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innj\-repotory\HK-portal-1-0\"/>
    </mc:Choice>
  </mc:AlternateContent>
  <xr:revisionPtr revIDLastSave="0" documentId="8_{9AD43D07-49EA-4E76-9FB8-61BFEE4124A5}" xr6:coauthVersionLast="47" xr6:coauthVersionMax="47" xr10:uidLastSave="{00000000-0000-0000-0000-000000000000}"/>
  <bookViews>
    <workbookView xWindow="-110" yWindow="-110" windowWidth="19420" windowHeight="11500" firstSheet="2" activeTab="4" xr2:uid="{00000000-000D-0000-FFFF-FFFF00000000}"/>
  </bookViews>
  <sheets>
    <sheet name="output" sheetId="16" r:id="rId1"/>
    <sheet name="Database" sheetId="8" r:id="rId2"/>
    <sheet name="week by week" sheetId="13" r:id="rId3"/>
    <sheet name="booking" sheetId="1" r:id="rId4"/>
    <sheet name="book_simp" sheetId="15" r:id="rId5"/>
    <sheet name="Ark1" sheetId="14" state="hidden" r:id="rId6"/>
    <sheet name="book indtastning" sheetId="4" state="hidden" r:id="rId7"/>
    <sheet name="booking nr" sheetId="2" state="hidden" r:id="rId8"/>
    <sheet name="betalt" sheetId="5" state="hidden" r:id="rId9"/>
    <sheet name="b" sheetId="6" state="hidden" r:id="rId10"/>
    <sheet name="statestik" sheetId="3" state="hidden" r:id="rId11"/>
    <sheet name="weekplan" sheetId="7" state="hidden" r:id="rId12"/>
    <sheet name="DK STAT INDB" sheetId="10" r:id="rId13"/>
    <sheet name="old data" sheetId="12" state="hidden" r:id="rId14"/>
    <sheet name="Indtastning data" sheetId="11" r:id="rId15"/>
    <sheet name="Weekplans" sheetId="9" state="hidden" r:id="rId16"/>
  </sheets>
  <definedNames>
    <definedName name="_xlnm._FilterDatabase" localSheetId="8" hidden="1">betalt!$A$1:$H$190</definedName>
    <definedName name="_xlnm._FilterDatabase" localSheetId="6" hidden="1">'book indtastning'!$A$1:$AE$122</definedName>
    <definedName name="_xlnm._FilterDatabase" localSheetId="7" hidden="1">'booking nr'!$A$1:$A$2</definedName>
    <definedName name="_xlnm.Print_Area" localSheetId="3">booking!$A$1:$Z$337,booking!$AD$400,booking!$A$338:$Y$421</definedName>
    <definedName name="_xlnm.Print_Titles" localSheetId="3">booking!$1:$1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24" i="1" l="1"/>
  <c r="Y326" i="1"/>
  <c r="Y328" i="1"/>
  <c r="Y322" i="1"/>
  <c r="B42" i="15"/>
  <c r="C42" i="15"/>
  <c r="D42" i="15"/>
  <c r="E42" i="15"/>
  <c r="F42" i="15"/>
  <c r="G42" i="15"/>
  <c r="H42" i="15"/>
  <c r="I42" i="15"/>
  <c r="J42" i="15"/>
  <c r="K42" i="15"/>
  <c r="B43" i="15"/>
  <c r="C43" i="15"/>
  <c r="D43" i="15"/>
  <c r="E43" i="15"/>
  <c r="F43" i="15"/>
  <c r="G43" i="15"/>
  <c r="H43" i="15"/>
  <c r="I43" i="15"/>
  <c r="J43" i="15"/>
  <c r="K43" i="15"/>
  <c r="B44" i="15"/>
  <c r="C44" i="15"/>
  <c r="D44" i="15"/>
  <c r="E44" i="15"/>
  <c r="F44" i="15"/>
  <c r="G44" i="15"/>
  <c r="H44" i="15"/>
  <c r="I44" i="15"/>
  <c r="J44" i="15"/>
  <c r="K44" i="15"/>
  <c r="B45" i="15"/>
  <c r="C45" i="15"/>
  <c r="D45" i="15"/>
  <c r="E45" i="15"/>
  <c r="F45" i="15"/>
  <c r="G45" i="15"/>
  <c r="H45" i="15"/>
  <c r="I45" i="15"/>
  <c r="J45" i="15"/>
  <c r="K45" i="15"/>
  <c r="B46" i="15"/>
  <c r="C46" i="15"/>
  <c r="D46" i="15"/>
  <c r="E46" i="15"/>
  <c r="F46" i="15"/>
  <c r="G46" i="15"/>
  <c r="H46" i="15"/>
  <c r="I46" i="15"/>
  <c r="J46" i="15"/>
  <c r="K46" i="15"/>
  <c r="B47" i="15"/>
  <c r="C47" i="15"/>
  <c r="D47" i="15"/>
  <c r="E47" i="15"/>
  <c r="F47" i="15"/>
  <c r="G47" i="15"/>
  <c r="H47" i="15"/>
  <c r="I47" i="15"/>
  <c r="J47" i="15"/>
  <c r="K47" i="15"/>
  <c r="B48" i="15"/>
  <c r="C48" i="15"/>
  <c r="D48" i="15"/>
  <c r="E48" i="15"/>
  <c r="F48" i="15"/>
  <c r="G48" i="15"/>
  <c r="H48" i="15"/>
  <c r="I48" i="15"/>
  <c r="J48" i="15"/>
  <c r="K48" i="15"/>
  <c r="B49" i="15"/>
  <c r="C49" i="15"/>
  <c r="D49" i="15"/>
  <c r="E49" i="15"/>
  <c r="F49" i="15"/>
  <c r="G49" i="15"/>
  <c r="H49" i="15"/>
  <c r="I49" i="15"/>
  <c r="J49" i="15"/>
  <c r="K49" i="15"/>
  <c r="B50" i="15"/>
  <c r="C50" i="15"/>
  <c r="D50" i="15"/>
  <c r="E50" i="15"/>
  <c r="F50" i="15"/>
  <c r="G50" i="15"/>
  <c r="H50" i="15"/>
  <c r="I50" i="15"/>
  <c r="J50" i="15"/>
  <c r="K50" i="15"/>
  <c r="B51" i="15"/>
  <c r="C51" i="15"/>
  <c r="D51" i="15"/>
  <c r="E51" i="15"/>
  <c r="F51" i="15"/>
  <c r="G51" i="15"/>
  <c r="H51" i="15"/>
  <c r="I51" i="15"/>
  <c r="J51" i="15"/>
  <c r="K51" i="15"/>
  <c r="B52" i="15"/>
  <c r="C52" i="15"/>
  <c r="D52" i="15"/>
  <c r="E52" i="15"/>
  <c r="F52" i="15"/>
  <c r="G52" i="15"/>
  <c r="H52" i="15"/>
  <c r="I52" i="15"/>
  <c r="J52" i="15"/>
  <c r="K52" i="15"/>
  <c r="B53" i="15"/>
  <c r="C53" i="15"/>
  <c r="D53" i="15"/>
  <c r="E53" i="15"/>
  <c r="F53" i="15"/>
  <c r="G53" i="15"/>
  <c r="H53" i="15"/>
  <c r="I53" i="15"/>
  <c r="J53" i="15"/>
  <c r="K53" i="15"/>
  <c r="B54" i="15"/>
  <c r="C54" i="15"/>
  <c r="D54" i="15"/>
  <c r="E54" i="15"/>
  <c r="F54" i="15"/>
  <c r="G54" i="15"/>
  <c r="H54" i="15"/>
  <c r="I54" i="15"/>
  <c r="J54" i="15"/>
  <c r="K54" i="15"/>
  <c r="B55" i="15"/>
  <c r="C55" i="15"/>
  <c r="D55" i="15"/>
  <c r="E55" i="15"/>
  <c r="F55" i="15"/>
  <c r="G55" i="15"/>
  <c r="H55" i="15"/>
  <c r="I55" i="15"/>
  <c r="J55" i="15"/>
  <c r="K55" i="15"/>
  <c r="B56" i="15"/>
  <c r="C56" i="15"/>
  <c r="D56" i="15"/>
  <c r="E56" i="15"/>
  <c r="F56" i="15"/>
  <c r="G56" i="15"/>
  <c r="H56" i="15"/>
  <c r="I56" i="15"/>
  <c r="J56" i="15"/>
  <c r="K56" i="15"/>
  <c r="B57" i="15"/>
  <c r="C57" i="15"/>
  <c r="D57" i="15"/>
  <c r="E57" i="15"/>
  <c r="F57" i="15"/>
  <c r="G57" i="15"/>
  <c r="H57" i="15"/>
  <c r="I57" i="15"/>
  <c r="J57" i="15"/>
  <c r="K57" i="15"/>
  <c r="B58" i="15"/>
  <c r="C58" i="15"/>
  <c r="D58" i="15"/>
  <c r="E58" i="15"/>
  <c r="F58" i="15"/>
  <c r="G58" i="15"/>
  <c r="H58" i="15"/>
  <c r="I58" i="15"/>
  <c r="J58" i="15"/>
  <c r="K58" i="15"/>
  <c r="B59" i="15"/>
  <c r="C59" i="15"/>
  <c r="D59" i="15"/>
  <c r="E59" i="15"/>
  <c r="F59" i="15"/>
  <c r="G59" i="15"/>
  <c r="H59" i="15"/>
  <c r="I59" i="15"/>
  <c r="J59" i="15"/>
  <c r="K59" i="15"/>
  <c r="B60" i="15"/>
  <c r="C60" i="15"/>
  <c r="D60" i="15"/>
  <c r="E60" i="15"/>
  <c r="F60" i="15"/>
  <c r="G60" i="15"/>
  <c r="H60" i="15"/>
  <c r="I60" i="15"/>
  <c r="J60" i="15"/>
  <c r="K60" i="15"/>
  <c r="B61" i="15"/>
  <c r="C61" i="15"/>
  <c r="D61" i="15"/>
  <c r="E61" i="15"/>
  <c r="F61" i="15"/>
  <c r="G61" i="15"/>
  <c r="H61" i="15"/>
  <c r="I61" i="15"/>
  <c r="J61" i="15"/>
  <c r="K61" i="15"/>
  <c r="B62" i="15"/>
  <c r="C62" i="15"/>
  <c r="D62" i="15"/>
  <c r="E62" i="15"/>
  <c r="F62" i="15"/>
  <c r="G62" i="15"/>
  <c r="H62" i="15"/>
  <c r="I62" i="15"/>
  <c r="J62" i="15"/>
  <c r="K62" i="15"/>
  <c r="B63" i="15"/>
  <c r="C63" i="15"/>
  <c r="D63" i="15"/>
  <c r="E63" i="15"/>
  <c r="F63" i="15"/>
  <c r="G63" i="15"/>
  <c r="H63" i="15"/>
  <c r="I63" i="15"/>
  <c r="J63" i="15"/>
  <c r="K63" i="15"/>
  <c r="B64" i="15"/>
  <c r="C64" i="15"/>
  <c r="D64" i="15"/>
  <c r="E64" i="15"/>
  <c r="F64" i="15"/>
  <c r="G64" i="15"/>
  <c r="H64" i="15"/>
  <c r="I64" i="15"/>
  <c r="J64" i="15"/>
  <c r="K64" i="15"/>
  <c r="B65" i="15"/>
  <c r="C65" i="15"/>
  <c r="D65" i="15"/>
  <c r="E65" i="15"/>
  <c r="F65" i="15"/>
  <c r="G65" i="15"/>
  <c r="H65" i="15"/>
  <c r="I65" i="15"/>
  <c r="J65" i="15"/>
  <c r="K65" i="15"/>
  <c r="B66" i="15"/>
  <c r="C66" i="15"/>
  <c r="D66" i="15"/>
  <c r="E66" i="15"/>
  <c r="F66" i="15"/>
  <c r="G66" i="15"/>
  <c r="H66" i="15"/>
  <c r="I66" i="15"/>
  <c r="J66" i="15"/>
  <c r="K66" i="15"/>
  <c r="B67" i="15"/>
  <c r="C67" i="15"/>
  <c r="D67" i="15"/>
  <c r="E67" i="15"/>
  <c r="F67" i="15"/>
  <c r="G67" i="15"/>
  <c r="H67" i="15"/>
  <c r="I67" i="15"/>
  <c r="J67" i="15"/>
  <c r="K67" i="15"/>
  <c r="B68" i="15"/>
  <c r="C68" i="15"/>
  <c r="D68" i="15"/>
  <c r="E68" i="15"/>
  <c r="F68" i="15"/>
  <c r="G68" i="15"/>
  <c r="H68" i="15"/>
  <c r="I68" i="15"/>
  <c r="J68" i="15"/>
  <c r="K68" i="15"/>
  <c r="B69" i="15"/>
  <c r="C69" i="15"/>
  <c r="D69" i="15"/>
  <c r="E69" i="15"/>
  <c r="F69" i="15"/>
  <c r="G69" i="15"/>
  <c r="H69" i="15"/>
  <c r="I69" i="15"/>
  <c r="J69" i="15"/>
  <c r="K69" i="15"/>
  <c r="B70" i="15"/>
  <c r="C70" i="15"/>
  <c r="D70" i="15"/>
  <c r="E70" i="15"/>
  <c r="F70" i="15"/>
  <c r="G70" i="15"/>
  <c r="H70" i="15"/>
  <c r="I70" i="15"/>
  <c r="J70" i="15"/>
  <c r="K70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B27" i="15"/>
  <c r="C27" i="15"/>
  <c r="D27" i="15"/>
  <c r="E27" i="15"/>
  <c r="F27" i="15"/>
  <c r="G27" i="15"/>
  <c r="H27" i="15"/>
  <c r="I27" i="15"/>
  <c r="J27" i="15"/>
  <c r="K27" i="15"/>
  <c r="B28" i="15"/>
  <c r="C28" i="15"/>
  <c r="D28" i="15"/>
  <c r="E28" i="15"/>
  <c r="F28" i="15"/>
  <c r="G28" i="15"/>
  <c r="H28" i="15"/>
  <c r="I28" i="15"/>
  <c r="J28" i="15"/>
  <c r="K28" i="15"/>
  <c r="B29" i="15"/>
  <c r="C29" i="15"/>
  <c r="D29" i="15"/>
  <c r="E29" i="15"/>
  <c r="F29" i="15"/>
  <c r="G29" i="15"/>
  <c r="H29" i="15"/>
  <c r="I29" i="15"/>
  <c r="J29" i="15"/>
  <c r="K29" i="15"/>
  <c r="B30" i="15"/>
  <c r="C30" i="15"/>
  <c r="D30" i="15"/>
  <c r="E30" i="15"/>
  <c r="F30" i="15"/>
  <c r="G30" i="15"/>
  <c r="H30" i="15"/>
  <c r="I30" i="15"/>
  <c r="J30" i="15"/>
  <c r="K30" i="15"/>
  <c r="B31" i="15"/>
  <c r="C31" i="15"/>
  <c r="D31" i="15"/>
  <c r="E31" i="15"/>
  <c r="F31" i="15"/>
  <c r="G31" i="15"/>
  <c r="H31" i="15"/>
  <c r="I31" i="15"/>
  <c r="J31" i="15"/>
  <c r="K31" i="15"/>
  <c r="B32" i="15"/>
  <c r="C32" i="15"/>
  <c r="D32" i="15"/>
  <c r="E32" i="15"/>
  <c r="F32" i="15"/>
  <c r="G32" i="15"/>
  <c r="H32" i="15"/>
  <c r="I32" i="15"/>
  <c r="J32" i="15"/>
  <c r="K32" i="15"/>
  <c r="B33" i="15"/>
  <c r="C33" i="15"/>
  <c r="D33" i="15"/>
  <c r="E33" i="15"/>
  <c r="F33" i="15"/>
  <c r="G33" i="15"/>
  <c r="H33" i="15"/>
  <c r="I33" i="15"/>
  <c r="J33" i="15"/>
  <c r="K33" i="15"/>
  <c r="B34" i="15"/>
  <c r="C34" i="15"/>
  <c r="D34" i="15"/>
  <c r="E34" i="15"/>
  <c r="F34" i="15"/>
  <c r="G34" i="15"/>
  <c r="H34" i="15"/>
  <c r="I34" i="15"/>
  <c r="J34" i="15"/>
  <c r="K34" i="15"/>
  <c r="B35" i="15"/>
  <c r="C35" i="15"/>
  <c r="D35" i="15"/>
  <c r="E35" i="15"/>
  <c r="F35" i="15"/>
  <c r="G35" i="15"/>
  <c r="H35" i="15"/>
  <c r="I35" i="15"/>
  <c r="J35" i="15"/>
  <c r="K35" i="15"/>
  <c r="B36" i="15"/>
  <c r="C36" i="15"/>
  <c r="D36" i="15"/>
  <c r="E36" i="15"/>
  <c r="F36" i="15"/>
  <c r="G36" i="15"/>
  <c r="H36" i="15"/>
  <c r="I36" i="15"/>
  <c r="J36" i="15"/>
  <c r="K36" i="15"/>
  <c r="B37" i="15"/>
  <c r="C37" i="15"/>
  <c r="D37" i="15"/>
  <c r="E37" i="15"/>
  <c r="F37" i="15"/>
  <c r="G37" i="15"/>
  <c r="H37" i="15"/>
  <c r="I37" i="15"/>
  <c r="J37" i="15"/>
  <c r="K37" i="15"/>
  <c r="B38" i="15"/>
  <c r="C38" i="15"/>
  <c r="D38" i="15"/>
  <c r="E38" i="15"/>
  <c r="F38" i="15"/>
  <c r="G38" i="15"/>
  <c r="H38" i="15"/>
  <c r="I38" i="15"/>
  <c r="J38" i="15"/>
  <c r="K38" i="15"/>
  <c r="B39" i="15"/>
  <c r="C39" i="15"/>
  <c r="D39" i="15"/>
  <c r="E39" i="15"/>
  <c r="F39" i="15"/>
  <c r="G39" i="15"/>
  <c r="H39" i="15"/>
  <c r="I39" i="15"/>
  <c r="J39" i="15"/>
  <c r="K39" i="15"/>
  <c r="B40" i="15"/>
  <c r="C40" i="15"/>
  <c r="D40" i="15"/>
  <c r="E40" i="15"/>
  <c r="F40" i="15"/>
  <c r="G40" i="15"/>
  <c r="H40" i="15"/>
  <c r="I40" i="15"/>
  <c r="J40" i="15"/>
  <c r="K40" i="15"/>
  <c r="B41" i="15"/>
  <c r="C41" i="15"/>
  <c r="D41" i="15"/>
  <c r="E41" i="15"/>
  <c r="F41" i="15"/>
  <c r="G41" i="15"/>
  <c r="H41" i="15"/>
  <c r="I41" i="15"/>
  <c r="J41" i="15"/>
  <c r="K41" i="15"/>
  <c r="K2" i="15"/>
  <c r="J2" i="15"/>
  <c r="I2" i="15"/>
  <c r="H2" i="15"/>
  <c r="G2" i="15"/>
  <c r="F2" i="15"/>
  <c r="E2" i="15"/>
  <c r="D2" i="15"/>
  <c r="C2" i="15"/>
  <c r="B2" i="15"/>
  <c r="X204" i="8"/>
  <c r="X205" i="8" s="1"/>
  <c r="X203" i="8"/>
  <c r="V326" i="1"/>
  <c r="Y192" i="1"/>
  <c r="Y6" i="1"/>
  <c r="X6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6" i="1"/>
  <c r="V178" i="1"/>
  <c r="V180" i="1"/>
  <c r="V182" i="1"/>
  <c r="V184" i="1"/>
  <c r="V186" i="1"/>
  <c r="V188" i="1"/>
  <c r="V190" i="1"/>
  <c r="V192" i="1"/>
  <c r="V194" i="1"/>
  <c r="V196" i="1"/>
  <c r="V198" i="1"/>
  <c r="V200" i="1"/>
  <c r="V202" i="1"/>
  <c r="V204" i="1"/>
  <c r="V206" i="1"/>
  <c r="V208" i="1"/>
  <c r="V210" i="1"/>
  <c r="V212" i="1"/>
  <c r="V214" i="1"/>
  <c r="V216" i="1"/>
  <c r="V218" i="1"/>
  <c r="V220" i="1"/>
  <c r="V222" i="1"/>
  <c r="V224" i="1"/>
  <c r="V226" i="1"/>
  <c r="V228" i="1"/>
  <c r="V230" i="1"/>
  <c r="V232" i="1"/>
  <c r="V234" i="1"/>
  <c r="V236" i="1"/>
  <c r="V238" i="1"/>
  <c r="V240" i="1"/>
  <c r="V242" i="1"/>
  <c r="V244" i="1"/>
  <c r="V246" i="1"/>
  <c r="V248" i="1"/>
  <c r="V250" i="1"/>
  <c r="V252" i="1"/>
  <c r="V254" i="1"/>
  <c r="V256" i="1"/>
  <c r="V258" i="1"/>
  <c r="V260" i="1"/>
  <c r="V262" i="1"/>
  <c r="V264" i="1"/>
  <c r="V266" i="1"/>
  <c r="V268" i="1"/>
  <c r="V270" i="1"/>
  <c r="V272" i="1"/>
  <c r="V274" i="1"/>
  <c r="V276" i="1"/>
  <c r="V278" i="1"/>
  <c r="V280" i="1"/>
  <c r="V282" i="1"/>
  <c r="V284" i="1"/>
  <c r="V286" i="1"/>
  <c r="V288" i="1"/>
  <c r="V290" i="1"/>
  <c r="V292" i="1"/>
  <c r="V294" i="1"/>
  <c r="V296" i="1"/>
  <c r="V298" i="1"/>
  <c r="V300" i="1"/>
  <c r="V302" i="1"/>
  <c r="V304" i="1"/>
  <c r="V306" i="1"/>
  <c r="V308" i="1"/>
  <c r="V310" i="1"/>
  <c r="V312" i="1"/>
  <c r="V314" i="1"/>
  <c r="V316" i="1"/>
  <c r="V318" i="1"/>
  <c r="V320" i="1"/>
  <c r="V322" i="1"/>
  <c r="V324" i="1"/>
  <c r="V328" i="1"/>
  <c r="V330" i="1"/>
  <c r="V332" i="1"/>
  <c r="V334" i="1"/>
  <c r="V336" i="1"/>
  <c r="V338" i="1"/>
  <c r="V340" i="1"/>
  <c r="V342" i="1"/>
  <c r="V344" i="1"/>
  <c r="V346" i="1"/>
  <c r="V348" i="1"/>
  <c r="V350" i="1"/>
  <c r="V352" i="1"/>
  <c r="V354" i="1"/>
  <c r="V356" i="1"/>
  <c r="V358" i="1"/>
  <c r="V360" i="1"/>
  <c r="V362" i="1"/>
  <c r="V364" i="1"/>
  <c r="V366" i="1"/>
  <c r="V368" i="1"/>
  <c r="V370" i="1"/>
  <c r="V372" i="1"/>
  <c r="V374" i="1"/>
  <c r="V376" i="1"/>
  <c r="V378" i="1"/>
  <c r="V380" i="1"/>
  <c r="V382" i="1"/>
  <c r="V384" i="1"/>
  <c r="V386" i="1"/>
  <c r="V388" i="1"/>
  <c r="V390" i="1"/>
  <c r="V392" i="1"/>
  <c r="V394" i="1"/>
  <c r="V396" i="1"/>
  <c r="V398" i="1"/>
  <c r="V400" i="1"/>
  <c r="V402" i="1"/>
  <c r="V404" i="1"/>
  <c r="V406" i="1"/>
  <c r="V408" i="1"/>
  <c r="V410" i="1"/>
  <c r="V412" i="1"/>
  <c r="V414" i="1"/>
  <c r="V416" i="1"/>
  <c r="V418" i="1"/>
  <c r="V420" i="1"/>
  <c r="V422" i="1"/>
  <c r="V424" i="1"/>
  <c r="V426" i="1"/>
  <c r="V428" i="1"/>
  <c r="V430" i="1"/>
  <c r="V4" i="1"/>
  <c r="V2" i="1"/>
  <c r="X4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X176" i="1"/>
  <c r="X178" i="1"/>
  <c r="X180" i="1"/>
  <c r="X182" i="1"/>
  <c r="X184" i="1"/>
  <c r="X186" i="1"/>
  <c r="X188" i="1"/>
  <c r="X190" i="1"/>
  <c r="X192" i="1"/>
  <c r="X194" i="1"/>
  <c r="X196" i="1"/>
  <c r="X198" i="1"/>
  <c r="X200" i="1"/>
  <c r="X202" i="1"/>
  <c r="X204" i="1"/>
  <c r="X206" i="1"/>
  <c r="X208" i="1"/>
  <c r="X210" i="1"/>
  <c r="X212" i="1"/>
  <c r="X214" i="1"/>
  <c r="X216" i="1"/>
  <c r="X218" i="1"/>
  <c r="X220" i="1"/>
  <c r="X222" i="1"/>
  <c r="X224" i="1"/>
  <c r="X226" i="1"/>
  <c r="X228" i="1"/>
  <c r="X230" i="1"/>
  <c r="X232" i="1"/>
  <c r="X234" i="1"/>
  <c r="X236" i="1"/>
  <c r="X238" i="1"/>
  <c r="X240" i="1"/>
  <c r="X242" i="1"/>
  <c r="X244" i="1"/>
  <c r="X246" i="1"/>
  <c r="X248" i="1"/>
  <c r="X250" i="1"/>
  <c r="X252" i="1"/>
  <c r="X254" i="1"/>
  <c r="X256" i="1"/>
  <c r="X258" i="1"/>
  <c r="X260" i="1"/>
  <c r="X262" i="1"/>
  <c r="X264" i="1"/>
  <c r="X266" i="1"/>
  <c r="X268" i="1"/>
  <c r="X270" i="1"/>
  <c r="X272" i="1"/>
  <c r="X274" i="1"/>
  <c r="X276" i="1"/>
  <c r="X278" i="1"/>
  <c r="X280" i="1"/>
  <c r="X282" i="1"/>
  <c r="X284" i="1"/>
  <c r="X286" i="1"/>
  <c r="X288" i="1"/>
  <c r="X290" i="1"/>
  <c r="X292" i="1"/>
  <c r="X294" i="1"/>
  <c r="X296" i="1"/>
  <c r="X298" i="1"/>
  <c r="X300" i="1"/>
  <c r="X302" i="1"/>
  <c r="X304" i="1"/>
  <c r="X306" i="1"/>
  <c r="X308" i="1"/>
  <c r="X310" i="1"/>
  <c r="X312" i="1"/>
  <c r="X314" i="1"/>
  <c r="X316" i="1"/>
  <c r="X318" i="1"/>
  <c r="X320" i="1"/>
  <c r="X322" i="1"/>
  <c r="X324" i="1"/>
  <c r="X326" i="1"/>
  <c r="X328" i="1"/>
  <c r="X330" i="1"/>
  <c r="X332" i="1"/>
  <c r="X334" i="1"/>
  <c r="X336" i="1"/>
  <c r="X338" i="1"/>
  <c r="X340" i="1"/>
  <c r="X342" i="1"/>
  <c r="X344" i="1"/>
  <c r="X346" i="1"/>
  <c r="X348" i="1"/>
  <c r="X350" i="1"/>
  <c r="X352" i="1"/>
  <c r="X354" i="1"/>
  <c r="X356" i="1"/>
  <c r="X358" i="1"/>
  <c r="X360" i="1"/>
  <c r="X362" i="1"/>
  <c r="X364" i="1"/>
  <c r="X366" i="1"/>
  <c r="X368" i="1"/>
  <c r="X370" i="1"/>
  <c r="X372" i="1"/>
  <c r="X374" i="1"/>
  <c r="X376" i="1"/>
  <c r="X378" i="1"/>
  <c r="X380" i="1"/>
  <c r="X382" i="1"/>
  <c r="X384" i="1"/>
  <c r="X386" i="1"/>
  <c r="X388" i="1"/>
  <c r="X390" i="1"/>
  <c r="X392" i="1"/>
  <c r="X394" i="1"/>
  <c r="X396" i="1"/>
  <c r="X398" i="1"/>
  <c r="X400" i="1"/>
  <c r="X402" i="1"/>
  <c r="X404" i="1"/>
  <c r="X406" i="1"/>
  <c r="X408" i="1"/>
  <c r="X410" i="1"/>
  <c r="X412" i="1"/>
  <c r="X414" i="1"/>
  <c r="X416" i="1"/>
  <c r="X418" i="1"/>
  <c r="X420" i="1"/>
  <c r="X422" i="1"/>
  <c r="X424" i="1"/>
  <c r="X426" i="1"/>
  <c r="X428" i="1"/>
  <c r="X430" i="1"/>
  <c r="X2" i="1"/>
  <c r="Y4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Y146" i="1"/>
  <c r="Y148" i="1"/>
  <c r="Y150" i="1"/>
  <c r="Y152" i="1"/>
  <c r="Y154" i="1"/>
  <c r="Y156" i="1"/>
  <c r="Y158" i="1"/>
  <c r="Y160" i="1"/>
  <c r="Y162" i="1"/>
  <c r="Y164" i="1"/>
  <c r="Y166" i="1"/>
  <c r="Y168" i="1"/>
  <c r="Y170" i="1"/>
  <c r="Y172" i="1"/>
  <c r="Y174" i="1"/>
  <c r="Y176" i="1"/>
  <c r="Y178" i="1"/>
  <c r="Y180" i="1"/>
  <c r="Y182" i="1"/>
  <c r="Y184" i="1"/>
  <c r="Y186" i="1"/>
  <c r="Y188" i="1"/>
  <c r="Y190" i="1"/>
  <c r="Y194" i="1"/>
  <c r="Y196" i="1"/>
  <c r="Y198" i="1"/>
  <c r="Y200" i="1"/>
  <c r="Y202" i="1"/>
  <c r="Y204" i="1"/>
  <c r="Y206" i="1"/>
  <c r="Y208" i="1"/>
  <c r="Y210" i="1"/>
  <c r="Y212" i="1"/>
  <c r="Y214" i="1"/>
  <c r="Y216" i="1"/>
  <c r="Y218" i="1"/>
  <c r="Y220" i="1"/>
  <c r="Y222" i="1"/>
  <c r="Y224" i="1"/>
  <c r="Y226" i="1"/>
  <c r="Y228" i="1"/>
  <c r="Y230" i="1"/>
  <c r="Y232" i="1"/>
  <c r="Y234" i="1"/>
  <c r="Y236" i="1"/>
  <c r="Y238" i="1"/>
  <c r="Y240" i="1"/>
  <c r="Y242" i="1"/>
  <c r="Y244" i="1"/>
  <c r="Y246" i="1"/>
  <c r="Y248" i="1"/>
  <c r="Y250" i="1"/>
  <c r="Y252" i="1"/>
  <c r="Y254" i="1"/>
  <c r="Y256" i="1"/>
  <c r="Y258" i="1"/>
  <c r="Y260" i="1"/>
  <c r="Y262" i="1"/>
  <c r="Y264" i="1"/>
  <c r="Y266" i="1"/>
  <c r="Y268" i="1"/>
  <c r="Y270" i="1"/>
  <c r="Y272" i="1"/>
  <c r="Y274" i="1"/>
  <c r="Y276" i="1"/>
  <c r="Y278" i="1"/>
  <c r="Y280" i="1"/>
  <c r="Y282" i="1"/>
  <c r="Y284" i="1"/>
  <c r="Y286" i="1"/>
  <c r="Y288" i="1"/>
  <c r="Y290" i="1"/>
  <c r="Y292" i="1"/>
  <c r="Y294" i="1"/>
  <c r="Y296" i="1"/>
  <c r="Y298" i="1"/>
  <c r="Y300" i="1"/>
  <c r="Y302" i="1"/>
  <c r="Y304" i="1"/>
  <c r="Y306" i="1"/>
  <c r="Y308" i="1"/>
  <c r="Y310" i="1"/>
  <c r="Y312" i="1"/>
  <c r="Y314" i="1"/>
  <c r="Y316" i="1"/>
  <c r="Y318" i="1"/>
  <c r="Y320" i="1"/>
  <c r="Y330" i="1"/>
  <c r="Y332" i="1"/>
  <c r="Y334" i="1"/>
  <c r="Y336" i="1"/>
  <c r="Y338" i="1"/>
  <c r="Y340" i="1"/>
  <c r="Y342" i="1"/>
  <c r="Y344" i="1"/>
  <c r="Y346" i="1"/>
  <c r="Y348" i="1"/>
  <c r="Y350" i="1"/>
  <c r="Y352" i="1"/>
  <c r="Y354" i="1"/>
  <c r="Y356" i="1"/>
  <c r="Y358" i="1"/>
  <c r="Y360" i="1"/>
  <c r="Y362" i="1"/>
  <c r="Y364" i="1"/>
  <c r="Y366" i="1"/>
  <c r="Y368" i="1"/>
  <c r="Y370" i="1"/>
  <c r="Y372" i="1"/>
  <c r="Y374" i="1"/>
  <c r="Y376" i="1"/>
  <c r="Y378" i="1"/>
  <c r="Y380" i="1"/>
  <c r="Y382" i="1"/>
  <c r="Y384" i="1"/>
  <c r="Y386" i="1"/>
  <c r="Y388" i="1"/>
  <c r="Y390" i="1"/>
  <c r="Y392" i="1"/>
  <c r="Y394" i="1"/>
  <c r="Y396" i="1"/>
  <c r="Y398" i="1"/>
  <c r="Y400" i="1"/>
  <c r="Y402" i="1"/>
  <c r="Y404" i="1"/>
  <c r="Y406" i="1"/>
  <c r="Y408" i="1"/>
  <c r="Y410" i="1"/>
  <c r="Y412" i="1"/>
  <c r="Y414" i="1"/>
  <c r="Y416" i="1"/>
  <c r="Y418" i="1"/>
  <c r="Y420" i="1"/>
  <c r="Y422" i="1"/>
  <c r="Y424" i="1"/>
  <c r="Y426" i="1"/>
  <c r="Y428" i="1"/>
  <c r="Y430" i="1"/>
  <c r="Y2" i="1"/>
  <c r="Z11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B76" i="10" s="1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6" i="8"/>
  <c r="W137" i="8"/>
  <c r="W138" i="8"/>
  <c r="W139" i="8"/>
  <c r="W140" i="8"/>
  <c r="W141" i="8"/>
  <c r="B141" i="10" s="1"/>
  <c r="W142" i="8"/>
  <c r="W143" i="8"/>
  <c r="B143" i="10" s="1"/>
  <c r="W144" i="8"/>
  <c r="B144" i="10" s="1"/>
  <c r="E144" i="10" s="1"/>
  <c r="W145" i="8"/>
  <c r="B145" i="10" s="1"/>
  <c r="W146" i="8"/>
  <c r="B146" i="10" s="1"/>
  <c r="E146" i="10" s="1"/>
  <c r="F146" i="10" s="1"/>
  <c r="W147" i="8"/>
  <c r="B147" i="10" s="1"/>
  <c r="E147" i="10" s="1"/>
  <c r="F147" i="10" s="1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2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B1" i="1"/>
  <c r="W382" i="1"/>
  <c r="W380" i="1"/>
  <c r="AS251" i="8"/>
  <c r="CI253" i="8" s="1"/>
  <c r="E8" i="8"/>
  <c r="Z8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BY203" i="8"/>
  <c r="BZ203" i="8"/>
  <c r="CA203" i="8"/>
  <c r="CB203" i="8"/>
  <c r="CC203" i="8"/>
  <c r="CD203" i="8"/>
  <c r="CE203" i="8"/>
  <c r="CF203" i="8"/>
  <c r="CG203" i="8"/>
  <c r="CH203" i="8"/>
  <c r="CI203" i="8"/>
  <c r="CJ203" i="8"/>
  <c r="CB204" i="8"/>
  <c r="CC204" i="8"/>
  <c r="CD204" i="8"/>
  <c r="CE204" i="8"/>
  <c r="CF204" i="8"/>
  <c r="CG204" i="8"/>
  <c r="CH204" i="8"/>
  <c r="CI204" i="8"/>
  <c r="BY206" i="8"/>
  <c r="BZ206" i="8"/>
  <c r="CA206" i="8"/>
  <c r="CB206" i="8"/>
  <c r="CC206" i="8"/>
  <c r="CD206" i="8"/>
  <c r="CE206" i="8"/>
  <c r="CF206" i="8"/>
  <c r="CG206" i="8"/>
  <c r="CH206" i="8"/>
  <c r="CI206" i="8"/>
  <c r="CJ206" i="8"/>
  <c r="BY207" i="8"/>
  <c r="BZ207" i="8"/>
  <c r="CA207" i="8"/>
  <c r="CB207" i="8"/>
  <c r="CC207" i="8"/>
  <c r="CD207" i="8"/>
  <c r="CE207" i="8"/>
  <c r="CF207" i="8"/>
  <c r="CG207" i="8"/>
  <c r="CH207" i="8"/>
  <c r="CI207" i="8"/>
  <c r="CJ207" i="8"/>
  <c r="BY208" i="8"/>
  <c r="BZ208" i="8"/>
  <c r="CA208" i="8"/>
  <c r="CB208" i="8"/>
  <c r="CC208" i="8"/>
  <c r="CD208" i="8"/>
  <c r="CE208" i="8"/>
  <c r="CF208" i="8"/>
  <c r="CG208" i="8"/>
  <c r="CH208" i="8"/>
  <c r="CI208" i="8"/>
  <c r="CJ208" i="8"/>
  <c r="BY209" i="8"/>
  <c r="BZ209" i="8"/>
  <c r="CA209" i="8"/>
  <c r="CB209" i="8"/>
  <c r="CC209" i="8"/>
  <c r="CD209" i="8"/>
  <c r="CE209" i="8"/>
  <c r="CF209" i="8"/>
  <c r="CG209" i="8"/>
  <c r="CH209" i="8"/>
  <c r="CI209" i="8"/>
  <c r="CJ209" i="8"/>
  <c r="BY210" i="8"/>
  <c r="BZ210" i="8"/>
  <c r="CA210" i="8"/>
  <c r="CB210" i="8"/>
  <c r="CC210" i="8"/>
  <c r="CD210" i="8"/>
  <c r="CE210" i="8"/>
  <c r="CF210" i="8"/>
  <c r="CG210" i="8"/>
  <c r="CH210" i="8"/>
  <c r="CI210" i="8"/>
  <c r="CJ210" i="8"/>
  <c r="BY211" i="8"/>
  <c r="BZ211" i="8"/>
  <c r="CA211" i="8"/>
  <c r="CB211" i="8"/>
  <c r="CC211" i="8"/>
  <c r="CD211" i="8"/>
  <c r="CE211" i="8"/>
  <c r="CF211" i="8"/>
  <c r="CG211" i="8"/>
  <c r="CH211" i="8"/>
  <c r="CI211" i="8"/>
  <c r="CJ211" i="8"/>
  <c r="BY212" i="8"/>
  <c r="BZ212" i="8"/>
  <c r="CA212" i="8"/>
  <c r="CB212" i="8"/>
  <c r="CC212" i="8"/>
  <c r="CD212" i="8"/>
  <c r="CE212" i="8"/>
  <c r="CF212" i="8"/>
  <c r="CG212" i="8"/>
  <c r="CH212" i="8"/>
  <c r="CI212" i="8"/>
  <c r="CJ212" i="8"/>
  <c r="BY213" i="8"/>
  <c r="BZ213" i="8"/>
  <c r="CA213" i="8"/>
  <c r="CB213" i="8"/>
  <c r="CC213" i="8"/>
  <c r="CD213" i="8"/>
  <c r="CE213" i="8"/>
  <c r="CF213" i="8"/>
  <c r="CG213" i="8"/>
  <c r="CH213" i="8"/>
  <c r="CI213" i="8"/>
  <c r="CJ213" i="8"/>
  <c r="BY214" i="8"/>
  <c r="BZ214" i="8"/>
  <c r="CA214" i="8"/>
  <c r="CB214" i="8"/>
  <c r="CC214" i="8"/>
  <c r="CD214" i="8"/>
  <c r="CE214" i="8"/>
  <c r="CF214" i="8"/>
  <c r="CG214" i="8"/>
  <c r="CH214" i="8"/>
  <c r="CI214" i="8"/>
  <c r="CJ214" i="8"/>
  <c r="BY215" i="8"/>
  <c r="BZ215" i="8"/>
  <c r="CA215" i="8"/>
  <c r="CB215" i="8"/>
  <c r="CC215" i="8"/>
  <c r="CD215" i="8"/>
  <c r="CE215" i="8"/>
  <c r="CF215" i="8"/>
  <c r="CG215" i="8"/>
  <c r="CH215" i="8"/>
  <c r="CI215" i="8"/>
  <c r="CJ215" i="8"/>
  <c r="BY216" i="8"/>
  <c r="BZ216" i="8"/>
  <c r="CA216" i="8"/>
  <c r="CB216" i="8"/>
  <c r="CC216" i="8"/>
  <c r="CD216" i="8"/>
  <c r="CE216" i="8"/>
  <c r="CF216" i="8"/>
  <c r="CG216" i="8"/>
  <c r="CH216" i="8"/>
  <c r="CI216" i="8"/>
  <c r="CJ216" i="8"/>
  <c r="BY217" i="8"/>
  <c r="BZ217" i="8"/>
  <c r="CA217" i="8"/>
  <c r="CB217" i="8"/>
  <c r="CC217" i="8"/>
  <c r="CD217" i="8"/>
  <c r="CE217" i="8"/>
  <c r="CF217" i="8"/>
  <c r="CG217" i="8"/>
  <c r="CH217" i="8"/>
  <c r="CI217" i="8"/>
  <c r="CJ217" i="8"/>
  <c r="BY218" i="8"/>
  <c r="BZ218" i="8"/>
  <c r="CA218" i="8"/>
  <c r="CB218" i="8"/>
  <c r="CC218" i="8"/>
  <c r="CD218" i="8"/>
  <c r="CE218" i="8"/>
  <c r="CF218" i="8"/>
  <c r="CG218" i="8"/>
  <c r="CH218" i="8"/>
  <c r="CI218" i="8"/>
  <c r="CJ218" i="8"/>
  <c r="BY219" i="8"/>
  <c r="BZ219" i="8"/>
  <c r="CA219" i="8"/>
  <c r="CB219" i="8"/>
  <c r="CC219" i="8"/>
  <c r="CD219" i="8"/>
  <c r="CE219" i="8"/>
  <c r="CF219" i="8"/>
  <c r="CG219" i="8"/>
  <c r="CH219" i="8"/>
  <c r="CI219" i="8"/>
  <c r="CJ219" i="8"/>
  <c r="BY220" i="8"/>
  <c r="BZ220" i="8"/>
  <c r="CA220" i="8"/>
  <c r="CB220" i="8"/>
  <c r="CC220" i="8"/>
  <c r="CD220" i="8"/>
  <c r="CE220" i="8"/>
  <c r="CF220" i="8"/>
  <c r="CG220" i="8"/>
  <c r="CH220" i="8"/>
  <c r="CI220" i="8"/>
  <c r="CJ220" i="8"/>
  <c r="BY221" i="8"/>
  <c r="BZ221" i="8"/>
  <c r="CA221" i="8"/>
  <c r="CB221" i="8"/>
  <c r="CC221" i="8"/>
  <c r="CD221" i="8"/>
  <c r="CE221" i="8"/>
  <c r="CF221" i="8"/>
  <c r="CG221" i="8"/>
  <c r="CH221" i="8"/>
  <c r="CI221" i="8"/>
  <c r="CJ221" i="8"/>
  <c r="BY222" i="8"/>
  <c r="BZ222" i="8"/>
  <c r="CA222" i="8"/>
  <c r="CB222" i="8"/>
  <c r="CC222" i="8"/>
  <c r="CD222" i="8"/>
  <c r="CE222" i="8"/>
  <c r="CF222" i="8"/>
  <c r="CG222" i="8"/>
  <c r="CH222" i="8"/>
  <c r="CI222" i="8"/>
  <c r="CJ222" i="8"/>
  <c r="BY223" i="8"/>
  <c r="BZ223" i="8"/>
  <c r="CA223" i="8"/>
  <c r="CB223" i="8"/>
  <c r="CC223" i="8"/>
  <c r="CD223" i="8"/>
  <c r="CE223" i="8"/>
  <c r="CF223" i="8"/>
  <c r="CG223" i="8"/>
  <c r="CH223" i="8"/>
  <c r="CI223" i="8"/>
  <c r="CJ223" i="8"/>
  <c r="BY224" i="8"/>
  <c r="BZ224" i="8"/>
  <c r="CA224" i="8"/>
  <c r="CB224" i="8"/>
  <c r="CC224" i="8"/>
  <c r="CD224" i="8"/>
  <c r="CE224" i="8"/>
  <c r="CF224" i="8"/>
  <c r="CG224" i="8"/>
  <c r="CH224" i="8"/>
  <c r="CI224" i="8"/>
  <c r="CJ224" i="8"/>
  <c r="BY225" i="8"/>
  <c r="BZ225" i="8"/>
  <c r="CA225" i="8"/>
  <c r="CB225" i="8"/>
  <c r="CC225" i="8"/>
  <c r="CD225" i="8"/>
  <c r="CE225" i="8"/>
  <c r="CF225" i="8"/>
  <c r="CG225" i="8"/>
  <c r="CH225" i="8"/>
  <c r="CI225" i="8"/>
  <c r="CJ225" i="8"/>
  <c r="BY226" i="8"/>
  <c r="BZ226" i="8"/>
  <c r="CA226" i="8"/>
  <c r="CB226" i="8"/>
  <c r="CC226" i="8"/>
  <c r="CD226" i="8"/>
  <c r="CE226" i="8"/>
  <c r="CF226" i="8"/>
  <c r="CG226" i="8"/>
  <c r="CH226" i="8"/>
  <c r="CI226" i="8"/>
  <c r="CJ226" i="8"/>
  <c r="BY227" i="8"/>
  <c r="BZ227" i="8"/>
  <c r="CA227" i="8"/>
  <c r="CB227" i="8"/>
  <c r="CC227" i="8"/>
  <c r="CD227" i="8"/>
  <c r="CE227" i="8"/>
  <c r="CF227" i="8"/>
  <c r="CG227" i="8"/>
  <c r="CH227" i="8"/>
  <c r="CI227" i="8"/>
  <c r="CJ227" i="8"/>
  <c r="BY228" i="8"/>
  <c r="BZ228" i="8"/>
  <c r="CA228" i="8"/>
  <c r="CB228" i="8"/>
  <c r="CC228" i="8"/>
  <c r="CD228" i="8"/>
  <c r="CE228" i="8"/>
  <c r="CF228" i="8"/>
  <c r="CG228" i="8"/>
  <c r="CH228" i="8"/>
  <c r="CI228" i="8"/>
  <c r="CJ228" i="8"/>
  <c r="BY229" i="8"/>
  <c r="BZ229" i="8"/>
  <c r="CA229" i="8"/>
  <c r="CB229" i="8"/>
  <c r="CC229" i="8"/>
  <c r="CD229" i="8"/>
  <c r="CE229" i="8"/>
  <c r="CF229" i="8"/>
  <c r="CG229" i="8"/>
  <c r="CH229" i="8"/>
  <c r="CI229" i="8"/>
  <c r="CJ229" i="8"/>
  <c r="BY230" i="8"/>
  <c r="BZ230" i="8"/>
  <c r="CA230" i="8"/>
  <c r="CB230" i="8"/>
  <c r="CC230" i="8"/>
  <c r="CD230" i="8"/>
  <c r="CE230" i="8"/>
  <c r="CF230" i="8"/>
  <c r="CG230" i="8"/>
  <c r="CH230" i="8"/>
  <c r="CI230" i="8"/>
  <c r="CJ230" i="8"/>
  <c r="BY231" i="8"/>
  <c r="BZ231" i="8"/>
  <c r="CA231" i="8"/>
  <c r="CB231" i="8"/>
  <c r="CC231" i="8"/>
  <c r="CD231" i="8"/>
  <c r="CE231" i="8"/>
  <c r="CF231" i="8"/>
  <c r="CG231" i="8"/>
  <c r="CH231" i="8"/>
  <c r="CI231" i="8"/>
  <c r="CJ231" i="8"/>
  <c r="BY232" i="8"/>
  <c r="BZ232" i="8"/>
  <c r="CA232" i="8"/>
  <c r="CB232" i="8"/>
  <c r="CC232" i="8"/>
  <c r="CD232" i="8"/>
  <c r="CE232" i="8"/>
  <c r="CF232" i="8"/>
  <c r="CG232" i="8"/>
  <c r="CH232" i="8"/>
  <c r="CI232" i="8"/>
  <c r="CJ232" i="8"/>
  <c r="BY233" i="8"/>
  <c r="BZ233" i="8"/>
  <c r="CA233" i="8"/>
  <c r="CB233" i="8"/>
  <c r="CC233" i="8"/>
  <c r="CD233" i="8"/>
  <c r="CE233" i="8"/>
  <c r="CF233" i="8"/>
  <c r="CG233" i="8"/>
  <c r="CH233" i="8"/>
  <c r="CI233" i="8"/>
  <c r="CJ233" i="8"/>
  <c r="BY234" i="8"/>
  <c r="BZ234" i="8"/>
  <c r="CA234" i="8"/>
  <c r="CB234" i="8"/>
  <c r="CC234" i="8"/>
  <c r="CD234" i="8"/>
  <c r="CE234" i="8"/>
  <c r="CF234" i="8"/>
  <c r="CG234" i="8"/>
  <c r="CH234" i="8"/>
  <c r="CI234" i="8"/>
  <c r="CJ234" i="8"/>
  <c r="BY235" i="8"/>
  <c r="BZ235" i="8"/>
  <c r="CA235" i="8"/>
  <c r="CB235" i="8"/>
  <c r="CC235" i="8"/>
  <c r="CD235" i="8"/>
  <c r="CE235" i="8"/>
  <c r="CF235" i="8"/>
  <c r="CG235" i="8"/>
  <c r="CH235" i="8"/>
  <c r="CI235" i="8"/>
  <c r="CJ235" i="8"/>
  <c r="BY236" i="8"/>
  <c r="BZ236" i="8"/>
  <c r="CA236" i="8"/>
  <c r="CB236" i="8"/>
  <c r="CC236" i="8"/>
  <c r="CD236" i="8"/>
  <c r="CE236" i="8"/>
  <c r="CF236" i="8"/>
  <c r="CG236" i="8"/>
  <c r="CH236" i="8"/>
  <c r="CI236" i="8"/>
  <c r="CJ236" i="8"/>
  <c r="BY237" i="8"/>
  <c r="BZ237" i="8"/>
  <c r="CA237" i="8"/>
  <c r="CB237" i="8"/>
  <c r="CC237" i="8"/>
  <c r="CD237" i="8"/>
  <c r="CE237" i="8"/>
  <c r="CF237" i="8"/>
  <c r="CG237" i="8"/>
  <c r="CH237" i="8"/>
  <c r="CI237" i="8"/>
  <c r="CJ237" i="8"/>
  <c r="BY238" i="8"/>
  <c r="BZ238" i="8"/>
  <c r="CA238" i="8"/>
  <c r="CB238" i="8"/>
  <c r="CC238" i="8"/>
  <c r="CD238" i="8"/>
  <c r="CE238" i="8"/>
  <c r="CF238" i="8"/>
  <c r="CG238" i="8"/>
  <c r="CH238" i="8"/>
  <c r="CI238" i="8"/>
  <c r="CJ238" i="8"/>
  <c r="BY239" i="8"/>
  <c r="BZ239" i="8"/>
  <c r="CA239" i="8"/>
  <c r="CB239" i="8"/>
  <c r="CC239" i="8"/>
  <c r="CD239" i="8"/>
  <c r="CE239" i="8"/>
  <c r="CF239" i="8"/>
  <c r="CG239" i="8"/>
  <c r="CH239" i="8"/>
  <c r="CI239" i="8"/>
  <c r="CJ239" i="8"/>
  <c r="BY240" i="8"/>
  <c r="BZ240" i="8"/>
  <c r="CA240" i="8"/>
  <c r="CB240" i="8"/>
  <c r="CC240" i="8"/>
  <c r="CD240" i="8"/>
  <c r="CE240" i="8"/>
  <c r="CF240" i="8"/>
  <c r="CG240" i="8"/>
  <c r="CH240" i="8"/>
  <c r="CI240" i="8"/>
  <c r="CJ240" i="8"/>
  <c r="BY241" i="8"/>
  <c r="BZ241" i="8"/>
  <c r="CA241" i="8"/>
  <c r="CB241" i="8"/>
  <c r="CC241" i="8"/>
  <c r="CD241" i="8"/>
  <c r="CE241" i="8"/>
  <c r="CF241" i="8"/>
  <c r="CG241" i="8"/>
  <c r="CH241" i="8"/>
  <c r="CI241" i="8"/>
  <c r="CJ241" i="8"/>
  <c r="BY242" i="8"/>
  <c r="BZ242" i="8"/>
  <c r="CA242" i="8"/>
  <c r="CB242" i="8"/>
  <c r="CC242" i="8"/>
  <c r="CD242" i="8"/>
  <c r="CE242" i="8"/>
  <c r="CF242" i="8"/>
  <c r="CG242" i="8"/>
  <c r="CH242" i="8"/>
  <c r="CI242" i="8"/>
  <c r="CJ242" i="8"/>
  <c r="BY243" i="8"/>
  <c r="BZ243" i="8"/>
  <c r="CA243" i="8"/>
  <c r="CB243" i="8"/>
  <c r="CC243" i="8"/>
  <c r="CD243" i="8"/>
  <c r="CE243" i="8"/>
  <c r="CF243" i="8"/>
  <c r="CG243" i="8"/>
  <c r="CH243" i="8"/>
  <c r="CI243" i="8"/>
  <c r="CJ243" i="8"/>
  <c r="BY244" i="8"/>
  <c r="BZ244" i="8"/>
  <c r="CA244" i="8"/>
  <c r="CB244" i="8"/>
  <c r="CC244" i="8"/>
  <c r="CD244" i="8"/>
  <c r="CE244" i="8"/>
  <c r="CF244" i="8"/>
  <c r="CG244" i="8"/>
  <c r="CH244" i="8"/>
  <c r="CI244" i="8"/>
  <c r="CJ244" i="8"/>
  <c r="BY245" i="8"/>
  <c r="BZ245" i="8"/>
  <c r="CA245" i="8"/>
  <c r="CB245" i="8"/>
  <c r="CC245" i="8"/>
  <c r="CD245" i="8"/>
  <c r="CE245" i="8"/>
  <c r="CF245" i="8"/>
  <c r="CG245" i="8"/>
  <c r="CH245" i="8"/>
  <c r="CI245" i="8"/>
  <c r="CJ245" i="8"/>
  <c r="BY246" i="8"/>
  <c r="BZ246" i="8"/>
  <c r="CA246" i="8"/>
  <c r="CB246" i="8"/>
  <c r="CC246" i="8"/>
  <c r="CD246" i="8"/>
  <c r="CE246" i="8"/>
  <c r="CF246" i="8"/>
  <c r="CG246" i="8"/>
  <c r="CH246" i="8"/>
  <c r="CI246" i="8"/>
  <c r="CJ246" i="8"/>
  <c r="BY247" i="8"/>
  <c r="BZ247" i="8"/>
  <c r="CA247" i="8"/>
  <c r="CB247" i="8"/>
  <c r="CC247" i="8"/>
  <c r="CD247" i="8"/>
  <c r="CE247" i="8"/>
  <c r="CF247" i="8"/>
  <c r="CG247" i="8"/>
  <c r="CH247" i="8"/>
  <c r="CI247" i="8"/>
  <c r="CJ247" i="8"/>
  <c r="BY248" i="8"/>
  <c r="BZ248" i="8"/>
  <c r="CA248" i="8"/>
  <c r="CB248" i="8"/>
  <c r="CC248" i="8"/>
  <c r="CD248" i="8"/>
  <c r="CE248" i="8"/>
  <c r="CF248" i="8"/>
  <c r="CG248" i="8"/>
  <c r="CH248" i="8"/>
  <c r="CI248" i="8"/>
  <c r="CJ248" i="8"/>
  <c r="BY249" i="8"/>
  <c r="BZ249" i="8"/>
  <c r="CA249" i="8"/>
  <c r="CB249" i="8"/>
  <c r="CC249" i="8"/>
  <c r="CD249" i="8"/>
  <c r="CE249" i="8"/>
  <c r="CF249" i="8"/>
  <c r="CG249" i="8"/>
  <c r="CH249" i="8"/>
  <c r="CI249" i="8"/>
  <c r="CJ249" i="8"/>
  <c r="BY250" i="8"/>
  <c r="BZ250" i="8"/>
  <c r="CA250" i="8"/>
  <c r="CB250" i="8"/>
  <c r="CC250" i="8"/>
  <c r="CD250" i="8"/>
  <c r="CE250" i="8"/>
  <c r="CF250" i="8"/>
  <c r="CG250" i="8"/>
  <c r="CH250" i="8"/>
  <c r="CI250" i="8"/>
  <c r="CJ250" i="8"/>
  <c r="Z3" i="8"/>
  <c r="Z4" i="8"/>
  <c r="Z5" i="8"/>
  <c r="Z6" i="8"/>
  <c r="Z7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CH140" i="8" s="1"/>
  <c r="Z141" i="8"/>
  <c r="BS141" i="8" s="1"/>
  <c r="Z142" i="8"/>
  <c r="Z143" i="8"/>
  <c r="Z144" i="8"/>
  <c r="BZ144" i="8" s="1"/>
  <c r="Z145" i="8"/>
  <c r="AB145" i="8" s="1"/>
  <c r="Z146" i="8"/>
  <c r="Z147" i="8"/>
  <c r="AB147" i="8" s="1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AT236" i="8"/>
  <c r="AT235" i="8"/>
  <c r="AT234" i="8"/>
  <c r="AT233" i="8"/>
  <c r="AT232" i="8"/>
  <c r="AT231" i="8"/>
  <c r="AT230" i="8"/>
  <c r="AT229" i="8"/>
  <c r="AT228" i="8"/>
  <c r="AT227" i="8"/>
  <c r="AT226" i="8"/>
  <c r="AT225" i="8"/>
  <c r="AT224" i="8"/>
  <c r="AT223" i="8"/>
  <c r="AT222" i="8"/>
  <c r="AT221" i="8"/>
  <c r="AT220" i="8"/>
  <c r="AT219" i="8"/>
  <c r="AT218" i="8"/>
  <c r="AT217" i="8"/>
  <c r="AT216" i="8"/>
  <c r="AT215" i="8"/>
  <c r="AT214" i="8"/>
  <c r="AT213" i="8"/>
  <c r="AT212" i="8"/>
  <c r="AT211" i="8"/>
  <c r="AT210" i="8"/>
  <c r="AT209" i="8"/>
  <c r="AT208" i="8"/>
  <c r="AT207" i="8"/>
  <c r="AT206" i="8"/>
  <c r="AT203" i="8"/>
  <c r="AT20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A106" i="10" s="1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A143" i="10" s="1"/>
  <c r="V144" i="8"/>
  <c r="A144" i="10" s="1"/>
  <c r="V145" i="8"/>
  <c r="A145" i="10" s="1"/>
  <c r="K145" i="10" s="1"/>
  <c r="L145" i="10" s="1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AH2" i="8"/>
  <c r="V2" i="8"/>
  <c r="E9" i="8"/>
  <c r="AU248" i="8"/>
  <c r="AU244" i="8"/>
  <c r="AU249" i="8"/>
  <c r="AU245" i="8"/>
  <c r="AU250" i="8"/>
  <c r="AU247" i="8"/>
  <c r="AU246" i="8"/>
  <c r="AU243" i="8"/>
  <c r="AU242" i="8"/>
  <c r="AU240" i="8"/>
  <c r="AU236" i="8"/>
  <c r="AU241" i="8"/>
  <c r="AU237" i="8"/>
  <c r="AU238" i="8"/>
  <c r="AU239" i="8"/>
  <c r="AU231" i="8"/>
  <c r="AU227" i="8"/>
  <c r="AU223" i="8"/>
  <c r="AU219" i="8"/>
  <c r="AU232" i="8"/>
  <c r="AU228" i="8"/>
  <c r="AU224" i="8"/>
  <c r="AU235" i="8"/>
  <c r="AU233" i="8"/>
  <c r="AU229" i="8"/>
  <c r="AU230" i="8"/>
  <c r="AU226" i="8"/>
  <c r="AU225" i="8"/>
  <c r="AU222" i="8"/>
  <c r="AU221" i="8"/>
  <c r="AU215" i="8"/>
  <c r="AU211" i="8"/>
  <c r="AU207" i="8"/>
  <c r="AU216" i="8"/>
  <c r="AU212" i="8"/>
  <c r="AU234" i="8"/>
  <c r="AU220" i="8"/>
  <c r="AU217" i="8"/>
  <c r="AU213" i="8"/>
  <c r="AU209" i="8"/>
  <c r="AU214" i="8"/>
  <c r="AU208" i="8"/>
  <c r="AU206" i="8"/>
  <c r="AU202" i="8"/>
  <c r="AU204" i="8"/>
  <c r="AU203" i="8"/>
  <c r="AU218" i="8"/>
  <c r="AU210" i="8"/>
  <c r="AV249" i="8"/>
  <c r="AV245" i="8"/>
  <c r="AV250" i="8"/>
  <c r="AV246" i="8"/>
  <c r="AV241" i="8"/>
  <c r="AV237" i="8"/>
  <c r="AV238" i="8"/>
  <c r="AV239" i="8"/>
  <c r="AV247" i="8"/>
  <c r="AV243" i="8"/>
  <c r="AV232" i="8"/>
  <c r="AV228" i="8"/>
  <c r="AV224" i="8"/>
  <c r="AV220" i="8"/>
  <c r="AV235" i="8"/>
  <c r="AV233" i="8"/>
  <c r="AV229" i="8"/>
  <c r="AV225" i="8"/>
  <c r="AV221" i="8"/>
  <c r="AV242" i="8"/>
  <c r="AV234" i="8"/>
  <c r="AV230" i="8"/>
  <c r="AV216" i="8"/>
  <c r="AV212" i="8"/>
  <c r="AV208" i="8"/>
  <c r="AV204" i="8"/>
  <c r="AV236" i="8"/>
  <c r="AV219" i="8"/>
  <c r="AV217" i="8"/>
  <c r="AV213" i="8"/>
  <c r="AV209" i="8"/>
  <c r="AV248" i="8"/>
  <c r="AV244" i="8"/>
  <c r="AV218" i="8"/>
  <c r="AV214" i="8"/>
  <c r="AV210" i="8"/>
  <c r="AV206" i="8"/>
  <c r="AV231" i="8"/>
  <c r="AV215" i="8"/>
  <c r="AV227" i="8"/>
  <c r="AV223" i="8"/>
  <c r="AV207" i="8"/>
  <c r="AV202" i="8"/>
  <c r="AV240" i="8"/>
  <c r="AV226" i="8"/>
  <c r="AV222" i="8"/>
  <c r="AV211" i="8"/>
  <c r="AV203" i="8"/>
  <c r="E45" i="12"/>
  <c r="F45" i="12"/>
  <c r="G45" i="12"/>
  <c r="H45" i="12"/>
  <c r="I45" i="12"/>
  <c r="D45" i="12"/>
  <c r="E47" i="12"/>
  <c r="F47" i="12"/>
  <c r="G47" i="12"/>
  <c r="E17" i="12"/>
  <c r="F17" i="12"/>
  <c r="G17" i="12"/>
  <c r="H17" i="12"/>
  <c r="I17" i="12"/>
  <c r="D17" i="12"/>
  <c r="Z9" i="8"/>
  <c r="E10" i="8"/>
  <c r="AW250" i="8"/>
  <c r="AW242" i="8"/>
  <c r="AW247" i="8"/>
  <c r="AW243" i="8"/>
  <c r="AW239" i="8"/>
  <c r="AW248" i="8"/>
  <c r="AW244" i="8"/>
  <c r="AW236" i="8"/>
  <c r="AW237" i="8"/>
  <c r="AW235" i="8"/>
  <c r="AW229" i="8"/>
  <c r="AW225" i="8"/>
  <c r="AW221" i="8"/>
  <c r="AW230" i="8"/>
  <c r="AW226" i="8"/>
  <c r="AW222" i="8"/>
  <c r="AW245" i="8"/>
  <c r="AW241" i="8"/>
  <c r="AW231" i="8"/>
  <c r="AW219" i="8"/>
  <c r="AW217" i="8"/>
  <c r="AW213" i="8"/>
  <c r="AW220" i="8"/>
  <c r="AW218" i="8"/>
  <c r="AW210" i="8"/>
  <c r="AW232" i="8"/>
  <c r="AW227" i="8"/>
  <c r="AW215" i="8"/>
  <c r="AW211" i="8"/>
  <c r="AW207" i="8"/>
  <c r="AW208" i="8"/>
  <c r="AW206" i="8"/>
  <c r="AW202" i="8"/>
  <c r="AW203" i="8"/>
  <c r="AW204" i="8"/>
  <c r="AW216" i="8"/>
  <c r="F3" i="11"/>
  <c r="E3" i="11"/>
  <c r="Z10" i="8"/>
  <c r="E11" i="8"/>
  <c r="AW212" i="8"/>
  <c r="AW224" i="8"/>
  <c r="AW223" i="8"/>
  <c r="AW214" i="8"/>
  <c r="AW209" i="8"/>
  <c r="AW228" i="8"/>
  <c r="AW249" i="8"/>
  <c r="AW234" i="8"/>
  <c r="AW233" i="8"/>
  <c r="AW240" i="8"/>
  <c r="AW238" i="8"/>
  <c r="AW246" i="8"/>
  <c r="AX250" i="8"/>
  <c r="AX247" i="8"/>
  <c r="AX243" i="8"/>
  <c r="AX248" i="8"/>
  <c r="AX244" i="8"/>
  <c r="AX249" i="8"/>
  <c r="AX239" i="8"/>
  <c r="AX235" i="8"/>
  <c r="AX240" i="8"/>
  <c r="AX245" i="8"/>
  <c r="AX242" i="8"/>
  <c r="AX241" i="8"/>
  <c r="AX237" i="8"/>
  <c r="AX238" i="8"/>
  <c r="AX234" i="8"/>
  <c r="AX230" i="8"/>
  <c r="AX226" i="8"/>
  <c r="AX222" i="8"/>
  <c r="AX246" i="8"/>
  <c r="AX231" i="8"/>
  <c r="AX227" i="8"/>
  <c r="AX223" i="8"/>
  <c r="AX236" i="8"/>
  <c r="AX232" i="8"/>
  <c r="AX228" i="8"/>
  <c r="AX229" i="8"/>
  <c r="AX220" i="8"/>
  <c r="AX218" i="8"/>
  <c r="AX214" i="8"/>
  <c r="AX210" i="8"/>
  <c r="AX206" i="8"/>
  <c r="AX215" i="8"/>
  <c r="AX211" i="8"/>
  <c r="AX233" i="8"/>
  <c r="AX224" i="8"/>
  <c r="AX216" i="8"/>
  <c r="AX212" i="8"/>
  <c r="AX208" i="8"/>
  <c r="AX207" i="8"/>
  <c r="AX203" i="8"/>
  <c r="AX213" i="8"/>
  <c r="AX204" i="8"/>
  <c r="AX219" i="8"/>
  <c r="AX202" i="8"/>
  <c r="AX217" i="8"/>
  <c r="AX209" i="8"/>
  <c r="AX225" i="8"/>
  <c r="AX221" i="8"/>
  <c r="X121" i="8"/>
  <c r="AX122" i="8"/>
  <c r="X123" i="8"/>
  <c r="X124" i="8"/>
  <c r="AX124" i="8"/>
  <c r="X125" i="8"/>
  <c r="X127" i="8"/>
  <c r="X128" i="8"/>
  <c r="X129" i="8"/>
  <c r="X130" i="8"/>
  <c r="X131" i="8"/>
  <c r="X132" i="8"/>
  <c r="X133" i="8"/>
  <c r="X134" i="8"/>
  <c r="AX134" i="8"/>
  <c r="X136" i="8"/>
  <c r="AX136" i="8"/>
  <c r="X137" i="8"/>
  <c r="X138" i="8"/>
  <c r="AX138" i="8"/>
  <c r="X139" i="8"/>
  <c r="X140" i="8"/>
  <c r="X141" i="8"/>
  <c r="X142" i="8"/>
  <c r="CE142" i="8" s="1"/>
  <c r="X143" i="8"/>
  <c r="CA143" i="8" s="1"/>
  <c r="X144" i="8"/>
  <c r="CD144" i="8" s="1"/>
  <c r="AX144" i="8"/>
  <c r="X145" i="8"/>
  <c r="X146" i="8"/>
  <c r="CB146" i="8" s="1"/>
  <c r="X147" i="8"/>
  <c r="AT147" i="8" s="1"/>
  <c r="X148" i="8"/>
  <c r="AX148" i="8"/>
  <c r="X149" i="8"/>
  <c r="X150" i="8"/>
  <c r="X151" i="8"/>
  <c r="X152" i="8"/>
  <c r="AX152" i="8"/>
  <c r="X153" i="8"/>
  <c r="X154" i="8"/>
  <c r="AX154" i="8"/>
  <c r="X155" i="8"/>
  <c r="X156" i="8"/>
  <c r="X157" i="8"/>
  <c r="X158" i="8"/>
  <c r="AX158" i="8"/>
  <c r="X159" i="8"/>
  <c r="X160" i="8"/>
  <c r="X161" i="8"/>
  <c r="X162" i="8"/>
  <c r="X163" i="8"/>
  <c r="X164" i="8"/>
  <c r="AX164" i="8"/>
  <c r="X165" i="8"/>
  <c r="X166" i="8"/>
  <c r="AX166" i="8"/>
  <c r="X167" i="8"/>
  <c r="X168" i="8"/>
  <c r="X169" i="8"/>
  <c r="X170" i="8"/>
  <c r="AX170" i="8"/>
  <c r="X171" i="8"/>
  <c r="X172" i="8"/>
  <c r="X173" i="8"/>
  <c r="X174" i="8"/>
  <c r="X175" i="8"/>
  <c r="X176" i="8"/>
  <c r="AX176" i="8"/>
  <c r="X177" i="8"/>
  <c r="X178" i="8"/>
  <c r="X179" i="8"/>
  <c r="X180" i="8"/>
  <c r="AX180" i="8"/>
  <c r="X181" i="8"/>
  <c r="X182" i="8"/>
  <c r="AX182" i="8"/>
  <c r="X183" i="8"/>
  <c r="X184" i="8"/>
  <c r="X185" i="8"/>
  <c r="X186" i="8"/>
  <c r="AX186" i="8"/>
  <c r="X187" i="8"/>
  <c r="X188" i="8"/>
  <c r="AX188" i="8"/>
  <c r="X189" i="8"/>
  <c r="X190" i="8"/>
  <c r="X191" i="8"/>
  <c r="X192" i="8"/>
  <c r="AX192" i="8"/>
  <c r="X193" i="8"/>
  <c r="X194" i="8"/>
  <c r="X195" i="8"/>
  <c r="X196" i="8"/>
  <c r="X197" i="8"/>
  <c r="X198" i="8"/>
  <c r="AW198" i="8"/>
  <c r="X199" i="8"/>
  <c r="X200" i="8"/>
  <c r="X201" i="8"/>
  <c r="N17" i="11"/>
  <c r="N16" i="11"/>
  <c r="N15" i="11"/>
  <c r="N14" i="11"/>
  <c r="M5" i="11"/>
  <c r="L5" i="11"/>
  <c r="M3" i="11"/>
  <c r="L3" i="11"/>
  <c r="Z11" i="8"/>
  <c r="E12" i="8"/>
  <c r="AT200" i="8"/>
  <c r="CG200" i="8"/>
  <c r="CC200" i="8"/>
  <c r="BY200" i="8"/>
  <c r="BZ200" i="8"/>
  <c r="CJ200" i="8"/>
  <c r="CI200" i="8"/>
  <c r="CD200" i="8"/>
  <c r="CF200" i="8"/>
  <c r="CE200" i="8"/>
  <c r="CB200" i="8"/>
  <c r="CA200" i="8"/>
  <c r="CH200" i="8"/>
  <c r="AV200" i="8"/>
  <c r="AU200" i="8"/>
  <c r="AW200" i="8"/>
  <c r="AT196" i="8"/>
  <c r="CG196" i="8"/>
  <c r="BY196" i="8"/>
  <c r="CC196" i="8"/>
  <c r="BZ196" i="8"/>
  <c r="CB196" i="8"/>
  <c r="CA196" i="8"/>
  <c r="CD196" i="8"/>
  <c r="CJ196" i="8"/>
  <c r="CI196" i="8"/>
  <c r="CF196" i="8"/>
  <c r="CE196" i="8"/>
  <c r="CH196" i="8"/>
  <c r="AV196" i="8"/>
  <c r="AU196" i="8"/>
  <c r="AW196" i="8"/>
  <c r="AT190" i="8"/>
  <c r="CG190" i="8"/>
  <c r="CA190" i="8"/>
  <c r="CF190" i="8"/>
  <c r="CC190" i="8"/>
  <c r="BZ190" i="8"/>
  <c r="CE190" i="8"/>
  <c r="CJ190" i="8"/>
  <c r="CD190" i="8"/>
  <c r="CI190" i="8"/>
  <c r="CH190" i="8"/>
  <c r="CB190" i="8"/>
  <c r="BY190" i="8"/>
  <c r="AU190" i="8"/>
  <c r="AV190" i="8"/>
  <c r="AW190" i="8"/>
  <c r="AT184" i="8"/>
  <c r="CG184" i="8"/>
  <c r="CC184" i="8"/>
  <c r="BY184" i="8"/>
  <c r="BZ184" i="8"/>
  <c r="CJ184" i="8"/>
  <c r="CI184" i="8"/>
  <c r="CD184" i="8"/>
  <c r="AU184" i="8"/>
  <c r="CF184" i="8"/>
  <c r="CE184" i="8"/>
  <c r="CB184" i="8"/>
  <c r="CA184" i="8"/>
  <c r="CH184" i="8"/>
  <c r="AV184" i="8"/>
  <c r="AW184" i="8"/>
  <c r="BZ201" i="8"/>
  <c r="CD201" i="8"/>
  <c r="CH201" i="8"/>
  <c r="CA201" i="8"/>
  <c r="CE201" i="8"/>
  <c r="CI201" i="8"/>
  <c r="CB201" i="8"/>
  <c r="CF201" i="8"/>
  <c r="CJ201" i="8"/>
  <c r="AT201" i="8"/>
  <c r="BY201" i="8"/>
  <c r="CC201" i="8"/>
  <c r="CG201" i="8"/>
  <c r="AU201" i="8"/>
  <c r="AV201" i="8"/>
  <c r="AW201" i="8"/>
  <c r="BY199" i="8"/>
  <c r="CG199" i="8"/>
  <c r="BZ199" i="8"/>
  <c r="CE199" i="8"/>
  <c r="CF199" i="8"/>
  <c r="CD199" i="8"/>
  <c r="CI199" i="8"/>
  <c r="CJ199" i="8"/>
  <c r="CH199" i="8"/>
  <c r="AT199" i="8"/>
  <c r="CA199" i="8"/>
  <c r="CB199" i="8"/>
  <c r="CC199" i="8"/>
  <c r="AV199" i="8"/>
  <c r="AU199" i="8"/>
  <c r="AW199" i="8"/>
  <c r="AT197" i="8"/>
  <c r="CG197" i="8"/>
  <c r="BY197" i="8"/>
  <c r="CC197" i="8"/>
  <c r="CF197" i="8"/>
  <c r="CE197" i="8"/>
  <c r="BZ197" i="8"/>
  <c r="CB197" i="8"/>
  <c r="CA197" i="8"/>
  <c r="CH197" i="8"/>
  <c r="CD197" i="8"/>
  <c r="CJ197" i="8"/>
  <c r="CI197" i="8"/>
  <c r="AU197" i="8"/>
  <c r="AV197" i="8"/>
  <c r="BY195" i="8"/>
  <c r="CD195" i="8"/>
  <c r="CI195" i="8"/>
  <c r="CJ195" i="8"/>
  <c r="CH195" i="8"/>
  <c r="AT195" i="8"/>
  <c r="CA195" i="8"/>
  <c r="CB195" i="8"/>
  <c r="BZ195" i="8"/>
  <c r="CE195" i="8"/>
  <c r="CF195" i="8"/>
  <c r="CG195" i="8"/>
  <c r="CC195" i="8"/>
  <c r="AU195" i="8"/>
  <c r="AV195" i="8"/>
  <c r="AW195" i="8"/>
  <c r="BY193" i="8"/>
  <c r="CC193" i="8"/>
  <c r="AT193" i="8"/>
  <c r="CG193" i="8"/>
  <c r="AU193" i="8"/>
  <c r="CJ193" i="8"/>
  <c r="CI193" i="8"/>
  <c r="CH193" i="8"/>
  <c r="BZ193" i="8"/>
  <c r="CF193" i="8"/>
  <c r="CE193" i="8"/>
  <c r="CD193" i="8"/>
  <c r="CB193" i="8"/>
  <c r="CA193" i="8"/>
  <c r="AV193" i="8"/>
  <c r="AW193" i="8"/>
  <c r="BY191" i="8"/>
  <c r="CG191" i="8"/>
  <c r="CH191" i="8"/>
  <c r="AT191" i="8"/>
  <c r="CA191" i="8"/>
  <c r="CB191" i="8"/>
  <c r="BZ191" i="8"/>
  <c r="CE191" i="8"/>
  <c r="CF191" i="8"/>
  <c r="CD191" i="8"/>
  <c r="CI191" i="8"/>
  <c r="CJ191" i="8"/>
  <c r="CC191" i="8"/>
  <c r="AU191" i="8"/>
  <c r="AV191" i="8"/>
  <c r="AT189" i="8"/>
  <c r="CG189" i="8"/>
  <c r="BY189" i="8"/>
  <c r="CC189" i="8"/>
  <c r="CF189" i="8"/>
  <c r="CE189" i="8"/>
  <c r="CB189" i="8"/>
  <c r="CA189" i="8"/>
  <c r="CH189" i="8"/>
  <c r="CD189" i="8"/>
  <c r="BZ189" i="8"/>
  <c r="CJ189" i="8"/>
  <c r="CI189" i="8"/>
  <c r="AU189" i="8"/>
  <c r="AV189" i="8"/>
  <c r="AW189" i="8"/>
  <c r="BY187" i="8"/>
  <c r="CA187" i="8"/>
  <c r="CB187" i="8"/>
  <c r="BZ187" i="8"/>
  <c r="CE187" i="8"/>
  <c r="CF187" i="8"/>
  <c r="CD187" i="8"/>
  <c r="CI187" i="8"/>
  <c r="CJ187" i="8"/>
  <c r="CH187" i="8"/>
  <c r="AT187" i="8"/>
  <c r="CG187" i="8"/>
  <c r="CC187" i="8"/>
  <c r="AU187" i="8"/>
  <c r="AV187" i="8"/>
  <c r="AW187" i="8"/>
  <c r="AT185" i="8"/>
  <c r="BY185" i="8"/>
  <c r="CC185" i="8"/>
  <c r="CG185" i="8"/>
  <c r="BZ185" i="8"/>
  <c r="CJ185" i="8"/>
  <c r="CI185" i="8"/>
  <c r="CH185" i="8"/>
  <c r="CF185" i="8"/>
  <c r="CE185" i="8"/>
  <c r="CD185" i="8"/>
  <c r="CB185" i="8"/>
  <c r="CA185" i="8"/>
  <c r="AU185" i="8"/>
  <c r="AV185" i="8"/>
  <c r="AW185" i="8"/>
  <c r="BY183" i="8"/>
  <c r="CG183" i="8"/>
  <c r="BZ183" i="8"/>
  <c r="CE183" i="8"/>
  <c r="CF183" i="8"/>
  <c r="CD183" i="8"/>
  <c r="CI183" i="8"/>
  <c r="CJ183" i="8"/>
  <c r="CH183" i="8"/>
  <c r="AT183" i="8"/>
  <c r="CA183" i="8"/>
  <c r="CB183" i="8"/>
  <c r="AU183" i="8"/>
  <c r="CC183" i="8"/>
  <c r="AV183" i="8"/>
  <c r="AW183" i="8"/>
  <c r="AT181" i="8"/>
  <c r="CG181" i="8"/>
  <c r="BY181" i="8"/>
  <c r="CC181" i="8"/>
  <c r="CF181" i="8"/>
  <c r="CE181" i="8"/>
  <c r="BZ181" i="8"/>
  <c r="CB181" i="8"/>
  <c r="CA181" i="8"/>
  <c r="CH181" i="8"/>
  <c r="CD181" i="8"/>
  <c r="CJ181" i="8"/>
  <c r="CI181" i="8"/>
  <c r="AU181" i="8"/>
  <c r="AV181" i="8"/>
  <c r="AW181" i="8"/>
  <c r="BY179" i="8"/>
  <c r="CD179" i="8"/>
  <c r="CI179" i="8"/>
  <c r="CJ179" i="8"/>
  <c r="CH179" i="8"/>
  <c r="AT179" i="8"/>
  <c r="CA179" i="8"/>
  <c r="CB179" i="8"/>
  <c r="BZ179" i="8"/>
  <c r="CE179" i="8"/>
  <c r="CF179" i="8"/>
  <c r="CG179" i="8"/>
  <c r="CC179" i="8"/>
  <c r="AV179" i="8"/>
  <c r="AU179" i="8"/>
  <c r="AW179" i="8"/>
  <c r="BY177" i="8"/>
  <c r="CC177" i="8"/>
  <c r="AT177" i="8"/>
  <c r="CG177" i="8"/>
  <c r="AU177" i="8"/>
  <c r="CJ177" i="8"/>
  <c r="CI177" i="8"/>
  <c r="CH177" i="8"/>
  <c r="BZ177" i="8"/>
  <c r="CF177" i="8"/>
  <c r="CE177" i="8"/>
  <c r="CD177" i="8"/>
  <c r="CB177" i="8"/>
  <c r="CA177" i="8"/>
  <c r="AV177" i="8"/>
  <c r="BY175" i="8"/>
  <c r="CG175" i="8"/>
  <c r="CH175" i="8"/>
  <c r="AT175" i="8"/>
  <c r="CA175" i="8"/>
  <c r="CB175" i="8"/>
  <c r="BZ175" i="8"/>
  <c r="CE175" i="8"/>
  <c r="CF175" i="8"/>
  <c r="CD175" i="8"/>
  <c r="CI175" i="8"/>
  <c r="CJ175" i="8"/>
  <c r="CC175" i="8"/>
  <c r="AV175" i="8"/>
  <c r="AU175" i="8"/>
  <c r="AW175" i="8"/>
  <c r="AT173" i="8"/>
  <c r="CG173" i="8"/>
  <c r="BY173" i="8"/>
  <c r="CC173" i="8"/>
  <c r="CF173" i="8"/>
  <c r="CE173" i="8"/>
  <c r="CB173" i="8"/>
  <c r="CA173" i="8"/>
  <c r="CH173" i="8"/>
  <c r="CD173" i="8"/>
  <c r="BZ173" i="8"/>
  <c r="CJ173" i="8"/>
  <c r="CI173" i="8"/>
  <c r="AV173" i="8"/>
  <c r="AU173" i="8"/>
  <c r="AW173" i="8"/>
  <c r="BY171" i="8"/>
  <c r="CA171" i="8"/>
  <c r="CB171" i="8"/>
  <c r="BZ171" i="8"/>
  <c r="CE171" i="8"/>
  <c r="CF171" i="8"/>
  <c r="CD171" i="8"/>
  <c r="CI171" i="8"/>
  <c r="CJ171" i="8"/>
  <c r="CH171" i="8"/>
  <c r="AT171" i="8"/>
  <c r="CG171" i="8"/>
  <c r="CC171" i="8"/>
  <c r="AU171" i="8"/>
  <c r="AV171" i="8"/>
  <c r="AW171" i="8"/>
  <c r="AT169" i="8"/>
  <c r="BY169" i="8"/>
  <c r="CC169" i="8"/>
  <c r="CG169" i="8"/>
  <c r="BZ169" i="8"/>
  <c r="CJ169" i="8"/>
  <c r="CI169" i="8"/>
  <c r="CH169" i="8"/>
  <c r="CF169" i="8"/>
  <c r="CE169" i="8"/>
  <c r="CD169" i="8"/>
  <c r="CB169" i="8"/>
  <c r="CA169" i="8"/>
  <c r="AU169" i="8"/>
  <c r="AV169" i="8"/>
  <c r="AW169" i="8"/>
  <c r="BY167" i="8"/>
  <c r="CG167" i="8"/>
  <c r="BZ167" i="8"/>
  <c r="CE167" i="8"/>
  <c r="CF167" i="8"/>
  <c r="CD167" i="8"/>
  <c r="CI167" i="8"/>
  <c r="CJ167" i="8"/>
  <c r="CH167" i="8"/>
  <c r="AT167" i="8"/>
  <c r="CA167" i="8"/>
  <c r="CB167" i="8"/>
  <c r="AU167" i="8"/>
  <c r="CC167" i="8"/>
  <c r="AV167" i="8"/>
  <c r="AW167" i="8"/>
  <c r="AT165" i="8"/>
  <c r="CG165" i="8"/>
  <c r="BY165" i="8"/>
  <c r="CC165" i="8"/>
  <c r="CF165" i="8"/>
  <c r="CE165" i="8"/>
  <c r="BZ165" i="8"/>
  <c r="CB165" i="8"/>
  <c r="CA165" i="8"/>
  <c r="CH165" i="8"/>
  <c r="CD165" i="8"/>
  <c r="CJ165" i="8"/>
  <c r="CI165" i="8"/>
  <c r="AV165" i="8"/>
  <c r="AU165" i="8"/>
  <c r="AW165" i="8"/>
  <c r="BY163" i="8"/>
  <c r="CD163" i="8"/>
  <c r="CI163" i="8"/>
  <c r="CJ163" i="8"/>
  <c r="CH163" i="8"/>
  <c r="AT163" i="8"/>
  <c r="CA163" i="8"/>
  <c r="CB163" i="8"/>
  <c r="BZ163" i="8"/>
  <c r="CE163" i="8"/>
  <c r="CF163" i="8"/>
  <c r="CG163" i="8"/>
  <c r="CC163" i="8"/>
  <c r="AU163" i="8"/>
  <c r="AV163" i="8"/>
  <c r="AW163" i="8"/>
  <c r="BY161" i="8"/>
  <c r="CC161" i="8"/>
  <c r="AT161" i="8"/>
  <c r="CG161" i="8"/>
  <c r="CJ161" i="8"/>
  <c r="CI161" i="8"/>
  <c r="CH161" i="8"/>
  <c r="BZ161" i="8"/>
  <c r="CF161" i="8"/>
  <c r="CE161" i="8"/>
  <c r="CD161" i="8"/>
  <c r="CB161" i="8"/>
  <c r="CA161" i="8"/>
  <c r="AU161" i="8"/>
  <c r="AV161" i="8"/>
  <c r="AW161" i="8"/>
  <c r="BY159" i="8"/>
  <c r="CG159" i="8"/>
  <c r="CH159" i="8"/>
  <c r="AT159" i="8"/>
  <c r="CA159" i="8"/>
  <c r="CB159" i="8"/>
  <c r="BZ159" i="8"/>
  <c r="CE159" i="8"/>
  <c r="CF159" i="8"/>
  <c r="CD159" i="8"/>
  <c r="CI159" i="8"/>
  <c r="CJ159" i="8"/>
  <c r="AU159" i="8"/>
  <c r="CC159" i="8"/>
  <c r="AV159" i="8"/>
  <c r="AW159" i="8"/>
  <c r="AT157" i="8"/>
  <c r="CG157" i="8"/>
  <c r="BY157" i="8"/>
  <c r="CC157" i="8"/>
  <c r="CF157" i="8"/>
  <c r="CE157" i="8"/>
  <c r="AU157" i="8"/>
  <c r="CB157" i="8"/>
  <c r="CA157" i="8"/>
  <c r="CH157" i="8"/>
  <c r="CD157" i="8"/>
  <c r="BZ157" i="8"/>
  <c r="CJ157" i="8"/>
  <c r="CI157" i="8"/>
  <c r="AV157" i="8"/>
  <c r="AW157" i="8"/>
  <c r="BY155" i="8"/>
  <c r="CA155" i="8"/>
  <c r="CB155" i="8"/>
  <c r="BZ155" i="8"/>
  <c r="CE155" i="8"/>
  <c r="CF155" i="8"/>
  <c r="CD155" i="8"/>
  <c r="CI155" i="8"/>
  <c r="CJ155" i="8"/>
  <c r="CH155" i="8"/>
  <c r="AT155" i="8"/>
  <c r="CG155" i="8"/>
  <c r="CC155" i="8"/>
  <c r="AU155" i="8"/>
  <c r="AV155" i="8"/>
  <c r="AW155" i="8"/>
  <c r="AT153" i="8"/>
  <c r="BY153" i="8"/>
  <c r="CC153" i="8"/>
  <c r="CG153" i="8"/>
  <c r="BZ153" i="8"/>
  <c r="CJ153" i="8"/>
  <c r="CI153" i="8"/>
  <c r="CH153" i="8"/>
  <c r="CF153" i="8"/>
  <c r="CE153" i="8"/>
  <c r="CD153" i="8"/>
  <c r="CB153" i="8"/>
  <c r="CA153" i="8"/>
  <c r="AU153" i="8"/>
  <c r="AV153" i="8"/>
  <c r="AW153" i="8"/>
  <c r="BY151" i="8"/>
  <c r="CG151" i="8"/>
  <c r="BZ151" i="8"/>
  <c r="CE151" i="8"/>
  <c r="CF151" i="8"/>
  <c r="CD151" i="8"/>
  <c r="CI151" i="8"/>
  <c r="CJ151" i="8"/>
  <c r="CH151" i="8"/>
  <c r="AT151" i="8"/>
  <c r="CA151" i="8"/>
  <c r="CB151" i="8"/>
  <c r="CC151" i="8"/>
  <c r="AU151" i="8"/>
  <c r="AV151" i="8"/>
  <c r="AW151" i="8"/>
  <c r="AT149" i="8"/>
  <c r="CG149" i="8"/>
  <c r="BY149" i="8"/>
  <c r="CC149" i="8"/>
  <c r="CF149" i="8"/>
  <c r="CE149" i="8"/>
  <c r="BZ149" i="8"/>
  <c r="CB149" i="8"/>
  <c r="CA149" i="8"/>
  <c r="CH149" i="8"/>
  <c r="CD149" i="8"/>
  <c r="CJ149" i="8"/>
  <c r="CI149" i="8"/>
  <c r="AU149" i="8"/>
  <c r="AV149" i="8"/>
  <c r="AW149" i="8"/>
  <c r="AW143" i="8"/>
  <c r="BY139" i="8"/>
  <c r="CA139" i="8"/>
  <c r="CB139" i="8"/>
  <c r="BZ139" i="8"/>
  <c r="CE139" i="8"/>
  <c r="CF139" i="8"/>
  <c r="CD139" i="8"/>
  <c r="CI139" i="8"/>
  <c r="CJ139" i="8"/>
  <c r="CH139" i="8"/>
  <c r="AT139" i="8"/>
  <c r="CG139" i="8"/>
  <c r="CC139" i="8"/>
  <c r="AV139" i="8"/>
  <c r="AU139" i="8"/>
  <c r="AW139" i="8"/>
  <c r="AT137" i="8"/>
  <c r="BY137" i="8"/>
  <c r="CG137" i="8"/>
  <c r="CC137" i="8"/>
  <c r="BZ137" i="8"/>
  <c r="AU137" i="8"/>
  <c r="CJ137" i="8"/>
  <c r="CI137" i="8"/>
  <c r="CF137" i="8"/>
  <c r="CE137" i="8"/>
  <c r="CB137" i="8"/>
  <c r="CA137" i="8"/>
  <c r="CH137" i="8"/>
  <c r="CD137" i="8"/>
  <c r="AV137" i="8"/>
  <c r="AW137" i="8"/>
  <c r="BY135" i="8"/>
  <c r="CG135" i="8"/>
  <c r="BZ135" i="8"/>
  <c r="CE135" i="8"/>
  <c r="CF135" i="8"/>
  <c r="CD135" i="8"/>
  <c r="AT135" i="8"/>
  <c r="CH135" i="8"/>
  <c r="CB135" i="8"/>
  <c r="CA135" i="8"/>
  <c r="CJ135" i="8"/>
  <c r="CI135" i="8"/>
  <c r="CC135" i="8"/>
  <c r="AU135" i="8"/>
  <c r="AV135" i="8"/>
  <c r="AW135" i="8"/>
  <c r="AT133" i="8"/>
  <c r="CG133" i="8"/>
  <c r="BY133" i="8"/>
  <c r="CC133" i="8"/>
  <c r="CF133" i="8"/>
  <c r="CE133" i="8"/>
  <c r="BZ133" i="8"/>
  <c r="CB133" i="8"/>
  <c r="CA133" i="8"/>
  <c r="CJ133" i="8"/>
  <c r="CI133" i="8"/>
  <c r="AV133" i="8"/>
  <c r="CH133" i="8"/>
  <c r="AU133" i="8"/>
  <c r="CD133" i="8"/>
  <c r="AW133" i="8"/>
  <c r="BY131" i="8"/>
  <c r="CD131" i="8"/>
  <c r="CI131" i="8"/>
  <c r="CJ131" i="8"/>
  <c r="CH131" i="8"/>
  <c r="AT131" i="8"/>
  <c r="CA131" i="8"/>
  <c r="CB131" i="8"/>
  <c r="BZ131" i="8"/>
  <c r="CE131" i="8"/>
  <c r="CF131" i="8"/>
  <c r="CG131" i="8"/>
  <c r="AU131" i="8"/>
  <c r="CC131" i="8"/>
  <c r="AV131" i="8"/>
  <c r="AW131" i="8"/>
  <c r="BY129" i="8"/>
  <c r="AT129" i="8"/>
  <c r="CG129" i="8"/>
  <c r="CC129" i="8"/>
  <c r="CJ129" i="8"/>
  <c r="CI129" i="8"/>
  <c r="BZ129" i="8"/>
  <c r="CF129" i="8"/>
  <c r="CE129" i="8"/>
  <c r="CB129" i="8"/>
  <c r="CA129" i="8"/>
  <c r="CH129" i="8"/>
  <c r="CD129" i="8"/>
  <c r="AU129" i="8"/>
  <c r="AV129" i="8"/>
  <c r="AW129" i="8"/>
  <c r="BY127" i="8"/>
  <c r="CG127" i="8"/>
  <c r="CH127" i="8"/>
  <c r="AT127" i="8"/>
  <c r="CD127" i="8"/>
  <c r="CB127" i="8"/>
  <c r="CA127" i="8"/>
  <c r="CF127" i="8"/>
  <c r="CE127" i="8"/>
  <c r="CJ127" i="8"/>
  <c r="BZ127" i="8"/>
  <c r="CI127" i="8"/>
  <c r="CC127" i="8"/>
  <c r="AU127" i="8"/>
  <c r="AV127" i="8"/>
  <c r="AW127" i="8"/>
  <c r="AT125" i="8"/>
  <c r="CG125" i="8"/>
  <c r="BY125" i="8"/>
  <c r="CC125" i="8"/>
  <c r="CF125" i="8"/>
  <c r="CE125" i="8"/>
  <c r="CB125" i="8"/>
  <c r="CA125" i="8"/>
  <c r="BZ125" i="8"/>
  <c r="CJ125" i="8"/>
  <c r="CI125" i="8"/>
  <c r="AU125" i="8"/>
  <c r="CH125" i="8"/>
  <c r="AV125" i="8"/>
  <c r="CD125" i="8"/>
  <c r="AW125" i="8"/>
  <c r="BY123" i="8"/>
  <c r="CG123" i="8"/>
  <c r="BZ123" i="8"/>
  <c r="CE123" i="8"/>
  <c r="CF123" i="8"/>
  <c r="CH123" i="8"/>
  <c r="CB123" i="8"/>
  <c r="CA123" i="8"/>
  <c r="CJ123" i="8"/>
  <c r="CC123" i="8"/>
  <c r="CI123" i="8"/>
  <c r="CD123" i="8"/>
  <c r="AT123" i="8"/>
  <c r="AU123" i="8"/>
  <c r="AV123" i="8"/>
  <c r="AW123" i="8"/>
  <c r="CF121" i="8"/>
  <c r="AT121" i="8"/>
  <c r="CD121" i="8"/>
  <c r="CC121" i="8"/>
  <c r="CI121" i="8"/>
  <c r="AU121" i="8"/>
  <c r="CG121" i="8"/>
  <c r="CJ121" i="8"/>
  <c r="CA121" i="8"/>
  <c r="CB121" i="8"/>
  <c r="BY121" i="8"/>
  <c r="CE121" i="8"/>
  <c r="CH121" i="8"/>
  <c r="BZ121" i="8"/>
  <c r="AV121" i="8"/>
  <c r="AW121" i="8"/>
  <c r="AX123" i="8"/>
  <c r="AX139" i="8"/>
  <c r="AX121" i="8"/>
  <c r="AX137" i="8"/>
  <c r="AX149" i="8"/>
  <c r="AX163" i="8"/>
  <c r="AX159" i="8"/>
  <c r="AX185" i="8"/>
  <c r="AX179" i="8"/>
  <c r="AX195" i="8"/>
  <c r="AX198" i="8"/>
  <c r="AX197" i="8"/>
  <c r="AW197" i="8"/>
  <c r="AX127" i="8"/>
  <c r="AX125" i="8"/>
  <c r="AX153" i="8"/>
  <c r="AX165" i="8"/>
  <c r="AX169" i="8"/>
  <c r="AX183" i="8"/>
  <c r="AX201" i="8"/>
  <c r="AX196" i="8"/>
  <c r="AX199" i="8"/>
  <c r="AW177" i="8"/>
  <c r="AT194" i="8"/>
  <c r="CG194" i="8"/>
  <c r="BZ194" i="8"/>
  <c r="CE194" i="8"/>
  <c r="CJ194" i="8"/>
  <c r="CD194" i="8"/>
  <c r="CI194" i="8"/>
  <c r="CH194" i="8"/>
  <c r="CB194" i="8"/>
  <c r="CA194" i="8"/>
  <c r="CF194" i="8"/>
  <c r="CC194" i="8"/>
  <c r="BY194" i="8"/>
  <c r="AU194" i="8"/>
  <c r="AV194" i="8"/>
  <c r="AW194" i="8"/>
  <c r="AT186" i="8"/>
  <c r="CG186" i="8"/>
  <c r="CH186" i="8"/>
  <c r="CB186" i="8"/>
  <c r="CA186" i="8"/>
  <c r="CF186" i="8"/>
  <c r="BZ186" i="8"/>
  <c r="CE186" i="8"/>
  <c r="CJ186" i="8"/>
  <c r="CC186" i="8"/>
  <c r="CD186" i="8"/>
  <c r="CI186" i="8"/>
  <c r="BY186" i="8"/>
  <c r="AU186" i="8"/>
  <c r="AV186" i="8"/>
  <c r="AW186" i="8"/>
  <c r="AT180" i="8"/>
  <c r="CG180" i="8"/>
  <c r="BY180" i="8"/>
  <c r="CC180" i="8"/>
  <c r="BZ180" i="8"/>
  <c r="CB180" i="8"/>
  <c r="CA180" i="8"/>
  <c r="CD180" i="8"/>
  <c r="CJ180" i="8"/>
  <c r="CI180" i="8"/>
  <c r="CF180" i="8"/>
  <c r="CE180" i="8"/>
  <c r="CH180" i="8"/>
  <c r="AU180" i="8"/>
  <c r="AV180" i="8"/>
  <c r="AW180" i="8"/>
  <c r="AT178" i="8"/>
  <c r="CG178" i="8"/>
  <c r="BZ178" i="8"/>
  <c r="CE178" i="8"/>
  <c r="CJ178" i="8"/>
  <c r="CD178" i="8"/>
  <c r="CI178" i="8"/>
  <c r="CC178" i="8"/>
  <c r="CH178" i="8"/>
  <c r="CB178" i="8"/>
  <c r="CA178" i="8"/>
  <c r="CF178" i="8"/>
  <c r="AU178" i="8"/>
  <c r="BY178" i="8"/>
  <c r="AV178" i="8"/>
  <c r="AW178" i="8"/>
  <c r="AT176" i="8"/>
  <c r="CG176" i="8"/>
  <c r="CC176" i="8"/>
  <c r="BY176" i="8"/>
  <c r="BZ176" i="8"/>
  <c r="CJ176" i="8"/>
  <c r="CI176" i="8"/>
  <c r="CD176" i="8"/>
  <c r="CF176" i="8"/>
  <c r="CE176" i="8"/>
  <c r="CB176" i="8"/>
  <c r="CA176" i="8"/>
  <c r="CH176" i="8"/>
  <c r="AU176" i="8"/>
  <c r="AV176" i="8"/>
  <c r="AW176" i="8"/>
  <c r="AT174" i="8"/>
  <c r="CG174" i="8"/>
  <c r="CA174" i="8"/>
  <c r="CF174" i="8"/>
  <c r="BZ174" i="8"/>
  <c r="CE174" i="8"/>
  <c r="CJ174" i="8"/>
  <c r="CD174" i="8"/>
  <c r="CI174" i="8"/>
  <c r="CC174" i="8"/>
  <c r="CH174" i="8"/>
  <c r="CB174" i="8"/>
  <c r="BY174" i="8"/>
  <c r="AU174" i="8"/>
  <c r="AV174" i="8"/>
  <c r="AW174" i="8"/>
  <c r="AT172" i="8"/>
  <c r="CG172" i="8"/>
  <c r="BY172" i="8"/>
  <c r="CC172" i="8"/>
  <c r="BZ172" i="8"/>
  <c r="CB172" i="8"/>
  <c r="CA172" i="8"/>
  <c r="CD172" i="8"/>
  <c r="CJ172" i="8"/>
  <c r="CI172" i="8"/>
  <c r="CF172" i="8"/>
  <c r="CE172" i="8"/>
  <c r="CH172" i="8"/>
  <c r="AV172" i="8"/>
  <c r="AU172" i="8"/>
  <c r="AW172" i="8"/>
  <c r="AT170" i="8"/>
  <c r="CG170" i="8"/>
  <c r="CH170" i="8"/>
  <c r="CB170" i="8"/>
  <c r="CC170" i="8"/>
  <c r="CA170" i="8"/>
  <c r="CF170" i="8"/>
  <c r="BZ170" i="8"/>
  <c r="CE170" i="8"/>
  <c r="CJ170" i="8"/>
  <c r="CD170" i="8"/>
  <c r="CI170" i="8"/>
  <c r="BY170" i="8"/>
  <c r="AU170" i="8"/>
  <c r="AV170" i="8"/>
  <c r="AW170" i="8"/>
  <c r="AT168" i="8"/>
  <c r="CG168" i="8"/>
  <c r="CC168" i="8"/>
  <c r="BY168" i="8"/>
  <c r="BZ168" i="8"/>
  <c r="CJ168" i="8"/>
  <c r="CI168" i="8"/>
  <c r="CD168" i="8"/>
  <c r="CF168" i="8"/>
  <c r="CE168" i="8"/>
  <c r="CB168" i="8"/>
  <c r="CA168" i="8"/>
  <c r="CH168" i="8"/>
  <c r="AU168" i="8"/>
  <c r="AV168" i="8"/>
  <c r="AW168" i="8"/>
  <c r="CG166" i="8"/>
  <c r="AT166" i="8"/>
  <c r="CD166" i="8"/>
  <c r="CI166" i="8"/>
  <c r="CH166" i="8"/>
  <c r="CB166" i="8"/>
  <c r="CC166" i="8"/>
  <c r="CA166" i="8"/>
  <c r="CF166" i="8"/>
  <c r="BZ166" i="8"/>
  <c r="CE166" i="8"/>
  <c r="CJ166" i="8"/>
  <c r="BY166" i="8"/>
  <c r="AU166" i="8"/>
  <c r="AV166" i="8"/>
  <c r="AW166" i="8"/>
  <c r="AT164" i="8"/>
  <c r="CG164" i="8"/>
  <c r="BY164" i="8"/>
  <c r="CC164" i="8"/>
  <c r="BZ164" i="8"/>
  <c r="CB164" i="8"/>
  <c r="CA164" i="8"/>
  <c r="CD164" i="8"/>
  <c r="CJ164" i="8"/>
  <c r="CI164" i="8"/>
  <c r="CF164" i="8"/>
  <c r="CE164" i="8"/>
  <c r="CH164" i="8"/>
  <c r="AV164" i="8"/>
  <c r="AU164" i="8"/>
  <c r="AW164" i="8"/>
  <c r="AT162" i="8"/>
  <c r="CG162" i="8"/>
  <c r="BZ162" i="8"/>
  <c r="CE162" i="8"/>
  <c r="CJ162" i="8"/>
  <c r="CD162" i="8"/>
  <c r="CI162" i="8"/>
  <c r="CH162" i="8"/>
  <c r="CB162" i="8"/>
  <c r="CA162" i="8"/>
  <c r="CF162" i="8"/>
  <c r="CC162" i="8"/>
  <c r="BY162" i="8"/>
  <c r="AU162" i="8"/>
  <c r="AV162" i="8"/>
  <c r="AW162" i="8"/>
  <c r="AT160" i="8"/>
  <c r="CG160" i="8"/>
  <c r="CC160" i="8"/>
  <c r="BY160" i="8"/>
  <c r="BZ160" i="8"/>
  <c r="CJ160" i="8"/>
  <c r="CI160" i="8"/>
  <c r="CD160" i="8"/>
  <c r="CF160" i="8"/>
  <c r="CE160" i="8"/>
  <c r="CB160" i="8"/>
  <c r="CA160" i="8"/>
  <c r="CH160" i="8"/>
  <c r="AU160" i="8"/>
  <c r="AV160" i="8"/>
  <c r="AW160" i="8"/>
  <c r="AT158" i="8"/>
  <c r="CG158" i="8"/>
  <c r="CA158" i="8"/>
  <c r="CF158" i="8"/>
  <c r="CC158" i="8"/>
  <c r="BZ158" i="8"/>
  <c r="CE158" i="8"/>
  <c r="CJ158" i="8"/>
  <c r="CD158" i="8"/>
  <c r="CI158" i="8"/>
  <c r="CH158" i="8"/>
  <c r="CB158" i="8"/>
  <c r="BY158" i="8"/>
  <c r="AU158" i="8"/>
  <c r="AV158" i="8"/>
  <c r="AW158" i="8"/>
  <c r="AT156" i="8"/>
  <c r="CG156" i="8"/>
  <c r="CC156" i="8"/>
  <c r="BY156" i="8"/>
  <c r="BZ156" i="8"/>
  <c r="CB156" i="8"/>
  <c r="CA156" i="8"/>
  <c r="CD156" i="8"/>
  <c r="AU156" i="8"/>
  <c r="CJ156" i="8"/>
  <c r="CI156" i="8"/>
  <c r="CF156" i="8"/>
  <c r="CE156" i="8"/>
  <c r="CH156" i="8"/>
  <c r="AV156" i="8"/>
  <c r="AW156" i="8"/>
  <c r="AT154" i="8"/>
  <c r="CG154" i="8"/>
  <c r="CH154" i="8"/>
  <c r="CB154" i="8"/>
  <c r="CA154" i="8"/>
  <c r="CF154" i="8"/>
  <c r="BZ154" i="8"/>
  <c r="CE154" i="8"/>
  <c r="CJ154" i="8"/>
  <c r="CC154" i="8"/>
  <c r="CD154" i="8"/>
  <c r="CI154" i="8"/>
  <c r="AU154" i="8"/>
  <c r="BY154" i="8"/>
  <c r="AV154" i="8"/>
  <c r="AW154" i="8"/>
  <c r="AT152" i="8"/>
  <c r="CG152" i="8"/>
  <c r="CC152" i="8"/>
  <c r="BY152" i="8"/>
  <c r="BZ152" i="8"/>
  <c r="CJ152" i="8"/>
  <c r="CI152" i="8"/>
  <c r="CD152" i="8"/>
  <c r="CF152" i="8"/>
  <c r="CE152" i="8"/>
  <c r="CB152" i="8"/>
  <c r="CA152" i="8"/>
  <c r="CH152" i="8"/>
  <c r="AU152" i="8"/>
  <c r="AV152" i="8"/>
  <c r="AW152" i="8"/>
  <c r="CG150" i="8"/>
  <c r="AT150" i="8"/>
  <c r="CD150" i="8"/>
  <c r="CI150" i="8"/>
  <c r="CH150" i="8"/>
  <c r="CB150" i="8"/>
  <c r="CA150" i="8"/>
  <c r="CF150" i="8"/>
  <c r="BZ150" i="8"/>
  <c r="CE150" i="8"/>
  <c r="CJ150" i="8"/>
  <c r="CC150" i="8"/>
  <c r="BY150" i="8"/>
  <c r="AU150" i="8"/>
  <c r="AV150" i="8"/>
  <c r="AW150" i="8"/>
  <c r="AT148" i="8"/>
  <c r="CG148" i="8"/>
  <c r="CC148" i="8"/>
  <c r="BY148" i="8"/>
  <c r="BZ148" i="8"/>
  <c r="CB148" i="8"/>
  <c r="CA148" i="8"/>
  <c r="CD148" i="8"/>
  <c r="CJ148" i="8"/>
  <c r="CI148" i="8"/>
  <c r="CF148" i="8"/>
  <c r="CE148" i="8"/>
  <c r="CH148" i="8"/>
  <c r="AU148" i="8"/>
  <c r="AV148" i="8"/>
  <c r="AW148" i="8"/>
  <c r="CG142" i="8"/>
  <c r="CA142" i="8"/>
  <c r="BZ142" i="8"/>
  <c r="CC140" i="8"/>
  <c r="BY140" i="8"/>
  <c r="BZ140" i="8"/>
  <c r="CB140" i="8"/>
  <c r="AT138" i="8"/>
  <c r="CG138" i="8"/>
  <c r="CH138" i="8"/>
  <c r="CB138" i="8"/>
  <c r="CC138" i="8"/>
  <c r="CA138" i="8"/>
  <c r="CF138" i="8"/>
  <c r="BZ138" i="8"/>
  <c r="CE138" i="8"/>
  <c r="CJ138" i="8"/>
  <c r="CD138" i="8"/>
  <c r="CI138" i="8"/>
  <c r="BY138" i="8"/>
  <c r="AU138" i="8"/>
  <c r="AV138" i="8"/>
  <c r="AW138" i="8"/>
  <c r="AT136" i="8"/>
  <c r="CG136" i="8"/>
  <c r="CC136" i="8"/>
  <c r="BY136" i="8"/>
  <c r="BZ136" i="8"/>
  <c r="CJ136" i="8"/>
  <c r="CI136" i="8"/>
  <c r="CD136" i="8"/>
  <c r="AU136" i="8"/>
  <c r="CF136" i="8"/>
  <c r="CE136" i="8"/>
  <c r="CB136" i="8"/>
  <c r="CA136" i="8"/>
  <c r="CH136" i="8"/>
  <c r="AV136" i="8"/>
  <c r="AW136" i="8"/>
  <c r="AT134" i="8"/>
  <c r="CG134" i="8"/>
  <c r="CD134" i="8"/>
  <c r="CI134" i="8"/>
  <c r="CH134" i="8"/>
  <c r="CB134" i="8"/>
  <c r="CC134" i="8"/>
  <c r="CA134" i="8"/>
  <c r="CF134" i="8"/>
  <c r="BZ134" i="8"/>
  <c r="CE134" i="8"/>
  <c r="CJ134" i="8"/>
  <c r="BY134" i="8"/>
  <c r="AV134" i="8"/>
  <c r="AU134" i="8"/>
  <c r="AW134" i="8"/>
  <c r="AT132" i="8"/>
  <c r="CG132" i="8"/>
  <c r="CC132" i="8"/>
  <c r="BY132" i="8"/>
  <c r="BZ132" i="8"/>
  <c r="CB132" i="8"/>
  <c r="CA132" i="8"/>
  <c r="CD132" i="8"/>
  <c r="CJ132" i="8"/>
  <c r="CI132" i="8"/>
  <c r="CF132" i="8"/>
  <c r="CE132" i="8"/>
  <c r="CH132" i="8"/>
  <c r="AU132" i="8"/>
  <c r="AV132" i="8"/>
  <c r="AW132" i="8"/>
  <c r="AT130" i="8"/>
  <c r="CG130" i="8"/>
  <c r="BZ130" i="8"/>
  <c r="CE130" i="8"/>
  <c r="CJ130" i="8"/>
  <c r="CD130" i="8"/>
  <c r="CI130" i="8"/>
  <c r="CH130" i="8"/>
  <c r="CB130" i="8"/>
  <c r="CA130" i="8"/>
  <c r="CF130" i="8"/>
  <c r="CC130" i="8"/>
  <c r="BY130" i="8"/>
  <c r="AU130" i="8"/>
  <c r="AV130" i="8"/>
  <c r="AW130" i="8"/>
  <c r="AT128" i="8"/>
  <c r="CG128" i="8"/>
  <c r="CC128" i="8"/>
  <c r="BY128" i="8"/>
  <c r="BZ128" i="8"/>
  <c r="CJ128" i="8"/>
  <c r="CI128" i="8"/>
  <c r="CD128" i="8"/>
  <c r="CF128" i="8"/>
  <c r="CE128" i="8"/>
  <c r="CB128" i="8"/>
  <c r="CA128" i="8"/>
  <c r="CH128" i="8"/>
  <c r="AU128" i="8"/>
  <c r="AV128" i="8"/>
  <c r="AW128" i="8"/>
  <c r="AT126" i="8"/>
  <c r="CG126" i="8"/>
  <c r="CA126" i="8"/>
  <c r="CF126" i="8"/>
  <c r="CC126" i="8"/>
  <c r="BZ126" i="8"/>
  <c r="CE126" i="8"/>
  <c r="CJ126" i="8"/>
  <c r="CD126" i="8"/>
  <c r="CI126" i="8"/>
  <c r="CH126" i="8"/>
  <c r="CB126" i="8"/>
  <c r="BY126" i="8"/>
  <c r="AU126" i="8"/>
  <c r="AV126" i="8"/>
  <c r="AW126" i="8"/>
  <c r="AT124" i="8"/>
  <c r="CG124" i="8"/>
  <c r="CC124" i="8"/>
  <c r="BY124" i="8"/>
  <c r="BZ124" i="8"/>
  <c r="CB124" i="8"/>
  <c r="CA124" i="8"/>
  <c r="CD124" i="8"/>
  <c r="CJ124" i="8"/>
  <c r="CI124" i="8"/>
  <c r="CF124" i="8"/>
  <c r="CE124" i="8"/>
  <c r="CH124" i="8"/>
  <c r="AU124" i="8"/>
  <c r="AV124" i="8"/>
  <c r="AW124" i="8"/>
  <c r="AT122" i="8"/>
  <c r="CG122" i="8"/>
  <c r="CA122" i="8"/>
  <c r="CI122" i="8"/>
  <c r="CD122" i="8"/>
  <c r="BZ122" i="8"/>
  <c r="CB122" i="8"/>
  <c r="BY122" i="8"/>
  <c r="CH122" i="8"/>
  <c r="CF122" i="8"/>
  <c r="CC122" i="8"/>
  <c r="CE122" i="8"/>
  <c r="CJ122" i="8"/>
  <c r="AU122" i="8"/>
  <c r="AV122" i="8"/>
  <c r="AW122" i="8"/>
  <c r="AX131" i="8"/>
  <c r="AX126" i="8"/>
  <c r="AX129" i="8"/>
  <c r="AX128" i="8"/>
  <c r="AX157" i="8"/>
  <c r="AX156" i="8"/>
  <c r="AX151" i="8"/>
  <c r="AX168" i="8"/>
  <c r="AX167" i="8"/>
  <c r="AX172" i="8"/>
  <c r="AX171" i="8"/>
  <c r="AX184" i="8"/>
  <c r="AX187" i="8"/>
  <c r="AX174" i="8"/>
  <c r="AX190" i="8"/>
  <c r="AX189" i="8"/>
  <c r="AX200" i="8"/>
  <c r="AW191" i="8"/>
  <c r="CG198" i="8"/>
  <c r="AT198" i="8"/>
  <c r="CD198" i="8"/>
  <c r="CI198" i="8"/>
  <c r="CH198" i="8"/>
  <c r="CB198" i="8"/>
  <c r="CC198" i="8"/>
  <c r="CA198" i="8"/>
  <c r="CF198" i="8"/>
  <c r="BZ198" i="8"/>
  <c r="CE198" i="8"/>
  <c r="CJ198" i="8"/>
  <c r="BY198" i="8"/>
  <c r="AV198" i="8"/>
  <c r="AU198" i="8"/>
  <c r="AT192" i="8"/>
  <c r="CG192" i="8"/>
  <c r="CC192" i="8"/>
  <c r="BY192" i="8"/>
  <c r="BZ192" i="8"/>
  <c r="CJ192" i="8"/>
  <c r="CI192" i="8"/>
  <c r="CD192" i="8"/>
  <c r="AU192" i="8"/>
  <c r="CF192" i="8"/>
  <c r="CE192" i="8"/>
  <c r="CB192" i="8"/>
  <c r="CA192" i="8"/>
  <c r="CH192" i="8"/>
  <c r="AV192" i="8"/>
  <c r="AT188" i="8"/>
  <c r="CG188" i="8"/>
  <c r="BY188" i="8"/>
  <c r="CC188" i="8"/>
  <c r="BZ188" i="8"/>
  <c r="CB188" i="8"/>
  <c r="CA188" i="8"/>
  <c r="CD188" i="8"/>
  <c r="CJ188" i="8"/>
  <c r="CI188" i="8"/>
  <c r="CF188" i="8"/>
  <c r="CE188" i="8"/>
  <c r="CH188" i="8"/>
  <c r="AU188" i="8"/>
  <c r="AV188" i="8"/>
  <c r="AW188" i="8"/>
  <c r="CG182" i="8"/>
  <c r="AT182" i="8"/>
  <c r="CD182" i="8"/>
  <c r="CI182" i="8"/>
  <c r="CH182" i="8"/>
  <c r="CB182" i="8"/>
  <c r="CA182" i="8"/>
  <c r="CF182" i="8"/>
  <c r="BZ182" i="8"/>
  <c r="CE182" i="8"/>
  <c r="CJ182" i="8"/>
  <c r="CC182" i="8"/>
  <c r="BY182" i="8"/>
  <c r="AU182" i="8"/>
  <c r="AV182" i="8"/>
  <c r="AX135" i="8"/>
  <c r="AX130" i="8"/>
  <c r="AX133" i="8"/>
  <c r="AX132" i="8"/>
  <c r="AX161" i="8"/>
  <c r="AX160" i="8"/>
  <c r="AX155" i="8"/>
  <c r="AX150" i="8"/>
  <c r="AX181" i="8"/>
  <c r="AX173" i="8"/>
  <c r="AX177" i="8"/>
  <c r="AX175" i="8"/>
  <c r="AX191" i="8"/>
  <c r="AX162" i="8"/>
  <c r="AX178" i="8"/>
  <c r="AX194" i="8"/>
  <c r="AX193" i="8"/>
  <c r="AW192" i="8"/>
  <c r="AW182" i="8"/>
  <c r="AY248" i="8"/>
  <c r="AY244" i="8"/>
  <c r="AY249" i="8"/>
  <c r="AY245" i="8"/>
  <c r="AY250" i="8"/>
  <c r="AY240" i="8"/>
  <c r="AY236" i="8"/>
  <c r="AY242" i="8"/>
  <c r="AY241" i="8"/>
  <c r="AY237" i="8"/>
  <c r="AY247" i="8"/>
  <c r="AY246" i="8"/>
  <c r="AY243" i="8"/>
  <c r="AY238" i="8"/>
  <c r="AY231" i="8"/>
  <c r="AY227" i="8"/>
  <c r="AY223" i="8"/>
  <c r="AY219" i="8"/>
  <c r="AY232" i="8"/>
  <c r="AY228" i="8"/>
  <c r="AY224" i="8"/>
  <c r="AY233" i="8"/>
  <c r="AY229" i="8"/>
  <c r="AY215" i="8"/>
  <c r="AY211" i="8"/>
  <c r="AY207" i="8"/>
  <c r="AY234" i="8"/>
  <c r="AY216" i="8"/>
  <c r="AY212" i="8"/>
  <c r="AY239" i="8"/>
  <c r="AY226" i="8"/>
  <c r="AY225" i="8"/>
  <c r="AY222" i="8"/>
  <c r="AY221" i="8"/>
  <c r="AY217" i="8"/>
  <c r="AY213" i="8"/>
  <c r="AY209" i="8"/>
  <c r="AY220" i="8"/>
  <c r="AY214" i="8"/>
  <c r="AY204" i="8"/>
  <c r="AY200" i="8"/>
  <c r="AY201" i="8"/>
  <c r="AY197" i="8"/>
  <c r="AY193" i="8"/>
  <c r="AY218" i="8"/>
  <c r="AY210" i="8"/>
  <c r="AY202" i="8"/>
  <c r="AY198" i="8"/>
  <c r="AY194" i="8"/>
  <c r="AY190" i="8"/>
  <c r="AY208" i="8"/>
  <c r="AY196" i="8"/>
  <c r="AY195" i="8"/>
  <c r="AY192" i="8"/>
  <c r="AY191" i="8"/>
  <c r="AY187" i="8"/>
  <c r="AY183" i="8"/>
  <c r="AY179" i="8"/>
  <c r="AY175" i="8"/>
  <c r="AY171" i="8"/>
  <c r="AY167" i="8"/>
  <c r="AY163" i="8"/>
  <c r="AY199" i="8"/>
  <c r="AY184" i="8"/>
  <c r="AY180" i="8"/>
  <c r="AY176" i="8"/>
  <c r="AY206" i="8"/>
  <c r="AY189" i="8"/>
  <c r="AY188" i="8"/>
  <c r="AY185" i="8"/>
  <c r="AY181" i="8"/>
  <c r="AY177" i="8"/>
  <c r="AY186" i="8"/>
  <c r="AY178" i="8"/>
  <c r="AY172" i="8"/>
  <c r="AY230" i="8"/>
  <c r="AY203" i="8"/>
  <c r="AY173" i="8"/>
  <c r="AY166" i="8"/>
  <c r="AY165" i="8"/>
  <c r="AY182" i="8"/>
  <c r="AY174" i="8"/>
  <c r="AY168" i="8"/>
  <c r="AY235" i="8"/>
  <c r="AY170" i="8"/>
  <c r="AY169" i="8"/>
  <c r="AY164" i="8"/>
  <c r="AY159" i="8"/>
  <c r="AY155" i="8"/>
  <c r="AY151" i="8"/>
  <c r="AY162" i="8"/>
  <c r="AY160" i="8"/>
  <c r="AY156" i="8"/>
  <c r="AY152" i="8"/>
  <c r="AY148" i="8"/>
  <c r="AY161" i="8"/>
  <c r="AY157" i="8"/>
  <c r="AY153" i="8"/>
  <c r="AY149" i="8"/>
  <c r="AY158" i="8"/>
  <c r="AY154" i="8"/>
  <c r="AY150" i="8"/>
  <c r="AY137" i="8"/>
  <c r="AY133" i="8"/>
  <c r="AY129" i="8"/>
  <c r="AY125" i="8"/>
  <c r="AY121" i="8"/>
  <c r="AY138" i="8"/>
  <c r="AY134" i="8"/>
  <c r="AY130" i="8"/>
  <c r="AY126" i="8"/>
  <c r="AY122" i="8"/>
  <c r="AY139" i="8"/>
  <c r="AY135" i="8"/>
  <c r="AY131" i="8"/>
  <c r="AY127" i="8"/>
  <c r="AY123" i="8"/>
  <c r="AY136" i="8"/>
  <c r="AY132" i="8"/>
  <c r="AY128" i="8"/>
  <c r="AY124" i="8"/>
  <c r="C1" i="1"/>
  <c r="W376" i="1"/>
  <c r="W378" i="1"/>
  <c r="W364" i="1"/>
  <c r="W366" i="1"/>
  <c r="W368" i="1"/>
  <c r="W370" i="1"/>
  <c r="W372" i="1"/>
  <c r="W374" i="1"/>
  <c r="W344" i="1"/>
  <c r="W346" i="1"/>
  <c r="W348" i="1"/>
  <c r="W350" i="1"/>
  <c r="W352" i="1"/>
  <c r="W354" i="1"/>
  <c r="W356" i="1"/>
  <c r="W358" i="1"/>
  <c r="W360" i="1"/>
  <c r="W362" i="1"/>
  <c r="W332" i="1"/>
  <c r="W334" i="1"/>
  <c r="W336" i="1"/>
  <c r="W338" i="1"/>
  <c r="W340" i="1"/>
  <c r="W342" i="1"/>
  <c r="Z12" i="8"/>
  <c r="E13" i="8"/>
  <c r="AZ249" i="8"/>
  <c r="AZ245" i="8"/>
  <c r="AZ250" i="8"/>
  <c r="AZ246" i="8"/>
  <c r="AZ242" i="8"/>
  <c r="AZ241" i="8"/>
  <c r="AZ237" i="8"/>
  <c r="AZ248" i="8"/>
  <c r="AZ247" i="8"/>
  <c r="AZ244" i="8"/>
  <c r="AZ243" i="8"/>
  <c r="AZ238" i="8"/>
  <c r="AZ239" i="8"/>
  <c r="AZ232" i="8"/>
  <c r="AZ228" i="8"/>
  <c r="AZ224" i="8"/>
  <c r="AZ220" i="8"/>
  <c r="AZ236" i="8"/>
  <c r="AZ233" i="8"/>
  <c r="AZ229" i="8"/>
  <c r="AZ225" i="8"/>
  <c r="AZ221" i="8"/>
  <c r="AZ240" i="8"/>
  <c r="AZ235" i="8"/>
  <c r="AZ234" i="8"/>
  <c r="AZ230" i="8"/>
  <c r="AZ216" i="8"/>
  <c r="AZ212" i="8"/>
  <c r="AZ208" i="8"/>
  <c r="AZ204" i="8"/>
  <c r="AZ227" i="8"/>
  <c r="AZ226" i="8"/>
  <c r="AZ223" i="8"/>
  <c r="AZ222" i="8"/>
  <c r="AZ217" i="8"/>
  <c r="AZ213" i="8"/>
  <c r="AZ209" i="8"/>
  <c r="AZ231" i="8"/>
  <c r="AZ219" i="8"/>
  <c r="AZ218" i="8"/>
  <c r="AZ214" i="8"/>
  <c r="AZ210" i="8"/>
  <c r="AZ206" i="8"/>
  <c r="AZ201" i="8"/>
  <c r="AZ211" i="8"/>
  <c r="AZ202" i="8"/>
  <c r="AZ198" i="8"/>
  <c r="AZ194" i="8"/>
  <c r="AZ190" i="8"/>
  <c r="AZ203" i="8"/>
  <c r="AZ199" i="8"/>
  <c r="AZ195" i="8"/>
  <c r="AZ191" i="8"/>
  <c r="AZ200" i="8"/>
  <c r="AZ184" i="8"/>
  <c r="AZ180" i="8"/>
  <c r="AZ176" i="8"/>
  <c r="AZ172" i="8"/>
  <c r="AZ168" i="8"/>
  <c r="AZ164" i="8"/>
  <c r="AZ207" i="8"/>
  <c r="AZ189" i="8"/>
  <c r="AZ188" i="8"/>
  <c r="AZ185" i="8"/>
  <c r="AZ181" i="8"/>
  <c r="AZ177" i="8"/>
  <c r="AZ186" i="8"/>
  <c r="AZ182" i="8"/>
  <c r="AZ178" i="8"/>
  <c r="AZ174" i="8"/>
  <c r="AZ193" i="8"/>
  <c r="AZ173" i="8"/>
  <c r="AZ192" i="8"/>
  <c r="AZ183" i="8"/>
  <c r="AZ175" i="8"/>
  <c r="AZ167" i="8"/>
  <c r="AZ197" i="8"/>
  <c r="AZ170" i="8"/>
  <c r="AZ169" i="8"/>
  <c r="AZ215" i="8"/>
  <c r="AZ196" i="8"/>
  <c r="AZ187" i="8"/>
  <c r="AZ179" i="8"/>
  <c r="AZ171" i="8"/>
  <c r="AZ162" i="8"/>
  <c r="AZ160" i="8"/>
  <c r="AZ156" i="8"/>
  <c r="AZ152" i="8"/>
  <c r="AZ148" i="8"/>
  <c r="AZ163" i="8"/>
  <c r="AZ161" i="8"/>
  <c r="AZ157" i="8"/>
  <c r="AZ153" i="8"/>
  <c r="AZ149" i="8"/>
  <c r="AZ166" i="8"/>
  <c r="AZ158" i="8"/>
  <c r="AZ154" i="8"/>
  <c r="AZ150" i="8"/>
  <c r="AZ165" i="8"/>
  <c r="AZ159" i="8"/>
  <c r="AZ155" i="8"/>
  <c r="AZ151" i="8"/>
  <c r="AZ138" i="8"/>
  <c r="AZ134" i="8"/>
  <c r="AZ130" i="8"/>
  <c r="AZ126" i="8"/>
  <c r="AZ122" i="8"/>
  <c r="AZ139" i="8"/>
  <c r="AZ135" i="8"/>
  <c r="AZ131" i="8"/>
  <c r="AZ127" i="8"/>
  <c r="AZ123" i="8"/>
  <c r="AZ136" i="8"/>
  <c r="AZ132" i="8"/>
  <c r="AZ128" i="8"/>
  <c r="AZ124" i="8"/>
  <c r="AZ137" i="8"/>
  <c r="AZ133" i="8"/>
  <c r="AZ129" i="8"/>
  <c r="AZ125" i="8"/>
  <c r="AZ121" i="8"/>
  <c r="D54" i="12"/>
  <c r="E54" i="12"/>
  <c r="F54" i="12"/>
  <c r="G54" i="12"/>
  <c r="C54" i="12"/>
  <c r="D47" i="12"/>
  <c r="E14" i="8"/>
  <c r="Z13" i="8"/>
  <c r="BA250" i="8"/>
  <c r="BA246" i="8"/>
  <c r="BA242" i="8"/>
  <c r="BA247" i="8"/>
  <c r="BA243" i="8"/>
  <c r="BA248" i="8"/>
  <c r="BA244" i="8"/>
  <c r="BA238" i="8"/>
  <c r="BA234" i="8"/>
  <c r="BA245" i="8"/>
  <c r="BA239" i="8"/>
  <c r="BA249" i="8"/>
  <c r="BA240" i="8"/>
  <c r="BA236" i="8"/>
  <c r="BA233" i="8"/>
  <c r="BA229" i="8"/>
  <c r="BA225" i="8"/>
  <c r="BA221" i="8"/>
  <c r="BA241" i="8"/>
  <c r="BA235" i="8"/>
  <c r="BA230" i="8"/>
  <c r="BA226" i="8"/>
  <c r="BA222" i="8"/>
  <c r="BA231" i="8"/>
  <c r="BA237" i="8"/>
  <c r="BA227" i="8"/>
  <c r="BA223" i="8"/>
  <c r="BA217" i="8"/>
  <c r="BA213" i="8"/>
  <c r="BA209" i="8"/>
  <c r="BA232" i="8"/>
  <c r="BA224" i="8"/>
  <c r="BA219" i="8"/>
  <c r="BA218" i="8"/>
  <c r="BA214" i="8"/>
  <c r="BA210" i="8"/>
  <c r="BA220" i="8"/>
  <c r="BA215" i="8"/>
  <c r="BA211" i="8"/>
  <c r="BA207" i="8"/>
  <c r="BA212" i="8"/>
  <c r="BA202" i="8"/>
  <c r="BA228" i="8"/>
  <c r="BA203" i="8"/>
  <c r="BA199" i="8"/>
  <c r="BA195" i="8"/>
  <c r="BA191" i="8"/>
  <c r="BA216" i="8"/>
  <c r="BA208" i="8"/>
  <c r="BA206" i="8"/>
  <c r="BA200" i="8"/>
  <c r="BA196" i="8"/>
  <c r="BA192" i="8"/>
  <c r="BA188" i="8"/>
  <c r="BA189" i="8"/>
  <c r="BA185" i="8"/>
  <c r="BA181" i="8"/>
  <c r="BA177" i="8"/>
  <c r="BA173" i="8"/>
  <c r="BA169" i="8"/>
  <c r="BA165" i="8"/>
  <c r="BA186" i="8"/>
  <c r="BA182" i="8"/>
  <c r="BA178" i="8"/>
  <c r="BA197" i="8"/>
  <c r="BA193" i="8"/>
  <c r="BA187" i="8"/>
  <c r="BA183" i="8"/>
  <c r="BA179" i="8"/>
  <c r="BA175" i="8"/>
  <c r="BA184" i="8"/>
  <c r="BA176" i="8"/>
  <c r="BA167" i="8"/>
  <c r="BA198" i="8"/>
  <c r="BA190" i="8"/>
  <c r="BA174" i="8"/>
  <c r="BA170" i="8"/>
  <c r="BA168" i="8"/>
  <c r="BA204" i="8"/>
  <c r="BA180" i="8"/>
  <c r="BA171" i="8"/>
  <c r="BA201" i="8"/>
  <c r="BA194" i="8"/>
  <c r="BA172" i="8"/>
  <c r="BA163" i="8"/>
  <c r="BA161" i="8"/>
  <c r="BA157" i="8"/>
  <c r="BA153" i="8"/>
  <c r="BA149" i="8"/>
  <c r="BA166" i="8"/>
  <c r="BA158" i="8"/>
  <c r="BA154" i="8"/>
  <c r="BA150" i="8"/>
  <c r="BA159" i="8"/>
  <c r="BA155" i="8"/>
  <c r="BA151" i="8"/>
  <c r="BA164" i="8"/>
  <c r="BA162" i="8"/>
  <c r="BA160" i="8"/>
  <c r="BA156" i="8"/>
  <c r="BA152" i="8"/>
  <c r="BA148" i="8"/>
  <c r="BA139" i="8"/>
  <c r="BA135" i="8"/>
  <c r="BA131" i="8"/>
  <c r="BA127" i="8"/>
  <c r="BA123" i="8"/>
  <c r="BA136" i="8"/>
  <c r="BA132" i="8"/>
  <c r="BA128" i="8"/>
  <c r="BA124" i="8"/>
  <c r="BA137" i="8"/>
  <c r="BA133" i="8"/>
  <c r="BA129" i="8"/>
  <c r="BA125" i="8"/>
  <c r="BA121" i="8"/>
  <c r="BA138" i="8"/>
  <c r="BA134" i="8"/>
  <c r="BA130" i="8"/>
  <c r="BA126" i="8"/>
  <c r="BA122" i="8"/>
  <c r="Z14" i="8"/>
  <c r="E15" i="8"/>
  <c r="BB250" i="8"/>
  <c r="BB247" i="8"/>
  <c r="BB243" i="8"/>
  <c r="BB248" i="8"/>
  <c r="BB244" i="8"/>
  <c r="BB249" i="8"/>
  <c r="BB245" i="8"/>
  <c r="BB239" i="8"/>
  <c r="BB235" i="8"/>
  <c r="BB246" i="8"/>
  <c r="BB240" i="8"/>
  <c r="BB241" i="8"/>
  <c r="BB237" i="8"/>
  <c r="BB236" i="8"/>
  <c r="BB230" i="8"/>
  <c r="BB226" i="8"/>
  <c r="BB222" i="8"/>
  <c r="BB242" i="8"/>
  <c r="BB234" i="8"/>
  <c r="BB231" i="8"/>
  <c r="BB227" i="8"/>
  <c r="BB223" i="8"/>
  <c r="BB232" i="8"/>
  <c r="BB228" i="8"/>
  <c r="BB224" i="8"/>
  <c r="BB219" i="8"/>
  <c r="BB218" i="8"/>
  <c r="BB214" i="8"/>
  <c r="BB210" i="8"/>
  <c r="BB206" i="8"/>
  <c r="BB238" i="8"/>
  <c r="BB233" i="8"/>
  <c r="BB225" i="8"/>
  <c r="BB221" i="8"/>
  <c r="BB220" i="8"/>
  <c r="BB215" i="8"/>
  <c r="BB211" i="8"/>
  <c r="BB216" i="8"/>
  <c r="BB212" i="8"/>
  <c r="BB208" i="8"/>
  <c r="BB213" i="8"/>
  <c r="BB203" i="8"/>
  <c r="BB199" i="8"/>
  <c r="BB200" i="8"/>
  <c r="BB196" i="8"/>
  <c r="BB192" i="8"/>
  <c r="BB229" i="8"/>
  <c r="BB217" i="8"/>
  <c r="BB209" i="8"/>
  <c r="BB207" i="8"/>
  <c r="BB204" i="8"/>
  <c r="BB201" i="8"/>
  <c r="BB197" i="8"/>
  <c r="BB193" i="8"/>
  <c r="BB189" i="8"/>
  <c r="BB188" i="8"/>
  <c r="BB186" i="8"/>
  <c r="BB182" i="8"/>
  <c r="BB178" i="8"/>
  <c r="BB174" i="8"/>
  <c r="BB170" i="8"/>
  <c r="BB166" i="8"/>
  <c r="BB162" i="8"/>
  <c r="BB187" i="8"/>
  <c r="BB183" i="8"/>
  <c r="BB179" i="8"/>
  <c r="BB175" i="8"/>
  <c r="BB198" i="8"/>
  <c r="BB194" i="8"/>
  <c r="BB190" i="8"/>
  <c r="BB184" i="8"/>
  <c r="BB180" i="8"/>
  <c r="BB176" i="8"/>
  <c r="BB202" i="8"/>
  <c r="BB185" i="8"/>
  <c r="BB177" i="8"/>
  <c r="BB168" i="8"/>
  <c r="BB191" i="8"/>
  <c r="BB171" i="8"/>
  <c r="BB169" i="8"/>
  <c r="BB181" i="8"/>
  <c r="BB172" i="8"/>
  <c r="BB164" i="8"/>
  <c r="BB195" i="8"/>
  <c r="BB173" i="8"/>
  <c r="BB167" i="8"/>
  <c r="BB158" i="8"/>
  <c r="BB154" i="8"/>
  <c r="BB150" i="8"/>
  <c r="BB159" i="8"/>
  <c r="BB155" i="8"/>
  <c r="BB151" i="8"/>
  <c r="BB165" i="8"/>
  <c r="BB160" i="8"/>
  <c r="BB156" i="8"/>
  <c r="BB152" i="8"/>
  <c r="BB148" i="8"/>
  <c r="BB163" i="8"/>
  <c r="BB161" i="8"/>
  <c r="BB157" i="8"/>
  <c r="BB153" i="8"/>
  <c r="BB149" i="8"/>
  <c r="BB136" i="8"/>
  <c r="BB132" i="8"/>
  <c r="BB128" i="8"/>
  <c r="BB124" i="8"/>
  <c r="BB137" i="8"/>
  <c r="BB133" i="8"/>
  <c r="BB129" i="8"/>
  <c r="BB125" i="8"/>
  <c r="BB121" i="8"/>
  <c r="BB138" i="8"/>
  <c r="BB134" i="8"/>
  <c r="BB130" i="8"/>
  <c r="BB126" i="8"/>
  <c r="BB122" i="8"/>
  <c r="BB139" i="8"/>
  <c r="BB135" i="8"/>
  <c r="BB131" i="8"/>
  <c r="BB127" i="8"/>
  <c r="BB123" i="8"/>
  <c r="E16" i="8"/>
  <c r="Z15" i="8"/>
  <c r="BC248" i="8"/>
  <c r="BC244" i="8"/>
  <c r="BC249" i="8"/>
  <c r="BC245" i="8"/>
  <c r="BC250" i="8"/>
  <c r="BC247" i="8"/>
  <c r="BC246" i="8"/>
  <c r="BC243" i="8"/>
  <c r="BC240" i="8"/>
  <c r="BC236" i="8"/>
  <c r="BC241" i="8"/>
  <c r="BC237" i="8"/>
  <c r="BC242" i="8"/>
  <c r="BC238" i="8"/>
  <c r="BC235" i="8"/>
  <c r="BC234" i="8"/>
  <c r="BC231" i="8"/>
  <c r="BC227" i="8"/>
  <c r="BC223" i="8"/>
  <c r="BC219" i="8"/>
  <c r="BC232" i="8"/>
  <c r="BC228" i="8"/>
  <c r="BC224" i="8"/>
  <c r="BC239" i="8"/>
  <c r="BC233" i="8"/>
  <c r="BC229" i="8"/>
  <c r="BC226" i="8"/>
  <c r="BC225" i="8"/>
  <c r="BC222" i="8"/>
  <c r="BC221" i="8"/>
  <c r="BC220" i="8"/>
  <c r="BC215" i="8"/>
  <c r="BC211" i="8"/>
  <c r="BC207" i="8"/>
  <c r="BC216" i="8"/>
  <c r="BC212" i="8"/>
  <c r="BC208" i="8"/>
  <c r="BC230" i="8"/>
  <c r="BC217" i="8"/>
  <c r="BC213" i="8"/>
  <c r="BC209" i="8"/>
  <c r="BC200" i="8"/>
  <c r="BC218" i="8"/>
  <c r="BC210" i="8"/>
  <c r="BC206" i="8"/>
  <c r="BC204" i="8"/>
  <c r="BC201" i="8"/>
  <c r="BC197" i="8"/>
  <c r="BC193" i="8"/>
  <c r="BC202" i="8"/>
  <c r="BC198" i="8"/>
  <c r="BC194" i="8"/>
  <c r="BC190" i="8"/>
  <c r="BC199" i="8"/>
  <c r="BC187" i="8"/>
  <c r="BC183" i="8"/>
  <c r="BC179" i="8"/>
  <c r="BC175" i="8"/>
  <c r="BC171" i="8"/>
  <c r="BC167" i="8"/>
  <c r="BC163" i="8"/>
  <c r="BC184" i="8"/>
  <c r="BC180" i="8"/>
  <c r="BC176" i="8"/>
  <c r="BC214" i="8"/>
  <c r="BC203" i="8"/>
  <c r="BC196" i="8"/>
  <c r="BC195" i="8"/>
  <c r="BC192" i="8"/>
  <c r="BC191" i="8"/>
  <c r="BC185" i="8"/>
  <c r="BC181" i="8"/>
  <c r="BC177" i="8"/>
  <c r="BC174" i="8"/>
  <c r="BC170" i="8"/>
  <c r="BC169" i="8"/>
  <c r="BC182" i="8"/>
  <c r="BC172" i="8"/>
  <c r="BC164" i="8"/>
  <c r="BC188" i="8"/>
  <c r="BC173" i="8"/>
  <c r="BC166" i="8"/>
  <c r="BC165" i="8"/>
  <c r="BC189" i="8"/>
  <c r="BC186" i="8"/>
  <c r="BC178" i="8"/>
  <c r="BC168" i="8"/>
  <c r="BC159" i="8"/>
  <c r="BC155" i="8"/>
  <c r="BC151" i="8"/>
  <c r="BC160" i="8"/>
  <c r="BC156" i="8"/>
  <c r="BC152" i="8"/>
  <c r="BC148" i="8"/>
  <c r="BC162" i="8"/>
  <c r="BC161" i="8"/>
  <c r="BC157" i="8"/>
  <c r="BC153" i="8"/>
  <c r="BC149" i="8"/>
  <c r="BC158" i="8"/>
  <c r="BC154" i="8"/>
  <c r="BC150" i="8"/>
  <c r="BC137" i="8"/>
  <c r="BC133" i="8"/>
  <c r="BC129" i="8"/>
  <c r="BC125" i="8"/>
  <c r="BC121" i="8"/>
  <c r="BC138" i="8"/>
  <c r="BC134" i="8"/>
  <c r="BC130" i="8"/>
  <c r="BC126" i="8"/>
  <c r="BC122" i="8"/>
  <c r="BC139" i="8"/>
  <c r="BC135" i="8"/>
  <c r="BC131" i="8"/>
  <c r="BC127" i="8"/>
  <c r="BC123" i="8"/>
  <c r="BC136" i="8"/>
  <c r="BC132" i="8"/>
  <c r="BC128" i="8"/>
  <c r="BC124" i="8"/>
  <c r="Z16" i="8"/>
  <c r="AB16" i="8"/>
  <c r="AD16" i="8"/>
  <c r="E17" i="8"/>
  <c r="BD249" i="8"/>
  <c r="BD245" i="8"/>
  <c r="BD250" i="8"/>
  <c r="BD246" i="8"/>
  <c r="BD241" i="8"/>
  <c r="BD237" i="8"/>
  <c r="BD242" i="8"/>
  <c r="BD238" i="8"/>
  <c r="BD239" i="8"/>
  <c r="BD232" i="8"/>
  <c r="BD228" i="8"/>
  <c r="BD224" i="8"/>
  <c r="BD220" i="8"/>
  <c r="BD240" i="8"/>
  <c r="BD233" i="8"/>
  <c r="BD229" i="8"/>
  <c r="BD225" i="8"/>
  <c r="BD221" i="8"/>
  <c r="BD248" i="8"/>
  <c r="BD244" i="8"/>
  <c r="BD230" i="8"/>
  <c r="BD247" i="8"/>
  <c r="BD243" i="8"/>
  <c r="BD236" i="8"/>
  <c r="BD234" i="8"/>
  <c r="BD216" i="8"/>
  <c r="BD212" i="8"/>
  <c r="BD208" i="8"/>
  <c r="BD204" i="8"/>
  <c r="BD231" i="8"/>
  <c r="BD217" i="8"/>
  <c r="BD213" i="8"/>
  <c r="BD209" i="8"/>
  <c r="BD235" i="8"/>
  <c r="BD218" i="8"/>
  <c r="BD214" i="8"/>
  <c r="BD210" i="8"/>
  <c r="BD206" i="8"/>
  <c r="BD227" i="8"/>
  <c r="BD223" i="8"/>
  <c r="BD211" i="8"/>
  <c r="BD201" i="8"/>
  <c r="BD226" i="8"/>
  <c r="BD222" i="8"/>
  <c r="BD219" i="8"/>
  <c r="BD207" i="8"/>
  <c r="BD202" i="8"/>
  <c r="BD198" i="8"/>
  <c r="BD194" i="8"/>
  <c r="BD190" i="8"/>
  <c r="BD215" i="8"/>
  <c r="BD203" i="8"/>
  <c r="BD199" i="8"/>
  <c r="BD195" i="8"/>
  <c r="BD191" i="8"/>
  <c r="BD184" i="8"/>
  <c r="BD180" i="8"/>
  <c r="BD176" i="8"/>
  <c r="BD172" i="8"/>
  <c r="BD168" i="8"/>
  <c r="BD164" i="8"/>
  <c r="BD197" i="8"/>
  <c r="BD196" i="8"/>
  <c r="BD193" i="8"/>
  <c r="BD192" i="8"/>
  <c r="BD185" i="8"/>
  <c r="BD181" i="8"/>
  <c r="BD177" i="8"/>
  <c r="BD189" i="8"/>
  <c r="BD188" i="8"/>
  <c r="BD186" i="8"/>
  <c r="BD182" i="8"/>
  <c r="BD178" i="8"/>
  <c r="BD174" i="8"/>
  <c r="BD183" i="8"/>
  <c r="BD175" i="8"/>
  <c r="BD171" i="8"/>
  <c r="BD173" i="8"/>
  <c r="BD166" i="8"/>
  <c r="BD165" i="8"/>
  <c r="BD200" i="8"/>
  <c r="BD187" i="8"/>
  <c r="BD179" i="8"/>
  <c r="BD167" i="8"/>
  <c r="BD170" i="8"/>
  <c r="BD169" i="8"/>
  <c r="BD160" i="8"/>
  <c r="BD156" i="8"/>
  <c r="BD152" i="8"/>
  <c r="BD148" i="8"/>
  <c r="BD162" i="8"/>
  <c r="BD161" i="8"/>
  <c r="BD157" i="8"/>
  <c r="BD153" i="8"/>
  <c r="BD149" i="8"/>
  <c r="BD163" i="8"/>
  <c r="BD158" i="8"/>
  <c r="BD154" i="8"/>
  <c r="BD150" i="8"/>
  <c r="BD159" i="8"/>
  <c r="BD155" i="8"/>
  <c r="BD151" i="8"/>
  <c r="BD138" i="8"/>
  <c r="BD134" i="8"/>
  <c r="BD130" i="8"/>
  <c r="BD126" i="8"/>
  <c r="BD122" i="8"/>
  <c r="BD139" i="8"/>
  <c r="BD135" i="8"/>
  <c r="BD131" i="8"/>
  <c r="BD127" i="8"/>
  <c r="BD123" i="8"/>
  <c r="BD136" i="8"/>
  <c r="BD132" i="8"/>
  <c r="BD128" i="8"/>
  <c r="BD124" i="8"/>
  <c r="BD137" i="8"/>
  <c r="BD133" i="8"/>
  <c r="BD129" i="8"/>
  <c r="BD125" i="8"/>
  <c r="BD121" i="8"/>
  <c r="AB3" i="8"/>
  <c r="AB4" i="8"/>
  <c r="AB5" i="8"/>
  <c r="AG5" i="8"/>
  <c r="AB6" i="8"/>
  <c r="AB7" i="8"/>
  <c r="AG7" i="8"/>
  <c r="AB8" i="8"/>
  <c r="AB9" i="8"/>
  <c r="AC9" i="8"/>
  <c r="AB10" i="8"/>
  <c r="AB11" i="8"/>
  <c r="AB12" i="8"/>
  <c r="AG12" i="8"/>
  <c r="AB13" i="8"/>
  <c r="AG13" i="8"/>
  <c r="AB14" i="8"/>
  <c r="AB15" i="8"/>
  <c r="AG15" i="8"/>
  <c r="AB25" i="8"/>
  <c r="AE25" i="8"/>
  <c r="AB26" i="8"/>
  <c r="AB27" i="8"/>
  <c r="AG27" i="8"/>
  <c r="AB28" i="8"/>
  <c r="AG28" i="8"/>
  <c r="AB29" i="8"/>
  <c r="AB30" i="8"/>
  <c r="AB31" i="8"/>
  <c r="AB32" i="8"/>
  <c r="AB33" i="8"/>
  <c r="AG33" i="8"/>
  <c r="AB34" i="8"/>
  <c r="AG34" i="8"/>
  <c r="AB35" i="8"/>
  <c r="AG35" i="8"/>
  <c r="AB36" i="8"/>
  <c r="AB37" i="8"/>
  <c r="AG37" i="8"/>
  <c r="AB38" i="8"/>
  <c r="AG38" i="8"/>
  <c r="AB39" i="8"/>
  <c r="AB40" i="8"/>
  <c r="AG40" i="8"/>
  <c r="AB41" i="8"/>
  <c r="AB42" i="8"/>
  <c r="AB43" i="8"/>
  <c r="AG43" i="8"/>
  <c r="AB44" i="8"/>
  <c r="AG44" i="8"/>
  <c r="AB45" i="8"/>
  <c r="AC45" i="8"/>
  <c r="AB46" i="8"/>
  <c r="AC46" i="8"/>
  <c r="AB47" i="8"/>
  <c r="AB48" i="8"/>
  <c r="AD48" i="8"/>
  <c r="AB49" i="8"/>
  <c r="AE49" i="8"/>
  <c r="AB50" i="8"/>
  <c r="AB51" i="8"/>
  <c r="AG51" i="8"/>
  <c r="AB52" i="8"/>
  <c r="AG52" i="8"/>
  <c r="AB53" i="8"/>
  <c r="AG53" i="8"/>
  <c r="AB54" i="8"/>
  <c r="AB55" i="8"/>
  <c r="AB56" i="8"/>
  <c r="AB57" i="8"/>
  <c r="AG57" i="8"/>
  <c r="AB58" i="8"/>
  <c r="AB59" i="8"/>
  <c r="AG59" i="8"/>
  <c r="AB60" i="8"/>
  <c r="AB61" i="8"/>
  <c r="AB62" i="8"/>
  <c r="AB63" i="8"/>
  <c r="AG63" i="8"/>
  <c r="AB64" i="8"/>
  <c r="AG64" i="8"/>
  <c r="AB65" i="8"/>
  <c r="AG65" i="8"/>
  <c r="AB66" i="8"/>
  <c r="AB67" i="8"/>
  <c r="AG67" i="8"/>
  <c r="AB68" i="8"/>
  <c r="AB69" i="8"/>
  <c r="AC69" i="8"/>
  <c r="AB70" i="8"/>
  <c r="AB71" i="8"/>
  <c r="AB72" i="8"/>
  <c r="AG72" i="8"/>
  <c r="AB73" i="8"/>
  <c r="AE73" i="8"/>
  <c r="AB74" i="8"/>
  <c r="AB75" i="8"/>
  <c r="AG75" i="8"/>
  <c r="AB76" i="8"/>
  <c r="AD76" i="8"/>
  <c r="AB77" i="8"/>
  <c r="AC77" i="8"/>
  <c r="AB78" i="8"/>
  <c r="AC78" i="8"/>
  <c r="AB79" i="8"/>
  <c r="AG79" i="8"/>
  <c r="AB80" i="8"/>
  <c r="AG80" i="8"/>
  <c r="AB81" i="8"/>
  <c r="AG81" i="8"/>
  <c r="AB82" i="8"/>
  <c r="AB83" i="8"/>
  <c r="AE83" i="8"/>
  <c r="AB84" i="8"/>
  <c r="AB85" i="8"/>
  <c r="AD85" i="8"/>
  <c r="AB86" i="8"/>
  <c r="AD86" i="8"/>
  <c r="AB87" i="8"/>
  <c r="AB88" i="8"/>
  <c r="AG88" i="8"/>
  <c r="AB89" i="8"/>
  <c r="AC89" i="8"/>
  <c r="AB90" i="8"/>
  <c r="AB91" i="8"/>
  <c r="AG91" i="8"/>
  <c r="AB92" i="8"/>
  <c r="AG92" i="8"/>
  <c r="AB93" i="8"/>
  <c r="AC93" i="8"/>
  <c r="AB94" i="8"/>
  <c r="AC94" i="8"/>
  <c r="AB95" i="8"/>
  <c r="AG95" i="8"/>
  <c r="AB96" i="8"/>
  <c r="AD96" i="8"/>
  <c r="AB97" i="8"/>
  <c r="AC97" i="8"/>
  <c r="AB98" i="8"/>
  <c r="AB99" i="8"/>
  <c r="AB100" i="8"/>
  <c r="AB101" i="8"/>
  <c r="AC101" i="8"/>
  <c r="AB102" i="8"/>
  <c r="AC102" i="8"/>
  <c r="AB103" i="8"/>
  <c r="AG103" i="8"/>
  <c r="AB104" i="8"/>
  <c r="AG104" i="8"/>
  <c r="AB105" i="8"/>
  <c r="AB106" i="8"/>
  <c r="AB107" i="8"/>
  <c r="AG107" i="8"/>
  <c r="AB108" i="8"/>
  <c r="AG108" i="8"/>
  <c r="AB109" i="8"/>
  <c r="AB110" i="8"/>
  <c r="AC110" i="8"/>
  <c r="AB111" i="8"/>
  <c r="AB112" i="8"/>
  <c r="AD112" i="8"/>
  <c r="AB113" i="8"/>
  <c r="AB114" i="8"/>
  <c r="AB115" i="8"/>
  <c r="AB116" i="8"/>
  <c r="AB117" i="8"/>
  <c r="AB118" i="8"/>
  <c r="AB119" i="8"/>
  <c r="AG119" i="8"/>
  <c r="AB120" i="8"/>
  <c r="AB121" i="8"/>
  <c r="AE121" i="8"/>
  <c r="AB122" i="8"/>
  <c r="AB123" i="8"/>
  <c r="AB124" i="8"/>
  <c r="AG124" i="8"/>
  <c r="AB125" i="8"/>
  <c r="AB126" i="8"/>
  <c r="AB127" i="8"/>
  <c r="AG127" i="8"/>
  <c r="AB128" i="8"/>
  <c r="AB129" i="8"/>
  <c r="AG129" i="8"/>
  <c r="AB130" i="8"/>
  <c r="AB131" i="8"/>
  <c r="AG131" i="8"/>
  <c r="AB132" i="8"/>
  <c r="AB133" i="8"/>
  <c r="AB134" i="8"/>
  <c r="AB135" i="8"/>
  <c r="AG135" i="8"/>
  <c r="AB136" i="8"/>
  <c r="AD136" i="8"/>
  <c r="AB137" i="8"/>
  <c r="AB138" i="8"/>
  <c r="AB139" i="8"/>
  <c r="AB142" i="8"/>
  <c r="AD142" i="8" s="1"/>
  <c r="AB143" i="8"/>
  <c r="AG143" i="8" s="1"/>
  <c r="AB144" i="8"/>
  <c r="AF144" i="8" s="1"/>
  <c r="AB146" i="8"/>
  <c r="AC146" i="8" s="1"/>
  <c r="AB148" i="8"/>
  <c r="AB2" i="8"/>
  <c r="G13" i="7"/>
  <c r="E18" i="8"/>
  <c r="Z17" i="8"/>
  <c r="AB17" i="8"/>
  <c r="AC17" i="8"/>
  <c r="AD28" i="8"/>
  <c r="AD44" i="8"/>
  <c r="AC37" i="8"/>
  <c r="BE250" i="8"/>
  <c r="BE246" i="8"/>
  <c r="BE242" i="8"/>
  <c r="BE247" i="8"/>
  <c r="BE243" i="8"/>
  <c r="BE238" i="8"/>
  <c r="BE234" i="8"/>
  <c r="BE249" i="8"/>
  <c r="BE239" i="8"/>
  <c r="BE248" i="8"/>
  <c r="BE244" i="8"/>
  <c r="BE240" i="8"/>
  <c r="BE236" i="8"/>
  <c r="BE241" i="8"/>
  <c r="BE233" i="8"/>
  <c r="BE229" i="8"/>
  <c r="BE225" i="8"/>
  <c r="BE221" i="8"/>
  <c r="BE245" i="8"/>
  <c r="BE230" i="8"/>
  <c r="BE226" i="8"/>
  <c r="BE222" i="8"/>
  <c r="BE237" i="8"/>
  <c r="BE235" i="8"/>
  <c r="BE231" i="8"/>
  <c r="BE227" i="8"/>
  <c r="BE232" i="8"/>
  <c r="BE217" i="8"/>
  <c r="BE213" i="8"/>
  <c r="BE209" i="8"/>
  <c r="BE218" i="8"/>
  <c r="BE214" i="8"/>
  <c r="BE210" i="8"/>
  <c r="BE228" i="8"/>
  <c r="BE223" i="8"/>
  <c r="BE219" i="8"/>
  <c r="BE215" i="8"/>
  <c r="BE211" i="8"/>
  <c r="BE207" i="8"/>
  <c r="BE206" i="8"/>
  <c r="BE204" i="8"/>
  <c r="BE202" i="8"/>
  <c r="BE216" i="8"/>
  <c r="BE208" i="8"/>
  <c r="BE203" i="8"/>
  <c r="BE199" i="8"/>
  <c r="BE195" i="8"/>
  <c r="BE191" i="8"/>
  <c r="BE200" i="8"/>
  <c r="BE196" i="8"/>
  <c r="BE192" i="8"/>
  <c r="BE188" i="8"/>
  <c r="BE212" i="8"/>
  <c r="BE197" i="8"/>
  <c r="BE193" i="8"/>
  <c r="BE185" i="8"/>
  <c r="BE181" i="8"/>
  <c r="BE177" i="8"/>
  <c r="BE173" i="8"/>
  <c r="BE169" i="8"/>
  <c r="BE165" i="8"/>
  <c r="BE161" i="8"/>
  <c r="BE224" i="8"/>
  <c r="BE220" i="8"/>
  <c r="BE198" i="8"/>
  <c r="BE194" i="8"/>
  <c r="BE190" i="8"/>
  <c r="BE189" i="8"/>
  <c r="BE186" i="8"/>
  <c r="BE182" i="8"/>
  <c r="BE178" i="8"/>
  <c r="BE201" i="8"/>
  <c r="BE187" i="8"/>
  <c r="BE183" i="8"/>
  <c r="BE179" i="8"/>
  <c r="BE175" i="8"/>
  <c r="BE172" i="8"/>
  <c r="BE180" i="8"/>
  <c r="BE167" i="8"/>
  <c r="BE170" i="8"/>
  <c r="BE168" i="8"/>
  <c r="BE184" i="8"/>
  <c r="BE176" i="8"/>
  <c r="BE174" i="8"/>
  <c r="BE171" i="8"/>
  <c r="BE166" i="8"/>
  <c r="BE162" i="8"/>
  <c r="BE157" i="8"/>
  <c r="BE153" i="8"/>
  <c r="BE149" i="8"/>
  <c r="BE163" i="8"/>
  <c r="BE158" i="8"/>
  <c r="BE154" i="8"/>
  <c r="BE150" i="8"/>
  <c r="BE164" i="8"/>
  <c r="BE159" i="8"/>
  <c r="BE155" i="8"/>
  <c r="BE151" i="8"/>
  <c r="BE160" i="8"/>
  <c r="BE156" i="8"/>
  <c r="BE152" i="8"/>
  <c r="BE148" i="8"/>
  <c r="BE139" i="8"/>
  <c r="BE135" i="8"/>
  <c r="BE131" i="8"/>
  <c r="BE127" i="8"/>
  <c r="BE123" i="8"/>
  <c r="BE136" i="8"/>
  <c r="BE132" i="8"/>
  <c r="BE128" i="8"/>
  <c r="BE124" i="8"/>
  <c r="BE137" i="8"/>
  <c r="BE133" i="8"/>
  <c r="BE129" i="8"/>
  <c r="BE125" i="8"/>
  <c r="BE121" i="8"/>
  <c r="BE138" i="8"/>
  <c r="BE134" i="8"/>
  <c r="BE130" i="8"/>
  <c r="BE126" i="8"/>
  <c r="BE122" i="8"/>
  <c r="AD102" i="8"/>
  <c r="AE85" i="8"/>
  <c r="AE72" i="8"/>
  <c r="AD69" i="8"/>
  <c r="AC95" i="8"/>
  <c r="AE93" i="8"/>
  <c r="AC86" i="8"/>
  <c r="AC85" i="8"/>
  <c r="AD52" i="8"/>
  <c r="AC13" i="8"/>
  <c r="AD101" i="8"/>
  <c r="AD17" i="8"/>
  <c r="AE81" i="8"/>
  <c r="AE64" i="8"/>
  <c r="AC57" i="8"/>
  <c r="AE48" i="8"/>
  <c r="AC137" i="8"/>
  <c r="AG137" i="8"/>
  <c r="AF133" i="8"/>
  <c r="AG133" i="8"/>
  <c r="AE128" i="8"/>
  <c r="AG128" i="8"/>
  <c r="AF125" i="8"/>
  <c r="AG125" i="8"/>
  <c r="AF117" i="8"/>
  <c r="AG117" i="8"/>
  <c r="AE87" i="8"/>
  <c r="AG87" i="8"/>
  <c r="AE84" i="8"/>
  <c r="AG84" i="8"/>
  <c r="AF61" i="8"/>
  <c r="AG61" i="8"/>
  <c r="AC41" i="8"/>
  <c r="AG41" i="8"/>
  <c r="AF10" i="8"/>
  <c r="AG10" i="8"/>
  <c r="AD148" i="8"/>
  <c r="AG148" i="8"/>
  <c r="AE133" i="8"/>
  <c r="AD132" i="8"/>
  <c r="AG132" i="8"/>
  <c r="AC129" i="8"/>
  <c r="AE127" i="8"/>
  <c r="AE125" i="8"/>
  <c r="AD124" i="8"/>
  <c r="AD116" i="8"/>
  <c r="AG116" i="8"/>
  <c r="AE110" i="8"/>
  <c r="AG110" i="8"/>
  <c r="AF101" i="8"/>
  <c r="AG101" i="8"/>
  <c r="AE98" i="8"/>
  <c r="AG98" i="8"/>
  <c r="AC96" i="8"/>
  <c r="AG96" i="8"/>
  <c r="AE94" i="8"/>
  <c r="AG94" i="8"/>
  <c r="AF93" i="8"/>
  <c r="AG93" i="8"/>
  <c r="AC81" i="8"/>
  <c r="AF77" i="8"/>
  <c r="AG77" i="8"/>
  <c r="AF74" i="8"/>
  <c r="AG74" i="8"/>
  <c r="AE60" i="8"/>
  <c r="AG60" i="8"/>
  <c r="AC50" i="8"/>
  <c r="AG50" i="8"/>
  <c r="AF46" i="8"/>
  <c r="AG46" i="8"/>
  <c r="AF30" i="8"/>
  <c r="AG30" i="8"/>
  <c r="AC25" i="8"/>
  <c r="AG25" i="8"/>
  <c r="AC16" i="8"/>
  <c r="AG16" i="8"/>
  <c r="AF6" i="8"/>
  <c r="AG6" i="8"/>
  <c r="AC130" i="8"/>
  <c r="AG130" i="8"/>
  <c r="AC126" i="8"/>
  <c r="AG126" i="8"/>
  <c r="AE120" i="8"/>
  <c r="AG120" i="8"/>
  <c r="AC113" i="8"/>
  <c r="AG113" i="8"/>
  <c r="AF109" i="8"/>
  <c r="AG109" i="8"/>
  <c r="AC105" i="8"/>
  <c r="AG105" i="8"/>
  <c r="AD99" i="8"/>
  <c r="AG99" i="8"/>
  <c r="AE90" i="8"/>
  <c r="AG90" i="8"/>
  <c r="AF70" i="8"/>
  <c r="AG70" i="8"/>
  <c r="AD68" i="8"/>
  <c r="AG68" i="8"/>
  <c r="AC54" i="8"/>
  <c r="AG54" i="8"/>
  <c r="AF31" i="8"/>
  <c r="AG31" i="8"/>
  <c r="AE139" i="8"/>
  <c r="AG139" i="8"/>
  <c r="AE136" i="8"/>
  <c r="AG136" i="8"/>
  <c r="AD133" i="8"/>
  <c r="AE131" i="8"/>
  <c r="AC127" i="8"/>
  <c r="AD125" i="8"/>
  <c r="AC121" i="8"/>
  <c r="AG121" i="8"/>
  <c r="AC118" i="8"/>
  <c r="AG118" i="8"/>
  <c r="AD115" i="8"/>
  <c r="AG115" i="8"/>
  <c r="AC112" i="8"/>
  <c r="AG112" i="8"/>
  <c r="AD109" i="8"/>
  <c r="AE103" i="8"/>
  <c r="AE102" i="8"/>
  <c r="AG102" i="8"/>
  <c r="AE100" i="8"/>
  <c r="AG100" i="8"/>
  <c r="AD89" i="8"/>
  <c r="AG89" i="8"/>
  <c r="AD83" i="8"/>
  <c r="AG83" i="8"/>
  <c r="AF78" i="8"/>
  <c r="AG78" i="8"/>
  <c r="AF71" i="8"/>
  <c r="AG71" i="8"/>
  <c r="AC66" i="8"/>
  <c r="AG66" i="8"/>
  <c r="AE56" i="8"/>
  <c r="AG56" i="8"/>
  <c r="AC48" i="8"/>
  <c r="AG48" i="8"/>
  <c r="AF39" i="8"/>
  <c r="AG39" i="8"/>
  <c r="AD36" i="8"/>
  <c r="AG36" i="8"/>
  <c r="AC32" i="8"/>
  <c r="AG32" i="8"/>
  <c r="AF29" i="8"/>
  <c r="AG29" i="8"/>
  <c r="AF9" i="8"/>
  <c r="AG9" i="8"/>
  <c r="AC134" i="8"/>
  <c r="AG134" i="8"/>
  <c r="AC122" i="8"/>
  <c r="AG122" i="8"/>
  <c r="AC138" i="8"/>
  <c r="AG138" i="8"/>
  <c r="AC133" i="8"/>
  <c r="AD128" i="8"/>
  <c r="AC125" i="8"/>
  <c r="AE123" i="8"/>
  <c r="AG123" i="8"/>
  <c r="AD120" i="8"/>
  <c r="AC117" i="8"/>
  <c r="AE114" i="8"/>
  <c r="AG114" i="8"/>
  <c r="AC111" i="8"/>
  <c r="AG111" i="8"/>
  <c r="AC109" i="8"/>
  <c r="AE106" i="8"/>
  <c r="AG106" i="8"/>
  <c r="AE99" i="8"/>
  <c r="AE97" i="8"/>
  <c r="AG97" i="8"/>
  <c r="AD93" i="8"/>
  <c r="AE86" i="8"/>
  <c r="AG86" i="8"/>
  <c r="AF85" i="8"/>
  <c r="AG85" i="8"/>
  <c r="AE82" i="8"/>
  <c r="AG82" i="8"/>
  <c r="AD77" i="8"/>
  <c r="AE76" i="8"/>
  <c r="AG76" i="8"/>
  <c r="AC73" i="8"/>
  <c r="AG73" i="8"/>
  <c r="AC70" i="8"/>
  <c r="AF69" i="8"/>
  <c r="AG69" i="8"/>
  <c r="AF62" i="8"/>
  <c r="AG62" i="8"/>
  <c r="AF58" i="8"/>
  <c r="AG58" i="8"/>
  <c r="AF55" i="8"/>
  <c r="AG55" i="8"/>
  <c r="AD49" i="8"/>
  <c r="AG49" i="8"/>
  <c r="AF47" i="8"/>
  <c r="AG47" i="8"/>
  <c r="AF45" i="8"/>
  <c r="AG45" i="8"/>
  <c r="AF42" i="8"/>
  <c r="AG42" i="8"/>
  <c r="AE31" i="8"/>
  <c r="AE28" i="8"/>
  <c r="AF26" i="8"/>
  <c r="AG26" i="8"/>
  <c r="AF17" i="8"/>
  <c r="AG17" i="8"/>
  <c r="AF14" i="8"/>
  <c r="AG14" i="8"/>
  <c r="AC11" i="8"/>
  <c r="AG11" i="8"/>
  <c r="AC8" i="8"/>
  <c r="AG8" i="8"/>
  <c r="AC4" i="8"/>
  <c r="AG4" i="8"/>
  <c r="AC3" i="8"/>
  <c r="AG3" i="8"/>
  <c r="AD2" i="8"/>
  <c r="AE4" i="8"/>
  <c r="AE61" i="8"/>
  <c r="AE29" i="8"/>
  <c r="AE117" i="8"/>
  <c r="AE113" i="8"/>
  <c r="AD105" i="8"/>
  <c r="AD61" i="8"/>
  <c r="AE45" i="8"/>
  <c r="AE41" i="8"/>
  <c r="AE32" i="8"/>
  <c r="AD29" i="8"/>
  <c r="AE9" i="8"/>
  <c r="AE8" i="8"/>
  <c r="AD117" i="8"/>
  <c r="AE115" i="8"/>
  <c r="AE109" i="8"/>
  <c r="AE101" i="8"/>
  <c r="AE77" i="8"/>
  <c r="AE69" i="8"/>
  <c r="AE68" i="8"/>
  <c r="AC62" i="8"/>
  <c r="AC61" i="8"/>
  <c r="AD45" i="8"/>
  <c r="AD32" i="8"/>
  <c r="AC30" i="8"/>
  <c r="AC29" i="8"/>
  <c r="AE17" i="8"/>
  <c r="AE16" i="8"/>
  <c r="AE11" i="8"/>
  <c r="AD9" i="8"/>
  <c r="AD8" i="8"/>
  <c r="AF130" i="8"/>
  <c r="AF110" i="8"/>
  <c r="AF86" i="8"/>
  <c r="AF146" i="8"/>
  <c r="AF126" i="8"/>
  <c r="AF102" i="8"/>
  <c r="AF82" i="8"/>
  <c r="AF54" i="8"/>
  <c r="AF118" i="8"/>
  <c r="AF98" i="8"/>
  <c r="AE3" i="8"/>
  <c r="AF134" i="8"/>
  <c r="AF114" i="8"/>
  <c r="AF94" i="8"/>
  <c r="AD135" i="8"/>
  <c r="AF135" i="8"/>
  <c r="AD119" i="8"/>
  <c r="AF119" i="8"/>
  <c r="AC104" i="8"/>
  <c r="AF104" i="8"/>
  <c r="AE104" i="8"/>
  <c r="AC88" i="8"/>
  <c r="AF88" i="8"/>
  <c r="AE88" i="8"/>
  <c r="AC80" i="8"/>
  <c r="AF80" i="8"/>
  <c r="AD80" i="8"/>
  <c r="AF67" i="8"/>
  <c r="AE67" i="8"/>
  <c r="AF65" i="8"/>
  <c r="AD65" i="8"/>
  <c r="AF53" i="8"/>
  <c r="AE53" i="8"/>
  <c r="AC40" i="8"/>
  <c r="AF40" i="8"/>
  <c r="AD40" i="8"/>
  <c r="AE35" i="8"/>
  <c r="AF35" i="8"/>
  <c r="AF33" i="8"/>
  <c r="AC33" i="8"/>
  <c r="AD5" i="8"/>
  <c r="AF5" i="8"/>
  <c r="AE5" i="8"/>
  <c r="AE137" i="8"/>
  <c r="AD131" i="8"/>
  <c r="AF131" i="8"/>
  <c r="AC131" i="8"/>
  <c r="AF129" i="8"/>
  <c r="AD129" i="8"/>
  <c r="AE124" i="8"/>
  <c r="AF124" i="8"/>
  <c r="AC108" i="8"/>
  <c r="AF108" i="8"/>
  <c r="AC92" i="8"/>
  <c r="AF92" i="8"/>
  <c r="AE79" i="8"/>
  <c r="AF79" i="8"/>
  <c r="AC72" i="8"/>
  <c r="AF72" i="8"/>
  <c r="AD72" i="8"/>
  <c r="AF59" i="8"/>
  <c r="AE59" i="8"/>
  <c r="AF57" i="8"/>
  <c r="AD57" i="8"/>
  <c r="AC44" i="8"/>
  <c r="AF44" i="8"/>
  <c r="AF37" i="8"/>
  <c r="AE37" i="8"/>
  <c r="AC34" i="8"/>
  <c r="AF34" i="8"/>
  <c r="AD13" i="8"/>
  <c r="AF13" i="8"/>
  <c r="AE13" i="8"/>
  <c r="AC7" i="8"/>
  <c r="AF7" i="8"/>
  <c r="AE7" i="8"/>
  <c r="AF66" i="8"/>
  <c r="AF50" i="8"/>
  <c r="AE135" i="8"/>
  <c r="AD127" i="8"/>
  <c r="AF127" i="8"/>
  <c r="AE119" i="8"/>
  <c r="AD114" i="8"/>
  <c r="AF113" i="8"/>
  <c r="AD113" i="8"/>
  <c r="AD111" i="8"/>
  <c r="AF111" i="8"/>
  <c r="AD107" i="8"/>
  <c r="AF107" i="8"/>
  <c r="AF105" i="8"/>
  <c r="AE105" i="8"/>
  <c r="AD103" i="8"/>
  <c r="AF103" i="8"/>
  <c r="AC103" i="8"/>
  <c r="AD98" i="8"/>
  <c r="AF97" i="8"/>
  <c r="AD97" i="8"/>
  <c r="AD95" i="8"/>
  <c r="AF95" i="8"/>
  <c r="AD91" i="8"/>
  <c r="AF91" i="8"/>
  <c r="AF89" i="8"/>
  <c r="AE89" i="8"/>
  <c r="AD87" i="8"/>
  <c r="AF87" i="8"/>
  <c r="AC87" i="8"/>
  <c r="AD82" i="8"/>
  <c r="AF81" i="8"/>
  <c r="AD81" i="8"/>
  <c r="AC76" i="8"/>
  <c r="AF76" i="8"/>
  <c r="AE65" i="8"/>
  <c r="AC64" i="8"/>
  <c r="AF64" i="8"/>
  <c r="AD64" i="8"/>
  <c r="AD53" i="8"/>
  <c r="AC52" i="8"/>
  <c r="AF52" i="8"/>
  <c r="AE52" i="8"/>
  <c r="AF43" i="8"/>
  <c r="AE43" i="8"/>
  <c r="AF41" i="8"/>
  <c r="AD41" i="8"/>
  <c r="AC38" i="8"/>
  <c r="AF38" i="8"/>
  <c r="AE33" i="8"/>
  <c r="AC28" i="8"/>
  <c r="AF28" i="8"/>
  <c r="AC15" i="8"/>
  <c r="AF15" i="8"/>
  <c r="AE15" i="8"/>
  <c r="AC12" i="8"/>
  <c r="AF12" i="8"/>
  <c r="AD12" i="8"/>
  <c r="AE12" i="8"/>
  <c r="AC60" i="8"/>
  <c r="AF60" i="8"/>
  <c r="AE148" i="8"/>
  <c r="AF148" i="8"/>
  <c r="AD139" i="8"/>
  <c r="AF139" i="8"/>
  <c r="AC139" i="8"/>
  <c r="AF137" i="8"/>
  <c r="AD137" i="8"/>
  <c r="AC135" i="8"/>
  <c r="AE132" i="8"/>
  <c r="AF132" i="8"/>
  <c r="AE129" i="8"/>
  <c r="AD123" i="8"/>
  <c r="AF123" i="8"/>
  <c r="AC123" i="8"/>
  <c r="AF121" i="8"/>
  <c r="AD121" i="8"/>
  <c r="AC119" i="8"/>
  <c r="AE116" i="8"/>
  <c r="AF116" i="8"/>
  <c r="AD104" i="8"/>
  <c r="AC100" i="8"/>
  <c r="AF100" i="8"/>
  <c r="AD88" i="8"/>
  <c r="AC84" i="8"/>
  <c r="AF84" i="8"/>
  <c r="AE80" i="8"/>
  <c r="AF75" i="8"/>
  <c r="AE75" i="8"/>
  <c r="AF73" i="8"/>
  <c r="AD73" i="8"/>
  <c r="AC68" i="8"/>
  <c r="AF68" i="8"/>
  <c r="AC65" i="8"/>
  <c r="AE63" i="8"/>
  <c r="AF63" i="8"/>
  <c r="AD60" i="8"/>
  <c r="AE57" i="8"/>
  <c r="AC56" i="8"/>
  <c r="AF56" i="8"/>
  <c r="AD56" i="8"/>
  <c r="AC53" i="8"/>
  <c r="AE51" i="8"/>
  <c r="AF51" i="8"/>
  <c r="AF49" i="8"/>
  <c r="AC49" i="8"/>
  <c r="AE47" i="8"/>
  <c r="AE44" i="8"/>
  <c r="AE40" i="8"/>
  <c r="AD37" i="8"/>
  <c r="AC36" i="8"/>
  <c r="AF36" i="8"/>
  <c r="AE36" i="8"/>
  <c r="AD33" i="8"/>
  <c r="AF27" i="8"/>
  <c r="AE27" i="8"/>
  <c r="AF25" i="8"/>
  <c r="AD25" i="8"/>
  <c r="AC5" i="8"/>
  <c r="AF138" i="8"/>
  <c r="AF122" i="8"/>
  <c r="AF106" i="8"/>
  <c r="AF90" i="8"/>
  <c r="AD4" i="8"/>
  <c r="AF136" i="8"/>
  <c r="AF128" i="8"/>
  <c r="AF120" i="8"/>
  <c r="AF112" i="8"/>
  <c r="AF96" i="8"/>
  <c r="AF48" i="8"/>
  <c r="AF32" i="8"/>
  <c r="AF16" i="8"/>
  <c r="AF8" i="8"/>
  <c r="AF4" i="8"/>
  <c r="AF115" i="8"/>
  <c r="AF99" i="8"/>
  <c r="AF83" i="8"/>
  <c r="AF11" i="8"/>
  <c r="AF3" i="8"/>
  <c r="AF2" i="8"/>
  <c r="AC2" i="8"/>
  <c r="AG2" i="8"/>
  <c r="AE2" i="8"/>
  <c r="AD74" i="8"/>
  <c r="AE74" i="8"/>
  <c r="AC71" i="8"/>
  <c r="AD71" i="8"/>
  <c r="AD58" i="8"/>
  <c r="AE58" i="8"/>
  <c r="AC55" i="8"/>
  <c r="AD55" i="8"/>
  <c r="AD42" i="8"/>
  <c r="AE42" i="8"/>
  <c r="AC39" i="8"/>
  <c r="AD39" i="8"/>
  <c r="AD26" i="8"/>
  <c r="AE26" i="8"/>
  <c r="AC148" i="8"/>
  <c r="AE138" i="8"/>
  <c r="AC136" i="8"/>
  <c r="AE134" i="8"/>
  <c r="AC132" i="8"/>
  <c r="AE130" i="8"/>
  <c r="AC128" i="8"/>
  <c r="AE126" i="8"/>
  <c r="AC124" i="8"/>
  <c r="AE122" i="8"/>
  <c r="AC120" i="8"/>
  <c r="AE118" i="8"/>
  <c r="AC116" i="8"/>
  <c r="AC115" i="8"/>
  <c r="AC114" i="8"/>
  <c r="AE112" i="8"/>
  <c r="AE111" i="8"/>
  <c r="AD110" i="8"/>
  <c r="AD100" i="8"/>
  <c r="AC99" i="8"/>
  <c r="AC98" i="8"/>
  <c r="AE96" i="8"/>
  <c r="AE95" i="8"/>
  <c r="AD94" i="8"/>
  <c r="AD84" i="8"/>
  <c r="AC83" i="8"/>
  <c r="AC82" i="8"/>
  <c r="AD78" i="8"/>
  <c r="AE78" i="8"/>
  <c r="AC75" i="8"/>
  <c r="AD75" i="8"/>
  <c r="AD62" i="8"/>
  <c r="AE62" i="8"/>
  <c r="AC59" i="8"/>
  <c r="AD59" i="8"/>
  <c r="AD46" i="8"/>
  <c r="AE46" i="8"/>
  <c r="AC43" i="8"/>
  <c r="AD43" i="8"/>
  <c r="AD30" i="8"/>
  <c r="AE30" i="8"/>
  <c r="AC27" i="8"/>
  <c r="AD27" i="8"/>
  <c r="AC10" i="8"/>
  <c r="AD10" i="8"/>
  <c r="AE10" i="8"/>
  <c r="AD122" i="8"/>
  <c r="AE91" i="8"/>
  <c r="AD90" i="8"/>
  <c r="AD50" i="8"/>
  <c r="AE50" i="8"/>
  <c r="AC47" i="8"/>
  <c r="AD47" i="8"/>
  <c r="AD34" i="8"/>
  <c r="AE34" i="8"/>
  <c r="AC31" i="8"/>
  <c r="AD31" i="8"/>
  <c r="AD146" i="8"/>
  <c r="AD138" i="8"/>
  <c r="AD134" i="8"/>
  <c r="AD130" i="8"/>
  <c r="AD126" i="8"/>
  <c r="AD118" i="8"/>
  <c r="AE108" i="8"/>
  <c r="AE107" i="8"/>
  <c r="AD106" i="8"/>
  <c r="AE92" i="8"/>
  <c r="AC79" i="8"/>
  <c r="AD79" i="8"/>
  <c r="AD66" i="8"/>
  <c r="AE66" i="8"/>
  <c r="AC63" i="8"/>
  <c r="AD63" i="8"/>
  <c r="AD108" i="8"/>
  <c r="AC107" i="8"/>
  <c r="AC106" i="8"/>
  <c r="AD92" i="8"/>
  <c r="AC91" i="8"/>
  <c r="AC90" i="8"/>
  <c r="AC74" i="8"/>
  <c r="AE71" i="8"/>
  <c r="AD70" i="8"/>
  <c r="AE70" i="8"/>
  <c r="AC67" i="8"/>
  <c r="AD67" i="8"/>
  <c r="AC58" i="8"/>
  <c r="AE55" i="8"/>
  <c r="AD54" i="8"/>
  <c r="AE54" i="8"/>
  <c r="AC51" i="8"/>
  <c r="AD51" i="8"/>
  <c r="AC42" i="8"/>
  <c r="AE39" i="8"/>
  <c r="AD38" i="8"/>
  <c r="AE38" i="8"/>
  <c r="AC35" i="8"/>
  <c r="AD35" i="8"/>
  <c r="AC26" i="8"/>
  <c r="AC14" i="8"/>
  <c r="AD14" i="8"/>
  <c r="AE14" i="8"/>
  <c r="AC6" i="8"/>
  <c r="AD6" i="8"/>
  <c r="AE6" i="8"/>
  <c r="AD15" i="8"/>
  <c r="AD11" i="8"/>
  <c r="AD7" i="8"/>
  <c r="AD3" i="8"/>
  <c r="O483" i="7"/>
  <c r="M483" i="7"/>
  <c r="K483" i="7"/>
  <c r="I483" i="7"/>
  <c r="G483" i="7"/>
  <c r="E483" i="7"/>
  <c r="C483" i="7"/>
  <c r="O459" i="7"/>
  <c r="M459" i="7"/>
  <c r="K459" i="7"/>
  <c r="I459" i="7"/>
  <c r="G459" i="7"/>
  <c r="E459" i="7"/>
  <c r="C459" i="7"/>
  <c r="O435" i="7"/>
  <c r="M435" i="7"/>
  <c r="K435" i="7"/>
  <c r="I435" i="7"/>
  <c r="G435" i="7"/>
  <c r="E435" i="7"/>
  <c r="C435" i="7"/>
  <c r="O411" i="7"/>
  <c r="M411" i="7"/>
  <c r="K411" i="7"/>
  <c r="I411" i="7"/>
  <c r="G411" i="7"/>
  <c r="E411" i="7"/>
  <c r="C411" i="7"/>
  <c r="O387" i="7"/>
  <c r="M387" i="7"/>
  <c r="K387" i="7"/>
  <c r="I387" i="7"/>
  <c r="G387" i="7"/>
  <c r="E387" i="7"/>
  <c r="C387" i="7"/>
  <c r="O363" i="7"/>
  <c r="M363" i="7"/>
  <c r="K363" i="7"/>
  <c r="I363" i="7"/>
  <c r="G363" i="7"/>
  <c r="E363" i="7"/>
  <c r="C363" i="7"/>
  <c r="O339" i="7"/>
  <c r="M339" i="7"/>
  <c r="K339" i="7"/>
  <c r="I339" i="7"/>
  <c r="G339" i="7"/>
  <c r="E339" i="7"/>
  <c r="C339" i="7"/>
  <c r="O315" i="7"/>
  <c r="M315" i="7"/>
  <c r="K315" i="7"/>
  <c r="I315" i="7"/>
  <c r="G315" i="7"/>
  <c r="E315" i="7"/>
  <c r="C315" i="7"/>
  <c r="O291" i="7"/>
  <c r="M291" i="7"/>
  <c r="K291" i="7"/>
  <c r="I291" i="7"/>
  <c r="G291" i="7"/>
  <c r="E291" i="7"/>
  <c r="C291" i="7"/>
  <c r="O267" i="7"/>
  <c r="M267" i="7"/>
  <c r="K267" i="7"/>
  <c r="I267" i="7"/>
  <c r="G267" i="7"/>
  <c r="E267" i="7"/>
  <c r="C267" i="7"/>
  <c r="O243" i="7"/>
  <c r="M243" i="7"/>
  <c r="K243" i="7"/>
  <c r="I243" i="7"/>
  <c r="G243" i="7"/>
  <c r="E243" i="7"/>
  <c r="C243" i="7"/>
  <c r="O219" i="7"/>
  <c r="M219" i="7"/>
  <c r="K219" i="7"/>
  <c r="I219" i="7"/>
  <c r="G219" i="7"/>
  <c r="E219" i="7"/>
  <c r="C219" i="7"/>
  <c r="O195" i="7"/>
  <c r="M195" i="7"/>
  <c r="K195" i="7"/>
  <c r="I195" i="7"/>
  <c r="G195" i="7"/>
  <c r="E195" i="7"/>
  <c r="C195" i="7"/>
  <c r="O171" i="7"/>
  <c r="M171" i="7"/>
  <c r="K171" i="7"/>
  <c r="I171" i="7"/>
  <c r="G171" i="7"/>
  <c r="E171" i="7"/>
  <c r="C171" i="7"/>
  <c r="O147" i="7"/>
  <c r="M147" i="7"/>
  <c r="K147" i="7"/>
  <c r="I147" i="7"/>
  <c r="G147" i="7"/>
  <c r="E147" i="7"/>
  <c r="C147" i="7"/>
  <c r="O123" i="7"/>
  <c r="M123" i="7"/>
  <c r="K123" i="7"/>
  <c r="I123" i="7"/>
  <c r="G123" i="7"/>
  <c r="E123" i="7"/>
  <c r="C123" i="7"/>
  <c r="O99" i="7"/>
  <c r="M99" i="7"/>
  <c r="K99" i="7"/>
  <c r="I99" i="7"/>
  <c r="G99" i="7"/>
  <c r="E99" i="7"/>
  <c r="C99" i="7"/>
  <c r="O75" i="7"/>
  <c r="M75" i="7"/>
  <c r="K75" i="7"/>
  <c r="I75" i="7"/>
  <c r="G75" i="7"/>
  <c r="E75" i="7"/>
  <c r="C75" i="7"/>
  <c r="O51" i="7"/>
  <c r="M51" i="7"/>
  <c r="K51" i="7"/>
  <c r="I51" i="7"/>
  <c r="G51" i="7"/>
  <c r="E51" i="7"/>
  <c r="C51" i="7"/>
  <c r="A2" i="7"/>
  <c r="A1" i="7"/>
  <c r="O27" i="7"/>
  <c r="M27" i="7"/>
  <c r="K27" i="7"/>
  <c r="I27" i="7"/>
  <c r="G27" i="7"/>
  <c r="E27" i="7"/>
  <c r="C27" i="7"/>
  <c r="H12" i="3"/>
  <c r="H13" i="3"/>
  <c r="H14" i="3"/>
  <c r="H15" i="3"/>
  <c r="N12" i="3"/>
  <c r="N11" i="3"/>
  <c r="G14" i="3"/>
  <c r="M7" i="3"/>
  <c r="E14" i="3"/>
  <c r="M6" i="3"/>
  <c r="G12" i="3"/>
  <c r="L7" i="3"/>
  <c r="E12" i="3"/>
  <c r="L6" i="3"/>
  <c r="C14" i="11"/>
  <c r="C18" i="11"/>
  <c r="D15" i="3"/>
  <c r="K21" i="3"/>
  <c r="C15" i="3"/>
  <c r="G2" i="2"/>
  <c r="D14" i="3"/>
  <c r="C14" i="3"/>
  <c r="J20" i="3"/>
  <c r="D13" i="3"/>
  <c r="C13" i="3"/>
  <c r="J19" i="3"/>
  <c r="D12" i="3"/>
  <c r="C12" i="3"/>
  <c r="J18" i="3"/>
  <c r="F5" i="11"/>
  <c r="E5" i="11"/>
  <c r="A101" i="10"/>
  <c r="A102" i="10"/>
  <c r="E102" i="10"/>
  <c r="F102" i="10"/>
  <c r="A103" i="10"/>
  <c r="A104" i="10"/>
  <c r="A105" i="10"/>
  <c r="A107" i="10"/>
  <c r="A108" i="10"/>
  <c r="K108" i="10"/>
  <c r="L108" i="10"/>
  <c r="A109" i="10"/>
  <c r="A110" i="10"/>
  <c r="G110" i="10"/>
  <c r="H110" i="10"/>
  <c r="A111" i="10"/>
  <c r="A112" i="10"/>
  <c r="G112" i="10"/>
  <c r="H112" i="10"/>
  <c r="A113" i="10"/>
  <c r="K113" i="10"/>
  <c r="L113" i="10"/>
  <c r="A114" i="10"/>
  <c r="K114" i="10"/>
  <c r="L114" i="10"/>
  <c r="A115" i="10"/>
  <c r="A116" i="10"/>
  <c r="I116" i="10"/>
  <c r="J116" i="10"/>
  <c r="A117" i="10"/>
  <c r="A118" i="10"/>
  <c r="A119" i="10"/>
  <c r="E119" i="10"/>
  <c r="F119" i="10"/>
  <c r="A120" i="10"/>
  <c r="E120" i="10"/>
  <c r="F120" i="10"/>
  <c r="A121" i="10"/>
  <c r="B121" i="10"/>
  <c r="C121" i="10"/>
  <c r="A122" i="10"/>
  <c r="B122" i="10"/>
  <c r="C122" i="10"/>
  <c r="A123" i="10"/>
  <c r="G123" i="10"/>
  <c r="H123" i="10"/>
  <c r="B123" i="10"/>
  <c r="C123" i="10"/>
  <c r="A124" i="10"/>
  <c r="E124" i="10"/>
  <c r="F124" i="10"/>
  <c r="B124" i="10"/>
  <c r="C124" i="10"/>
  <c r="A125" i="10"/>
  <c r="K125" i="10"/>
  <c r="L125" i="10"/>
  <c r="B125" i="10"/>
  <c r="C125" i="10"/>
  <c r="A126" i="10"/>
  <c r="B126" i="10"/>
  <c r="C126" i="10"/>
  <c r="A127" i="10"/>
  <c r="B127" i="10"/>
  <c r="C127" i="10"/>
  <c r="A128" i="10"/>
  <c r="B128" i="10"/>
  <c r="C128" i="10"/>
  <c r="A129" i="10"/>
  <c r="G129" i="10"/>
  <c r="H129" i="10"/>
  <c r="B129" i="10"/>
  <c r="C129" i="10"/>
  <c r="A130" i="10"/>
  <c r="B130" i="10"/>
  <c r="C130" i="10"/>
  <c r="A131" i="10"/>
  <c r="B131" i="10"/>
  <c r="C131" i="10"/>
  <c r="A132" i="10"/>
  <c r="I132" i="10"/>
  <c r="J132" i="10"/>
  <c r="B132" i="10"/>
  <c r="C132" i="10"/>
  <c r="A133" i="10"/>
  <c r="G133" i="10"/>
  <c r="H133" i="10"/>
  <c r="B133" i="10"/>
  <c r="C133" i="10"/>
  <c r="A134" i="10"/>
  <c r="B134" i="10"/>
  <c r="C134" i="10"/>
  <c r="A135" i="10"/>
  <c r="B135" i="10"/>
  <c r="C135" i="10"/>
  <c r="A136" i="10"/>
  <c r="B136" i="10"/>
  <c r="C136" i="10"/>
  <c r="A137" i="10"/>
  <c r="G137" i="10"/>
  <c r="H137" i="10"/>
  <c r="B137" i="10"/>
  <c r="C137" i="10"/>
  <c r="A138" i="10"/>
  <c r="B138" i="10"/>
  <c r="C138" i="10"/>
  <c r="A139" i="10"/>
  <c r="G139" i="10"/>
  <c r="H139" i="10"/>
  <c r="B139" i="10"/>
  <c r="C139" i="10"/>
  <c r="A140" i="10"/>
  <c r="G140" i="10" s="1"/>
  <c r="H140" i="10" s="1"/>
  <c r="I140" i="10"/>
  <c r="J140" i="10"/>
  <c r="B140" i="10"/>
  <c r="C140" i="10"/>
  <c r="A141" i="10"/>
  <c r="M141" i="10" s="1"/>
  <c r="N141" i="10" s="1"/>
  <c r="A142" i="10"/>
  <c r="S142" i="10" s="1"/>
  <c r="B142" i="10"/>
  <c r="A146" i="10"/>
  <c r="S146" i="10" s="1"/>
  <c r="G146" i="10"/>
  <c r="H146" i="10"/>
  <c r="A147" i="10"/>
  <c r="Q147" i="10" s="1"/>
  <c r="A148" i="10"/>
  <c r="I148" i="10"/>
  <c r="J148" i="10"/>
  <c r="B148" i="10"/>
  <c r="C148" i="10"/>
  <c r="A149" i="10"/>
  <c r="G149" i="10"/>
  <c r="H149" i="10"/>
  <c r="B149" i="10"/>
  <c r="C149" i="10"/>
  <c r="A150" i="10"/>
  <c r="B150" i="10"/>
  <c r="C150" i="10"/>
  <c r="A151" i="10"/>
  <c r="G151" i="10"/>
  <c r="H151" i="10"/>
  <c r="B151" i="10"/>
  <c r="C151" i="10"/>
  <c r="A152" i="10"/>
  <c r="I152" i="10"/>
  <c r="J152" i="10"/>
  <c r="B152" i="10"/>
  <c r="C152" i="10"/>
  <c r="A153" i="10"/>
  <c r="K153" i="10"/>
  <c r="L153" i="10"/>
  <c r="B153" i="10"/>
  <c r="C153" i="10"/>
  <c r="A154" i="10"/>
  <c r="K154" i="10"/>
  <c r="L154" i="10"/>
  <c r="B154" i="10"/>
  <c r="C154" i="10"/>
  <c r="A155" i="10"/>
  <c r="E155" i="10"/>
  <c r="F155" i="10"/>
  <c r="B155" i="10"/>
  <c r="C155" i="10"/>
  <c r="A156" i="10"/>
  <c r="B156" i="10"/>
  <c r="C156" i="10"/>
  <c r="A157" i="10"/>
  <c r="B157" i="10"/>
  <c r="C157" i="10"/>
  <c r="A158" i="10"/>
  <c r="K158" i="10"/>
  <c r="L158" i="10"/>
  <c r="B158" i="10"/>
  <c r="C158" i="10"/>
  <c r="A159" i="10"/>
  <c r="E159" i="10"/>
  <c r="F159" i="10"/>
  <c r="B159" i="10"/>
  <c r="C159" i="10"/>
  <c r="A160" i="10"/>
  <c r="G160" i="10"/>
  <c r="H160" i="10"/>
  <c r="B160" i="10"/>
  <c r="C160" i="10"/>
  <c r="A161" i="10"/>
  <c r="E161" i="10"/>
  <c r="F161" i="10"/>
  <c r="B161" i="10"/>
  <c r="C161" i="10"/>
  <c r="A162" i="10"/>
  <c r="G162" i="10"/>
  <c r="H162" i="10"/>
  <c r="B162" i="10"/>
  <c r="C162" i="10"/>
  <c r="A163" i="10"/>
  <c r="E163" i="10"/>
  <c r="F163" i="10"/>
  <c r="B163" i="10"/>
  <c r="C163" i="10"/>
  <c r="A164" i="10"/>
  <c r="I164" i="10"/>
  <c r="J164" i="10"/>
  <c r="B164" i="10"/>
  <c r="C164" i="10"/>
  <c r="A165" i="10"/>
  <c r="B165" i="10"/>
  <c r="C165" i="10"/>
  <c r="A166" i="10"/>
  <c r="B166" i="10"/>
  <c r="C166" i="10"/>
  <c r="A167" i="10"/>
  <c r="E167" i="10"/>
  <c r="F167" i="10"/>
  <c r="B167" i="10"/>
  <c r="C167" i="10"/>
  <c r="A168" i="10"/>
  <c r="I168" i="10"/>
  <c r="J168" i="10"/>
  <c r="B168" i="10"/>
  <c r="C168" i="10"/>
  <c r="A169" i="10"/>
  <c r="I169" i="10"/>
  <c r="J169" i="10"/>
  <c r="B169" i="10"/>
  <c r="C169" i="10"/>
  <c r="A170" i="10"/>
  <c r="K170" i="10"/>
  <c r="L170" i="10"/>
  <c r="B170" i="10"/>
  <c r="C170" i="10"/>
  <c r="A171" i="10"/>
  <c r="K171" i="10"/>
  <c r="L171" i="10"/>
  <c r="B171" i="10"/>
  <c r="C171" i="10"/>
  <c r="A172" i="10"/>
  <c r="B172" i="10"/>
  <c r="C172" i="10"/>
  <c r="A173" i="10"/>
  <c r="M173" i="10"/>
  <c r="N173" i="10"/>
  <c r="B173" i="10"/>
  <c r="C173" i="10"/>
  <c r="A174" i="10"/>
  <c r="K174" i="10"/>
  <c r="L174" i="10"/>
  <c r="B174" i="10"/>
  <c r="C174" i="10"/>
  <c r="A175" i="10"/>
  <c r="K175" i="10"/>
  <c r="L175" i="10"/>
  <c r="B175" i="10"/>
  <c r="C175" i="10"/>
  <c r="A176" i="10"/>
  <c r="M176" i="10"/>
  <c r="N176" i="10"/>
  <c r="B176" i="10"/>
  <c r="C176" i="10"/>
  <c r="A177" i="10"/>
  <c r="B177" i="10"/>
  <c r="C177" i="10"/>
  <c r="A178" i="10"/>
  <c r="K178" i="10"/>
  <c r="L178" i="10"/>
  <c r="B178" i="10"/>
  <c r="C178" i="10"/>
  <c r="A179" i="10"/>
  <c r="G179" i="10"/>
  <c r="H179" i="10"/>
  <c r="B179" i="10"/>
  <c r="C179" i="10"/>
  <c r="A180" i="10"/>
  <c r="G180" i="10"/>
  <c r="H180" i="10"/>
  <c r="B180" i="10"/>
  <c r="C180" i="10"/>
  <c r="A181" i="10"/>
  <c r="E181" i="10"/>
  <c r="F181" i="10"/>
  <c r="B181" i="10"/>
  <c r="C181" i="10"/>
  <c r="A182" i="10"/>
  <c r="M182" i="10"/>
  <c r="N182" i="10"/>
  <c r="B182" i="10"/>
  <c r="C182" i="10"/>
  <c r="A183" i="10"/>
  <c r="G183" i="10"/>
  <c r="H183" i="10"/>
  <c r="B183" i="10"/>
  <c r="C183" i="10"/>
  <c r="A184" i="10"/>
  <c r="G184" i="10"/>
  <c r="H184" i="10"/>
  <c r="B184" i="10"/>
  <c r="C184" i="10"/>
  <c r="A185" i="10"/>
  <c r="E185" i="10"/>
  <c r="F185" i="10"/>
  <c r="B185" i="10"/>
  <c r="C185" i="10"/>
  <c r="A186" i="10"/>
  <c r="M186" i="10"/>
  <c r="N186" i="10"/>
  <c r="B186" i="10"/>
  <c r="C186" i="10"/>
  <c r="A187" i="10"/>
  <c r="G187" i="10"/>
  <c r="H187" i="10"/>
  <c r="B187" i="10"/>
  <c r="C187" i="10"/>
  <c r="A188" i="10"/>
  <c r="K188" i="10"/>
  <c r="L188" i="10"/>
  <c r="B188" i="10"/>
  <c r="C188" i="10"/>
  <c r="A189" i="10"/>
  <c r="E189" i="10"/>
  <c r="F189" i="10"/>
  <c r="B189" i="10"/>
  <c r="C189" i="10"/>
  <c r="A190" i="10"/>
  <c r="E190" i="10"/>
  <c r="F190" i="10"/>
  <c r="B190" i="10"/>
  <c r="C190" i="10"/>
  <c r="A191" i="10"/>
  <c r="E191" i="10"/>
  <c r="F191" i="10"/>
  <c r="B191" i="10"/>
  <c r="C191" i="10"/>
  <c r="A192" i="10"/>
  <c r="B192" i="10"/>
  <c r="C192" i="10"/>
  <c r="A193" i="10"/>
  <c r="E193" i="10"/>
  <c r="F193" i="10"/>
  <c r="B193" i="10"/>
  <c r="C193" i="10"/>
  <c r="A194" i="10"/>
  <c r="M194" i="10"/>
  <c r="N194" i="10"/>
  <c r="B194" i="10"/>
  <c r="C194" i="10"/>
  <c r="A195" i="10"/>
  <c r="M195" i="10"/>
  <c r="N195" i="10"/>
  <c r="B195" i="10"/>
  <c r="C195" i="10"/>
  <c r="A196" i="10"/>
  <c r="G196" i="10"/>
  <c r="H196" i="10"/>
  <c r="B196" i="10"/>
  <c r="C196" i="10"/>
  <c r="A197" i="10"/>
  <c r="G197" i="10"/>
  <c r="H197" i="10"/>
  <c r="B197" i="10"/>
  <c r="C197" i="10"/>
  <c r="A198" i="10"/>
  <c r="K198" i="10"/>
  <c r="L198" i="10"/>
  <c r="B198" i="10"/>
  <c r="C198" i="10"/>
  <c r="A199" i="10"/>
  <c r="E199" i="10"/>
  <c r="F199" i="10"/>
  <c r="B199" i="10"/>
  <c r="C199" i="10"/>
  <c r="A200" i="10"/>
  <c r="G200" i="10"/>
  <c r="H200" i="10"/>
  <c r="B200" i="10"/>
  <c r="C200" i="10"/>
  <c r="AA1" i="10"/>
  <c r="Y1" i="10"/>
  <c r="W1" i="10"/>
  <c r="U1" i="10"/>
  <c r="V1" i="10"/>
  <c r="S1" i="10"/>
  <c r="Q1" i="10"/>
  <c r="X3" i="8"/>
  <c r="BE3" i="8"/>
  <c r="X4" i="8"/>
  <c r="B2" i="10"/>
  <c r="B3" i="10"/>
  <c r="B4" i="10"/>
  <c r="A86" i="10"/>
  <c r="G86" i="10"/>
  <c r="H86" i="10"/>
  <c r="A87" i="10"/>
  <c r="A88" i="10"/>
  <c r="A89" i="10"/>
  <c r="I89" i="10"/>
  <c r="J89" i="10"/>
  <c r="A90" i="10"/>
  <c r="G90" i="10"/>
  <c r="H90" i="10"/>
  <c r="A91" i="10"/>
  <c r="K91" i="10"/>
  <c r="L91" i="10"/>
  <c r="A92" i="10"/>
  <c r="A93" i="10"/>
  <c r="A94" i="10"/>
  <c r="G94" i="10"/>
  <c r="H94" i="10"/>
  <c r="A95" i="10"/>
  <c r="E95" i="10"/>
  <c r="F95" i="10"/>
  <c r="A96" i="10"/>
  <c r="A97" i="10"/>
  <c r="I97" i="10"/>
  <c r="J97" i="10"/>
  <c r="A98" i="10"/>
  <c r="G98" i="10"/>
  <c r="H98" i="10"/>
  <c r="A99" i="10"/>
  <c r="K99" i="10"/>
  <c r="L99" i="10"/>
  <c r="A100" i="10"/>
  <c r="I2" i="5"/>
  <c r="O2" i="5"/>
  <c r="I3" i="5"/>
  <c r="M3" i="5"/>
  <c r="I4" i="5"/>
  <c r="P4" i="5"/>
  <c r="O2" i="4"/>
  <c r="P2" i="4"/>
  <c r="AE3" i="2"/>
  <c r="J2" i="4"/>
  <c r="M3" i="2"/>
  <c r="G2" i="4"/>
  <c r="I2" i="4"/>
  <c r="L2" i="4"/>
  <c r="N2" i="4"/>
  <c r="F2" i="4"/>
  <c r="I5" i="5"/>
  <c r="N5" i="5"/>
  <c r="I6" i="5"/>
  <c r="M6" i="5"/>
  <c r="I7" i="5"/>
  <c r="L7" i="5"/>
  <c r="I8" i="5"/>
  <c r="O8" i="5"/>
  <c r="I9" i="5"/>
  <c r="N9" i="5"/>
  <c r="I10" i="5"/>
  <c r="M10" i="5"/>
  <c r="I11" i="5"/>
  <c r="L11" i="5"/>
  <c r="I12" i="5"/>
  <c r="O12" i="5"/>
  <c r="I13" i="5"/>
  <c r="N13" i="5"/>
  <c r="I14" i="5"/>
  <c r="M14" i="5"/>
  <c r="I15" i="5"/>
  <c r="L15" i="5"/>
  <c r="I16" i="5"/>
  <c r="O16" i="5"/>
  <c r="I17" i="5"/>
  <c r="N17" i="5"/>
  <c r="I18" i="5"/>
  <c r="M18" i="5"/>
  <c r="I19" i="5"/>
  <c r="L19" i="5"/>
  <c r="I20" i="5"/>
  <c r="O20" i="5"/>
  <c r="I21" i="5"/>
  <c r="N21" i="5"/>
  <c r="I22" i="5"/>
  <c r="M22" i="5"/>
  <c r="I23" i="5"/>
  <c r="L23" i="5"/>
  <c r="I24" i="5"/>
  <c r="O24" i="5"/>
  <c r="I25" i="5"/>
  <c r="N25" i="5"/>
  <c r="I26" i="5"/>
  <c r="M26" i="5"/>
  <c r="I27" i="5"/>
  <c r="L27" i="5"/>
  <c r="I28" i="5"/>
  <c r="O28" i="5"/>
  <c r="I29" i="5"/>
  <c r="N29" i="5"/>
  <c r="I30" i="5"/>
  <c r="M30" i="5"/>
  <c r="I31" i="5"/>
  <c r="L31" i="5"/>
  <c r="I32" i="5"/>
  <c r="O32" i="5"/>
  <c r="I33" i="5"/>
  <c r="N33" i="5"/>
  <c r="I34" i="5"/>
  <c r="M34" i="5"/>
  <c r="I35" i="5"/>
  <c r="L35" i="5"/>
  <c r="I36" i="5"/>
  <c r="O36" i="5"/>
  <c r="I37" i="5"/>
  <c r="N37" i="5"/>
  <c r="I38" i="5"/>
  <c r="M38" i="5"/>
  <c r="I39" i="5"/>
  <c r="L39" i="5"/>
  <c r="I40" i="5"/>
  <c r="O40" i="5"/>
  <c r="I41" i="5"/>
  <c r="N41" i="5"/>
  <c r="I42" i="5"/>
  <c r="M42" i="5"/>
  <c r="I43" i="5"/>
  <c r="L43" i="5"/>
  <c r="I44" i="5"/>
  <c r="O44" i="5"/>
  <c r="I45" i="5"/>
  <c r="N45" i="5"/>
  <c r="I46" i="5"/>
  <c r="M46" i="5"/>
  <c r="I47" i="5"/>
  <c r="L47" i="5"/>
  <c r="I48" i="5"/>
  <c r="O48" i="5"/>
  <c r="I49" i="5"/>
  <c r="N49" i="5"/>
  <c r="I50" i="5"/>
  <c r="M50" i="5"/>
  <c r="I51" i="5"/>
  <c r="L51" i="5"/>
  <c r="I52" i="5"/>
  <c r="O52" i="5"/>
  <c r="I53" i="5"/>
  <c r="N53" i="5"/>
  <c r="I54" i="5"/>
  <c r="M54" i="5"/>
  <c r="I55" i="5"/>
  <c r="L55" i="5"/>
  <c r="I56" i="5"/>
  <c r="O56" i="5"/>
  <c r="I57" i="5"/>
  <c r="N57" i="5"/>
  <c r="I58" i="5"/>
  <c r="M58" i="5"/>
  <c r="I59" i="5"/>
  <c r="L59" i="5"/>
  <c r="I60" i="5"/>
  <c r="O60" i="5"/>
  <c r="I61" i="5"/>
  <c r="N61" i="5"/>
  <c r="I62" i="5"/>
  <c r="M62" i="5"/>
  <c r="I63" i="5"/>
  <c r="L63" i="5"/>
  <c r="I64" i="5"/>
  <c r="O64" i="5"/>
  <c r="I65" i="5"/>
  <c r="N65" i="5"/>
  <c r="I66" i="5"/>
  <c r="M66" i="5"/>
  <c r="I67" i="5"/>
  <c r="L67" i="5"/>
  <c r="I68" i="5"/>
  <c r="O68" i="5"/>
  <c r="I69" i="5"/>
  <c r="N69" i="5"/>
  <c r="I70" i="5"/>
  <c r="M70" i="5"/>
  <c r="I71" i="5"/>
  <c r="L71" i="5"/>
  <c r="I72" i="5"/>
  <c r="O72" i="5"/>
  <c r="I73" i="5"/>
  <c r="N73" i="5"/>
  <c r="I74" i="5"/>
  <c r="M74" i="5"/>
  <c r="I75" i="5"/>
  <c r="L75" i="5"/>
  <c r="I76" i="5"/>
  <c r="O76" i="5"/>
  <c r="I77" i="5"/>
  <c r="N77" i="5"/>
  <c r="I78" i="5"/>
  <c r="M78" i="5"/>
  <c r="I79" i="5"/>
  <c r="L79" i="5"/>
  <c r="I80" i="5"/>
  <c r="O80" i="5"/>
  <c r="I81" i="5"/>
  <c r="N81" i="5"/>
  <c r="I82" i="5"/>
  <c r="M82" i="5"/>
  <c r="I83" i="5"/>
  <c r="L83" i="5"/>
  <c r="I84" i="5"/>
  <c r="O84" i="5"/>
  <c r="I85" i="5"/>
  <c r="N85" i="5"/>
  <c r="I86" i="5"/>
  <c r="M86" i="5"/>
  <c r="I87" i="5"/>
  <c r="L87" i="5"/>
  <c r="I88" i="5"/>
  <c r="O88" i="5"/>
  <c r="I89" i="5"/>
  <c r="N89" i="5"/>
  <c r="I90" i="5"/>
  <c r="M90" i="5"/>
  <c r="I91" i="5"/>
  <c r="L91" i="5"/>
  <c r="I92" i="5"/>
  <c r="O92" i="5"/>
  <c r="I93" i="5"/>
  <c r="N93" i="5"/>
  <c r="I94" i="5"/>
  <c r="M94" i="5"/>
  <c r="I95" i="5"/>
  <c r="L95" i="5"/>
  <c r="I96" i="5"/>
  <c r="O96" i="5"/>
  <c r="I97" i="5"/>
  <c r="N97" i="5"/>
  <c r="I98" i="5"/>
  <c r="M98" i="5"/>
  <c r="I99" i="5"/>
  <c r="L99" i="5"/>
  <c r="I100" i="5"/>
  <c r="O100" i="5"/>
  <c r="I101" i="5"/>
  <c r="N101" i="5"/>
  <c r="I102" i="5"/>
  <c r="M102" i="5"/>
  <c r="I103" i="5"/>
  <c r="L103" i="5"/>
  <c r="I104" i="5"/>
  <c r="O104" i="5"/>
  <c r="I105" i="5"/>
  <c r="N105" i="5"/>
  <c r="I106" i="5"/>
  <c r="M106" i="5"/>
  <c r="I107" i="5"/>
  <c r="L107" i="5"/>
  <c r="I108" i="5"/>
  <c r="O108" i="5"/>
  <c r="I109" i="5"/>
  <c r="N109" i="5"/>
  <c r="I110" i="5"/>
  <c r="M110" i="5"/>
  <c r="I111" i="5"/>
  <c r="L111" i="5"/>
  <c r="I112" i="5"/>
  <c r="O112" i="5"/>
  <c r="I113" i="5"/>
  <c r="N113" i="5"/>
  <c r="I114" i="5"/>
  <c r="M114" i="5"/>
  <c r="I115" i="5"/>
  <c r="L115" i="5"/>
  <c r="I116" i="5"/>
  <c r="O116" i="5"/>
  <c r="I117" i="5"/>
  <c r="N117" i="5"/>
  <c r="I118" i="5"/>
  <c r="M118" i="5"/>
  <c r="I119" i="5"/>
  <c r="L119" i="5"/>
  <c r="I120" i="5"/>
  <c r="O120" i="5"/>
  <c r="I121" i="5"/>
  <c r="N121" i="5"/>
  <c r="I122" i="5"/>
  <c r="M122" i="5"/>
  <c r="I123" i="5"/>
  <c r="L123" i="5"/>
  <c r="I124" i="5"/>
  <c r="O124" i="5"/>
  <c r="I125" i="5"/>
  <c r="N125" i="5"/>
  <c r="I126" i="5"/>
  <c r="M126" i="5"/>
  <c r="I127" i="5"/>
  <c r="L127" i="5"/>
  <c r="I128" i="5"/>
  <c r="O128" i="5"/>
  <c r="I129" i="5"/>
  <c r="N129" i="5"/>
  <c r="I130" i="5"/>
  <c r="M130" i="5"/>
  <c r="I131" i="5"/>
  <c r="L131" i="5"/>
  <c r="I132" i="5"/>
  <c r="O132" i="5"/>
  <c r="I133" i="5"/>
  <c r="N133" i="5"/>
  <c r="I134" i="5"/>
  <c r="M134" i="5"/>
  <c r="I135" i="5"/>
  <c r="L135" i="5"/>
  <c r="I136" i="5"/>
  <c r="O136" i="5"/>
  <c r="I137" i="5"/>
  <c r="N137" i="5"/>
  <c r="I138" i="5"/>
  <c r="M138" i="5"/>
  <c r="I139" i="5"/>
  <c r="L139" i="5"/>
  <c r="I140" i="5"/>
  <c r="P140" i="5" s="1"/>
  <c r="O140" i="5"/>
  <c r="I141" i="5"/>
  <c r="O141" i="5" s="1"/>
  <c r="N141" i="5"/>
  <c r="I142" i="5"/>
  <c r="P142" i="5" s="1"/>
  <c r="I143" i="5"/>
  <c r="L143" i="5" s="1"/>
  <c r="I144" i="5"/>
  <c r="N144" i="5" s="1"/>
  <c r="O144" i="5"/>
  <c r="I145" i="5"/>
  <c r="P145" i="5" s="1"/>
  <c r="N145" i="5"/>
  <c r="I146" i="5"/>
  <c r="M146" i="5"/>
  <c r="I147" i="5"/>
  <c r="N147" i="5" s="1"/>
  <c r="L147" i="5"/>
  <c r="I148" i="5"/>
  <c r="O148" i="5"/>
  <c r="I149" i="5"/>
  <c r="N149" i="5"/>
  <c r="I150" i="5"/>
  <c r="M150" i="5"/>
  <c r="I151" i="5"/>
  <c r="L151" i="5"/>
  <c r="I152" i="5"/>
  <c r="O152" i="5"/>
  <c r="I153" i="5"/>
  <c r="N153" i="5"/>
  <c r="I154" i="5"/>
  <c r="M154" i="5"/>
  <c r="I155" i="5"/>
  <c r="L155" i="5"/>
  <c r="I156" i="5"/>
  <c r="O156" i="5"/>
  <c r="I157" i="5"/>
  <c r="N157" i="5"/>
  <c r="I158" i="5"/>
  <c r="M158" i="5"/>
  <c r="I159" i="5"/>
  <c r="L159" i="5"/>
  <c r="I160" i="5"/>
  <c r="O160" i="5"/>
  <c r="I161" i="5"/>
  <c r="N161" i="5"/>
  <c r="I162" i="5"/>
  <c r="M162" i="5"/>
  <c r="I163" i="5"/>
  <c r="L163" i="5"/>
  <c r="I164" i="5"/>
  <c r="O164" i="5"/>
  <c r="I165" i="5"/>
  <c r="N165" i="5"/>
  <c r="I166" i="5"/>
  <c r="M166" i="5"/>
  <c r="I167" i="5"/>
  <c r="L167" i="5"/>
  <c r="I168" i="5"/>
  <c r="O168" i="5"/>
  <c r="I169" i="5"/>
  <c r="N169" i="5"/>
  <c r="I170" i="5"/>
  <c r="M170" i="5"/>
  <c r="I171" i="5"/>
  <c r="L171" i="5"/>
  <c r="I172" i="5"/>
  <c r="O172" i="5"/>
  <c r="I173" i="5"/>
  <c r="N173" i="5"/>
  <c r="I174" i="5"/>
  <c r="M174" i="5"/>
  <c r="I175" i="5"/>
  <c r="L175" i="5"/>
  <c r="I176" i="5"/>
  <c r="O176" i="5"/>
  <c r="I177" i="5"/>
  <c r="N177" i="5"/>
  <c r="I178" i="5"/>
  <c r="M178" i="5"/>
  <c r="I179" i="5"/>
  <c r="L179" i="5"/>
  <c r="I180" i="5"/>
  <c r="O180" i="5"/>
  <c r="I181" i="5"/>
  <c r="N181" i="5"/>
  <c r="I182" i="5"/>
  <c r="M182" i="5"/>
  <c r="I183" i="5"/>
  <c r="L183" i="5"/>
  <c r="I184" i="5"/>
  <c r="O184" i="5"/>
  <c r="I185" i="5"/>
  <c r="N185" i="5"/>
  <c r="I186" i="5"/>
  <c r="M186" i="5"/>
  <c r="I187" i="5"/>
  <c r="L187" i="5"/>
  <c r="I188" i="5"/>
  <c r="O188" i="5"/>
  <c r="I189" i="5"/>
  <c r="N189" i="5"/>
  <c r="I190" i="5"/>
  <c r="M190" i="5"/>
  <c r="O3" i="4"/>
  <c r="P3" i="4"/>
  <c r="AE4" i="2"/>
  <c r="J3" i="4"/>
  <c r="M4" i="2"/>
  <c r="G3" i="4"/>
  <c r="V3" i="4"/>
  <c r="I3" i="4"/>
  <c r="L3" i="4"/>
  <c r="N3" i="4"/>
  <c r="F3" i="4"/>
  <c r="O4" i="4"/>
  <c r="P4" i="4"/>
  <c r="AE5" i="2"/>
  <c r="J4" i="4"/>
  <c r="M5" i="2"/>
  <c r="G4" i="4"/>
  <c r="V4" i="4"/>
  <c r="I4" i="4"/>
  <c r="L4" i="4"/>
  <c r="N4" i="4"/>
  <c r="F4" i="4"/>
  <c r="K20" i="3"/>
  <c r="K19" i="3"/>
  <c r="K18" i="3"/>
  <c r="N21" i="3"/>
  <c r="E15" i="3"/>
  <c r="M21" i="3"/>
  <c r="N20" i="3"/>
  <c r="N18" i="3"/>
  <c r="B5" i="10"/>
  <c r="X5" i="8"/>
  <c r="B6" i="10"/>
  <c r="X6" i="8"/>
  <c r="C6" i="10"/>
  <c r="B7" i="10"/>
  <c r="X7" i="8"/>
  <c r="B8" i="10"/>
  <c r="X8" i="8"/>
  <c r="B9" i="10"/>
  <c r="X9" i="8"/>
  <c r="B10" i="10"/>
  <c r="X10" i="8"/>
  <c r="BE10" i="8"/>
  <c r="B11" i="10"/>
  <c r="X11" i="8"/>
  <c r="B12" i="10"/>
  <c r="X12" i="8"/>
  <c r="BE12" i="8"/>
  <c r="B13" i="10"/>
  <c r="X13" i="8"/>
  <c r="B14" i="10"/>
  <c r="X14" i="8"/>
  <c r="BE14" i="8"/>
  <c r="B15" i="10"/>
  <c r="X15" i="8"/>
  <c r="B16" i="10"/>
  <c r="X16" i="8"/>
  <c r="BE16" i="8"/>
  <c r="B17" i="10"/>
  <c r="X17" i="8"/>
  <c r="B18" i="10"/>
  <c r="X18" i="8"/>
  <c r="C18" i="10"/>
  <c r="B19" i="10"/>
  <c r="B20" i="10"/>
  <c r="X20" i="8"/>
  <c r="C20" i="10"/>
  <c r="B21" i="10"/>
  <c r="B22" i="10"/>
  <c r="C22" i="10"/>
  <c r="B23" i="10"/>
  <c r="X23" i="8"/>
  <c r="B24" i="10"/>
  <c r="X24" i="8"/>
  <c r="C24" i="10"/>
  <c r="B25" i="10"/>
  <c r="X25" i="8"/>
  <c r="B26" i="10"/>
  <c r="X26" i="8"/>
  <c r="B27" i="10"/>
  <c r="X27" i="8"/>
  <c r="B28" i="10"/>
  <c r="X28" i="8"/>
  <c r="B29" i="10"/>
  <c r="X29" i="8"/>
  <c r="B30" i="10"/>
  <c r="X30" i="8"/>
  <c r="B31" i="10"/>
  <c r="X31" i="8"/>
  <c r="B32" i="10"/>
  <c r="X32" i="8"/>
  <c r="C32" i="10"/>
  <c r="B33" i="10"/>
  <c r="X33" i="8"/>
  <c r="B34" i="10"/>
  <c r="BE34" i="8"/>
  <c r="B35" i="10"/>
  <c r="X35" i="8"/>
  <c r="B36" i="10"/>
  <c r="X36" i="8"/>
  <c r="BE36" i="8"/>
  <c r="B37" i="10"/>
  <c r="B38" i="10"/>
  <c r="X38" i="8"/>
  <c r="BE38" i="8"/>
  <c r="B39" i="10"/>
  <c r="X39" i="8"/>
  <c r="B40" i="10"/>
  <c r="X40" i="8"/>
  <c r="B41" i="10"/>
  <c r="X41" i="8"/>
  <c r="B42" i="10"/>
  <c r="X42" i="8"/>
  <c r="C42" i="10"/>
  <c r="B43" i="10"/>
  <c r="X43" i="8"/>
  <c r="C43" i="10"/>
  <c r="B44" i="10"/>
  <c r="B45" i="10"/>
  <c r="X45" i="8"/>
  <c r="B46" i="10"/>
  <c r="X46" i="8"/>
  <c r="C46" i="10"/>
  <c r="B47" i="10"/>
  <c r="X47" i="8"/>
  <c r="B48" i="10"/>
  <c r="X48" i="8"/>
  <c r="C48" i="10"/>
  <c r="B49" i="10"/>
  <c r="X49" i="8"/>
  <c r="B50" i="10"/>
  <c r="BE50" i="8"/>
  <c r="B51" i="10"/>
  <c r="B52" i="10"/>
  <c r="X52" i="8"/>
  <c r="B53" i="10"/>
  <c r="X53" i="8"/>
  <c r="B54" i="10"/>
  <c r="X54" i="8"/>
  <c r="BE54" i="8"/>
  <c r="B55" i="10"/>
  <c r="X55" i="8"/>
  <c r="B56" i="10"/>
  <c r="X56" i="8"/>
  <c r="BE56" i="8"/>
  <c r="B57" i="10"/>
  <c r="X57" i="8"/>
  <c r="B58" i="10"/>
  <c r="X58" i="8"/>
  <c r="C58" i="10"/>
  <c r="B59" i="10"/>
  <c r="X59" i="8"/>
  <c r="B60" i="10"/>
  <c r="X60" i="8"/>
  <c r="C60" i="10"/>
  <c r="B61" i="10"/>
  <c r="X61" i="8"/>
  <c r="B62" i="10"/>
  <c r="X62" i="8"/>
  <c r="BE62" i="8"/>
  <c r="B63" i="10"/>
  <c r="X63" i="8"/>
  <c r="B64" i="10"/>
  <c r="X64" i="8"/>
  <c r="C64" i="10"/>
  <c r="B65" i="10"/>
  <c r="X65" i="8"/>
  <c r="B66" i="10"/>
  <c r="C66" i="10"/>
  <c r="B67" i="10"/>
  <c r="X67" i="8"/>
  <c r="B68" i="10"/>
  <c r="X68" i="8"/>
  <c r="BE68" i="8"/>
  <c r="B69" i="10"/>
  <c r="X69" i="8"/>
  <c r="B70" i="10"/>
  <c r="X70" i="8"/>
  <c r="C70" i="10"/>
  <c r="B71" i="10"/>
  <c r="B72" i="10"/>
  <c r="X72" i="8"/>
  <c r="BE72" i="8"/>
  <c r="B73" i="10"/>
  <c r="X73" i="8"/>
  <c r="B74" i="10"/>
  <c r="X74" i="8"/>
  <c r="BE74" i="8"/>
  <c r="B75" i="10"/>
  <c r="X75" i="8"/>
  <c r="X76" i="8"/>
  <c r="C76" i="10"/>
  <c r="B77" i="10"/>
  <c r="B78" i="10"/>
  <c r="X78" i="8"/>
  <c r="BE78" i="8"/>
  <c r="B79" i="10"/>
  <c r="X79" i="8"/>
  <c r="X80" i="8"/>
  <c r="C80" i="10"/>
  <c r="B81" i="10"/>
  <c r="X81" i="8"/>
  <c r="B82" i="10"/>
  <c r="C82" i="10"/>
  <c r="B83" i="10"/>
  <c r="B84" i="10"/>
  <c r="X84" i="8"/>
  <c r="BE84" i="8"/>
  <c r="B85" i="10"/>
  <c r="X85" i="8"/>
  <c r="B86" i="10"/>
  <c r="X86" i="8"/>
  <c r="B87" i="10"/>
  <c r="B88" i="10"/>
  <c r="X88" i="8"/>
  <c r="BE88" i="8"/>
  <c r="B89" i="10"/>
  <c r="X89" i="8"/>
  <c r="B90" i="10"/>
  <c r="X90" i="8"/>
  <c r="BE90" i="8"/>
  <c r="B91" i="10"/>
  <c r="X91" i="8"/>
  <c r="B92" i="10"/>
  <c r="B93" i="10"/>
  <c r="X93" i="8"/>
  <c r="B94" i="10"/>
  <c r="X94" i="8"/>
  <c r="BE94" i="8"/>
  <c r="B95" i="10"/>
  <c r="X95" i="8"/>
  <c r="B96" i="10"/>
  <c r="B97" i="10"/>
  <c r="X97" i="8"/>
  <c r="B98" i="10"/>
  <c r="X98" i="8"/>
  <c r="BE98" i="8"/>
  <c r="B99" i="10"/>
  <c r="X99" i="8"/>
  <c r="B100" i="10"/>
  <c r="B101" i="10"/>
  <c r="X101" i="8"/>
  <c r="B102" i="10"/>
  <c r="X102" i="8"/>
  <c r="BE102" i="8"/>
  <c r="B103" i="10"/>
  <c r="X103" i="8"/>
  <c r="B104" i="10"/>
  <c r="X104" i="8"/>
  <c r="B105" i="10"/>
  <c r="X105" i="8"/>
  <c r="B106" i="10"/>
  <c r="X106" i="8"/>
  <c r="B107" i="10"/>
  <c r="X107" i="8"/>
  <c r="B108" i="10"/>
  <c r="X108" i="8"/>
  <c r="B109" i="10"/>
  <c r="X109" i="8"/>
  <c r="B110" i="10"/>
  <c r="X110" i="8"/>
  <c r="B111" i="10"/>
  <c r="X111" i="8"/>
  <c r="B112" i="10"/>
  <c r="X112" i="8"/>
  <c r="B113" i="10"/>
  <c r="X113" i="8"/>
  <c r="B114" i="10"/>
  <c r="X114" i="8"/>
  <c r="BE114" i="8"/>
  <c r="B115" i="10"/>
  <c r="X115" i="8"/>
  <c r="B116" i="10"/>
  <c r="X116" i="8"/>
  <c r="BE116" i="8"/>
  <c r="B117" i="10"/>
  <c r="X117" i="8"/>
  <c r="B118" i="10"/>
  <c r="X118" i="8"/>
  <c r="BE118" i="8"/>
  <c r="B119" i="10"/>
  <c r="X119" i="8"/>
  <c r="B120" i="10"/>
  <c r="X120" i="8"/>
  <c r="BE120" i="8"/>
  <c r="O494" i="7"/>
  <c r="P501" i="7"/>
  <c r="O493" i="7"/>
  <c r="O492" i="7"/>
  <c r="P492" i="7"/>
  <c r="O491" i="7"/>
  <c r="O490" i="7"/>
  <c r="O489" i="7"/>
  <c r="O488" i="7"/>
  <c r="P498" i="7"/>
  <c r="O487" i="7"/>
  <c r="O486" i="7"/>
  <c r="P486" i="7"/>
  <c r="O485" i="7"/>
  <c r="M496" i="7"/>
  <c r="M494" i="7"/>
  <c r="N494" i="7"/>
  <c r="M493" i="7"/>
  <c r="N493" i="7"/>
  <c r="M492" i="7"/>
  <c r="M491" i="7"/>
  <c r="M490" i="7"/>
  <c r="N490" i="7"/>
  <c r="M489" i="7"/>
  <c r="M488" i="7"/>
  <c r="M487" i="7"/>
  <c r="N487" i="7"/>
  <c r="M486" i="7"/>
  <c r="N486" i="7"/>
  <c r="M485" i="7"/>
  <c r="N485" i="7"/>
  <c r="K496" i="7"/>
  <c r="K494" i="7"/>
  <c r="L501" i="7"/>
  <c r="K493" i="7"/>
  <c r="K492" i="7"/>
  <c r="L492" i="7"/>
  <c r="K491" i="7"/>
  <c r="L491" i="7"/>
  <c r="K490" i="7"/>
  <c r="L499" i="7"/>
  <c r="K489" i="7"/>
  <c r="L489" i="7"/>
  <c r="K488" i="7"/>
  <c r="K487" i="7"/>
  <c r="L487" i="7"/>
  <c r="K486" i="7"/>
  <c r="L486" i="7"/>
  <c r="K485" i="7"/>
  <c r="L485" i="7"/>
  <c r="I496" i="7"/>
  <c r="I494" i="7"/>
  <c r="I493" i="7"/>
  <c r="J493" i="7"/>
  <c r="I492" i="7"/>
  <c r="I491" i="7"/>
  <c r="J491" i="7"/>
  <c r="I490" i="7"/>
  <c r="I489" i="7"/>
  <c r="I488" i="7"/>
  <c r="I487" i="7"/>
  <c r="I486" i="7"/>
  <c r="I485" i="7"/>
  <c r="J485" i="7"/>
  <c r="G496" i="7"/>
  <c r="G494" i="7"/>
  <c r="G493" i="7"/>
  <c r="G492" i="7"/>
  <c r="G491" i="7"/>
  <c r="G490" i="7"/>
  <c r="H490" i="7"/>
  <c r="G489" i="7"/>
  <c r="H489" i="7"/>
  <c r="G488" i="7"/>
  <c r="G487" i="7"/>
  <c r="G486" i="7"/>
  <c r="G485" i="7"/>
  <c r="H485" i="7"/>
  <c r="E496" i="7"/>
  <c r="E494" i="7"/>
  <c r="F494" i="7"/>
  <c r="E493" i="7"/>
  <c r="F493" i="7"/>
  <c r="E492" i="7"/>
  <c r="F500" i="7"/>
  <c r="E491" i="7"/>
  <c r="F491" i="7"/>
  <c r="E490" i="7"/>
  <c r="E489" i="7"/>
  <c r="F489" i="7"/>
  <c r="E488" i="7"/>
  <c r="E487" i="7"/>
  <c r="F487" i="7"/>
  <c r="E486" i="7"/>
  <c r="E485" i="7"/>
  <c r="F485" i="7"/>
  <c r="C496" i="7"/>
  <c r="C494" i="7"/>
  <c r="C493" i="7"/>
  <c r="D493" i="7"/>
  <c r="C492" i="7"/>
  <c r="C491" i="7"/>
  <c r="D491" i="7"/>
  <c r="C490" i="7"/>
  <c r="C489" i="7"/>
  <c r="D489" i="7"/>
  <c r="C488" i="7"/>
  <c r="C487" i="7"/>
  <c r="D487" i="7"/>
  <c r="C486" i="7"/>
  <c r="D497" i="7"/>
  <c r="C485" i="7"/>
  <c r="D485" i="7"/>
  <c r="O3" i="7"/>
  <c r="C3" i="7"/>
  <c r="M3" i="7"/>
  <c r="K3" i="7"/>
  <c r="I3" i="7"/>
  <c r="G3" i="7"/>
  <c r="E3" i="7"/>
  <c r="O472" i="7"/>
  <c r="O470" i="7"/>
  <c r="P470" i="7"/>
  <c r="O469" i="7"/>
  <c r="P469" i="7"/>
  <c r="O468" i="7"/>
  <c r="O467" i="7"/>
  <c r="O466" i="7"/>
  <c r="P475" i="7"/>
  <c r="O465" i="7"/>
  <c r="O464" i="7"/>
  <c r="O463" i="7"/>
  <c r="O462" i="7"/>
  <c r="P462" i="7"/>
  <c r="O461" i="7"/>
  <c r="M472" i="7"/>
  <c r="M470" i="7"/>
  <c r="N470" i="7"/>
  <c r="M469" i="7"/>
  <c r="M468" i="7"/>
  <c r="N468" i="7"/>
  <c r="M467" i="7"/>
  <c r="N467" i="7"/>
  <c r="M466" i="7"/>
  <c r="N475" i="7"/>
  <c r="M465" i="7"/>
  <c r="N465" i="7"/>
  <c r="M464" i="7"/>
  <c r="N464" i="7"/>
  <c r="M463" i="7"/>
  <c r="N463" i="7"/>
  <c r="M462" i="7"/>
  <c r="N462" i="7"/>
  <c r="M461" i="7"/>
  <c r="N461" i="7"/>
  <c r="K472" i="7"/>
  <c r="K470" i="7"/>
  <c r="K469" i="7"/>
  <c r="L469" i="7"/>
  <c r="K468" i="7"/>
  <c r="L476" i="7"/>
  <c r="K467" i="7"/>
  <c r="L467" i="7"/>
  <c r="K466" i="7"/>
  <c r="K465" i="7"/>
  <c r="L465" i="7"/>
  <c r="K464" i="7"/>
  <c r="K463" i="7"/>
  <c r="L463" i="7"/>
  <c r="K462" i="7"/>
  <c r="L462" i="7"/>
  <c r="K461" i="7"/>
  <c r="L461" i="7"/>
  <c r="I472" i="7"/>
  <c r="I470" i="7"/>
  <c r="J470" i="7"/>
  <c r="I469" i="7"/>
  <c r="I468" i="7"/>
  <c r="J468" i="7"/>
  <c r="I467" i="7"/>
  <c r="J467" i="7"/>
  <c r="I466" i="7"/>
  <c r="J475" i="7"/>
  <c r="I465" i="7"/>
  <c r="J465" i="7"/>
  <c r="I464" i="7"/>
  <c r="J474" i="7"/>
  <c r="I463" i="7"/>
  <c r="J463" i="7"/>
  <c r="I462" i="7"/>
  <c r="J462" i="7"/>
  <c r="I461" i="7"/>
  <c r="J461" i="7"/>
  <c r="G472" i="7"/>
  <c r="G470" i="7"/>
  <c r="H470" i="7"/>
  <c r="G469" i="7"/>
  <c r="H469" i="7"/>
  <c r="G468" i="7"/>
  <c r="G467" i="7"/>
  <c r="G466" i="7"/>
  <c r="G465" i="7"/>
  <c r="H465" i="7"/>
  <c r="G464" i="7"/>
  <c r="G463" i="7"/>
  <c r="H463" i="7"/>
  <c r="G462" i="7"/>
  <c r="H462" i="7"/>
  <c r="G461" i="7"/>
  <c r="H461" i="7"/>
  <c r="E472" i="7"/>
  <c r="E470" i="7"/>
  <c r="F477" i="7"/>
  <c r="E469" i="7"/>
  <c r="F469" i="7"/>
  <c r="E468" i="7"/>
  <c r="F468" i="7"/>
  <c r="E467" i="7"/>
  <c r="F467" i="7"/>
  <c r="E466" i="7"/>
  <c r="F466" i="7"/>
  <c r="E465" i="7"/>
  <c r="E464" i="7"/>
  <c r="F464" i="7"/>
  <c r="E463" i="7"/>
  <c r="F463" i="7"/>
  <c r="E462" i="7"/>
  <c r="F462" i="7"/>
  <c r="E461" i="7"/>
  <c r="F461" i="7"/>
  <c r="C472" i="7"/>
  <c r="C470" i="7"/>
  <c r="D470" i="7"/>
  <c r="C469" i="7"/>
  <c r="C468" i="7"/>
  <c r="D476" i="7"/>
  <c r="C467" i="7"/>
  <c r="C466" i="7"/>
  <c r="C465" i="7"/>
  <c r="D465" i="7"/>
  <c r="C464" i="7"/>
  <c r="C463" i="7"/>
  <c r="D463" i="7"/>
  <c r="C462" i="7"/>
  <c r="D462" i="7"/>
  <c r="C461" i="7"/>
  <c r="D461" i="7"/>
  <c r="O446" i="7"/>
  <c r="O445" i="7"/>
  <c r="P445" i="7"/>
  <c r="O444" i="7"/>
  <c r="O443" i="7"/>
  <c r="P443" i="7"/>
  <c r="O442" i="7"/>
  <c r="P442" i="7"/>
  <c r="O441" i="7"/>
  <c r="P441" i="7"/>
  <c r="O440" i="7"/>
  <c r="O439" i="7"/>
  <c r="P439" i="7"/>
  <c r="O438" i="7"/>
  <c r="O437" i="7"/>
  <c r="M446" i="7"/>
  <c r="M445" i="7"/>
  <c r="M444" i="7"/>
  <c r="N444" i="7"/>
  <c r="M443" i="7"/>
  <c r="N443" i="7"/>
  <c r="M442" i="7"/>
  <c r="M441" i="7"/>
  <c r="N441" i="7"/>
  <c r="M440" i="7"/>
  <c r="N450" i="7"/>
  <c r="M439" i="7"/>
  <c r="N439" i="7"/>
  <c r="M438" i="7"/>
  <c r="N438" i="7"/>
  <c r="M437" i="7"/>
  <c r="N437" i="7"/>
  <c r="K446" i="7"/>
  <c r="L453" i="7"/>
  <c r="K445" i="7"/>
  <c r="K444" i="7"/>
  <c r="L444" i="7"/>
  <c r="K443" i="7"/>
  <c r="L443" i="7"/>
  <c r="K442" i="7"/>
  <c r="K441" i="7"/>
  <c r="K440" i="7"/>
  <c r="K439" i="7"/>
  <c r="K438" i="7"/>
  <c r="K437" i="7"/>
  <c r="I446" i="7"/>
  <c r="I445" i="7"/>
  <c r="J445" i="7"/>
  <c r="I444" i="7"/>
  <c r="I443" i="7"/>
  <c r="J443" i="7"/>
  <c r="I442" i="7"/>
  <c r="I441" i="7"/>
  <c r="J441" i="7"/>
  <c r="I440" i="7"/>
  <c r="I439" i="7"/>
  <c r="J439" i="7"/>
  <c r="I438" i="7"/>
  <c r="I437" i="7"/>
  <c r="J437" i="7"/>
  <c r="G446" i="7"/>
  <c r="G445" i="7"/>
  <c r="H445" i="7"/>
  <c r="G444" i="7"/>
  <c r="G443" i="7"/>
  <c r="H443" i="7"/>
  <c r="G442" i="7"/>
  <c r="G441" i="7"/>
  <c r="H441" i="7"/>
  <c r="G440" i="7"/>
  <c r="G439" i="7"/>
  <c r="H439" i="7"/>
  <c r="G438" i="7"/>
  <c r="E446" i="7"/>
  <c r="E445" i="7"/>
  <c r="F445" i="7"/>
  <c r="E444" i="7"/>
  <c r="E443" i="7"/>
  <c r="F443" i="7"/>
  <c r="E442" i="7"/>
  <c r="F451" i="7"/>
  <c r="E441" i="7"/>
  <c r="F441" i="7"/>
  <c r="E440" i="7"/>
  <c r="E439" i="7"/>
  <c r="F439" i="7"/>
  <c r="E438" i="7"/>
  <c r="E437" i="7"/>
  <c r="F437" i="7"/>
  <c r="C446" i="7"/>
  <c r="C445" i="7"/>
  <c r="D445" i="7"/>
  <c r="C444" i="7"/>
  <c r="C443" i="7"/>
  <c r="D443" i="7"/>
  <c r="C442" i="7"/>
  <c r="C441" i="7"/>
  <c r="C440" i="7"/>
  <c r="D440" i="7"/>
  <c r="C439" i="7"/>
  <c r="C438" i="7"/>
  <c r="D438" i="7"/>
  <c r="C437" i="7"/>
  <c r="D437" i="7"/>
  <c r="O422" i="7"/>
  <c r="P429" i="7"/>
  <c r="O421" i="7"/>
  <c r="O420" i="7"/>
  <c r="P420" i="7"/>
  <c r="O419" i="7"/>
  <c r="O418" i="7"/>
  <c r="P427" i="7"/>
  <c r="O417" i="7"/>
  <c r="P417" i="7"/>
  <c r="O416" i="7"/>
  <c r="O415" i="7"/>
  <c r="O414" i="7"/>
  <c r="P414" i="7"/>
  <c r="O413" i="7"/>
  <c r="M422" i="7"/>
  <c r="M421" i="7"/>
  <c r="M420" i="7"/>
  <c r="N420" i="7"/>
  <c r="M419" i="7"/>
  <c r="N419" i="7"/>
  <c r="M418" i="7"/>
  <c r="N418" i="7"/>
  <c r="M417" i="7"/>
  <c r="N417" i="7"/>
  <c r="M416" i="7"/>
  <c r="M415" i="7"/>
  <c r="M414" i="7"/>
  <c r="N414" i="7"/>
  <c r="M413" i="7"/>
  <c r="N413" i="7"/>
  <c r="K422" i="7"/>
  <c r="K421" i="7"/>
  <c r="L421" i="7"/>
  <c r="K420" i="7"/>
  <c r="L428" i="7"/>
  <c r="K419" i="7"/>
  <c r="L419" i="7"/>
  <c r="K418" i="7"/>
  <c r="L418" i="7"/>
  <c r="K417" i="7"/>
  <c r="L417" i="7"/>
  <c r="K416" i="7"/>
  <c r="K415" i="7"/>
  <c r="L415" i="7"/>
  <c r="K414" i="7"/>
  <c r="L414" i="7"/>
  <c r="K413" i="7"/>
  <c r="L413" i="7"/>
  <c r="I422" i="7"/>
  <c r="I421" i="7"/>
  <c r="I420" i="7"/>
  <c r="J428" i="7"/>
  <c r="I419" i="7"/>
  <c r="J419" i="7"/>
  <c r="I418" i="7"/>
  <c r="J418" i="7"/>
  <c r="I417" i="7"/>
  <c r="J417" i="7"/>
  <c r="I416" i="7"/>
  <c r="J416" i="7"/>
  <c r="I415" i="7"/>
  <c r="J415" i="7"/>
  <c r="I414" i="7"/>
  <c r="J425" i="7"/>
  <c r="I413" i="7"/>
  <c r="J413" i="7"/>
  <c r="G422" i="7"/>
  <c r="H422" i="7"/>
  <c r="G421" i="7"/>
  <c r="H421" i="7"/>
  <c r="G420" i="7"/>
  <c r="H428" i="7"/>
  <c r="G419" i="7"/>
  <c r="H419" i="7"/>
  <c r="G418" i="7"/>
  <c r="H418" i="7"/>
  <c r="G417" i="7"/>
  <c r="H417" i="7"/>
  <c r="G416" i="7"/>
  <c r="G415" i="7"/>
  <c r="H415" i="7"/>
  <c r="G414" i="7"/>
  <c r="H425" i="7"/>
  <c r="G413" i="7"/>
  <c r="H413" i="7"/>
  <c r="G437" i="7"/>
  <c r="H437" i="7"/>
  <c r="O448" i="7"/>
  <c r="M448" i="7"/>
  <c r="K448" i="7"/>
  <c r="I448" i="7"/>
  <c r="G448" i="7"/>
  <c r="E448" i="7"/>
  <c r="C448" i="7"/>
  <c r="O424" i="7"/>
  <c r="M424" i="7"/>
  <c r="K424" i="7"/>
  <c r="I424" i="7"/>
  <c r="G424" i="7"/>
  <c r="A3" i="10"/>
  <c r="A4" i="10"/>
  <c r="A5" i="10"/>
  <c r="G5" i="10"/>
  <c r="H5" i="10"/>
  <c r="A6" i="10"/>
  <c r="I6" i="10"/>
  <c r="J6" i="10"/>
  <c r="A7" i="10"/>
  <c r="I7" i="10"/>
  <c r="J7" i="10"/>
  <c r="A8" i="10"/>
  <c r="G8" i="10"/>
  <c r="H8" i="10"/>
  <c r="A9" i="10"/>
  <c r="M9" i="10"/>
  <c r="N9" i="10"/>
  <c r="A10" i="10"/>
  <c r="A11" i="10"/>
  <c r="K11" i="10"/>
  <c r="L11" i="10"/>
  <c r="A12" i="10"/>
  <c r="K12" i="10"/>
  <c r="L12" i="10"/>
  <c r="A13" i="10"/>
  <c r="M13" i="10"/>
  <c r="N13" i="10"/>
  <c r="A14" i="10"/>
  <c r="M14" i="10"/>
  <c r="N14" i="10"/>
  <c r="A15" i="10"/>
  <c r="I15" i="10"/>
  <c r="J15" i="10"/>
  <c r="A16" i="10"/>
  <c r="K16" i="10"/>
  <c r="L16" i="10"/>
  <c r="A17" i="10"/>
  <c r="G17" i="10"/>
  <c r="H17" i="10"/>
  <c r="A18" i="10"/>
  <c r="A19" i="10"/>
  <c r="E19" i="10"/>
  <c r="A20" i="10"/>
  <c r="K20" i="10"/>
  <c r="L20" i="10"/>
  <c r="A21" i="10"/>
  <c r="K21" i="10"/>
  <c r="L21" i="10"/>
  <c r="A22" i="10"/>
  <c r="G22" i="10"/>
  <c r="H22" i="10"/>
  <c r="A23" i="10"/>
  <c r="I23" i="10"/>
  <c r="J23" i="10"/>
  <c r="A24" i="10"/>
  <c r="K24" i="10"/>
  <c r="L24" i="10"/>
  <c r="A25" i="10"/>
  <c r="E25" i="10"/>
  <c r="F25" i="10"/>
  <c r="A26" i="10"/>
  <c r="I26" i="10"/>
  <c r="J26" i="10"/>
  <c r="A27" i="10"/>
  <c r="M27" i="10"/>
  <c r="N27" i="10"/>
  <c r="A28" i="10"/>
  <c r="A29" i="10"/>
  <c r="I29" i="10"/>
  <c r="A30" i="10"/>
  <c r="I30" i="10"/>
  <c r="J30" i="10"/>
  <c r="A31" i="10"/>
  <c r="M31" i="10"/>
  <c r="N31" i="10"/>
  <c r="A32" i="10"/>
  <c r="K32" i="10"/>
  <c r="L32" i="10"/>
  <c r="A33" i="10"/>
  <c r="M33" i="10"/>
  <c r="N33" i="10"/>
  <c r="A34" i="10"/>
  <c r="K34" i="10"/>
  <c r="L34" i="10"/>
  <c r="A35" i="10"/>
  <c r="M35" i="10"/>
  <c r="N35" i="10"/>
  <c r="A36" i="10"/>
  <c r="A37" i="10"/>
  <c r="K37" i="10"/>
  <c r="L37" i="10"/>
  <c r="A38" i="10"/>
  <c r="A39" i="10"/>
  <c r="K39" i="10" s="1"/>
  <c r="L39" i="10" s="1"/>
  <c r="A40" i="10"/>
  <c r="E40" i="10"/>
  <c r="F40" i="10"/>
  <c r="A41" i="10"/>
  <c r="A42" i="10"/>
  <c r="A43" i="10"/>
  <c r="A44" i="10"/>
  <c r="E44" i="10"/>
  <c r="F44" i="10"/>
  <c r="A45" i="10"/>
  <c r="A46" i="10"/>
  <c r="G46" i="10"/>
  <c r="H46" i="10"/>
  <c r="A47" i="10"/>
  <c r="K47" i="10"/>
  <c r="L47" i="10"/>
  <c r="A48" i="10"/>
  <c r="E48" i="10"/>
  <c r="F48" i="10"/>
  <c r="A49" i="10"/>
  <c r="G49" i="10"/>
  <c r="H49" i="10"/>
  <c r="A50" i="10"/>
  <c r="G50" i="10"/>
  <c r="H50" i="10"/>
  <c r="A51" i="10"/>
  <c r="K51" i="10"/>
  <c r="L51" i="10"/>
  <c r="A52" i="10"/>
  <c r="K52" i="10"/>
  <c r="L52" i="10"/>
  <c r="A53" i="10"/>
  <c r="M53" i="10"/>
  <c r="N53" i="10"/>
  <c r="A54" i="10"/>
  <c r="K54" i="10"/>
  <c r="L54" i="10"/>
  <c r="A55" i="10"/>
  <c r="A56" i="10"/>
  <c r="G56" i="10"/>
  <c r="H56" i="10"/>
  <c r="A57" i="10"/>
  <c r="I57" i="10"/>
  <c r="J57" i="10"/>
  <c r="A58" i="10"/>
  <c r="K58" i="10"/>
  <c r="L58" i="10"/>
  <c r="A59" i="10"/>
  <c r="I59" i="10"/>
  <c r="J59" i="10"/>
  <c r="A60" i="10"/>
  <c r="I60" i="10"/>
  <c r="J60" i="10"/>
  <c r="A61" i="10"/>
  <c r="K61" i="10"/>
  <c r="L61" i="10"/>
  <c r="A62" i="10"/>
  <c r="G62" i="10"/>
  <c r="H62" i="10"/>
  <c r="A63" i="10"/>
  <c r="M63" i="10"/>
  <c r="N63" i="10"/>
  <c r="A64" i="10"/>
  <c r="A65" i="10"/>
  <c r="A66" i="10"/>
  <c r="M66" i="10"/>
  <c r="N66" i="10"/>
  <c r="A67" i="10"/>
  <c r="G67" i="10"/>
  <c r="H67" i="10"/>
  <c r="A68" i="10"/>
  <c r="K68" i="10"/>
  <c r="L68" i="10"/>
  <c r="A69" i="10"/>
  <c r="A70" i="10"/>
  <c r="I70" i="10"/>
  <c r="J70" i="10"/>
  <c r="A71" i="10"/>
  <c r="E71" i="10"/>
  <c r="F71" i="10"/>
  <c r="A72" i="10"/>
  <c r="G72" i="10"/>
  <c r="H72" i="10"/>
  <c r="A73" i="10"/>
  <c r="A74" i="10"/>
  <c r="A75" i="10"/>
  <c r="A76" i="10"/>
  <c r="Q76" i="10" s="1"/>
  <c r="I76" i="10"/>
  <c r="J76" i="10"/>
  <c r="A77" i="10"/>
  <c r="A78" i="10"/>
  <c r="A79" i="10"/>
  <c r="K79" i="10"/>
  <c r="L79" i="10"/>
  <c r="A81" i="10"/>
  <c r="A82" i="10"/>
  <c r="A83" i="10"/>
  <c r="I83" i="10"/>
  <c r="J83" i="10"/>
  <c r="A84" i="10"/>
  <c r="G84" i="10"/>
  <c r="H84" i="10"/>
  <c r="A85" i="10"/>
  <c r="G85" i="10"/>
  <c r="H85" i="10"/>
  <c r="A2" i="10"/>
  <c r="C44" i="10"/>
  <c r="B80" i="10"/>
  <c r="A80" i="10"/>
  <c r="I80" i="10"/>
  <c r="J80" i="10"/>
  <c r="E424" i="7"/>
  <c r="E422" i="7"/>
  <c r="E421" i="7"/>
  <c r="F421" i="7"/>
  <c r="E420" i="7"/>
  <c r="F428" i="7"/>
  <c r="E419" i="7"/>
  <c r="F419" i="7"/>
  <c r="E418" i="7"/>
  <c r="E417" i="7"/>
  <c r="F417" i="7"/>
  <c r="E416" i="7"/>
  <c r="F416" i="7"/>
  <c r="E415" i="7"/>
  <c r="F415" i="7"/>
  <c r="E414" i="7"/>
  <c r="F425" i="7"/>
  <c r="E413" i="7"/>
  <c r="F413" i="7"/>
  <c r="C424" i="7"/>
  <c r="C422" i="7"/>
  <c r="D422" i="7"/>
  <c r="C421" i="7"/>
  <c r="D421" i="7"/>
  <c r="C420" i="7"/>
  <c r="C419" i="7"/>
  <c r="C418" i="7"/>
  <c r="D418" i="7"/>
  <c r="C417" i="7"/>
  <c r="D417" i="7"/>
  <c r="C416" i="7"/>
  <c r="C415" i="7"/>
  <c r="D415" i="7"/>
  <c r="C414" i="7"/>
  <c r="D414" i="7"/>
  <c r="C413" i="7"/>
  <c r="D413" i="7"/>
  <c r="C50" i="4"/>
  <c r="C51" i="4"/>
  <c r="C52" i="2"/>
  <c r="C55" i="4"/>
  <c r="B54" i="6"/>
  <c r="G55" i="6"/>
  <c r="C24" i="4"/>
  <c r="B23" i="6"/>
  <c r="G24" i="6"/>
  <c r="H50" i="4"/>
  <c r="H50" i="6"/>
  <c r="H51" i="4"/>
  <c r="H51" i="6"/>
  <c r="H55" i="4"/>
  <c r="H55" i="6"/>
  <c r="O400" i="7"/>
  <c r="O398" i="7"/>
  <c r="P405" i="7"/>
  <c r="O397" i="7"/>
  <c r="P397" i="7"/>
  <c r="O396" i="7"/>
  <c r="O395" i="7"/>
  <c r="O394" i="7"/>
  <c r="P394" i="7"/>
  <c r="O393" i="7"/>
  <c r="P393" i="7"/>
  <c r="O392" i="7"/>
  <c r="O391" i="7"/>
  <c r="O390" i="7"/>
  <c r="P390" i="7"/>
  <c r="O389" i="7"/>
  <c r="P389" i="7"/>
  <c r="M400" i="7"/>
  <c r="M398" i="7"/>
  <c r="M397" i="7"/>
  <c r="N397" i="7"/>
  <c r="M396" i="7"/>
  <c r="N404" i="7"/>
  <c r="M395" i="7"/>
  <c r="N395" i="7"/>
  <c r="M394" i="7"/>
  <c r="M393" i="7"/>
  <c r="N393" i="7"/>
  <c r="M392" i="7"/>
  <c r="M391" i="7"/>
  <c r="N391" i="7"/>
  <c r="M390" i="7"/>
  <c r="N401" i="7"/>
  <c r="M389" i="7"/>
  <c r="N389" i="7"/>
  <c r="K323" i="7"/>
  <c r="L323" i="7"/>
  <c r="K347" i="7"/>
  <c r="K371" i="7"/>
  <c r="L371" i="7"/>
  <c r="K395" i="7"/>
  <c r="L395" i="7"/>
  <c r="K400" i="7"/>
  <c r="K398" i="7"/>
  <c r="L398" i="7"/>
  <c r="K397" i="7"/>
  <c r="L397" i="7"/>
  <c r="K396" i="7"/>
  <c r="K394" i="7"/>
  <c r="K393" i="7"/>
  <c r="L393" i="7"/>
  <c r="K392" i="7"/>
  <c r="L402" i="7"/>
  <c r="K391" i="7"/>
  <c r="L391" i="7"/>
  <c r="K390" i="7"/>
  <c r="K389" i="7"/>
  <c r="L389" i="7"/>
  <c r="I400" i="7"/>
  <c r="I398" i="7"/>
  <c r="J405" i="7"/>
  <c r="I397" i="7"/>
  <c r="J397" i="7"/>
  <c r="I396" i="7"/>
  <c r="J404" i="7"/>
  <c r="I395" i="7"/>
  <c r="J395" i="7"/>
  <c r="I394" i="7"/>
  <c r="J394" i="7"/>
  <c r="I393" i="7"/>
  <c r="I392" i="7"/>
  <c r="J402" i="7"/>
  <c r="I391" i="7"/>
  <c r="J391" i="7"/>
  <c r="I390" i="7"/>
  <c r="J390" i="7"/>
  <c r="I389" i="7"/>
  <c r="J389" i="7"/>
  <c r="C83" i="4"/>
  <c r="G400" i="7"/>
  <c r="G398" i="7"/>
  <c r="H405" i="7"/>
  <c r="G397" i="7"/>
  <c r="G396" i="7"/>
  <c r="H404" i="7"/>
  <c r="G395" i="7"/>
  <c r="H395" i="7"/>
  <c r="G394" i="7"/>
  <c r="H403" i="7"/>
  <c r="C40" i="4"/>
  <c r="G393" i="7"/>
  <c r="H393" i="7"/>
  <c r="G392" i="7"/>
  <c r="G391" i="7"/>
  <c r="G390" i="7"/>
  <c r="H390" i="7"/>
  <c r="G389" i="7"/>
  <c r="H389" i="7"/>
  <c r="E400" i="7"/>
  <c r="E398" i="7"/>
  <c r="F398" i="7"/>
  <c r="E397" i="7"/>
  <c r="F397" i="7"/>
  <c r="E396" i="7"/>
  <c r="F404" i="7"/>
  <c r="E395" i="7"/>
  <c r="F395" i="7"/>
  <c r="E394" i="7"/>
  <c r="F394" i="7"/>
  <c r="E393" i="7"/>
  <c r="F393" i="7"/>
  <c r="E392" i="7"/>
  <c r="F402" i="7"/>
  <c r="E391" i="7"/>
  <c r="F391" i="7"/>
  <c r="E390" i="7"/>
  <c r="F401" i="7"/>
  <c r="E389" i="7"/>
  <c r="F389" i="7"/>
  <c r="C400" i="7"/>
  <c r="C398" i="7"/>
  <c r="D398" i="7"/>
  <c r="C397" i="7"/>
  <c r="D397" i="7"/>
  <c r="C396" i="7"/>
  <c r="C395" i="7"/>
  <c r="D395" i="7"/>
  <c r="C394" i="7"/>
  <c r="D403" i="7"/>
  <c r="C393" i="7"/>
  <c r="D393" i="7"/>
  <c r="C392" i="7"/>
  <c r="D392" i="7"/>
  <c r="C391" i="7"/>
  <c r="D391" i="7"/>
  <c r="C390" i="7"/>
  <c r="D390" i="7"/>
  <c r="C389" i="7"/>
  <c r="D389" i="7"/>
  <c r="P395" i="7"/>
  <c r="H40" i="4"/>
  <c r="H40" i="6"/>
  <c r="O376" i="7"/>
  <c r="O374" i="7"/>
  <c r="P381" i="7"/>
  <c r="O373" i="7"/>
  <c r="P373" i="7"/>
  <c r="O372" i="7"/>
  <c r="P372" i="7"/>
  <c r="O371" i="7"/>
  <c r="O370" i="7"/>
  <c r="P370" i="7"/>
  <c r="O369" i="7"/>
  <c r="P369" i="7"/>
  <c r="O368" i="7"/>
  <c r="O367" i="7"/>
  <c r="P367" i="7"/>
  <c r="O366" i="7"/>
  <c r="O365" i="7"/>
  <c r="M376" i="7"/>
  <c r="M374" i="7"/>
  <c r="M373" i="7"/>
  <c r="M372" i="7"/>
  <c r="M371" i="7"/>
  <c r="M370" i="7"/>
  <c r="M369" i="7"/>
  <c r="M368" i="7"/>
  <c r="M367" i="7"/>
  <c r="N367" i="7"/>
  <c r="M366" i="7"/>
  <c r="N377" i="7"/>
  <c r="M365" i="7"/>
  <c r="N365" i="7"/>
  <c r="K376" i="7"/>
  <c r="K374" i="7"/>
  <c r="L374" i="7"/>
  <c r="K373" i="7"/>
  <c r="L373" i="7"/>
  <c r="K372" i="7"/>
  <c r="K370" i="7"/>
  <c r="L370" i="7"/>
  <c r="K369" i="7"/>
  <c r="L369" i="7"/>
  <c r="K368" i="7"/>
  <c r="L368" i="7"/>
  <c r="K367" i="7"/>
  <c r="L367" i="7"/>
  <c r="K366" i="7"/>
  <c r="K365" i="7"/>
  <c r="L365" i="7"/>
  <c r="I376" i="7"/>
  <c r="I374" i="7"/>
  <c r="I373" i="7"/>
  <c r="J373" i="7"/>
  <c r="I372" i="7"/>
  <c r="J380" i="7"/>
  <c r="I371" i="7"/>
  <c r="J371" i="7"/>
  <c r="I370" i="7"/>
  <c r="J370" i="7"/>
  <c r="I369" i="7"/>
  <c r="J369" i="7"/>
  <c r="I368" i="7"/>
  <c r="J378" i="7"/>
  <c r="I367" i="7"/>
  <c r="J367" i="7"/>
  <c r="I366" i="7"/>
  <c r="J377" i="7"/>
  <c r="I365" i="7"/>
  <c r="J365" i="7"/>
  <c r="G376" i="7"/>
  <c r="G374" i="7"/>
  <c r="H381" i="7"/>
  <c r="G373" i="7"/>
  <c r="H373" i="7"/>
  <c r="G372" i="7"/>
  <c r="G371" i="7"/>
  <c r="H371" i="7"/>
  <c r="G370" i="7"/>
  <c r="H370" i="7"/>
  <c r="G369" i="7"/>
  <c r="H369" i="7"/>
  <c r="G368" i="7"/>
  <c r="G367" i="7"/>
  <c r="H367" i="7"/>
  <c r="G366" i="7"/>
  <c r="H377" i="7"/>
  <c r="G365" i="7"/>
  <c r="H365" i="7"/>
  <c r="E376" i="7"/>
  <c r="E373" i="7"/>
  <c r="F373" i="7"/>
  <c r="E372" i="7"/>
  <c r="F372" i="7"/>
  <c r="E371" i="7"/>
  <c r="F371" i="7"/>
  <c r="E370" i="7"/>
  <c r="E369" i="7"/>
  <c r="F369" i="7"/>
  <c r="E368" i="7"/>
  <c r="F378" i="7"/>
  <c r="E367" i="7"/>
  <c r="E366" i="7"/>
  <c r="E365" i="7"/>
  <c r="F365" i="7"/>
  <c r="C376" i="7"/>
  <c r="C374" i="7"/>
  <c r="C373" i="7"/>
  <c r="D373" i="7"/>
  <c r="C372" i="7"/>
  <c r="D380" i="7"/>
  <c r="C371" i="7"/>
  <c r="C370" i="7"/>
  <c r="D370" i="7"/>
  <c r="C369" i="7"/>
  <c r="D369" i="7"/>
  <c r="C368" i="7"/>
  <c r="D368" i="7"/>
  <c r="C367" i="7"/>
  <c r="D367" i="7"/>
  <c r="C366" i="7"/>
  <c r="D377" i="7"/>
  <c r="C365" i="7"/>
  <c r="D365" i="7"/>
  <c r="O352" i="7"/>
  <c r="O350" i="7"/>
  <c r="P357" i="7"/>
  <c r="O349" i="7"/>
  <c r="P349" i="7"/>
  <c r="O348" i="7"/>
  <c r="O347" i="7"/>
  <c r="O346" i="7"/>
  <c r="P355" i="7"/>
  <c r="O345" i="7"/>
  <c r="P345" i="7"/>
  <c r="O344" i="7"/>
  <c r="O343" i="7"/>
  <c r="P343" i="7"/>
  <c r="O342" i="7"/>
  <c r="O341" i="7"/>
  <c r="M352" i="7"/>
  <c r="M350" i="7"/>
  <c r="M349" i="7"/>
  <c r="M348" i="7"/>
  <c r="M347" i="7"/>
  <c r="N347" i="7"/>
  <c r="M346" i="7"/>
  <c r="M345" i="7"/>
  <c r="N345" i="7"/>
  <c r="M344" i="7"/>
  <c r="N354" i="7"/>
  <c r="M343" i="7"/>
  <c r="N343" i="7"/>
  <c r="M342" i="7"/>
  <c r="N342" i="7"/>
  <c r="M341" i="7"/>
  <c r="N341" i="7"/>
  <c r="K352" i="7"/>
  <c r="K350" i="7"/>
  <c r="L350" i="7"/>
  <c r="K349" i="7"/>
  <c r="K348" i="7"/>
  <c r="L356" i="7"/>
  <c r="K346" i="7"/>
  <c r="L346" i="7"/>
  <c r="K345" i="7"/>
  <c r="K344" i="7"/>
  <c r="K343" i="7"/>
  <c r="K342" i="7"/>
  <c r="L342" i="7"/>
  <c r="K341" i="7"/>
  <c r="L341" i="7"/>
  <c r="I352" i="7"/>
  <c r="I350" i="7"/>
  <c r="J350" i="7"/>
  <c r="I349" i="7"/>
  <c r="J349" i="7"/>
  <c r="I348" i="7"/>
  <c r="J348" i="7"/>
  <c r="I347" i="7"/>
  <c r="J347" i="7"/>
  <c r="I346" i="7"/>
  <c r="J355" i="7"/>
  <c r="I345" i="7"/>
  <c r="I344" i="7"/>
  <c r="J354" i="7"/>
  <c r="I343" i="7"/>
  <c r="J343" i="7"/>
  <c r="I342" i="7"/>
  <c r="J353" i="7"/>
  <c r="I341" i="7"/>
  <c r="J341" i="7"/>
  <c r="G352" i="7"/>
  <c r="G350" i="7"/>
  <c r="H357" i="7"/>
  <c r="G349" i="7"/>
  <c r="H349" i="7"/>
  <c r="G348" i="7"/>
  <c r="H348" i="7"/>
  <c r="G347" i="7"/>
  <c r="H347" i="7"/>
  <c r="G346" i="7"/>
  <c r="H355" i="7"/>
  <c r="G345" i="7"/>
  <c r="H345" i="7"/>
  <c r="G344" i="7"/>
  <c r="H344" i="7"/>
  <c r="G343" i="7"/>
  <c r="H343" i="7"/>
  <c r="G342" i="7"/>
  <c r="G341" i="7"/>
  <c r="H341" i="7"/>
  <c r="E352" i="7"/>
  <c r="E350" i="7"/>
  <c r="F350" i="7"/>
  <c r="E349" i="7"/>
  <c r="F349" i="7"/>
  <c r="E348" i="7"/>
  <c r="E347" i="7"/>
  <c r="F347" i="7"/>
  <c r="E346" i="7"/>
  <c r="E345" i="7"/>
  <c r="E344" i="7"/>
  <c r="E343" i="7"/>
  <c r="F343" i="7"/>
  <c r="E342" i="7"/>
  <c r="F353" i="7"/>
  <c r="E341" i="7"/>
  <c r="F341" i="7"/>
  <c r="C352" i="7"/>
  <c r="C350" i="7"/>
  <c r="D350" i="7"/>
  <c r="C349" i="7"/>
  <c r="D349" i="7"/>
  <c r="C348" i="7"/>
  <c r="C347" i="7"/>
  <c r="C346" i="7"/>
  <c r="D355" i="7"/>
  <c r="C345" i="7"/>
  <c r="D345" i="7"/>
  <c r="C344" i="7"/>
  <c r="C343" i="7"/>
  <c r="C342" i="7"/>
  <c r="D353" i="7"/>
  <c r="C341" i="7"/>
  <c r="D341" i="7"/>
  <c r="O328" i="7"/>
  <c r="O326" i="7"/>
  <c r="P333" i="7"/>
  <c r="O325" i="7"/>
  <c r="P325" i="7"/>
  <c r="O324" i="7"/>
  <c r="O323" i="7"/>
  <c r="P323" i="7"/>
  <c r="O322" i="7"/>
  <c r="P331" i="7"/>
  <c r="O321" i="7"/>
  <c r="O320" i="7"/>
  <c r="P330" i="7"/>
  <c r="O319" i="7"/>
  <c r="P319" i="7"/>
  <c r="O318" i="7"/>
  <c r="O317" i="7"/>
  <c r="P317" i="7"/>
  <c r="M328" i="7"/>
  <c r="M326" i="7"/>
  <c r="M325" i="7"/>
  <c r="N325" i="7"/>
  <c r="M324" i="7"/>
  <c r="N332" i="7"/>
  <c r="M323" i="7"/>
  <c r="N323" i="7"/>
  <c r="M322" i="7"/>
  <c r="N322" i="7"/>
  <c r="M320" i="7"/>
  <c r="N320" i="7"/>
  <c r="M319" i="7"/>
  <c r="N319" i="7"/>
  <c r="M318" i="7"/>
  <c r="M317" i="7"/>
  <c r="N317" i="7"/>
  <c r="K328" i="7"/>
  <c r="K326" i="7"/>
  <c r="L326" i="7"/>
  <c r="K325" i="7"/>
  <c r="K324" i="7"/>
  <c r="L324" i="7"/>
  <c r="K322" i="7"/>
  <c r="L322" i="7"/>
  <c r="K321" i="7"/>
  <c r="L321" i="7"/>
  <c r="K320" i="7"/>
  <c r="K319" i="7"/>
  <c r="L319" i="7"/>
  <c r="K318" i="7"/>
  <c r="L318" i="7"/>
  <c r="K317" i="7"/>
  <c r="I328" i="7"/>
  <c r="I326" i="7"/>
  <c r="J333" i="7"/>
  <c r="I325" i="7"/>
  <c r="J325" i="7"/>
  <c r="I324" i="7"/>
  <c r="J324" i="7"/>
  <c r="I323" i="7"/>
  <c r="J323" i="7"/>
  <c r="I322" i="7"/>
  <c r="I321" i="7"/>
  <c r="I320" i="7"/>
  <c r="J320" i="7"/>
  <c r="I319" i="7"/>
  <c r="J319" i="7"/>
  <c r="I318" i="7"/>
  <c r="J329" i="7"/>
  <c r="I317" i="7"/>
  <c r="G328" i="7"/>
  <c r="G326" i="7"/>
  <c r="G325" i="7"/>
  <c r="H325" i="7"/>
  <c r="G324" i="7"/>
  <c r="H324" i="7"/>
  <c r="G323" i="7"/>
  <c r="H323" i="7"/>
  <c r="G322" i="7"/>
  <c r="G321" i="7"/>
  <c r="H321" i="7"/>
  <c r="G320" i="7"/>
  <c r="H320" i="7"/>
  <c r="G319" i="7"/>
  <c r="H319" i="7"/>
  <c r="G318" i="7"/>
  <c r="G317" i="7"/>
  <c r="H317" i="7"/>
  <c r="E328" i="7"/>
  <c r="E326" i="7"/>
  <c r="F333" i="7"/>
  <c r="E325" i="7"/>
  <c r="F325" i="7"/>
  <c r="E324" i="7"/>
  <c r="F332" i="7"/>
  <c r="E323" i="7"/>
  <c r="F323" i="7"/>
  <c r="E322" i="7"/>
  <c r="F322" i="7"/>
  <c r="E321" i="7"/>
  <c r="F321" i="7"/>
  <c r="E320" i="7"/>
  <c r="E319" i="7"/>
  <c r="F319" i="7"/>
  <c r="E318" i="7"/>
  <c r="F318" i="7"/>
  <c r="E317" i="7"/>
  <c r="F317" i="7"/>
  <c r="C328" i="7"/>
  <c r="C326" i="7"/>
  <c r="C325" i="7"/>
  <c r="C324" i="7"/>
  <c r="C323" i="7"/>
  <c r="C322" i="7"/>
  <c r="C321" i="7"/>
  <c r="C320" i="7"/>
  <c r="C319" i="7"/>
  <c r="D319" i="7"/>
  <c r="C318" i="7"/>
  <c r="D329" i="7"/>
  <c r="C317" i="7"/>
  <c r="D317" i="7"/>
  <c r="O304" i="7"/>
  <c r="O302" i="7"/>
  <c r="O301" i="7"/>
  <c r="P301" i="7"/>
  <c r="O300" i="7"/>
  <c r="P300" i="7"/>
  <c r="O299" i="7"/>
  <c r="P299" i="7"/>
  <c r="O298" i="7"/>
  <c r="O297" i="7"/>
  <c r="P297" i="7"/>
  <c r="O296" i="7"/>
  <c r="P296" i="7"/>
  <c r="O295" i="7"/>
  <c r="P295" i="7"/>
  <c r="O294" i="7"/>
  <c r="O293" i="7"/>
  <c r="P293" i="7"/>
  <c r="K227" i="7"/>
  <c r="L227" i="7"/>
  <c r="K251" i="7"/>
  <c r="L251" i="7"/>
  <c r="K275" i="7"/>
  <c r="L275" i="7"/>
  <c r="K299" i="7"/>
  <c r="L299" i="7"/>
  <c r="M304" i="7"/>
  <c r="M302" i="7"/>
  <c r="M301" i="7"/>
  <c r="N301" i="7"/>
  <c r="M300" i="7"/>
  <c r="N308" i="7"/>
  <c r="M299" i="7"/>
  <c r="N299" i="7"/>
  <c r="M298" i="7"/>
  <c r="M297" i="7"/>
  <c r="N297" i="7"/>
  <c r="M296" i="7"/>
  <c r="M295" i="7"/>
  <c r="N295" i="7"/>
  <c r="M294" i="7"/>
  <c r="N305" i="7"/>
  <c r="M293" i="7"/>
  <c r="N293" i="7"/>
  <c r="K304" i="7"/>
  <c r="K302" i="7"/>
  <c r="L309" i="7"/>
  <c r="K301" i="7"/>
  <c r="L301" i="7"/>
  <c r="K300" i="7"/>
  <c r="K298" i="7"/>
  <c r="L298" i="7"/>
  <c r="K297" i="7"/>
  <c r="L297" i="7"/>
  <c r="K296" i="7"/>
  <c r="K295" i="7"/>
  <c r="K294" i="7"/>
  <c r="K293" i="7"/>
  <c r="I304" i="7"/>
  <c r="I302" i="7"/>
  <c r="J309" i="7"/>
  <c r="I301" i="7"/>
  <c r="J301" i="7"/>
  <c r="I300" i="7"/>
  <c r="J300" i="7"/>
  <c r="I299" i="7"/>
  <c r="J299" i="7"/>
  <c r="I298" i="7"/>
  <c r="J298" i="7"/>
  <c r="I297" i="7"/>
  <c r="J297" i="7"/>
  <c r="I296" i="7"/>
  <c r="J296" i="7"/>
  <c r="I295" i="7"/>
  <c r="J295" i="7"/>
  <c r="I294" i="7"/>
  <c r="J305" i="7"/>
  <c r="I293" i="7"/>
  <c r="J293" i="7"/>
  <c r="G304" i="7"/>
  <c r="G302" i="7"/>
  <c r="G301" i="7"/>
  <c r="H301" i="7"/>
  <c r="G300" i="7"/>
  <c r="H300" i="7"/>
  <c r="G299" i="7"/>
  <c r="H299" i="7"/>
  <c r="G298" i="7"/>
  <c r="G297" i="7"/>
  <c r="H297" i="7"/>
  <c r="G296" i="7"/>
  <c r="H296" i="7"/>
  <c r="G295" i="7"/>
  <c r="H295" i="7"/>
  <c r="G294" i="7"/>
  <c r="H294" i="7"/>
  <c r="G293" i="7"/>
  <c r="H293" i="7"/>
  <c r="E304" i="7"/>
  <c r="E302" i="7"/>
  <c r="F302" i="7"/>
  <c r="E301" i="7"/>
  <c r="F301" i="7"/>
  <c r="E300" i="7"/>
  <c r="F300" i="7"/>
  <c r="E299" i="7"/>
  <c r="E298" i="7"/>
  <c r="F308" i="7"/>
  <c r="E297" i="7"/>
  <c r="E296" i="7"/>
  <c r="E295" i="7"/>
  <c r="E294" i="7"/>
  <c r="E293" i="7"/>
  <c r="C304" i="7"/>
  <c r="C302" i="7"/>
  <c r="C301" i="7"/>
  <c r="C300" i="7"/>
  <c r="C299" i="7"/>
  <c r="D299" i="7"/>
  <c r="C298" i="7"/>
  <c r="D298" i="7"/>
  <c r="C297" i="7"/>
  <c r="D297" i="7"/>
  <c r="C296" i="7"/>
  <c r="C295" i="7"/>
  <c r="C294" i="7"/>
  <c r="D294" i="7"/>
  <c r="C293" i="7"/>
  <c r="D293" i="7"/>
  <c r="O280" i="7"/>
  <c r="O278" i="7"/>
  <c r="P278" i="7"/>
  <c r="O277" i="7"/>
  <c r="P277" i="7"/>
  <c r="O276" i="7"/>
  <c r="P284" i="7"/>
  <c r="O275" i="7"/>
  <c r="O274" i="7"/>
  <c r="P283" i="7"/>
  <c r="O273" i="7"/>
  <c r="O272" i="7"/>
  <c r="P272" i="7"/>
  <c r="O271" i="7"/>
  <c r="C4" i="4"/>
  <c r="B3" i="6"/>
  <c r="G4" i="6"/>
  <c r="O270" i="7"/>
  <c r="P281" i="7"/>
  <c r="O269" i="7"/>
  <c r="P269" i="7"/>
  <c r="M280" i="7"/>
  <c r="M278" i="7"/>
  <c r="N278" i="7"/>
  <c r="M277" i="7"/>
  <c r="N277" i="7"/>
  <c r="M276" i="7"/>
  <c r="M275" i="7"/>
  <c r="N275" i="7"/>
  <c r="M274" i="7"/>
  <c r="N274" i="7"/>
  <c r="M273" i="7"/>
  <c r="N273" i="7"/>
  <c r="M272" i="7"/>
  <c r="M271" i="7"/>
  <c r="N271" i="7"/>
  <c r="M270" i="7"/>
  <c r="N281" i="7"/>
  <c r="M269" i="7"/>
  <c r="N269" i="7"/>
  <c r="C23" i="4"/>
  <c r="C24" i="2"/>
  <c r="C16" i="4"/>
  <c r="C18" i="4"/>
  <c r="C19" i="2"/>
  <c r="H16" i="4"/>
  <c r="H16" i="6"/>
  <c r="H18" i="4"/>
  <c r="H18" i="6"/>
  <c r="C26" i="4"/>
  <c r="C27" i="4"/>
  <c r="C28" i="2"/>
  <c r="E374" i="7"/>
  <c r="F381" i="7"/>
  <c r="H26" i="4"/>
  <c r="H26" i="6"/>
  <c r="H27" i="4"/>
  <c r="H27" i="6"/>
  <c r="H24" i="4"/>
  <c r="H24" i="6"/>
  <c r="C33" i="4"/>
  <c r="B32" i="6"/>
  <c r="G33" i="6"/>
  <c r="C21" i="4"/>
  <c r="B20" i="6"/>
  <c r="G21" i="6"/>
  <c r="M321" i="7"/>
  <c r="N321" i="7"/>
  <c r="C36" i="4"/>
  <c r="C37" i="2"/>
  <c r="C53" i="4"/>
  <c r="B52" i="6"/>
  <c r="G53" i="6"/>
  <c r="H33" i="4"/>
  <c r="H33" i="6"/>
  <c r="H21" i="4"/>
  <c r="H21" i="6"/>
  <c r="H23" i="4"/>
  <c r="H23" i="6"/>
  <c r="H36" i="4"/>
  <c r="H36" i="6"/>
  <c r="A48" i="7"/>
  <c r="A72" i="7"/>
  <c r="A96" i="7"/>
  <c r="A120" i="7"/>
  <c r="A144" i="7"/>
  <c r="A168" i="7"/>
  <c r="A192" i="7"/>
  <c r="A216" i="7"/>
  <c r="A240" i="7"/>
  <c r="A264" i="7"/>
  <c r="A47" i="7"/>
  <c r="A71" i="7"/>
  <c r="A95" i="7"/>
  <c r="A119" i="7"/>
  <c r="A143" i="7"/>
  <c r="A167" i="7"/>
  <c r="A191" i="7"/>
  <c r="A215" i="7"/>
  <c r="A239" i="7"/>
  <c r="A263" i="7"/>
  <c r="A46" i="7"/>
  <c r="A70" i="7"/>
  <c r="A94" i="7"/>
  <c r="A118" i="7"/>
  <c r="A142" i="7"/>
  <c r="A166" i="7"/>
  <c r="A190" i="7"/>
  <c r="A214" i="7"/>
  <c r="A238" i="7"/>
  <c r="A262" i="7"/>
  <c r="O32" i="4"/>
  <c r="W3" i="4"/>
  <c r="M4" i="4"/>
  <c r="X5" i="2"/>
  <c r="Y3" i="2"/>
  <c r="N3" i="2"/>
  <c r="W4" i="4"/>
  <c r="J5" i="4"/>
  <c r="M6" i="2"/>
  <c r="P5" i="4"/>
  <c r="AE6" i="2"/>
  <c r="O5" i="4"/>
  <c r="G5" i="4"/>
  <c r="V5" i="4"/>
  <c r="W5" i="4"/>
  <c r="N5" i="4"/>
  <c r="F5" i="4"/>
  <c r="J6" i="4"/>
  <c r="M7" i="2"/>
  <c r="P6" i="4"/>
  <c r="AE7" i="2"/>
  <c r="O6" i="4"/>
  <c r="G6" i="4"/>
  <c r="V6" i="4"/>
  <c r="W6" i="4"/>
  <c r="N6" i="4"/>
  <c r="I6" i="4"/>
  <c r="L6" i="4"/>
  <c r="F6" i="4"/>
  <c r="O7" i="4"/>
  <c r="AI7" i="4"/>
  <c r="P7" i="4"/>
  <c r="AE8" i="2"/>
  <c r="J7" i="4"/>
  <c r="M8" i="2"/>
  <c r="M7" i="4"/>
  <c r="X8" i="2"/>
  <c r="G7" i="4"/>
  <c r="W7" i="4"/>
  <c r="N7" i="4"/>
  <c r="F7" i="4"/>
  <c r="J8" i="4"/>
  <c r="M9" i="2"/>
  <c r="P8" i="4"/>
  <c r="AE9" i="2"/>
  <c r="O8" i="4"/>
  <c r="G8" i="4"/>
  <c r="W8" i="4"/>
  <c r="N8" i="4"/>
  <c r="F8" i="4"/>
  <c r="J9" i="4"/>
  <c r="M10" i="2"/>
  <c r="P9" i="4"/>
  <c r="AE10" i="2"/>
  <c r="O9" i="4"/>
  <c r="G9" i="4"/>
  <c r="V9" i="4"/>
  <c r="M9" i="4"/>
  <c r="X10" i="2"/>
  <c r="W9" i="4"/>
  <c r="N9" i="4"/>
  <c r="F9" i="4"/>
  <c r="J10" i="4"/>
  <c r="M11" i="2"/>
  <c r="P10" i="4"/>
  <c r="AE11" i="2"/>
  <c r="O10" i="4"/>
  <c r="AD11" i="2"/>
  <c r="G10" i="4"/>
  <c r="W10" i="4"/>
  <c r="N10" i="4"/>
  <c r="F10" i="4"/>
  <c r="J11" i="4"/>
  <c r="M12" i="2"/>
  <c r="P11" i="4"/>
  <c r="AE12" i="2"/>
  <c r="O11" i="4"/>
  <c r="G11" i="4"/>
  <c r="W11" i="4"/>
  <c r="N11" i="4"/>
  <c r="F11" i="4"/>
  <c r="J12" i="4"/>
  <c r="M13" i="2"/>
  <c r="P12" i="4"/>
  <c r="AE13" i="2"/>
  <c r="O12" i="4"/>
  <c r="AI12" i="4"/>
  <c r="G12" i="4"/>
  <c r="V12" i="4"/>
  <c r="W12" i="4"/>
  <c r="N12" i="4"/>
  <c r="I12" i="4"/>
  <c r="L12" i="4"/>
  <c r="F12" i="4"/>
  <c r="N13" i="4"/>
  <c r="J13" i="4"/>
  <c r="M14" i="2"/>
  <c r="P13" i="4"/>
  <c r="AE14" i="2"/>
  <c r="O13" i="4"/>
  <c r="G13" i="4"/>
  <c r="W13" i="4"/>
  <c r="F13" i="4"/>
  <c r="J14" i="4"/>
  <c r="M15" i="2"/>
  <c r="P14" i="4"/>
  <c r="O14" i="4"/>
  <c r="G14" i="4"/>
  <c r="E15" i="2"/>
  <c r="W14" i="4"/>
  <c r="N14" i="4"/>
  <c r="F14" i="4"/>
  <c r="O15" i="4"/>
  <c r="AI15" i="4"/>
  <c r="P15" i="4"/>
  <c r="J15" i="4"/>
  <c r="M16" i="2"/>
  <c r="M15" i="4"/>
  <c r="X16" i="2"/>
  <c r="G15" i="4"/>
  <c r="V15" i="4"/>
  <c r="W15" i="4"/>
  <c r="N15" i="4"/>
  <c r="F15" i="4"/>
  <c r="J16" i="4"/>
  <c r="M17" i="2"/>
  <c r="P16" i="4"/>
  <c r="AE17" i="2"/>
  <c r="O16" i="4"/>
  <c r="G16" i="4"/>
  <c r="W16" i="4"/>
  <c r="N16" i="4"/>
  <c r="F16" i="4"/>
  <c r="N17" i="4"/>
  <c r="I17" i="4"/>
  <c r="L17" i="4"/>
  <c r="P17" i="4"/>
  <c r="AE18" i="2"/>
  <c r="O17" i="4"/>
  <c r="J17" i="4"/>
  <c r="M18" i="2"/>
  <c r="G17" i="4"/>
  <c r="W17" i="4"/>
  <c r="F17" i="4"/>
  <c r="J18" i="4"/>
  <c r="M19" i="2"/>
  <c r="P18" i="4"/>
  <c r="O18" i="4"/>
  <c r="AI18" i="4"/>
  <c r="G18" i="4"/>
  <c r="W18" i="4"/>
  <c r="N18" i="4"/>
  <c r="I18" i="4"/>
  <c r="L18" i="4"/>
  <c r="F18" i="4"/>
  <c r="J19" i="4"/>
  <c r="M20" i="2"/>
  <c r="P19" i="4"/>
  <c r="AE20" i="2"/>
  <c r="O19" i="4"/>
  <c r="G19" i="4"/>
  <c r="V19" i="4"/>
  <c r="W19" i="4"/>
  <c r="N19" i="4"/>
  <c r="F19" i="4"/>
  <c r="J20" i="4"/>
  <c r="M21" i="2"/>
  <c r="P20" i="4"/>
  <c r="AE21" i="2"/>
  <c r="O20" i="4"/>
  <c r="G20" i="4"/>
  <c r="W20" i="4"/>
  <c r="N20" i="4"/>
  <c r="F20" i="4"/>
  <c r="J21" i="4"/>
  <c r="M22" i="2"/>
  <c r="P21" i="4"/>
  <c r="AE22" i="2"/>
  <c r="O21" i="4"/>
  <c r="G21" i="4"/>
  <c r="E22" i="2"/>
  <c r="W21" i="4"/>
  <c r="N21" i="4"/>
  <c r="I21" i="4"/>
  <c r="L21" i="4"/>
  <c r="F21" i="4"/>
  <c r="J22" i="4"/>
  <c r="M23" i="2"/>
  <c r="P22" i="4"/>
  <c r="AE23" i="2"/>
  <c r="O22" i="4"/>
  <c r="AI22" i="4"/>
  <c r="G22" i="4"/>
  <c r="W22" i="4"/>
  <c r="N22" i="4"/>
  <c r="F22" i="4"/>
  <c r="J23" i="4"/>
  <c r="M24" i="2"/>
  <c r="P23" i="4"/>
  <c r="O23" i="4"/>
  <c r="AI23" i="4"/>
  <c r="G23" i="4"/>
  <c r="V23" i="4"/>
  <c r="W23" i="4"/>
  <c r="N23" i="4"/>
  <c r="Z23" i="4"/>
  <c r="F23" i="4"/>
  <c r="J24" i="4"/>
  <c r="M25" i="2"/>
  <c r="P24" i="4"/>
  <c r="AE25" i="2"/>
  <c r="O24" i="4"/>
  <c r="G24" i="4"/>
  <c r="V24" i="4"/>
  <c r="W24" i="4"/>
  <c r="N24" i="4"/>
  <c r="Z24" i="4"/>
  <c r="I24" i="4"/>
  <c r="L24" i="4"/>
  <c r="F24" i="4"/>
  <c r="J25" i="4"/>
  <c r="M26" i="2"/>
  <c r="P25" i="4"/>
  <c r="O25" i="4"/>
  <c r="G25" i="4"/>
  <c r="W25" i="4"/>
  <c r="N25" i="4"/>
  <c r="F25" i="4"/>
  <c r="J26" i="4"/>
  <c r="M27" i="2"/>
  <c r="P26" i="4"/>
  <c r="AE27" i="2"/>
  <c r="O26" i="4"/>
  <c r="G26" i="4"/>
  <c r="W26" i="4"/>
  <c r="N26" i="4"/>
  <c r="I26" i="4"/>
  <c r="L26" i="4"/>
  <c r="F26" i="4"/>
  <c r="J27" i="4"/>
  <c r="M28" i="2"/>
  <c r="P27" i="4"/>
  <c r="AE28" i="2"/>
  <c r="O27" i="4"/>
  <c r="G27" i="4"/>
  <c r="V27" i="4"/>
  <c r="M27" i="4"/>
  <c r="X28" i="2"/>
  <c r="W27" i="4"/>
  <c r="N27" i="4"/>
  <c r="I27" i="4"/>
  <c r="L27" i="4"/>
  <c r="F27" i="4"/>
  <c r="J28" i="4"/>
  <c r="M29" i="2"/>
  <c r="P28" i="4"/>
  <c r="AE29" i="2"/>
  <c r="O28" i="4"/>
  <c r="G28" i="4"/>
  <c r="W28" i="4"/>
  <c r="N28" i="4"/>
  <c r="F28" i="4"/>
  <c r="W29" i="4"/>
  <c r="J29" i="4"/>
  <c r="M30" i="2"/>
  <c r="P29" i="4"/>
  <c r="O29" i="4"/>
  <c r="AI29" i="4"/>
  <c r="G29" i="4"/>
  <c r="V29" i="4"/>
  <c r="M29" i="4"/>
  <c r="X30" i="2"/>
  <c r="F29" i="4"/>
  <c r="N29" i="4"/>
  <c r="I29" i="4"/>
  <c r="L29" i="4"/>
  <c r="J30" i="4"/>
  <c r="M31" i="2"/>
  <c r="P30" i="4"/>
  <c r="O30" i="4"/>
  <c r="G30" i="4"/>
  <c r="W30" i="4"/>
  <c r="N30" i="4"/>
  <c r="F30" i="4"/>
  <c r="P31" i="4"/>
  <c r="AE32" i="2"/>
  <c r="O31" i="4"/>
  <c r="J31" i="4"/>
  <c r="M32" i="2"/>
  <c r="G31" i="4"/>
  <c r="W31" i="4"/>
  <c r="N31" i="4"/>
  <c r="Z31" i="4"/>
  <c r="F31" i="4"/>
  <c r="J32" i="4"/>
  <c r="M33" i="2"/>
  <c r="P32" i="4"/>
  <c r="G32" i="4"/>
  <c r="V32" i="4"/>
  <c r="M32" i="4"/>
  <c r="X33" i="2"/>
  <c r="W32" i="4"/>
  <c r="N32" i="4"/>
  <c r="Z32" i="4"/>
  <c r="F32" i="4"/>
  <c r="O33" i="4"/>
  <c r="AI33" i="4"/>
  <c r="P33" i="4"/>
  <c r="J33" i="4"/>
  <c r="M34" i="2"/>
  <c r="G33" i="4"/>
  <c r="V33" i="4"/>
  <c r="W33" i="4"/>
  <c r="N33" i="4"/>
  <c r="I33" i="4"/>
  <c r="L33" i="4"/>
  <c r="F33" i="4"/>
  <c r="O34" i="4"/>
  <c r="P34" i="4"/>
  <c r="J34" i="4"/>
  <c r="M35" i="2"/>
  <c r="G34" i="4"/>
  <c r="W34" i="4"/>
  <c r="N34" i="4"/>
  <c r="Z34" i="4"/>
  <c r="F34" i="4"/>
  <c r="O35" i="4"/>
  <c r="P35" i="4"/>
  <c r="J35" i="4"/>
  <c r="M36" i="2"/>
  <c r="G35" i="4"/>
  <c r="W35" i="4"/>
  <c r="N35" i="4"/>
  <c r="I35" i="4"/>
  <c r="L35" i="4"/>
  <c r="F35" i="4"/>
  <c r="O36" i="4"/>
  <c r="P36" i="4"/>
  <c r="AE37" i="2"/>
  <c r="J36" i="4"/>
  <c r="M37" i="2"/>
  <c r="G36" i="4"/>
  <c r="W36" i="4"/>
  <c r="N36" i="4"/>
  <c r="I36" i="4"/>
  <c r="L36" i="4"/>
  <c r="F36" i="4"/>
  <c r="O37" i="4"/>
  <c r="P37" i="4"/>
  <c r="AE38" i="2"/>
  <c r="J37" i="4"/>
  <c r="M38" i="2"/>
  <c r="G37" i="4"/>
  <c r="W37" i="4"/>
  <c r="N37" i="4"/>
  <c r="Z37" i="4"/>
  <c r="F37" i="4"/>
  <c r="O38" i="4"/>
  <c r="AI38" i="4"/>
  <c r="P38" i="4"/>
  <c r="J38" i="4"/>
  <c r="M39" i="2"/>
  <c r="G38" i="4"/>
  <c r="W38" i="4"/>
  <c r="N38" i="4"/>
  <c r="F38" i="4"/>
  <c r="O39" i="4"/>
  <c r="AD40" i="2"/>
  <c r="P39" i="4"/>
  <c r="AE40" i="2"/>
  <c r="J39" i="4"/>
  <c r="M40" i="2"/>
  <c r="G39" i="4"/>
  <c r="V39" i="4"/>
  <c r="M39" i="4"/>
  <c r="X40" i="2"/>
  <c r="W39" i="4"/>
  <c r="N39" i="4"/>
  <c r="Z39" i="4"/>
  <c r="F39" i="4"/>
  <c r="O40" i="4"/>
  <c r="AI40" i="4"/>
  <c r="P40" i="4"/>
  <c r="AE41" i="2"/>
  <c r="J40" i="4"/>
  <c r="M41" i="2"/>
  <c r="G40" i="4"/>
  <c r="M40" i="4"/>
  <c r="X41" i="2"/>
  <c r="W40" i="4"/>
  <c r="N40" i="4"/>
  <c r="I40" i="4"/>
  <c r="L40" i="4"/>
  <c r="F40" i="4"/>
  <c r="O41" i="4"/>
  <c r="P41" i="4"/>
  <c r="AE42" i="2"/>
  <c r="J41" i="4"/>
  <c r="M42" i="2"/>
  <c r="G41" i="4"/>
  <c r="V41" i="4"/>
  <c r="W41" i="4"/>
  <c r="N41" i="4"/>
  <c r="Z41" i="4"/>
  <c r="I41" i="4"/>
  <c r="L41" i="4"/>
  <c r="F41" i="4"/>
  <c r="O42" i="4"/>
  <c r="AI42" i="4"/>
  <c r="P42" i="4"/>
  <c r="AE43" i="2"/>
  <c r="J42" i="4"/>
  <c r="M43" i="2"/>
  <c r="G42" i="4"/>
  <c r="W42" i="4"/>
  <c r="N42" i="4"/>
  <c r="Z42" i="4"/>
  <c r="F42" i="4"/>
  <c r="O43" i="4"/>
  <c r="P43" i="4"/>
  <c r="AE44" i="2"/>
  <c r="J43" i="4"/>
  <c r="M44" i="2"/>
  <c r="G43" i="4"/>
  <c r="V43" i="4"/>
  <c r="W43" i="4"/>
  <c r="N43" i="4"/>
  <c r="F43" i="4"/>
  <c r="O44" i="4"/>
  <c r="P44" i="4"/>
  <c r="AE45" i="2"/>
  <c r="J44" i="4"/>
  <c r="M45" i="2"/>
  <c r="G44" i="4"/>
  <c r="W44" i="4"/>
  <c r="N44" i="4"/>
  <c r="F44" i="4"/>
  <c r="O45" i="4"/>
  <c r="AD46" i="2"/>
  <c r="P45" i="4"/>
  <c r="AE46" i="2"/>
  <c r="J45" i="4"/>
  <c r="M46" i="2"/>
  <c r="G45" i="4"/>
  <c r="V45" i="4"/>
  <c r="W45" i="4"/>
  <c r="N45" i="4"/>
  <c r="F45" i="4"/>
  <c r="O46" i="4"/>
  <c r="P46" i="4"/>
  <c r="AE47" i="2"/>
  <c r="J46" i="4"/>
  <c r="M47" i="2"/>
  <c r="G46" i="4"/>
  <c r="W46" i="4"/>
  <c r="N46" i="4"/>
  <c r="Z46" i="4"/>
  <c r="F46" i="4"/>
  <c r="O47" i="4"/>
  <c r="P47" i="4"/>
  <c r="AE48" i="2"/>
  <c r="J47" i="4"/>
  <c r="M48" i="2"/>
  <c r="G47" i="4"/>
  <c r="V47" i="4"/>
  <c r="W47" i="4"/>
  <c r="N47" i="4"/>
  <c r="I47" i="4"/>
  <c r="L47" i="4"/>
  <c r="F47" i="4"/>
  <c r="O48" i="4"/>
  <c r="AI48" i="4"/>
  <c r="P48" i="4"/>
  <c r="AE49" i="2"/>
  <c r="J48" i="4"/>
  <c r="M49" i="2"/>
  <c r="G48" i="4"/>
  <c r="W48" i="4"/>
  <c r="N48" i="4"/>
  <c r="Z48" i="4"/>
  <c r="I48" i="4"/>
  <c r="L48" i="4"/>
  <c r="F48" i="4"/>
  <c r="O49" i="4"/>
  <c r="AI49" i="4"/>
  <c r="P49" i="4"/>
  <c r="AE50" i="2"/>
  <c r="J49" i="4"/>
  <c r="M50" i="2"/>
  <c r="G49" i="4"/>
  <c r="V49" i="4"/>
  <c r="W49" i="4"/>
  <c r="N49" i="4"/>
  <c r="F49" i="4"/>
  <c r="O50" i="4"/>
  <c r="AI50" i="4"/>
  <c r="P50" i="4"/>
  <c r="AE51" i="2"/>
  <c r="J50" i="4"/>
  <c r="M51" i="2"/>
  <c r="G50" i="4"/>
  <c r="W50" i="4"/>
  <c r="N50" i="4"/>
  <c r="Z50" i="4"/>
  <c r="I50" i="4"/>
  <c r="L50" i="4"/>
  <c r="F50" i="4"/>
  <c r="O51" i="4"/>
  <c r="P51" i="4"/>
  <c r="J51" i="4"/>
  <c r="M52" i="2"/>
  <c r="G51" i="4"/>
  <c r="V51" i="4"/>
  <c r="W51" i="4"/>
  <c r="N51" i="4"/>
  <c r="I51" i="4"/>
  <c r="L51" i="4"/>
  <c r="F51" i="4"/>
  <c r="O52" i="4"/>
  <c r="P52" i="4"/>
  <c r="J52" i="4"/>
  <c r="M53" i="2"/>
  <c r="G52" i="4"/>
  <c r="W52" i="4"/>
  <c r="N52" i="4"/>
  <c r="Z52" i="4"/>
  <c r="F52" i="4"/>
  <c r="O53" i="4"/>
  <c r="AI53" i="4"/>
  <c r="P53" i="4"/>
  <c r="J53" i="4"/>
  <c r="M54" i="2"/>
  <c r="G53" i="4"/>
  <c r="V53" i="4"/>
  <c r="W53" i="4"/>
  <c r="N53" i="4"/>
  <c r="F53" i="4"/>
  <c r="O54" i="4"/>
  <c r="P54" i="4"/>
  <c r="AE55" i="2"/>
  <c r="J54" i="4"/>
  <c r="M55" i="2"/>
  <c r="G54" i="4"/>
  <c r="W54" i="4"/>
  <c r="N54" i="4"/>
  <c r="I54" i="4"/>
  <c r="L54" i="4"/>
  <c r="F54" i="4"/>
  <c r="O55" i="4"/>
  <c r="AI55" i="4"/>
  <c r="P55" i="4"/>
  <c r="AE56" i="2"/>
  <c r="J55" i="4"/>
  <c r="M56" i="2"/>
  <c r="G55" i="4"/>
  <c r="V55" i="4"/>
  <c r="W55" i="4"/>
  <c r="N55" i="4"/>
  <c r="F55" i="4"/>
  <c r="J56" i="4"/>
  <c r="M57" i="2"/>
  <c r="P56" i="4"/>
  <c r="O56" i="4"/>
  <c r="AI56" i="4"/>
  <c r="G56" i="4"/>
  <c r="W56" i="4"/>
  <c r="I56" i="4"/>
  <c r="L56" i="4"/>
  <c r="N56" i="4"/>
  <c r="Z56" i="4"/>
  <c r="F56" i="4"/>
  <c r="J57" i="4"/>
  <c r="M58" i="2"/>
  <c r="P57" i="4"/>
  <c r="AE58" i="2"/>
  <c r="O57" i="4"/>
  <c r="G57" i="4"/>
  <c r="V57" i="4"/>
  <c r="W57" i="4"/>
  <c r="I57" i="4"/>
  <c r="L57" i="4"/>
  <c r="N57" i="4"/>
  <c r="Z57" i="4"/>
  <c r="F57" i="4"/>
  <c r="J58" i="4"/>
  <c r="M59" i="2"/>
  <c r="P58" i="4"/>
  <c r="AE59" i="2"/>
  <c r="O58" i="4"/>
  <c r="AI58" i="4"/>
  <c r="G58" i="4"/>
  <c r="W58" i="4"/>
  <c r="I58" i="4"/>
  <c r="L58" i="4"/>
  <c r="N58" i="4"/>
  <c r="Z58" i="4"/>
  <c r="F58" i="4"/>
  <c r="J59" i="4"/>
  <c r="M60" i="2"/>
  <c r="P59" i="4"/>
  <c r="AE60" i="2"/>
  <c r="O59" i="4"/>
  <c r="G59" i="4"/>
  <c r="V59" i="4"/>
  <c r="W59" i="4"/>
  <c r="I59" i="4"/>
  <c r="L59" i="4"/>
  <c r="N59" i="4"/>
  <c r="F59" i="4"/>
  <c r="J60" i="4"/>
  <c r="M61" i="2"/>
  <c r="P60" i="4"/>
  <c r="AE61" i="2"/>
  <c r="O60" i="4"/>
  <c r="AI60" i="4"/>
  <c r="G60" i="4"/>
  <c r="W60" i="4"/>
  <c r="I60" i="4"/>
  <c r="L60" i="4"/>
  <c r="N60" i="4"/>
  <c r="F60" i="4"/>
  <c r="J61" i="4"/>
  <c r="M62" i="2"/>
  <c r="P61" i="4"/>
  <c r="AE62" i="2"/>
  <c r="O61" i="4"/>
  <c r="G61" i="4"/>
  <c r="V61" i="4"/>
  <c r="W61" i="4"/>
  <c r="I61" i="4"/>
  <c r="L61" i="4"/>
  <c r="N61" i="4"/>
  <c r="Z61" i="4"/>
  <c r="F61" i="4"/>
  <c r="J62" i="4"/>
  <c r="M63" i="2"/>
  <c r="P62" i="4"/>
  <c r="AE63" i="2"/>
  <c r="O62" i="4"/>
  <c r="G62" i="4"/>
  <c r="W62" i="4"/>
  <c r="I62" i="4"/>
  <c r="L62" i="4"/>
  <c r="N62" i="4"/>
  <c r="Z62" i="4"/>
  <c r="F62" i="4"/>
  <c r="J63" i="4"/>
  <c r="M64" i="2"/>
  <c r="P63" i="4"/>
  <c r="AE64" i="2"/>
  <c r="O63" i="4"/>
  <c r="AI63" i="4"/>
  <c r="G63" i="4"/>
  <c r="V63" i="4"/>
  <c r="W63" i="4"/>
  <c r="I63" i="4"/>
  <c r="L63" i="4"/>
  <c r="N63" i="4"/>
  <c r="F63" i="4"/>
  <c r="J64" i="4"/>
  <c r="M65" i="2"/>
  <c r="P64" i="4"/>
  <c r="AE65" i="2"/>
  <c r="O64" i="4"/>
  <c r="G64" i="4"/>
  <c r="V64" i="4"/>
  <c r="W64" i="4"/>
  <c r="I64" i="4"/>
  <c r="L64" i="4"/>
  <c r="N64" i="4"/>
  <c r="F64" i="4"/>
  <c r="J65" i="4"/>
  <c r="M66" i="2"/>
  <c r="P65" i="4"/>
  <c r="AE66" i="2"/>
  <c r="O65" i="4"/>
  <c r="G65" i="4"/>
  <c r="V65" i="4"/>
  <c r="W65" i="4"/>
  <c r="I65" i="4"/>
  <c r="L65" i="4"/>
  <c r="N65" i="4"/>
  <c r="F65" i="4"/>
  <c r="J66" i="4"/>
  <c r="M67" i="2"/>
  <c r="P66" i="4"/>
  <c r="AE67" i="2"/>
  <c r="O66" i="4"/>
  <c r="AI66" i="4"/>
  <c r="G66" i="4"/>
  <c r="V66" i="4"/>
  <c r="W66" i="4"/>
  <c r="I66" i="4"/>
  <c r="L66" i="4"/>
  <c r="N66" i="4"/>
  <c r="Z66" i="4"/>
  <c r="F66" i="4"/>
  <c r="J67" i="4"/>
  <c r="M68" i="2"/>
  <c r="P67" i="4"/>
  <c r="O67" i="4"/>
  <c r="G67" i="4"/>
  <c r="W67" i="4"/>
  <c r="I67" i="4"/>
  <c r="L67" i="4"/>
  <c r="N67" i="4"/>
  <c r="Z67" i="4"/>
  <c r="F67" i="4"/>
  <c r="J68" i="4"/>
  <c r="M69" i="2"/>
  <c r="P68" i="4"/>
  <c r="AE69" i="2"/>
  <c r="O68" i="4"/>
  <c r="G68" i="4"/>
  <c r="V68" i="4"/>
  <c r="W68" i="4"/>
  <c r="I68" i="4"/>
  <c r="L68" i="4"/>
  <c r="N68" i="4"/>
  <c r="F68" i="4"/>
  <c r="J69" i="4"/>
  <c r="M70" i="2"/>
  <c r="P69" i="4"/>
  <c r="AE70" i="2"/>
  <c r="O69" i="4"/>
  <c r="G69" i="4"/>
  <c r="W69" i="4"/>
  <c r="I69" i="4"/>
  <c r="L69" i="4"/>
  <c r="N69" i="4"/>
  <c r="Z69" i="4"/>
  <c r="F69" i="4"/>
  <c r="J70" i="4"/>
  <c r="M71" i="2"/>
  <c r="P70" i="4"/>
  <c r="AE71" i="2"/>
  <c r="O70" i="4"/>
  <c r="G70" i="4"/>
  <c r="V70" i="4"/>
  <c r="W70" i="4"/>
  <c r="I70" i="4"/>
  <c r="L70" i="4"/>
  <c r="N70" i="4"/>
  <c r="Z70" i="4"/>
  <c r="F70" i="4"/>
  <c r="J71" i="4"/>
  <c r="M72" i="2"/>
  <c r="P71" i="4"/>
  <c r="AE72" i="2"/>
  <c r="O71" i="4"/>
  <c r="G71" i="4"/>
  <c r="V71" i="4"/>
  <c r="W71" i="4"/>
  <c r="I71" i="4"/>
  <c r="L71" i="4"/>
  <c r="N71" i="4"/>
  <c r="F71" i="4"/>
  <c r="J72" i="4"/>
  <c r="M73" i="2"/>
  <c r="P72" i="4"/>
  <c r="O72" i="4"/>
  <c r="G72" i="4"/>
  <c r="W72" i="4"/>
  <c r="I72" i="4"/>
  <c r="L72" i="4"/>
  <c r="N72" i="4"/>
  <c r="Z72" i="4"/>
  <c r="F72" i="4"/>
  <c r="J73" i="4"/>
  <c r="M74" i="2"/>
  <c r="P73" i="4"/>
  <c r="O73" i="4"/>
  <c r="AI73" i="4"/>
  <c r="G73" i="4"/>
  <c r="W73" i="4"/>
  <c r="I73" i="4"/>
  <c r="L73" i="4"/>
  <c r="N73" i="4"/>
  <c r="Z73" i="4"/>
  <c r="F73" i="4"/>
  <c r="J74" i="4"/>
  <c r="M75" i="2"/>
  <c r="P74" i="4"/>
  <c r="AE75" i="2"/>
  <c r="O74" i="4"/>
  <c r="G74" i="4"/>
  <c r="E75" i="2"/>
  <c r="W74" i="4"/>
  <c r="I74" i="4"/>
  <c r="L74" i="4"/>
  <c r="N74" i="4"/>
  <c r="F74" i="4"/>
  <c r="J75" i="4"/>
  <c r="M76" i="2"/>
  <c r="P75" i="4"/>
  <c r="AE76" i="2"/>
  <c r="O75" i="4"/>
  <c r="AI75" i="4"/>
  <c r="G75" i="4"/>
  <c r="W75" i="4"/>
  <c r="I75" i="4"/>
  <c r="L75" i="4"/>
  <c r="N75" i="4"/>
  <c r="F75" i="4"/>
  <c r="J76" i="4"/>
  <c r="M77" i="2"/>
  <c r="P76" i="4"/>
  <c r="AE77" i="2"/>
  <c r="O76" i="4"/>
  <c r="G76" i="4"/>
  <c r="E77" i="2" s="1"/>
  <c r="V76" i="4"/>
  <c r="X76" i="4" s="1"/>
  <c r="W76" i="4"/>
  <c r="I76" i="4"/>
  <c r="L76" i="4"/>
  <c r="N76" i="4"/>
  <c r="Z76" i="4" s="1"/>
  <c r="F76" i="4"/>
  <c r="J77" i="4"/>
  <c r="M78" i="2"/>
  <c r="P77" i="4"/>
  <c r="AE78" i="2"/>
  <c r="O77" i="4"/>
  <c r="G77" i="4"/>
  <c r="W77" i="4"/>
  <c r="I77" i="4"/>
  <c r="L77" i="4"/>
  <c r="N77" i="4"/>
  <c r="Z77" i="4"/>
  <c r="F77" i="4"/>
  <c r="J78" i="4"/>
  <c r="M79" i="2"/>
  <c r="P78" i="4"/>
  <c r="AE79" i="2"/>
  <c r="O78" i="4"/>
  <c r="AI78" i="4"/>
  <c r="G78" i="4"/>
  <c r="W78" i="4"/>
  <c r="I78" i="4"/>
  <c r="L78" i="4"/>
  <c r="N78" i="4"/>
  <c r="F78" i="4"/>
  <c r="J79" i="4"/>
  <c r="M80" i="2"/>
  <c r="P79" i="4"/>
  <c r="O79" i="4"/>
  <c r="G79" i="4"/>
  <c r="V79" i="4"/>
  <c r="W79" i="4"/>
  <c r="I79" i="4"/>
  <c r="L79" i="4"/>
  <c r="N79" i="4"/>
  <c r="F79" i="4"/>
  <c r="J80" i="4"/>
  <c r="M81" i="2"/>
  <c r="P80" i="4"/>
  <c r="AE81" i="2"/>
  <c r="O80" i="4"/>
  <c r="G80" i="4"/>
  <c r="V80" i="4"/>
  <c r="W80" i="4"/>
  <c r="I80" i="4"/>
  <c r="L80" i="4"/>
  <c r="N80" i="4"/>
  <c r="F80" i="4"/>
  <c r="J81" i="4"/>
  <c r="M82" i="2"/>
  <c r="P81" i="4"/>
  <c r="AE82" i="2"/>
  <c r="O81" i="4"/>
  <c r="G81" i="4"/>
  <c r="W81" i="4"/>
  <c r="I81" i="4"/>
  <c r="L81" i="4"/>
  <c r="N81" i="4"/>
  <c r="F81" i="4"/>
  <c r="J82" i="4"/>
  <c r="M83" i="2"/>
  <c r="P82" i="4"/>
  <c r="AE83" i="2"/>
  <c r="O82" i="4"/>
  <c r="G82" i="4"/>
  <c r="V82" i="4"/>
  <c r="W82" i="4"/>
  <c r="I82" i="4"/>
  <c r="L82" i="4"/>
  <c r="N82" i="4"/>
  <c r="Z82" i="4"/>
  <c r="F82" i="4"/>
  <c r="J83" i="4"/>
  <c r="M84" i="2"/>
  <c r="P83" i="4"/>
  <c r="AE84" i="2"/>
  <c r="O83" i="4"/>
  <c r="G83" i="4"/>
  <c r="W83" i="4"/>
  <c r="I83" i="4"/>
  <c r="L83" i="4"/>
  <c r="N83" i="4"/>
  <c r="Z83" i="4"/>
  <c r="F83" i="4"/>
  <c r="J84" i="4"/>
  <c r="M85" i="2"/>
  <c r="P84" i="4"/>
  <c r="AE85" i="2"/>
  <c r="O84" i="4"/>
  <c r="G84" i="4"/>
  <c r="W84" i="4"/>
  <c r="I84" i="4"/>
  <c r="L84" i="4"/>
  <c r="N84" i="4"/>
  <c r="F84" i="4"/>
  <c r="J85" i="4"/>
  <c r="M86" i="2"/>
  <c r="P85" i="4"/>
  <c r="AE86" i="2"/>
  <c r="O85" i="4"/>
  <c r="G85" i="4"/>
  <c r="W85" i="4"/>
  <c r="I85" i="4"/>
  <c r="L85" i="4"/>
  <c r="N85" i="4"/>
  <c r="F85" i="4"/>
  <c r="J86" i="4"/>
  <c r="M87" i="2"/>
  <c r="P86" i="4"/>
  <c r="AE87" i="2"/>
  <c r="O86" i="4"/>
  <c r="AD87" i="2"/>
  <c r="G86" i="4"/>
  <c r="W86" i="4"/>
  <c r="I86" i="4"/>
  <c r="L86" i="4"/>
  <c r="N86" i="4"/>
  <c r="F86" i="4"/>
  <c r="J87" i="4"/>
  <c r="M88" i="2"/>
  <c r="P87" i="4"/>
  <c r="AE88" i="2"/>
  <c r="O87" i="4"/>
  <c r="G87" i="4"/>
  <c r="W87" i="4"/>
  <c r="I87" i="4"/>
  <c r="L87" i="4"/>
  <c r="N87" i="4"/>
  <c r="Z87" i="4"/>
  <c r="F87" i="4"/>
  <c r="J88" i="4"/>
  <c r="M89" i="2"/>
  <c r="P88" i="4"/>
  <c r="AE89" i="2"/>
  <c r="O88" i="4"/>
  <c r="AI88" i="4"/>
  <c r="G88" i="4"/>
  <c r="W88" i="4"/>
  <c r="I88" i="4"/>
  <c r="L88" i="4"/>
  <c r="N88" i="4"/>
  <c r="F88" i="4"/>
  <c r="J89" i="4"/>
  <c r="M90" i="2"/>
  <c r="P89" i="4"/>
  <c r="AE90" i="2"/>
  <c r="O89" i="4"/>
  <c r="G89" i="4"/>
  <c r="V89" i="4"/>
  <c r="W89" i="4"/>
  <c r="I89" i="4"/>
  <c r="L89" i="4"/>
  <c r="N89" i="4"/>
  <c r="Z89" i="4"/>
  <c r="F89" i="4"/>
  <c r="J90" i="4"/>
  <c r="M91" i="2"/>
  <c r="P90" i="4"/>
  <c r="AE91" i="2"/>
  <c r="O90" i="4"/>
  <c r="G90" i="4"/>
  <c r="W90" i="4"/>
  <c r="I90" i="4"/>
  <c r="L90" i="4"/>
  <c r="N90" i="4"/>
  <c r="F90" i="4"/>
  <c r="J91" i="4"/>
  <c r="M92" i="2"/>
  <c r="P91" i="4"/>
  <c r="O91" i="4"/>
  <c r="G91" i="4"/>
  <c r="W91" i="4"/>
  <c r="I91" i="4"/>
  <c r="L91" i="4"/>
  <c r="N91" i="4"/>
  <c r="Z91" i="4"/>
  <c r="F91" i="4"/>
  <c r="J92" i="4"/>
  <c r="M93" i="2"/>
  <c r="P92" i="4"/>
  <c r="AE93" i="2"/>
  <c r="O92" i="4"/>
  <c r="AD93" i="2"/>
  <c r="G92" i="4"/>
  <c r="V92" i="4"/>
  <c r="W92" i="4"/>
  <c r="I92" i="4"/>
  <c r="L92" i="4"/>
  <c r="N92" i="4"/>
  <c r="Z92" i="4"/>
  <c r="F92" i="4"/>
  <c r="J93" i="4"/>
  <c r="M94" i="2"/>
  <c r="P93" i="4"/>
  <c r="O93" i="4"/>
  <c r="G93" i="4"/>
  <c r="W93" i="4"/>
  <c r="I93" i="4"/>
  <c r="L93" i="4"/>
  <c r="N93" i="4"/>
  <c r="Z93" i="4"/>
  <c r="F93" i="4"/>
  <c r="J94" i="4"/>
  <c r="M95" i="2"/>
  <c r="P94" i="4"/>
  <c r="AE95" i="2"/>
  <c r="O94" i="4"/>
  <c r="AI94" i="4"/>
  <c r="G94" i="4"/>
  <c r="W94" i="4"/>
  <c r="I94" i="4"/>
  <c r="L94" i="4"/>
  <c r="N94" i="4"/>
  <c r="Z94" i="4"/>
  <c r="F94" i="4"/>
  <c r="J95" i="4"/>
  <c r="M96" i="2"/>
  <c r="P95" i="4"/>
  <c r="AE96" i="2"/>
  <c r="O95" i="4"/>
  <c r="G95" i="4"/>
  <c r="W95" i="4"/>
  <c r="I95" i="4"/>
  <c r="L95" i="4"/>
  <c r="N95" i="4"/>
  <c r="F95" i="4"/>
  <c r="J96" i="4"/>
  <c r="M97" i="2"/>
  <c r="P96" i="4"/>
  <c r="O96" i="4"/>
  <c r="G96" i="4"/>
  <c r="V96" i="4"/>
  <c r="W96" i="4"/>
  <c r="I96" i="4"/>
  <c r="L96" i="4"/>
  <c r="N96" i="4"/>
  <c r="Z96" i="4"/>
  <c r="F96" i="4"/>
  <c r="J97" i="4"/>
  <c r="M98" i="2"/>
  <c r="P97" i="4"/>
  <c r="AE98" i="2"/>
  <c r="O97" i="4"/>
  <c r="G97" i="4"/>
  <c r="V97" i="4"/>
  <c r="W97" i="4"/>
  <c r="I97" i="4"/>
  <c r="L97" i="4"/>
  <c r="N97" i="4"/>
  <c r="Z97" i="4"/>
  <c r="F97" i="4"/>
  <c r="J98" i="4"/>
  <c r="M99" i="2"/>
  <c r="P98" i="4"/>
  <c r="AE99" i="2"/>
  <c r="O98" i="4"/>
  <c r="G98" i="4"/>
  <c r="W98" i="4"/>
  <c r="I98" i="4"/>
  <c r="L98" i="4"/>
  <c r="N98" i="4"/>
  <c r="F98" i="4"/>
  <c r="J99" i="4"/>
  <c r="M100" i="2"/>
  <c r="P99" i="4"/>
  <c r="AE100" i="2"/>
  <c r="O99" i="4"/>
  <c r="G99" i="4"/>
  <c r="V99" i="4"/>
  <c r="W99" i="4"/>
  <c r="I99" i="4"/>
  <c r="L99" i="4"/>
  <c r="N99" i="4"/>
  <c r="Z99" i="4"/>
  <c r="F99" i="4"/>
  <c r="J100" i="4"/>
  <c r="M101" i="2"/>
  <c r="P100" i="4"/>
  <c r="AE101" i="2"/>
  <c r="O100" i="4"/>
  <c r="AI100" i="4"/>
  <c r="G100" i="4"/>
  <c r="V100" i="4"/>
  <c r="W100" i="4"/>
  <c r="I100" i="4"/>
  <c r="L100" i="4"/>
  <c r="N100" i="4"/>
  <c r="Z100" i="4"/>
  <c r="F100" i="4"/>
  <c r="J101" i="4"/>
  <c r="M102" i="2"/>
  <c r="P101" i="4"/>
  <c r="AE102" i="2"/>
  <c r="O101" i="4"/>
  <c r="AI101" i="4"/>
  <c r="G101" i="4"/>
  <c r="V101" i="4"/>
  <c r="W101" i="4"/>
  <c r="I101" i="4"/>
  <c r="L101" i="4"/>
  <c r="N101" i="4"/>
  <c r="Z101" i="4"/>
  <c r="F101" i="4"/>
  <c r="J102" i="4"/>
  <c r="M103" i="2"/>
  <c r="P102" i="4"/>
  <c r="AE103" i="2"/>
  <c r="O102" i="4"/>
  <c r="G102" i="4"/>
  <c r="V102" i="4"/>
  <c r="W102" i="4"/>
  <c r="I102" i="4"/>
  <c r="L102" i="4"/>
  <c r="N102" i="4"/>
  <c r="Z102" i="4"/>
  <c r="F102" i="4"/>
  <c r="J103" i="4"/>
  <c r="M104" i="2"/>
  <c r="P103" i="4"/>
  <c r="AE104" i="2"/>
  <c r="O103" i="4"/>
  <c r="G103" i="4"/>
  <c r="V103" i="4"/>
  <c r="W103" i="4"/>
  <c r="I103" i="4"/>
  <c r="L103" i="4"/>
  <c r="N103" i="4"/>
  <c r="Z103" i="4"/>
  <c r="F103" i="4"/>
  <c r="J104" i="4"/>
  <c r="M105" i="2"/>
  <c r="P104" i="4"/>
  <c r="AE105" i="2"/>
  <c r="O104" i="4"/>
  <c r="G104" i="4"/>
  <c r="V104" i="4"/>
  <c r="W104" i="4"/>
  <c r="I104" i="4"/>
  <c r="L104" i="4"/>
  <c r="N104" i="4"/>
  <c r="Z104" i="4"/>
  <c r="F104" i="4"/>
  <c r="J105" i="4"/>
  <c r="M106" i="2"/>
  <c r="P105" i="4"/>
  <c r="O105" i="4"/>
  <c r="G105" i="4"/>
  <c r="V105" i="4"/>
  <c r="W105" i="4"/>
  <c r="I105" i="4"/>
  <c r="L105" i="4"/>
  <c r="N105" i="4"/>
  <c r="F105" i="4"/>
  <c r="J106" i="4"/>
  <c r="M107" i="2"/>
  <c r="P106" i="4"/>
  <c r="O106" i="4"/>
  <c r="G106" i="4"/>
  <c r="E107" i="2" s="1"/>
  <c r="V106" i="4"/>
  <c r="X106" i="4" s="1"/>
  <c r="W106" i="4"/>
  <c r="I106" i="4"/>
  <c r="L106" i="4"/>
  <c r="N106" i="4"/>
  <c r="Z106" i="4" s="1"/>
  <c r="F106" i="4"/>
  <c r="J107" i="4"/>
  <c r="M108" i="2"/>
  <c r="P107" i="4"/>
  <c r="O107" i="4"/>
  <c r="G107" i="4"/>
  <c r="W107" i="4"/>
  <c r="I107" i="4"/>
  <c r="L107" i="4"/>
  <c r="N107" i="4"/>
  <c r="F107" i="4"/>
  <c r="J108" i="4"/>
  <c r="M109" i="2"/>
  <c r="P108" i="4"/>
  <c r="O108" i="4"/>
  <c r="G108" i="4"/>
  <c r="V108" i="4"/>
  <c r="W108" i="4"/>
  <c r="I108" i="4"/>
  <c r="L108" i="4"/>
  <c r="N108" i="4"/>
  <c r="F108" i="4"/>
  <c r="J109" i="4"/>
  <c r="M110" i="2"/>
  <c r="P109" i="4"/>
  <c r="O109" i="4"/>
  <c r="G109" i="4"/>
  <c r="W109" i="4"/>
  <c r="I109" i="4"/>
  <c r="L109" i="4"/>
  <c r="N109" i="4"/>
  <c r="Z109" i="4"/>
  <c r="F109" i="4"/>
  <c r="J110" i="4"/>
  <c r="M111" i="2"/>
  <c r="P110" i="4"/>
  <c r="AE111" i="2"/>
  <c r="O110" i="4"/>
  <c r="G110" i="4"/>
  <c r="W110" i="4"/>
  <c r="I110" i="4"/>
  <c r="L110" i="4"/>
  <c r="N110" i="4"/>
  <c r="F110" i="4"/>
  <c r="J111" i="4"/>
  <c r="M112" i="2"/>
  <c r="P111" i="4"/>
  <c r="O111" i="4"/>
  <c r="G111" i="4"/>
  <c r="W111" i="4"/>
  <c r="I111" i="4"/>
  <c r="L111" i="4"/>
  <c r="N111" i="4"/>
  <c r="F111" i="4"/>
  <c r="J112" i="4"/>
  <c r="M113" i="2"/>
  <c r="P112" i="4"/>
  <c r="O112" i="4"/>
  <c r="G112" i="4"/>
  <c r="V112" i="4"/>
  <c r="W112" i="4"/>
  <c r="I112" i="4"/>
  <c r="L112" i="4"/>
  <c r="N112" i="4"/>
  <c r="F112" i="4"/>
  <c r="J113" i="4"/>
  <c r="M114" i="2"/>
  <c r="P113" i="4"/>
  <c r="AE114" i="2"/>
  <c r="O113" i="4"/>
  <c r="G113" i="4"/>
  <c r="V113" i="4"/>
  <c r="W113" i="4"/>
  <c r="I113" i="4"/>
  <c r="L113" i="4"/>
  <c r="N113" i="4"/>
  <c r="F113" i="4"/>
  <c r="J114" i="4"/>
  <c r="M115" i="2"/>
  <c r="P114" i="4"/>
  <c r="AE115" i="2"/>
  <c r="O114" i="4"/>
  <c r="G114" i="4"/>
  <c r="W114" i="4"/>
  <c r="I114" i="4"/>
  <c r="L114" i="4"/>
  <c r="N114" i="4"/>
  <c r="F114" i="4"/>
  <c r="J115" i="4"/>
  <c r="M116" i="2"/>
  <c r="P115" i="4"/>
  <c r="AE116" i="2"/>
  <c r="O115" i="4"/>
  <c r="G115" i="4"/>
  <c r="W115" i="4"/>
  <c r="I115" i="4"/>
  <c r="L115" i="4"/>
  <c r="N115" i="4"/>
  <c r="Z115" i="4"/>
  <c r="F115" i="4"/>
  <c r="J116" i="4"/>
  <c r="M117" i="2"/>
  <c r="P116" i="4"/>
  <c r="O116" i="4"/>
  <c r="AI116" i="4"/>
  <c r="G116" i="4"/>
  <c r="W116" i="4"/>
  <c r="I116" i="4"/>
  <c r="L116" i="4"/>
  <c r="N116" i="4"/>
  <c r="Z116" i="4"/>
  <c r="F116" i="4"/>
  <c r="J117" i="4"/>
  <c r="M118" i="2"/>
  <c r="P117" i="4"/>
  <c r="AE118" i="2"/>
  <c r="O117" i="4"/>
  <c r="G117" i="4"/>
  <c r="E118" i="2"/>
  <c r="W117" i="4"/>
  <c r="I117" i="4"/>
  <c r="L117" i="4"/>
  <c r="N117" i="4"/>
  <c r="Z117" i="4"/>
  <c r="F117" i="4"/>
  <c r="J118" i="4"/>
  <c r="M119" i="2"/>
  <c r="P118" i="4"/>
  <c r="O118" i="4"/>
  <c r="G118" i="4"/>
  <c r="W118" i="4"/>
  <c r="I118" i="4"/>
  <c r="L118" i="4"/>
  <c r="N118" i="4"/>
  <c r="Z118" i="4"/>
  <c r="F118" i="4"/>
  <c r="J119" i="4"/>
  <c r="M120" i="2"/>
  <c r="P119" i="4"/>
  <c r="AE120" i="2"/>
  <c r="O119" i="4"/>
  <c r="G119" i="4"/>
  <c r="W119" i="4"/>
  <c r="I119" i="4"/>
  <c r="L119" i="4"/>
  <c r="N119" i="4"/>
  <c r="Z119" i="4"/>
  <c r="F119" i="4"/>
  <c r="J120" i="4"/>
  <c r="M121" i="2"/>
  <c r="P120" i="4"/>
  <c r="O120" i="4"/>
  <c r="G120" i="4"/>
  <c r="W120" i="4"/>
  <c r="I120" i="4"/>
  <c r="L120" i="4"/>
  <c r="N120" i="4"/>
  <c r="Z120" i="4"/>
  <c r="F120" i="4"/>
  <c r="J121" i="4"/>
  <c r="M122" i="2"/>
  <c r="P121" i="4"/>
  <c r="AE122" i="2"/>
  <c r="O121" i="4"/>
  <c r="AI121" i="4"/>
  <c r="G121" i="4"/>
  <c r="V121" i="4"/>
  <c r="W121" i="4"/>
  <c r="I121" i="4"/>
  <c r="L121" i="4"/>
  <c r="N121" i="4"/>
  <c r="Z121" i="4"/>
  <c r="F121" i="4"/>
  <c r="J122" i="4"/>
  <c r="M123" i="2"/>
  <c r="P122" i="4"/>
  <c r="AE123" i="2"/>
  <c r="O122" i="4"/>
  <c r="G122" i="4"/>
  <c r="W122" i="4"/>
  <c r="I122" i="4"/>
  <c r="L122" i="4"/>
  <c r="N122" i="4"/>
  <c r="Z122" i="4"/>
  <c r="F122" i="4"/>
  <c r="J123" i="4"/>
  <c r="M124" i="2"/>
  <c r="P123" i="4"/>
  <c r="O123" i="4"/>
  <c r="G123" i="4"/>
  <c r="W123" i="4"/>
  <c r="I123" i="4"/>
  <c r="L123" i="4"/>
  <c r="N123" i="4"/>
  <c r="Z123" i="4"/>
  <c r="F123" i="4"/>
  <c r="J124" i="4"/>
  <c r="M125" i="2"/>
  <c r="P124" i="4"/>
  <c r="O124" i="4"/>
  <c r="AD125" i="2"/>
  <c r="G124" i="4"/>
  <c r="V124" i="4"/>
  <c r="W124" i="4"/>
  <c r="I124" i="4"/>
  <c r="L124" i="4"/>
  <c r="N124" i="4"/>
  <c r="Z124" i="4"/>
  <c r="F124" i="4"/>
  <c r="J125" i="4"/>
  <c r="M126" i="2"/>
  <c r="P125" i="4"/>
  <c r="AE126" i="2"/>
  <c r="O125" i="4"/>
  <c r="G125" i="4"/>
  <c r="W125" i="4"/>
  <c r="I125" i="4"/>
  <c r="L125" i="4"/>
  <c r="N125" i="4"/>
  <c r="Z125" i="4"/>
  <c r="F125" i="4"/>
  <c r="J126" i="4"/>
  <c r="M127" i="2"/>
  <c r="P126" i="4"/>
  <c r="O126" i="4"/>
  <c r="G126" i="4"/>
  <c r="W126" i="4"/>
  <c r="I126" i="4"/>
  <c r="L126" i="4"/>
  <c r="N126" i="4"/>
  <c r="Z126" i="4"/>
  <c r="F126" i="4"/>
  <c r="J127" i="4"/>
  <c r="M128" i="2"/>
  <c r="P127" i="4"/>
  <c r="O127" i="4"/>
  <c r="G127" i="4"/>
  <c r="W127" i="4"/>
  <c r="I127" i="4"/>
  <c r="L127" i="4"/>
  <c r="N127" i="4"/>
  <c r="Z127" i="4"/>
  <c r="F127" i="4"/>
  <c r="J128" i="4"/>
  <c r="M129" i="2"/>
  <c r="P128" i="4"/>
  <c r="AE129" i="2"/>
  <c r="O128" i="4"/>
  <c r="G128" i="4"/>
  <c r="V128" i="4"/>
  <c r="W128" i="4"/>
  <c r="I128" i="4"/>
  <c r="L128" i="4"/>
  <c r="N128" i="4"/>
  <c r="Z128" i="4"/>
  <c r="F128" i="4"/>
  <c r="J129" i="4"/>
  <c r="M130" i="2"/>
  <c r="P129" i="4"/>
  <c r="O129" i="4"/>
  <c r="G129" i="4"/>
  <c r="W129" i="4"/>
  <c r="I129" i="4"/>
  <c r="L129" i="4"/>
  <c r="N129" i="4"/>
  <c r="Z129" i="4"/>
  <c r="F129" i="4"/>
  <c r="J130" i="4"/>
  <c r="M131" i="2"/>
  <c r="P130" i="4"/>
  <c r="O130" i="4"/>
  <c r="G130" i="4"/>
  <c r="V130" i="4"/>
  <c r="W130" i="4"/>
  <c r="I130" i="4"/>
  <c r="L130" i="4"/>
  <c r="N130" i="4"/>
  <c r="Z130" i="4"/>
  <c r="F130" i="4"/>
  <c r="J131" i="4"/>
  <c r="M132" i="2"/>
  <c r="P131" i="4"/>
  <c r="O131" i="4"/>
  <c r="G131" i="4"/>
  <c r="W131" i="4"/>
  <c r="I131" i="4"/>
  <c r="L131" i="4"/>
  <c r="N131" i="4"/>
  <c r="Z131" i="4"/>
  <c r="F131" i="4"/>
  <c r="J132" i="4"/>
  <c r="M133" i="2"/>
  <c r="P132" i="4"/>
  <c r="AE133" i="2"/>
  <c r="O132" i="4"/>
  <c r="G132" i="4"/>
  <c r="V132" i="4"/>
  <c r="W132" i="4"/>
  <c r="I132" i="4"/>
  <c r="L132" i="4"/>
  <c r="N132" i="4"/>
  <c r="Z132" i="4"/>
  <c r="F132" i="4"/>
  <c r="J133" i="4"/>
  <c r="M134" i="2"/>
  <c r="P133" i="4"/>
  <c r="O133" i="4"/>
  <c r="G133" i="4"/>
  <c r="V133" i="4"/>
  <c r="W133" i="4"/>
  <c r="I133" i="4"/>
  <c r="L133" i="4"/>
  <c r="N133" i="4"/>
  <c r="Z133" i="4"/>
  <c r="F133" i="4"/>
  <c r="J134" i="4"/>
  <c r="M135" i="2"/>
  <c r="P134" i="4"/>
  <c r="O134" i="4"/>
  <c r="G134" i="4"/>
  <c r="W134" i="4"/>
  <c r="I134" i="4"/>
  <c r="L134" i="4"/>
  <c r="N134" i="4"/>
  <c r="Z134" i="4"/>
  <c r="F134" i="4"/>
  <c r="J135" i="4"/>
  <c r="M136" i="2"/>
  <c r="P135" i="4"/>
  <c r="AE136" i="2"/>
  <c r="O135" i="4"/>
  <c r="G135" i="4"/>
  <c r="V135" i="4"/>
  <c r="W135" i="4"/>
  <c r="I135" i="4"/>
  <c r="L135" i="4"/>
  <c r="N135" i="4"/>
  <c r="Z135" i="4"/>
  <c r="F135" i="4"/>
  <c r="J136" i="4"/>
  <c r="M137" i="2"/>
  <c r="P136" i="4"/>
  <c r="AE137" i="2"/>
  <c r="O136" i="4"/>
  <c r="AI136" i="4"/>
  <c r="G136" i="4"/>
  <c r="V136" i="4"/>
  <c r="W136" i="4"/>
  <c r="I136" i="4"/>
  <c r="L136" i="4"/>
  <c r="N136" i="4"/>
  <c r="Z136" i="4"/>
  <c r="F136" i="4"/>
  <c r="J137" i="4"/>
  <c r="M138" i="2"/>
  <c r="P137" i="4"/>
  <c r="O137" i="4"/>
  <c r="AI137" i="4"/>
  <c r="G137" i="4"/>
  <c r="V137" i="4"/>
  <c r="W137" i="4"/>
  <c r="I137" i="4"/>
  <c r="L137" i="4"/>
  <c r="N137" i="4"/>
  <c r="Z137" i="4"/>
  <c r="F137" i="4"/>
  <c r="J138" i="4"/>
  <c r="M139" i="2"/>
  <c r="P138" i="4"/>
  <c r="O138" i="4"/>
  <c r="G138" i="4"/>
  <c r="W138" i="4"/>
  <c r="I138" i="4"/>
  <c r="L138" i="4"/>
  <c r="N138" i="4"/>
  <c r="Z138" i="4"/>
  <c r="F138" i="4"/>
  <c r="J139" i="4"/>
  <c r="M140" i="2"/>
  <c r="P139" i="4"/>
  <c r="O139" i="4"/>
  <c r="G139" i="4"/>
  <c r="W139" i="4"/>
  <c r="I139" i="4"/>
  <c r="L139" i="4"/>
  <c r="N139" i="4"/>
  <c r="Z139" i="4"/>
  <c r="F139" i="4"/>
  <c r="J140" i="4"/>
  <c r="M141" i="2"/>
  <c r="P140" i="4"/>
  <c r="T140" i="4" s="1"/>
  <c r="AE141" i="2"/>
  <c r="O140" i="4"/>
  <c r="G140" i="4"/>
  <c r="V140" i="4"/>
  <c r="W140" i="4"/>
  <c r="I140" i="4"/>
  <c r="L140" i="4"/>
  <c r="N140" i="4"/>
  <c r="Z140" i="4"/>
  <c r="F140" i="4"/>
  <c r="J141" i="4"/>
  <c r="M142" i="2"/>
  <c r="P141" i="4"/>
  <c r="O141" i="4"/>
  <c r="G141" i="4"/>
  <c r="V141" i="4"/>
  <c r="W141" i="4"/>
  <c r="I141" i="4"/>
  <c r="L141" i="4"/>
  <c r="N141" i="4"/>
  <c r="Z141" i="4"/>
  <c r="F141" i="4"/>
  <c r="J142" i="4"/>
  <c r="M143" i="2" s="1"/>
  <c r="P142" i="4"/>
  <c r="O142" i="4"/>
  <c r="T142" i="4" s="1"/>
  <c r="Y142" i="4" s="1"/>
  <c r="G142" i="4"/>
  <c r="W142" i="4"/>
  <c r="I142" i="4"/>
  <c r="L142" i="4"/>
  <c r="N142" i="4"/>
  <c r="Z142" i="4"/>
  <c r="F142" i="4"/>
  <c r="J143" i="4"/>
  <c r="M144" i="2" s="1"/>
  <c r="P143" i="4"/>
  <c r="AE144" i="2" s="1"/>
  <c r="G144" i="2" s="1"/>
  <c r="O143" i="4"/>
  <c r="AD144" i="2" s="1"/>
  <c r="F144" i="2" s="1"/>
  <c r="G143" i="4"/>
  <c r="V143" i="4" s="1"/>
  <c r="W143" i="4"/>
  <c r="I143" i="4"/>
  <c r="L143" i="4"/>
  <c r="N143" i="4"/>
  <c r="Z143" i="4" s="1"/>
  <c r="F143" i="4"/>
  <c r="J144" i="4"/>
  <c r="M145" i="2" s="1"/>
  <c r="P144" i="4"/>
  <c r="AE145" i="2" s="1"/>
  <c r="G145" i="2" s="1"/>
  <c r="O144" i="4"/>
  <c r="AI144" i="4" s="1"/>
  <c r="G144" i="4"/>
  <c r="V144" i="4" s="1"/>
  <c r="W144" i="4"/>
  <c r="I144" i="4"/>
  <c r="L144" i="4"/>
  <c r="N144" i="4"/>
  <c r="Z144" i="4" s="1"/>
  <c r="F144" i="4"/>
  <c r="J145" i="4"/>
  <c r="M146" i="2"/>
  <c r="P145" i="4"/>
  <c r="AE146" i="2" s="1"/>
  <c r="G146" i="2" s="1"/>
  <c r="O145" i="4"/>
  <c r="AD146" i="2" s="1"/>
  <c r="F146" i="2" s="1"/>
  <c r="G145" i="4"/>
  <c r="V145" i="4" s="1"/>
  <c r="W145" i="4"/>
  <c r="I145" i="4"/>
  <c r="L145" i="4"/>
  <c r="N145" i="4"/>
  <c r="Z145" i="4" s="1"/>
  <c r="F145" i="4"/>
  <c r="J146" i="4"/>
  <c r="M147" i="2"/>
  <c r="P146" i="4"/>
  <c r="AE147" i="2" s="1"/>
  <c r="G147" i="2" s="1"/>
  <c r="O146" i="4"/>
  <c r="G146" i="4"/>
  <c r="E147" i="2" s="1"/>
  <c r="V146" i="4"/>
  <c r="W146" i="4"/>
  <c r="I146" i="4"/>
  <c r="L146" i="4"/>
  <c r="N146" i="4"/>
  <c r="Z146" i="4" s="1"/>
  <c r="F146" i="4"/>
  <c r="J147" i="4"/>
  <c r="M148" i="2" s="1"/>
  <c r="P147" i="4"/>
  <c r="Q147" i="4" s="1"/>
  <c r="AE148" i="2"/>
  <c r="G148" i="2" s="1"/>
  <c r="O147" i="4"/>
  <c r="AI147" i="4" s="1"/>
  <c r="G147" i="4"/>
  <c r="W147" i="4"/>
  <c r="I147" i="4"/>
  <c r="L147" i="4"/>
  <c r="N147" i="4"/>
  <c r="Z147" i="4"/>
  <c r="F147" i="4"/>
  <c r="J148" i="4"/>
  <c r="M149" i="2"/>
  <c r="P148" i="4"/>
  <c r="AE149" i="2"/>
  <c r="O148" i="4"/>
  <c r="G148" i="4"/>
  <c r="V148" i="4"/>
  <c r="W148" i="4"/>
  <c r="I148" i="4"/>
  <c r="L148" i="4"/>
  <c r="N148" i="4"/>
  <c r="Z148" i="4"/>
  <c r="F148" i="4"/>
  <c r="J149" i="4"/>
  <c r="M150" i="2"/>
  <c r="P149" i="4"/>
  <c r="O149" i="4"/>
  <c r="AI149" i="4"/>
  <c r="G149" i="4"/>
  <c r="V149" i="4"/>
  <c r="W149" i="4"/>
  <c r="I149" i="4"/>
  <c r="L149" i="4"/>
  <c r="N149" i="4"/>
  <c r="Z149" i="4"/>
  <c r="F149" i="4"/>
  <c r="J150" i="4"/>
  <c r="M151" i="2"/>
  <c r="P150" i="4"/>
  <c r="AE151" i="2"/>
  <c r="O150" i="4"/>
  <c r="G150" i="4"/>
  <c r="W150" i="4"/>
  <c r="I150" i="4"/>
  <c r="L150" i="4"/>
  <c r="N150" i="4"/>
  <c r="Z150" i="4"/>
  <c r="F150" i="4"/>
  <c r="J151" i="4"/>
  <c r="M152" i="2"/>
  <c r="P151" i="4"/>
  <c r="AE152" i="2"/>
  <c r="O151" i="4"/>
  <c r="AI151" i="4"/>
  <c r="G151" i="4"/>
  <c r="W151" i="4"/>
  <c r="I151" i="4"/>
  <c r="L151" i="4"/>
  <c r="N151" i="4"/>
  <c r="Z151" i="4"/>
  <c r="F151" i="4"/>
  <c r="J152" i="4"/>
  <c r="M153" i="2"/>
  <c r="P152" i="4"/>
  <c r="AE153" i="2"/>
  <c r="O152" i="4"/>
  <c r="G152" i="4"/>
  <c r="V152" i="4"/>
  <c r="W152" i="4"/>
  <c r="I152" i="4"/>
  <c r="L152" i="4"/>
  <c r="N152" i="4"/>
  <c r="Z152" i="4"/>
  <c r="F152" i="4"/>
  <c r="J153" i="4"/>
  <c r="M154" i="2"/>
  <c r="P153" i="4"/>
  <c r="AE154" i="2"/>
  <c r="O153" i="4"/>
  <c r="AI153" i="4"/>
  <c r="G153" i="4"/>
  <c r="V153" i="4"/>
  <c r="W153" i="4"/>
  <c r="I153" i="4"/>
  <c r="L153" i="4"/>
  <c r="N153" i="4"/>
  <c r="Z153" i="4"/>
  <c r="F153" i="4"/>
  <c r="J154" i="4"/>
  <c r="M155" i="2"/>
  <c r="P154" i="4"/>
  <c r="AE155" i="2"/>
  <c r="O154" i="4"/>
  <c r="G154" i="4"/>
  <c r="W154" i="4"/>
  <c r="I154" i="4"/>
  <c r="L154" i="4"/>
  <c r="N154" i="4"/>
  <c r="Z154" i="4"/>
  <c r="F154" i="4"/>
  <c r="J155" i="4"/>
  <c r="M156" i="2"/>
  <c r="P155" i="4"/>
  <c r="AE156" i="2"/>
  <c r="O155" i="4"/>
  <c r="G155" i="4"/>
  <c r="V155" i="4"/>
  <c r="W155" i="4"/>
  <c r="I155" i="4"/>
  <c r="L155" i="4"/>
  <c r="N155" i="4"/>
  <c r="Z155" i="4"/>
  <c r="F155" i="4"/>
  <c r="J156" i="4"/>
  <c r="M157" i="2"/>
  <c r="P156" i="4"/>
  <c r="AE157" i="2"/>
  <c r="O156" i="4"/>
  <c r="G156" i="4"/>
  <c r="V156" i="4"/>
  <c r="W156" i="4"/>
  <c r="I156" i="4"/>
  <c r="L156" i="4"/>
  <c r="N156" i="4"/>
  <c r="Z156" i="4"/>
  <c r="F156" i="4"/>
  <c r="J157" i="4"/>
  <c r="M158" i="2"/>
  <c r="P157" i="4"/>
  <c r="O157" i="4"/>
  <c r="G157" i="4"/>
  <c r="W157" i="4"/>
  <c r="I157" i="4"/>
  <c r="L157" i="4"/>
  <c r="N157" i="4"/>
  <c r="Z157" i="4"/>
  <c r="F157" i="4"/>
  <c r="J158" i="4"/>
  <c r="M159" i="2"/>
  <c r="P158" i="4"/>
  <c r="O158" i="4"/>
  <c r="G158" i="4"/>
  <c r="W158" i="4"/>
  <c r="I158" i="4"/>
  <c r="L158" i="4"/>
  <c r="N158" i="4"/>
  <c r="Z158" i="4"/>
  <c r="F158" i="4"/>
  <c r="J159" i="4"/>
  <c r="M160" i="2"/>
  <c r="P159" i="4"/>
  <c r="O159" i="4"/>
  <c r="G159" i="4"/>
  <c r="V159" i="4"/>
  <c r="W159" i="4"/>
  <c r="I159" i="4"/>
  <c r="L159" i="4"/>
  <c r="N159" i="4"/>
  <c r="Z159" i="4"/>
  <c r="F159" i="4"/>
  <c r="J160" i="4"/>
  <c r="M161" i="2"/>
  <c r="P160" i="4"/>
  <c r="O160" i="4"/>
  <c r="G160" i="4"/>
  <c r="V160" i="4"/>
  <c r="W160" i="4"/>
  <c r="I160" i="4"/>
  <c r="L160" i="4"/>
  <c r="N160" i="4"/>
  <c r="Z160" i="4"/>
  <c r="F160" i="4"/>
  <c r="J161" i="4"/>
  <c r="M162" i="2"/>
  <c r="P161" i="4"/>
  <c r="O161" i="4"/>
  <c r="AI161" i="4"/>
  <c r="G161" i="4"/>
  <c r="V161" i="4"/>
  <c r="W161" i="4"/>
  <c r="I161" i="4"/>
  <c r="L161" i="4"/>
  <c r="N161" i="4"/>
  <c r="Z161" i="4"/>
  <c r="F161" i="4"/>
  <c r="J162" i="4"/>
  <c r="M163" i="2"/>
  <c r="P162" i="4"/>
  <c r="O162" i="4"/>
  <c r="AI162" i="4"/>
  <c r="G162" i="4"/>
  <c r="W162" i="4"/>
  <c r="I162" i="4"/>
  <c r="L162" i="4"/>
  <c r="N162" i="4"/>
  <c r="Z162" i="4"/>
  <c r="F162" i="4"/>
  <c r="J163" i="4"/>
  <c r="M164" i="2"/>
  <c r="P163" i="4"/>
  <c r="AE164" i="2"/>
  <c r="O163" i="4"/>
  <c r="AI163" i="4"/>
  <c r="G163" i="4"/>
  <c r="W163" i="4"/>
  <c r="I163" i="4"/>
  <c r="L163" i="4"/>
  <c r="N163" i="4"/>
  <c r="Z163" i="4"/>
  <c r="F163" i="4"/>
  <c r="J164" i="4"/>
  <c r="M165" i="2"/>
  <c r="P164" i="4"/>
  <c r="O164" i="4"/>
  <c r="G164" i="4"/>
  <c r="V164" i="4"/>
  <c r="W164" i="4"/>
  <c r="I164" i="4"/>
  <c r="L164" i="4"/>
  <c r="N164" i="4"/>
  <c r="Z164" i="4"/>
  <c r="F164" i="4"/>
  <c r="J165" i="4"/>
  <c r="M166" i="2"/>
  <c r="P165" i="4"/>
  <c r="AE166" i="2"/>
  <c r="O165" i="4"/>
  <c r="G165" i="4"/>
  <c r="V165" i="4"/>
  <c r="W165" i="4"/>
  <c r="I165" i="4"/>
  <c r="L165" i="4"/>
  <c r="N165" i="4"/>
  <c r="Z165" i="4"/>
  <c r="F165" i="4"/>
  <c r="J166" i="4"/>
  <c r="M167" i="2"/>
  <c r="P166" i="4"/>
  <c r="O166" i="4"/>
  <c r="AI166" i="4"/>
  <c r="G166" i="4"/>
  <c r="V166" i="4"/>
  <c r="W166" i="4"/>
  <c r="I166" i="4"/>
  <c r="L166" i="4"/>
  <c r="N166" i="4"/>
  <c r="Z166" i="4"/>
  <c r="F166" i="4"/>
  <c r="J167" i="4"/>
  <c r="M168" i="2"/>
  <c r="P167" i="4"/>
  <c r="AE168" i="2"/>
  <c r="O167" i="4"/>
  <c r="AI167" i="4"/>
  <c r="G167" i="4"/>
  <c r="W167" i="4"/>
  <c r="I167" i="4"/>
  <c r="L167" i="4"/>
  <c r="N167" i="4"/>
  <c r="Z167" i="4"/>
  <c r="F167" i="4"/>
  <c r="J168" i="4"/>
  <c r="M169" i="2"/>
  <c r="P168" i="4"/>
  <c r="AE169" i="2"/>
  <c r="O168" i="4"/>
  <c r="AD169" i="2"/>
  <c r="G168" i="4"/>
  <c r="V168" i="4"/>
  <c r="W168" i="4"/>
  <c r="I168" i="4"/>
  <c r="L168" i="4"/>
  <c r="N168" i="4"/>
  <c r="Z168" i="4"/>
  <c r="F168" i="4"/>
  <c r="J169" i="4"/>
  <c r="M170" i="2"/>
  <c r="P169" i="4"/>
  <c r="O169" i="4"/>
  <c r="G169" i="4"/>
  <c r="V169" i="4"/>
  <c r="W169" i="4"/>
  <c r="I169" i="4"/>
  <c r="L169" i="4"/>
  <c r="N169" i="4"/>
  <c r="Z169" i="4"/>
  <c r="F169" i="4"/>
  <c r="J170" i="4"/>
  <c r="M171" i="2"/>
  <c r="P170" i="4"/>
  <c r="AE171" i="2"/>
  <c r="O170" i="4"/>
  <c r="AI170" i="4"/>
  <c r="G170" i="4"/>
  <c r="V170" i="4"/>
  <c r="W170" i="4"/>
  <c r="I170" i="4"/>
  <c r="L170" i="4"/>
  <c r="N170" i="4"/>
  <c r="Z170" i="4"/>
  <c r="F170" i="4"/>
  <c r="J171" i="4"/>
  <c r="M172" i="2"/>
  <c r="P171" i="4"/>
  <c r="AE172" i="2"/>
  <c r="O171" i="4"/>
  <c r="AI171" i="4"/>
  <c r="G171" i="4"/>
  <c r="W171" i="4"/>
  <c r="I171" i="4"/>
  <c r="L171" i="4"/>
  <c r="N171" i="4"/>
  <c r="Z171" i="4"/>
  <c r="F171" i="4"/>
  <c r="J172" i="4"/>
  <c r="M173" i="2"/>
  <c r="P172" i="4"/>
  <c r="AE173" i="2"/>
  <c r="O172" i="4"/>
  <c r="AI172" i="4"/>
  <c r="G172" i="4"/>
  <c r="V172" i="4"/>
  <c r="W172" i="4"/>
  <c r="I172" i="4"/>
  <c r="L172" i="4"/>
  <c r="N172" i="4"/>
  <c r="Z172" i="4"/>
  <c r="F172" i="4"/>
  <c r="M2" i="4"/>
  <c r="X3" i="2"/>
  <c r="W2" i="4"/>
  <c r="C3" i="4"/>
  <c r="B2" i="6"/>
  <c r="G3" i="6"/>
  <c r="C25" i="4"/>
  <c r="B24" i="6"/>
  <c r="G25" i="6"/>
  <c r="C31" i="4"/>
  <c r="C47" i="4"/>
  <c r="C48" i="2"/>
  <c r="H4" i="4"/>
  <c r="H4" i="6"/>
  <c r="H25" i="4"/>
  <c r="H25" i="6"/>
  <c r="H53" i="4"/>
  <c r="H53" i="6"/>
  <c r="K280" i="7"/>
  <c r="K278" i="7"/>
  <c r="L285" i="7"/>
  <c r="K277" i="7"/>
  <c r="L277" i="7"/>
  <c r="K276" i="7"/>
  <c r="L276" i="7"/>
  <c r="K274" i="7"/>
  <c r="K273" i="7"/>
  <c r="K272" i="7"/>
  <c r="L282" i="7"/>
  <c r="K271" i="7"/>
  <c r="L271" i="7"/>
  <c r="K270" i="7"/>
  <c r="K269" i="7"/>
  <c r="L269" i="7"/>
  <c r="I280" i="7"/>
  <c r="I278" i="7"/>
  <c r="J278" i="7"/>
  <c r="I277" i="7"/>
  <c r="J277" i="7"/>
  <c r="I276" i="7"/>
  <c r="J284" i="7"/>
  <c r="I275" i="7"/>
  <c r="J275" i="7"/>
  <c r="I274" i="7"/>
  <c r="J274" i="7"/>
  <c r="I273" i="7"/>
  <c r="J273" i="7"/>
  <c r="I272" i="7"/>
  <c r="J272" i="7"/>
  <c r="I271" i="7"/>
  <c r="J271" i="7"/>
  <c r="I270" i="7"/>
  <c r="J281" i="7"/>
  <c r="I269" i="7"/>
  <c r="J269" i="7"/>
  <c r="G280" i="7"/>
  <c r="G278" i="7"/>
  <c r="H285" i="7"/>
  <c r="G277" i="7"/>
  <c r="H277" i="7"/>
  <c r="G276" i="7"/>
  <c r="G252" i="7"/>
  <c r="G275" i="7"/>
  <c r="H275" i="7"/>
  <c r="G274" i="7"/>
  <c r="H283" i="7"/>
  <c r="G273" i="7"/>
  <c r="H273" i="7"/>
  <c r="G272" i="7"/>
  <c r="H282" i="7"/>
  <c r="G271" i="7"/>
  <c r="H271" i="7"/>
  <c r="G270" i="7"/>
  <c r="H270" i="7"/>
  <c r="G269" i="7"/>
  <c r="H269" i="7"/>
  <c r="E280" i="7"/>
  <c r="E278" i="7"/>
  <c r="F278" i="7"/>
  <c r="E277" i="7"/>
  <c r="F277" i="7"/>
  <c r="E276" i="7"/>
  <c r="E275" i="7"/>
  <c r="E274" i="7"/>
  <c r="E273" i="7"/>
  <c r="E272" i="7"/>
  <c r="E271" i="7"/>
  <c r="F271" i="7"/>
  <c r="E270" i="7"/>
  <c r="E269" i="7"/>
  <c r="C280" i="7"/>
  <c r="C277" i="7"/>
  <c r="D277" i="7"/>
  <c r="C276" i="7"/>
  <c r="D276" i="7"/>
  <c r="C275" i="7"/>
  <c r="D275" i="7"/>
  <c r="C274" i="7"/>
  <c r="C273" i="7"/>
  <c r="C272" i="7"/>
  <c r="C271" i="7"/>
  <c r="C270" i="7"/>
  <c r="D281" i="7"/>
  <c r="C269" i="7"/>
  <c r="C2" i="4"/>
  <c r="B1" i="6"/>
  <c r="G2" i="6"/>
  <c r="C48" i="4"/>
  <c r="C49" i="2"/>
  <c r="C8" i="4"/>
  <c r="C278" i="7"/>
  <c r="D285" i="7"/>
  <c r="H3" i="4"/>
  <c r="H3" i="6"/>
  <c r="O256" i="7"/>
  <c r="O254" i="7"/>
  <c r="P254" i="7"/>
  <c r="O253" i="7"/>
  <c r="O252" i="7"/>
  <c r="P260" i="7"/>
  <c r="O251" i="7"/>
  <c r="O250" i="7"/>
  <c r="O249" i="7"/>
  <c r="P249" i="7"/>
  <c r="O248" i="7"/>
  <c r="P258" i="7"/>
  <c r="O247" i="7"/>
  <c r="P247" i="7"/>
  <c r="O246" i="7"/>
  <c r="O245" i="7"/>
  <c r="P245" i="7"/>
  <c r="M256" i="7"/>
  <c r="M254" i="7"/>
  <c r="N254" i="7"/>
  <c r="M253" i="7"/>
  <c r="N253" i="7"/>
  <c r="M252" i="7"/>
  <c r="M251" i="7"/>
  <c r="M250" i="7"/>
  <c r="M249" i="7"/>
  <c r="M248" i="7"/>
  <c r="N258" i="7"/>
  <c r="M247" i="7"/>
  <c r="N247" i="7"/>
  <c r="M246" i="7"/>
  <c r="M245" i="7"/>
  <c r="K256" i="7"/>
  <c r="K254" i="7"/>
  <c r="L254" i="7"/>
  <c r="K253" i="7"/>
  <c r="L253" i="7"/>
  <c r="K252" i="7"/>
  <c r="L252" i="7"/>
  <c r="K250" i="7"/>
  <c r="K249" i="7"/>
  <c r="L249" i="7"/>
  <c r="K248" i="7"/>
  <c r="L258" i="7"/>
  <c r="K247" i="7"/>
  <c r="L247" i="7"/>
  <c r="K246" i="7"/>
  <c r="K245" i="7"/>
  <c r="L245" i="7"/>
  <c r="I256" i="7"/>
  <c r="I254" i="7"/>
  <c r="J261" i="7"/>
  <c r="I253" i="7"/>
  <c r="J253" i="7"/>
  <c r="I252" i="7"/>
  <c r="I251" i="7"/>
  <c r="J251" i="7"/>
  <c r="I250" i="7"/>
  <c r="I249" i="7"/>
  <c r="I248" i="7"/>
  <c r="I247" i="7"/>
  <c r="J247" i="7"/>
  <c r="I246" i="7"/>
  <c r="I245" i="7"/>
  <c r="G256" i="7"/>
  <c r="G254" i="7"/>
  <c r="H254" i="7"/>
  <c r="G253" i="7"/>
  <c r="H253" i="7"/>
  <c r="C84" i="4"/>
  <c r="G251" i="7"/>
  <c r="G250" i="7"/>
  <c r="H250" i="7"/>
  <c r="G249" i="7"/>
  <c r="H249" i="7"/>
  <c r="G248" i="7"/>
  <c r="H248" i="7"/>
  <c r="G247" i="7"/>
  <c r="H247" i="7"/>
  <c r="G246" i="7"/>
  <c r="H257" i="7"/>
  <c r="G245" i="7"/>
  <c r="H245" i="7"/>
  <c r="E256" i="7"/>
  <c r="E254" i="7"/>
  <c r="E253" i="7"/>
  <c r="F253" i="7"/>
  <c r="E252" i="7"/>
  <c r="F260" i="7"/>
  <c r="E251" i="7"/>
  <c r="F251" i="7"/>
  <c r="E250" i="7"/>
  <c r="F250" i="7"/>
  <c r="E249" i="7"/>
  <c r="F249" i="7"/>
  <c r="E248" i="7"/>
  <c r="F258" i="7"/>
  <c r="E247" i="7"/>
  <c r="F247" i="7"/>
  <c r="E246" i="7"/>
  <c r="F257" i="7"/>
  <c r="E245" i="7"/>
  <c r="F245" i="7"/>
  <c r="C256" i="7"/>
  <c r="C254" i="7"/>
  <c r="C253" i="7"/>
  <c r="C252" i="7"/>
  <c r="D260" i="7"/>
  <c r="C251" i="7"/>
  <c r="C250" i="7"/>
  <c r="C249" i="7"/>
  <c r="D249" i="7"/>
  <c r="C248" i="7"/>
  <c r="C247" i="7"/>
  <c r="C246" i="7"/>
  <c r="D257" i="7"/>
  <c r="C245" i="7"/>
  <c r="C32" i="4"/>
  <c r="B31" i="6"/>
  <c r="G32" i="6"/>
  <c r="C38" i="4"/>
  <c r="B37" i="6"/>
  <c r="G38" i="6"/>
  <c r="C43" i="4"/>
  <c r="B42" i="6"/>
  <c r="G43" i="6"/>
  <c r="C56" i="4"/>
  <c r="C59" i="4"/>
  <c r="B58" i="6"/>
  <c r="G59" i="6"/>
  <c r="C17" i="4"/>
  <c r="B16" i="6"/>
  <c r="G17" i="6"/>
  <c r="H32" i="4"/>
  <c r="H32" i="6"/>
  <c r="H38" i="4"/>
  <c r="H38" i="6"/>
  <c r="H2" i="4"/>
  <c r="H2" i="6"/>
  <c r="H43" i="4"/>
  <c r="H43" i="6"/>
  <c r="H48" i="4"/>
  <c r="H48" i="6"/>
  <c r="H8" i="4"/>
  <c r="H8" i="6"/>
  <c r="H47" i="4"/>
  <c r="H47" i="6"/>
  <c r="O232" i="7"/>
  <c r="O230" i="7"/>
  <c r="O229" i="7"/>
  <c r="O228" i="7"/>
  <c r="P228" i="7"/>
  <c r="O227" i="7"/>
  <c r="P227" i="7"/>
  <c r="O226" i="7"/>
  <c r="P226" i="7"/>
  <c r="O225" i="7"/>
  <c r="P225" i="7"/>
  <c r="O224" i="7"/>
  <c r="P224" i="7"/>
  <c r="O223" i="7"/>
  <c r="P223" i="7"/>
  <c r="C82" i="4"/>
  <c r="O222" i="7"/>
  <c r="P233" i="7"/>
  <c r="O221" i="7"/>
  <c r="P221" i="7"/>
  <c r="M232" i="7"/>
  <c r="M230" i="7"/>
  <c r="N230" i="7"/>
  <c r="M229" i="7"/>
  <c r="N229" i="7"/>
  <c r="M228" i="7"/>
  <c r="N228" i="7"/>
  <c r="M227" i="7"/>
  <c r="N227" i="7"/>
  <c r="M226" i="7"/>
  <c r="N226" i="7"/>
  <c r="M225" i="7"/>
  <c r="N225" i="7"/>
  <c r="M224" i="7"/>
  <c r="N234" i="7"/>
  <c r="M223" i="7"/>
  <c r="N223" i="7"/>
  <c r="M222" i="7"/>
  <c r="N222" i="7"/>
  <c r="M221" i="7"/>
  <c r="N221" i="7"/>
  <c r="K232" i="7"/>
  <c r="K230" i="7"/>
  <c r="L237" i="7"/>
  <c r="K229" i="7"/>
  <c r="L229" i="7"/>
  <c r="K228" i="7"/>
  <c r="L228" i="7"/>
  <c r="K226" i="7"/>
  <c r="L235" i="7"/>
  <c r="K225" i="7"/>
  <c r="L225" i="7"/>
  <c r="K224" i="7"/>
  <c r="L234" i="7"/>
  <c r="K223" i="7"/>
  <c r="L223" i="7"/>
  <c r="K222" i="7"/>
  <c r="K221" i="7"/>
  <c r="L221" i="7"/>
  <c r="I232" i="7"/>
  <c r="I230" i="7"/>
  <c r="J237" i="7"/>
  <c r="I229" i="7"/>
  <c r="J229" i="7"/>
  <c r="I228" i="7"/>
  <c r="I227" i="7"/>
  <c r="J227" i="7"/>
  <c r="I226" i="7"/>
  <c r="J235" i="7"/>
  <c r="I225" i="7"/>
  <c r="J225" i="7"/>
  <c r="I224" i="7"/>
  <c r="I223" i="7"/>
  <c r="J223" i="7"/>
  <c r="I222" i="7"/>
  <c r="I221" i="7"/>
  <c r="J221" i="7"/>
  <c r="G232" i="7"/>
  <c r="G230" i="7"/>
  <c r="H237" i="7"/>
  <c r="G229" i="7"/>
  <c r="H229" i="7"/>
  <c r="G228" i="7"/>
  <c r="H228" i="7"/>
  <c r="G227" i="7"/>
  <c r="H227" i="7"/>
  <c r="G226" i="7"/>
  <c r="H235" i="7"/>
  <c r="G225" i="7"/>
  <c r="H225" i="7"/>
  <c r="G224" i="7"/>
  <c r="H224" i="7"/>
  <c r="G223" i="7"/>
  <c r="H223" i="7"/>
  <c r="G222" i="7"/>
  <c r="H233" i="7"/>
  <c r="G221" i="7"/>
  <c r="H221" i="7"/>
  <c r="E232" i="7"/>
  <c r="E230" i="7"/>
  <c r="F230" i="7"/>
  <c r="E229" i="7"/>
  <c r="F229" i="7"/>
  <c r="E228" i="7"/>
  <c r="F236" i="7"/>
  <c r="E227" i="7"/>
  <c r="F227" i="7"/>
  <c r="E226" i="7"/>
  <c r="F226" i="7"/>
  <c r="E225" i="7"/>
  <c r="F225" i="7"/>
  <c r="E224" i="7"/>
  <c r="F224" i="7"/>
  <c r="E223" i="7"/>
  <c r="F223" i="7"/>
  <c r="E222" i="7"/>
  <c r="F233" i="7"/>
  <c r="E221" i="7"/>
  <c r="C232" i="7"/>
  <c r="C230" i="7"/>
  <c r="C229" i="7"/>
  <c r="C228" i="7"/>
  <c r="C227" i="7"/>
  <c r="C226" i="7"/>
  <c r="C225" i="7"/>
  <c r="C224" i="7"/>
  <c r="D224" i="7"/>
  <c r="C223" i="7"/>
  <c r="D223" i="7"/>
  <c r="O208" i="7"/>
  <c r="O206" i="7"/>
  <c r="P213" i="7"/>
  <c r="O205" i="7"/>
  <c r="P205" i="7"/>
  <c r="O204" i="7"/>
  <c r="P204" i="7"/>
  <c r="O203" i="7"/>
  <c r="P203" i="7"/>
  <c r="O202" i="7"/>
  <c r="P202" i="7"/>
  <c r="O201" i="7"/>
  <c r="O200" i="7"/>
  <c r="O199" i="7"/>
  <c r="O198" i="7"/>
  <c r="P209" i="7"/>
  <c r="O197" i="7"/>
  <c r="P197" i="7"/>
  <c r="M208" i="7"/>
  <c r="M206" i="7"/>
  <c r="N206" i="7"/>
  <c r="M205" i="7"/>
  <c r="N205" i="7"/>
  <c r="M204" i="7"/>
  <c r="N204" i="7"/>
  <c r="M203" i="7"/>
  <c r="N203" i="7"/>
  <c r="M202" i="7"/>
  <c r="M201" i="7"/>
  <c r="N201" i="7"/>
  <c r="M200" i="7"/>
  <c r="N200" i="7"/>
  <c r="M199" i="7"/>
  <c r="N199" i="7"/>
  <c r="M198" i="7"/>
  <c r="N209" i="7"/>
  <c r="M197" i="7"/>
  <c r="N197" i="7"/>
  <c r="K208" i="7"/>
  <c r="K206" i="7"/>
  <c r="L206" i="7"/>
  <c r="K205" i="7"/>
  <c r="L205" i="7"/>
  <c r="K204" i="7"/>
  <c r="L204" i="7"/>
  <c r="K203" i="7"/>
  <c r="L203" i="7"/>
  <c r="K202" i="7"/>
  <c r="L211" i="7"/>
  <c r="K201" i="7"/>
  <c r="K200" i="7"/>
  <c r="L210" i="7"/>
  <c r="K199" i="7"/>
  <c r="K198" i="7"/>
  <c r="K197" i="7"/>
  <c r="I208" i="7"/>
  <c r="I206" i="7"/>
  <c r="J213" i="7"/>
  <c r="I205" i="7"/>
  <c r="J205" i="7"/>
  <c r="I204" i="7"/>
  <c r="I203" i="7"/>
  <c r="I202" i="7"/>
  <c r="J211" i="7"/>
  <c r="I201" i="7"/>
  <c r="J201" i="7"/>
  <c r="I200" i="7"/>
  <c r="J200" i="7"/>
  <c r="I199" i="7"/>
  <c r="J199" i="7"/>
  <c r="I198" i="7"/>
  <c r="J209" i="7"/>
  <c r="I197" i="7"/>
  <c r="J197" i="7"/>
  <c r="G208" i="7"/>
  <c r="G206" i="7"/>
  <c r="G205" i="7"/>
  <c r="H205" i="7"/>
  <c r="G204" i="7"/>
  <c r="G203" i="7"/>
  <c r="H203" i="7"/>
  <c r="G202" i="7"/>
  <c r="G201" i="7"/>
  <c r="H201" i="7"/>
  <c r="G200" i="7"/>
  <c r="H210" i="7"/>
  <c r="G199" i="7"/>
  <c r="H199" i="7"/>
  <c r="G198" i="7"/>
  <c r="H198" i="7"/>
  <c r="G197" i="7"/>
  <c r="H197" i="7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278" i="1"/>
  <c r="W280" i="1"/>
  <c r="W282" i="1"/>
  <c r="W284" i="1"/>
  <c r="W286" i="1"/>
  <c r="W288" i="1"/>
  <c r="W290" i="1"/>
  <c r="W292" i="1"/>
  <c r="O496" i="7"/>
  <c r="W294" i="1"/>
  <c r="E208" i="7"/>
  <c r="E206" i="7"/>
  <c r="F213" i="7"/>
  <c r="E205" i="7"/>
  <c r="F205" i="7"/>
  <c r="E204" i="7"/>
  <c r="E203" i="7"/>
  <c r="F203" i="7"/>
  <c r="E202" i="7"/>
  <c r="F211" i="7"/>
  <c r="E201" i="7"/>
  <c r="F201" i="7"/>
  <c r="E200" i="7"/>
  <c r="F200" i="7"/>
  <c r="E199" i="7"/>
  <c r="F199" i="7"/>
  <c r="E198" i="7"/>
  <c r="F209" i="7"/>
  <c r="E197" i="7"/>
  <c r="F197" i="7"/>
  <c r="C206" i="7"/>
  <c r="D206" i="7"/>
  <c r="C205" i="7"/>
  <c r="D205" i="7"/>
  <c r="C204" i="7"/>
  <c r="D204" i="7"/>
  <c r="C203" i="7"/>
  <c r="C202" i="7"/>
  <c r="D202" i="7"/>
  <c r="C201" i="7"/>
  <c r="C200" i="7"/>
  <c r="C199" i="7"/>
  <c r="D199" i="7"/>
  <c r="C198" i="7"/>
  <c r="C197" i="7"/>
  <c r="D197" i="7"/>
  <c r="C41" i="4"/>
  <c r="C41" i="5"/>
  <c r="C60" i="4"/>
  <c r="C12" i="4"/>
  <c r="C13" i="4"/>
  <c r="B12" i="6"/>
  <c r="G13" i="6"/>
  <c r="C28" i="4"/>
  <c r="C52" i="4"/>
  <c r="B51" i="6"/>
  <c r="G52" i="6"/>
  <c r="C35" i="4"/>
  <c r="B34" i="6"/>
  <c r="G35" i="6"/>
  <c r="C208" i="7"/>
  <c r="H41" i="4"/>
  <c r="H41" i="6"/>
  <c r="H17" i="4"/>
  <c r="H17" i="6"/>
  <c r="H12" i="4"/>
  <c r="H12" i="6"/>
  <c r="H13" i="4"/>
  <c r="H13" i="6"/>
  <c r="H28" i="4"/>
  <c r="H28" i="6"/>
  <c r="H35" i="4"/>
  <c r="H35" i="6"/>
  <c r="C10" i="4"/>
  <c r="B9" i="6"/>
  <c r="G10" i="6"/>
  <c r="C37" i="4"/>
  <c r="H10" i="4"/>
  <c r="H10" i="6"/>
  <c r="H82" i="4"/>
  <c r="H82" i="6"/>
  <c r="H7" i="4"/>
  <c r="H7" i="6"/>
  <c r="H37" i="4"/>
  <c r="H37" i="6"/>
  <c r="H56" i="4"/>
  <c r="H56" i="6"/>
  <c r="H59" i="4"/>
  <c r="H59" i="6"/>
  <c r="O184" i="7"/>
  <c r="O182" i="7"/>
  <c r="O181" i="7"/>
  <c r="O180" i="7"/>
  <c r="P188" i="7"/>
  <c r="O179" i="7"/>
  <c r="O178" i="7"/>
  <c r="O177" i="7"/>
  <c r="P177" i="7"/>
  <c r="O176" i="7"/>
  <c r="P186" i="7"/>
  <c r="O175" i="7"/>
  <c r="O174" i="7"/>
  <c r="P185" i="7"/>
  <c r="O173" i="7"/>
  <c r="M184" i="7"/>
  <c r="M182" i="7"/>
  <c r="N189" i="7"/>
  <c r="M181" i="7"/>
  <c r="M180" i="7"/>
  <c r="N188" i="7"/>
  <c r="M179" i="7"/>
  <c r="N179" i="7"/>
  <c r="M178" i="7"/>
  <c r="N187" i="7"/>
  <c r="M177" i="7"/>
  <c r="N177" i="7"/>
  <c r="M176" i="7"/>
  <c r="N186" i="7"/>
  <c r="M175" i="7"/>
  <c r="N175" i="7"/>
  <c r="M174" i="7"/>
  <c r="N185" i="7"/>
  <c r="M173" i="7"/>
  <c r="N173" i="7"/>
  <c r="K184" i="7"/>
  <c r="K182" i="7"/>
  <c r="L189" i="7"/>
  <c r="K181" i="7"/>
  <c r="L181" i="7"/>
  <c r="K180" i="7"/>
  <c r="K179" i="7"/>
  <c r="L179" i="7"/>
  <c r="K178" i="7"/>
  <c r="K177" i="7"/>
  <c r="L177" i="7"/>
  <c r="K176" i="7"/>
  <c r="K175" i="7"/>
  <c r="L175" i="7"/>
  <c r="K174" i="7"/>
  <c r="L185" i="7"/>
  <c r="K173" i="7"/>
  <c r="L173" i="7"/>
  <c r="I184" i="7"/>
  <c r="I182" i="7"/>
  <c r="J189" i="7"/>
  <c r="I181" i="7"/>
  <c r="I180" i="7"/>
  <c r="I179" i="7"/>
  <c r="I178" i="7"/>
  <c r="J187" i="7"/>
  <c r="I177" i="7"/>
  <c r="J177" i="7"/>
  <c r="I176" i="7"/>
  <c r="J186" i="7"/>
  <c r="I175" i="7"/>
  <c r="I174" i="7"/>
  <c r="I173" i="7"/>
  <c r="J173" i="7"/>
  <c r="G184" i="7"/>
  <c r="G182" i="7"/>
  <c r="G181" i="7"/>
  <c r="H181" i="7"/>
  <c r="G180" i="7"/>
  <c r="H188" i="7"/>
  <c r="G179" i="7"/>
  <c r="H179" i="7"/>
  <c r="G178" i="7"/>
  <c r="H187" i="7"/>
  <c r="G177" i="7"/>
  <c r="H177" i="7"/>
  <c r="G176" i="7"/>
  <c r="G175" i="7"/>
  <c r="H175" i="7"/>
  <c r="G174" i="7"/>
  <c r="H185" i="7"/>
  <c r="G173" i="7"/>
  <c r="H173" i="7"/>
  <c r="E184" i="7"/>
  <c r="E182" i="7"/>
  <c r="F189" i="7"/>
  <c r="E181" i="7"/>
  <c r="E180" i="7"/>
  <c r="E179" i="7"/>
  <c r="F179" i="7"/>
  <c r="E178" i="7"/>
  <c r="F187" i="7"/>
  <c r="E177" i="7"/>
  <c r="F177" i="7"/>
  <c r="E176" i="7"/>
  <c r="F176" i="7"/>
  <c r="E175" i="7"/>
  <c r="F175" i="7"/>
  <c r="E174" i="7"/>
  <c r="F185" i="7"/>
  <c r="E173" i="7"/>
  <c r="F173" i="7"/>
  <c r="C182" i="7"/>
  <c r="D189" i="7"/>
  <c r="H52" i="4"/>
  <c r="H52" i="6"/>
  <c r="C180" i="7"/>
  <c r="D188" i="7"/>
  <c r="C178" i="7"/>
  <c r="C176" i="7"/>
  <c r="H60" i="4"/>
  <c r="H60" i="6"/>
  <c r="C174" i="7"/>
  <c r="D185" i="7"/>
  <c r="C184" i="7"/>
  <c r="C181" i="7"/>
  <c r="C179" i="7"/>
  <c r="C177" i="7"/>
  <c r="C175" i="7"/>
  <c r="D175" i="7"/>
  <c r="C173" i="7"/>
  <c r="D173" i="7"/>
  <c r="O160" i="7"/>
  <c r="O158" i="7"/>
  <c r="P165" i="7"/>
  <c r="O157" i="7"/>
  <c r="O156" i="7"/>
  <c r="P156" i="7"/>
  <c r="O155" i="7"/>
  <c r="O154" i="7"/>
  <c r="O153" i="7"/>
  <c r="P153" i="7"/>
  <c r="O152" i="7"/>
  <c r="O151" i="7"/>
  <c r="P151" i="7"/>
  <c r="O150" i="7"/>
  <c r="O149" i="7"/>
  <c r="M160" i="7"/>
  <c r="M158" i="7"/>
  <c r="N165" i="7"/>
  <c r="M157" i="7"/>
  <c r="N157" i="7"/>
  <c r="M156" i="7"/>
  <c r="N164" i="7"/>
  <c r="M155" i="7"/>
  <c r="N155" i="7"/>
  <c r="M154" i="7"/>
  <c r="N154" i="7"/>
  <c r="M153" i="7"/>
  <c r="N153" i="7"/>
  <c r="M152" i="7"/>
  <c r="M151" i="7"/>
  <c r="M150" i="7"/>
  <c r="M149" i="7"/>
  <c r="N149" i="7"/>
  <c r="K160" i="7"/>
  <c r="K158" i="7"/>
  <c r="L165" i="7"/>
  <c r="K157" i="7"/>
  <c r="L157" i="7"/>
  <c r="K156" i="7"/>
  <c r="L164" i="7"/>
  <c r="K155" i="7"/>
  <c r="L155" i="7"/>
  <c r="K154" i="7"/>
  <c r="L163" i="7"/>
  <c r="K153" i="7"/>
  <c r="L153" i="7"/>
  <c r="K152" i="7"/>
  <c r="L162" i="7"/>
  <c r="K151" i="7"/>
  <c r="L151" i="7"/>
  <c r="K150" i="7"/>
  <c r="L161" i="7"/>
  <c r="K149" i="7"/>
  <c r="L149" i="7"/>
  <c r="I160" i="7"/>
  <c r="I158" i="7"/>
  <c r="I157" i="7"/>
  <c r="J157" i="7"/>
  <c r="I156" i="7"/>
  <c r="I155" i="7"/>
  <c r="J155" i="7"/>
  <c r="I154" i="7"/>
  <c r="I153" i="7"/>
  <c r="J153" i="7"/>
  <c r="I152" i="7"/>
  <c r="I151" i="7"/>
  <c r="J151" i="7"/>
  <c r="I150" i="7"/>
  <c r="I149" i="7"/>
  <c r="J149" i="7"/>
  <c r="G160" i="7"/>
  <c r="G158" i="7"/>
  <c r="H165" i="7"/>
  <c r="G157" i="7"/>
  <c r="H157" i="7"/>
  <c r="G156" i="7"/>
  <c r="H164" i="7"/>
  <c r="G155" i="7"/>
  <c r="H155" i="7"/>
  <c r="G154" i="7"/>
  <c r="H163" i="7"/>
  <c r="G153" i="7"/>
  <c r="H153" i="7"/>
  <c r="G152" i="7"/>
  <c r="H162" i="7"/>
  <c r="G151" i="7"/>
  <c r="H151" i="7"/>
  <c r="G150" i="7"/>
  <c r="E158" i="7"/>
  <c r="F165" i="7"/>
  <c r="C158" i="7"/>
  <c r="D165" i="7"/>
  <c r="E156" i="7"/>
  <c r="C156" i="7"/>
  <c r="E154" i="7"/>
  <c r="F163" i="7"/>
  <c r="C154" i="7"/>
  <c r="D163" i="7"/>
  <c r="E152" i="7"/>
  <c r="F162" i="7"/>
  <c r="C152" i="7"/>
  <c r="E150" i="7"/>
  <c r="F161" i="7"/>
  <c r="C150" i="7"/>
  <c r="D161" i="7"/>
  <c r="O134" i="7"/>
  <c r="P141" i="7"/>
  <c r="M134" i="7"/>
  <c r="N141" i="7"/>
  <c r="K134" i="7"/>
  <c r="L141" i="7"/>
  <c r="I134" i="7"/>
  <c r="G134" i="7"/>
  <c r="H141" i="7"/>
  <c r="E134" i="7"/>
  <c r="F141" i="7"/>
  <c r="C134" i="7"/>
  <c r="D134" i="7"/>
  <c r="O132" i="7"/>
  <c r="P132" i="7"/>
  <c r="M132" i="7"/>
  <c r="K132" i="7"/>
  <c r="I132" i="7"/>
  <c r="G132" i="7"/>
  <c r="E132" i="7"/>
  <c r="F140" i="7"/>
  <c r="C132" i="7"/>
  <c r="D132" i="7"/>
  <c r="O130" i="7"/>
  <c r="P139" i="7"/>
  <c r="M130" i="7"/>
  <c r="K130" i="7"/>
  <c r="L139" i="7"/>
  <c r="I130" i="7"/>
  <c r="H54" i="4"/>
  <c r="H54" i="6"/>
  <c r="G130" i="7"/>
  <c r="H139" i="7"/>
  <c r="E130" i="7"/>
  <c r="F139" i="7"/>
  <c r="C130" i="7"/>
  <c r="O128" i="7"/>
  <c r="P138" i="7"/>
  <c r="M128" i="7"/>
  <c r="N128" i="7"/>
  <c r="K128" i="7"/>
  <c r="I128" i="7"/>
  <c r="J138" i="7"/>
  <c r="G128" i="7"/>
  <c r="H138" i="7"/>
  <c r="E128" i="7"/>
  <c r="F128" i="7"/>
  <c r="C128" i="7"/>
  <c r="D138" i="7"/>
  <c r="O126" i="7"/>
  <c r="M126" i="7"/>
  <c r="N137" i="7"/>
  <c r="K126" i="7"/>
  <c r="I126" i="7"/>
  <c r="G126" i="7"/>
  <c r="H126" i="7"/>
  <c r="E126" i="7"/>
  <c r="C126" i="7"/>
  <c r="O110" i="7"/>
  <c r="M110" i="7"/>
  <c r="N117" i="7"/>
  <c r="K110" i="7"/>
  <c r="I110" i="7"/>
  <c r="J117" i="7"/>
  <c r="G110" i="7"/>
  <c r="E110" i="7"/>
  <c r="F117" i="7"/>
  <c r="C110" i="7"/>
  <c r="H39" i="4"/>
  <c r="H39" i="6"/>
  <c r="O108" i="7"/>
  <c r="M108" i="7"/>
  <c r="N108" i="7"/>
  <c r="K108" i="7"/>
  <c r="I108" i="7"/>
  <c r="G108" i="7"/>
  <c r="H116" i="7"/>
  <c r="E108" i="7"/>
  <c r="F108" i="7"/>
  <c r="C108" i="7"/>
  <c r="D116" i="7"/>
  <c r="O106" i="7"/>
  <c r="P115" i="7"/>
  <c r="H14" i="4"/>
  <c r="H14" i="6"/>
  <c r="M106" i="7"/>
  <c r="N115" i="7"/>
  <c r="K106" i="7"/>
  <c r="L115" i="7"/>
  <c r="I106" i="7"/>
  <c r="J115" i="7"/>
  <c r="G106" i="7"/>
  <c r="H115" i="7"/>
  <c r="E106" i="7"/>
  <c r="F115" i="7"/>
  <c r="C106" i="7"/>
  <c r="D115" i="7"/>
  <c r="O104" i="7"/>
  <c r="P104" i="7"/>
  <c r="M104" i="7"/>
  <c r="N114" i="7"/>
  <c r="K104" i="7"/>
  <c r="L114" i="7"/>
  <c r="I104" i="7"/>
  <c r="J104" i="7"/>
  <c r="H6" i="4"/>
  <c r="H6" i="6"/>
  <c r="G104" i="7"/>
  <c r="H114" i="7"/>
  <c r="E104" i="7"/>
  <c r="F104" i="7"/>
  <c r="C104" i="7"/>
  <c r="D114" i="7"/>
  <c r="O102" i="7"/>
  <c r="M102" i="7"/>
  <c r="K102" i="7"/>
  <c r="L113" i="7"/>
  <c r="I102" i="7"/>
  <c r="J113" i="7"/>
  <c r="G102" i="7"/>
  <c r="E102" i="7"/>
  <c r="F113" i="7"/>
  <c r="C102" i="7"/>
  <c r="D113" i="7"/>
  <c r="O112" i="7"/>
  <c r="M112" i="7"/>
  <c r="K112" i="7"/>
  <c r="I112" i="7"/>
  <c r="G112" i="7"/>
  <c r="E112" i="7"/>
  <c r="C112" i="7"/>
  <c r="O86" i="7"/>
  <c r="P93" i="7"/>
  <c r="M86" i="7"/>
  <c r="N93" i="7"/>
  <c r="K86" i="7"/>
  <c r="L93" i="7"/>
  <c r="I86" i="7"/>
  <c r="J93" i="7"/>
  <c r="G86" i="7"/>
  <c r="E86" i="7"/>
  <c r="F93" i="7"/>
  <c r="H46" i="4"/>
  <c r="H46" i="6"/>
  <c r="C86" i="7"/>
  <c r="D93" i="7"/>
  <c r="O84" i="7"/>
  <c r="P92" i="7"/>
  <c r="M84" i="7"/>
  <c r="K84" i="7"/>
  <c r="L92" i="7"/>
  <c r="I84" i="7"/>
  <c r="G84" i="7"/>
  <c r="H92" i="7"/>
  <c r="E84" i="7"/>
  <c r="F92" i="7"/>
  <c r="C84" i="7"/>
  <c r="D84" i="7"/>
  <c r="H45" i="4"/>
  <c r="H45" i="6"/>
  <c r="O82" i="7"/>
  <c r="M82" i="7"/>
  <c r="K82" i="7"/>
  <c r="L91" i="7"/>
  <c r="I82" i="7"/>
  <c r="J91" i="7"/>
  <c r="H34" i="4"/>
  <c r="H34" i="6"/>
  <c r="G82" i="7"/>
  <c r="E82" i="7"/>
  <c r="F91" i="7"/>
  <c r="C82" i="7"/>
  <c r="D91" i="7"/>
  <c r="O80" i="7"/>
  <c r="P90" i="7"/>
  <c r="M80" i="7"/>
  <c r="K80" i="7"/>
  <c r="L90" i="7"/>
  <c r="I80" i="7"/>
  <c r="J90" i="7"/>
  <c r="G80" i="7"/>
  <c r="H90" i="7"/>
  <c r="E80" i="7"/>
  <c r="C80" i="7"/>
  <c r="D90" i="7"/>
  <c r="O78" i="7"/>
  <c r="P89" i="7"/>
  <c r="M78" i="7"/>
  <c r="N89" i="7"/>
  <c r="K78" i="7"/>
  <c r="I78" i="7"/>
  <c r="J89" i="7"/>
  <c r="H61" i="4"/>
  <c r="H61" i="6"/>
  <c r="G78" i="7"/>
  <c r="H89" i="7"/>
  <c r="E78" i="7"/>
  <c r="C78" i="7"/>
  <c r="D89" i="7"/>
  <c r="O62" i="7"/>
  <c r="P62" i="7"/>
  <c r="M62" i="7"/>
  <c r="N69" i="7"/>
  <c r="K62" i="7"/>
  <c r="I62" i="7"/>
  <c r="J69" i="7"/>
  <c r="H5" i="4"/>
  <c r="H5" i="6"/>
  <c r="G62" i="7"/>
  <c r="H69" i="7"/>
  <c r="E62" i="7"/>
  <c r="F69" i="7"/>
  <c r="C62" i="7"/>
  <c r="D69" i="7"/>
  <c r="O60" i="7"/>
  <c r="P68" i="7"/>
  <c r="M60" i="7"/>
  <c r="N68" i="7"/>
  <c r="K60" i="7"/>
  <c r="I60" i="7"/>
  <c r="J68" i="7"/>
  <c r="G60" i="7"/>
  <c r="E60" i="7"/>
  <c r="F68" i="7"/>
  <c r="C60" i="7"/>
  <c r="D68" i="7"/>
  <c r="H9" i="4"/>
  <c r="H9" i="6"/>
  <c r="O58" i="7"/>
  <c r="P67" i="7"/>
  <c r="M58" i="7"/>
  <c r="N67" i="7"/>
  <c r="K58" i="7"/>
  <c r="I58" i="7"/>
  <c r="J67" i="7"/>
  <c r="G58" i="7"/>
  <c r="H67" i="7"/>
  <c r="E58" i="7"/>
  <c r="F67" i="7"/>
  <c r="C58" i="7"/>
  <c r="D58" i="7"/>
  <c r="O56" i="7"/>
  <c r="P56" i="7"/>
  <c r="H62" i="4"/>
  <c r="H62" i="6"/>
  <c r="M56" i="7"/>
  <c r="N66" i="7"/>
  <c r="K56" i="7"/>
  <c r="L66" i="7"/>
  <c r="I56" i="7"/>
  <c r="J66" i="7"/>
  <c r="G56" i="7"/>
  <c r="H66" i="7"/>
  <c r="E56" i="7"/>
  <c r="F66" i="7"/>
  <c r="C56" i="7"/>
  <c r="D66" i="7"/>
  <c r="O54" i="7"/>
  <c r="P65" i="7"/>
  <c r="M54" i="7"/>
  <c r="N65" i="7"/>
  <c r="K54" i="7"/>
  <c r="L65" i="7"/>
  <c r="I54" i="7"/>
  <c r="G54" i="7"/>
  <c r="H65" i="7"/>
  <c r="E54" i="7"/>
  <c r="F65" i="7"/>
  <c r="C54" i="7"/>
  <c r="D65" i="7"/>
  <c r="O38" i="7"/>
  <c r="P38" i="7"/>
  <c r="M38" i="7"/>
  <c r="N45" i="7"/>
  <c r="K38" i="7"/>
  <c r="L45" i="7"/>
  <c r="I38" i="7"/>
  <c r="J38" i="7"/>
  <c r="H29" i="4"/>
  <c r="H29" i="6"/>
  <c r="G38" i="7"/>
  <c r="H38" i="7"/>
  <c r="E38" i="7"/>
  <c r="C38" i="7"/>
  <c r="D45" i="7"/>
  <c r="O36" i="7"/>
  <c r="P44" i="7"/>
  <c r="M36" i="7"/>
  <c r="N44" i="7"/>
  <c r="K36" i="7"/>
  <c r="L36" i="7"/>
  <c r="I36" i="7"/>
  <c r="G36" i="7"/>
  <c r="H36" i="7"/>
  <c r="E36" i="7"/>
  <c r="F44" i="7"/>
  <c r="C36" i="7"/>
  <c r="D44" i="7"/>
  <c r="O34" i="7"/>
  <c r="M34" i="7"/>
  <c r="N43" i="7"/>
  <c r="K34" i="7"/>
  <c r="L43" i="7"/>
  <c r="I34" i="7"/>
  <c r="J34" i="7"/>
  <c r="G34" i="7"/>
  <c r="E34" i="7"/>
  <c r="F34" i="7"/>
  <c r="C34" i="7"/>
  <c r="D43" i="7"/>
  <c r="O32" i="7"/>
  <c r="P42" i="7"/>
  <c r="M32" i="7"/>
  <c r="N42" i="7"/>
  <c r="K32" i="7"/>
  <c r="L42" i="7"/>
  <c r="I32" i="7"/>
  <c r="J42" i="7"/>
  <c r="H15" i="4"/>
  <c r="H15" i="6"/>
  <c r="G32" i="7"/>
  <c r="H42" i="7"/>
  <c r="E32" i="7"/>
  <c r="F42" i="7"/>
  <c r="C32" i="7"/>
  <c r="D42" i="7"/>
  <c r="O30" i="7"/>
  <c r="P41" i="7"/>
  <c r="M30" i="7"/>
  <c r="N41" i="7"/>
  <c r="K30" i="7"/>
  <c r="L30" i="7"/>
  <c r="I30" i="7"/>
  <c r="J41" i="7"/>
  <c r="G30" i="7"/>
  <c r="E30" i="7"/>
  <c r="C30" i="7"/>
  <c r="D41" i="7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Q7" i="9"/>
  <c r="R7" i="9"/>
  <c r="S7" i="9"/>
  <c r="T7" i="9"/>
  <c r="U7" i="9"/>
  <c r="V7" i="9"/>
  <c r="W7" i="9"/>
  <c r="X7" i="9"/>
  <c r="Y7" i="9"/>
  <c r="Z7" i="9"/>
  <c r="AA7" i="9"/>
  <c r="AB7" i="9"/>
  <c r="C30" i="4"/>
  <c r="B29" i="6"/>
  <c r="G30" i="6"/>
  <c r="AC7" i="9"/>
  <c r="AD7" i="9"/>
  <c r="Q8" i="9"/>
  <c r="R8" i="9"/>
  <c r="S8" i="9"/>
  <c r="T18" i="9"/>
  <c r="U8" i="9"/>
  <c r="V8" i="9"/>
  <c r="W8" i="9"/>
  <c r="X8" i="9"/>
  <c r="Y8" i="9"/>
  <c r="Z8" i="9"/>
  <c r="AA8" i="9"/>
  <c r="AB8" i="9"/>
  <c r="AC8" i="9"/>
  <c r="AD8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Q10" i="9"/>
  <c r="R19" i="9"/>
  <c r="S10" i="9"/>
  <c r="T10" i="9"/>
  <c r="U10" i="9"/>
  <c r="W10" i="9"/>
  <c r="X19" i="9"/>
  <c r="Y10" i="9"/>
  <c r="Z19" i="9"/>
  <c r="AA10" i="9"/>
  <c r="AB10" i="9"/>
  <c r="AC10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Q12" i="9"/>
  <c r="R12" i="9"/>
  <c r="S12" i="9"/>
  <c r="T20" i="9"/>
  <c r="U12" i="9"/>
  <c r="V12" i="9"/>
  <c r="W12" i="9"/>
  <c r="X20" i="9"/>
  <c r="Y12" i="9"/>
  <c r="AA12" i="9"/>
  <c r="AB20" i="9"/>
  <c r="AC12" i="9"/>
  <c r="AD12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Q14" i="9"/>
  <c r="R21" i="9"/>
  <c r="S14" i="9"/>
  <c r="T14" i="9"/>
  <c r="U14" i="9"/>
  <c r="V14" i="9"/>
  <c r="W14" i="9"/>
  <c r="X14" i="9"/>
  <c r="Y14" i="9"/>
  <c r="Z14" i="9"/>
  <c r="AA14" i="9"/>
  <c r="AC14" i="9"/>
  <c r="AD14" i="9"/>
  <c r="Q16" i="9"/>
  <c r="S16" i="9"/>
  <c r="U16" i="9"/>
  <c r="W16" i="9"/>
  <c r="Y16" i="9"/>
  <c r="AA16" i="9"/>
  <c r="AC16" i="9"/>
  <c r="R17" i="9"/>
  <c r="T17" i="9"/>
  <c r="V17" i="9"/>
  <c r="X17" i="9"/>
  <c r="Z17" i="9"/>
  <c r="AB17" i="9"/>
  <c r="AD17" i="9"/>
  <c r="H30" i="4"/>
  <c r="H30" i="6"/>
  <c r="C5" i="9"/>
  <c r="D5" i="9"/>
  <c r="O5" i="9"/>
  <c r="P5" i="9"/>
  <c r="M5" i="9"/>
  <c r="N5" i="9"/>
  <c r="K5" i="9"/>
  <c r="L5" i="9"/>
  <c r="I5" i="9"/>
  <c r="J5" i="9"/>
  <c r="G5" i="9"/>
  <c r="H5" i="9"/>
  <c r="E5" i="9"/>
  <c r="F5" i="9"/>
  <c r="K8" i="9"/>
  <c r="L18" i="9"/>
  <c r="O14" i="9"/>
  <c r="P14" i="9"/>
  <c r="O13" i="9"/>
  <c r="P13" i="9"/>
  <c r="O12" i="9"/>
  <c r="P12" i="9"/>
  <c r="O11" i="9"/>
  <c r="P11" i="9"/>
  <c r="O10" i="9"/>
  <c r="P19" i="9"/>
  <c r="O9" i="9"/>
  <c r="P9" i="9"/>
  <c r="O8" i="9"/>
  <c r="P18" i="9"/>
  <c r="O7" i="9"/>
  <c r="P7" i="9"/>
  <c r="O6" i="9"/>
  <c r="P6" i="9"/>
  <c r="M14" i="9"/>
  <c r="N21" i="9"/>
  <c r="M13" i="9"/>
  <c r="N13" i="9"/>
  <c r="M12" i="9"/>
  <c r="N20" i="9"/>
  <c r="M11" i="9"/>
  <c r="N11" i="9"/>
  <c r="M10" i="9"/>
  <c r="N10" i="9"/>
  <c r="M9" i="9"/>
  <c r="N9" i="9"/>
  <c r="M8" i="9"/>
  <c r="N8" i="9"/>
  <c r="M7" i="9"/>
  <c r="N7" i="9"/>
  <c r="M6" i="9"/>
  <c r="N6" i="9"/>
  <c r="K14" i="9"/>
  <c r="L14" i="9"/>
  <c r="K13" i="9"/>
  <c r="L13" i="9"/>
  <c r="K12" i="9"/>
  <c r="L20" i="9"/>
  <c r="K11" i="9"/>
  <c r="L11" i="9"/>
  <c r="K10" i="9"/>
  <c r="L10" i="9"/>
  <c r="K9" i="9"/>
  <c r="L9" i="9"/>
  <c r="K7" i="9"/>
  <c r="L7" i="9"/>
  <c r="K6" i="9"/>
  <c r="L6" i="9"/>
  <c r="I14" i="9"/>
  <c r="J21" i="9"/>
  <c r="I13" i="9"/>
  <c r="J13" i="9"/>
  <c r="I12" i="9"/>
  <c r="J20" i="9"/>
  <c r="I11" i="9"/>
  <c r="J11" i="9"/>
  <c r="I10" i="9"/>
  <c r="I9" i="9"/>
  <c r="J9" i="9"/>
  <c r="I8" i="9"/>
  <c r="J18" i="9"/>
  <c r="I7" i="9"/>
  <c r="J7" i="9"/>
  <c r="I6" i="9"/>
  <c r="J6" i="9"/>
  <c r="G14" i="9"/>
  <c r="H21" i="9"/>
  <c r="G13" i="9"/>
  <c r="H13" i="9"/>
  <c r="G12" i="9"/>
  <c r="H12" i="9"/>
  <c r="G11" i="9"/>
  <c r="H11" i="9"/>
  <c r="G10" i="9"/>
  <c r="H19" i="9"/>
  <c r="G9" i="9"/>
  <c r="H9" i="9"/>
  <c r="G8" i="9"/>
  <c r="H8" i="9"/>
  <c r="G7" i="9"/>
  <c r="H7" i="9"/>
  <c r="G6" i="9"/>
  <c r="H6" i="9"/>
  <c r="E14" i="9"/>
  <c r="F14" i="9"/>
  <c r="E13" i="9"/>
  <c r="F13" i="9"/>
  <c r="E12" i="9"/>
  <c r="E11" i="9"/>
  <c r="F11" i="9"/>
  <c r="E10" i="9"/>
  <c r="F10" i="9"/>
  <c r="E9" i="9"/>
  <c r="F9" i="9"/>
  <c r="E8" i="9"/>
  <c r="F8" i="9"/>
  <c r="E7" i="9"/>
  <c r="F7" i="9"/>
  <c r="E6" i="9"/>
  <c r="F6" i="9"/>
  <c r="C14" i="9"/>
  <c r="D21" i="9"/>
  <c r="C13" i="9"/>
  <c r="D13" i="9"/>
  <c r="C12" i="9"/>
  <c r="D12" i="9"/>
  <c r="C11" i="9"/>
  <c r="D11" i="9"/>
  <c r="C10" i="9"/>
  <c r="D19" i="9"/>
  <c r="C9" i="9"/>
  <c r="D9" i="9"/>
  <c r="C8" i="9"/>
  <c r="D8" i="9"/>
  <c r="C7" i="9"/>
  <c r="D7" i="9"/>
  <c r="C6" i="9"/>
  <c r="O6" i="7"/>
  <c r="P17" i="7"/>
  <c r="M6" i="7"/>
  <c r="N17" i="7"/>
  <c r="K6" i="7"/>
  <c r="L17" i="9"/>
  <c r="I6" i="7"/>
  <c r="G6" i="7"/>
  <c r="H17" i="9"/>
  <c r="E6" i="7"/>
  <c r="F17" i="9"/>
  <c r="C6" i="7"/>
  <c r="D17" i="9"/>
  <c r="O16" i="9"/>
  <c r="M16" i="9"/>
  <c r="G16" i="9"/>
  <c r="C16" i="9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P173" i="4"/>
  <c r="AE174" i="2"/>
  <c r="O173" i="4"/>
  <c r="J173" i="4"/>
  <c r="M174" i="2"/>
  <c r="G173" i="4"/>
  <c r="V173" i="4"/>
  <c r="I173" i="4"/>
  <c r="L173" i="4"/>
  <c r="N173" i="4"/>
  <c r="Z173" i="4"/>
  <c r="F173" i="4"/>
  <c r="AE173" i="4"/>
  <c r="P174" i="4"/>
  <c r="O174" i="4"/>
  <c r="AD175" i="2"/>
  <c r="J174" i="4"/>
  <c r="M175" i="2"/>
  <c r="G174" i="4"/>
  <c r="V174" i="4"/>
  <c r="I174" i="4"/>
  <c r="L174" i="4"/>
  <c r="N174" i="4"/>
  <c r="Z174" i="4"/>
  <c r="F174" i="4"/>
  <c r="AE174" i="4"/>
  <c r="P175" i="4"/>
  <c r="AE176" i="2"/>
  <c r="O175" i="4"/>
  <c r="J175" i="4"/>
  <c r="M176" i="2"/>
  <c r="G175" i="4"/>
  <c r="I175" i="4"/>
  <c r="L175" i="4"/>
  <c r="N175" i="4"/>
  <c r="Z175" i="4"/>
  <c r="F175" i="4"/>
  <c r="AE175" i="4"/>
  <c r="P176" i="4"/>
  <c r="AE177" i="2"/>
  <c r="O176" i="4"/>
  <c r="J176" i="4"/>
  <c r="M177" i="2"/>
  <c r="G176" i="4"/>
  <c r="E177" i="2"/>
  <c r="I176" i="4"/>
  <c r="L176" i="4"/>
  <c r="N176" i="4"/>
  <c r="Z176" i="4"/>
  <c r="F176" i="4"/>
  <c r="AE176" i="4"/>
  <c r="P177" i="4"/>
  <c r="AE178" i="2"/>
  <c r="O177" i="4"/>
  <c r="J177" i="4"/>
  <c r="M178" i="2"/>
  <c r="G177" i="4"/>
  <c r="V177" i="4"/>
  <c r="I177" i="4"/>
  <c r="L177" i="4"/>
  <c r="N177" i="4"/>
  <c r="Z177" i="4"/>
  <c r="F177" i="4"/>
  <c r="AE177" i="4"/>
  <c r="P178" i="4"/>
  <c r="AE179" i="2"/>
  <c r="O178" i="4"/>
  <c r="J178" i="4"/>
  <c r="M179" i="2"/>
  <c r="G178" i="4"/>
  <c r="V178" i="4"/>
  <c r="I178" i="4"/>
  <c r="L178" i="4"/>
  <c r="N178" i="4"/>
  <c r="Z178" i="4"/>
  <c r="F178" i="4"/>
  <c r="AE178" i="4"/>
  <c r="P179" i="4"/>
  <c r="AE180" i="2"/>
  <c r="O179" i="4"/>
  <c r="AI179" i="4"/>
  <c r="J179" i="4"/>
  <c r="M180" i="2"/>
  <c r="G179" i="4"/>
  <c r="I179" i="4"/>
  <c r="L179" i="4"/>
  <c r="N179" i="4"/>
  <c r="Z179" i="4"/>
  <c r="F179" i="4"/>
  <c r="AE179" i="4"/>
  <c r="P180" i="4"/>
  <c r="AE181" i="2"/>
  <c r="O180" i="4"/>
  <c r="AI180" i="4"/>
  <c r="J180" i="4"/>
  <c r="M181" i="2"/>
  <c r="G180" i="4"/>
  <c r="V180" i="4"/>
  <c r="I180" i="4"/>
  <c r="L180" i="4"/>
  <c r="N180" i="4"/>
  <c r="Z180" i="4"/>
  <c r="F180" i="4"/>
  <c r="AE180" i="4"/>
  <c r="P181" i="4"/>
  <c r="AE182" i="2"/>
  <c r="O181" i="4"/>
  <c r="J181" i="4"/>
  <c r="M182" i="2"/>
  <c r="G181" i="4"/>
  <c r="V181" i="4"/>
  <c r="I181" i="4"/>
  <c r="L181" i="4"/>
  <c r="N181" i="4"/>
  <c r="Z181" i="4"/>
  <c r="F181" i="4"/>
  <c r="AE181" i="4"/>
  <c r="P182" i="4"/>
  <c r="O182" i="4"/>
  <c r="AD183" i="2"/>
  <c r="J182" i="4"/>
  <c r="M183" i="2"/>
  <c r="G182" i="4"/>
  <c r="I182" i="4"/>
  <c r="L182" i="4"/>
  <c r="N182" i="4"/>
  <c r="Z182" i="4"/>
  <c r="F182" i="4"/>
  <c r="AE182" i="4"/>
  <c r="P183" i="4"/>
  <c r="AE184" i="2"/>
  <c r="O183" i="4"/>
  <c r="J183" i="4"/>
  <c r="M184" i="2"/>
  <c r="G183" i="4"/>
  <c r="V183" i="4"/>
  <c r="I183" i="4"/>
  <c r="L183" i="4"/>
  <c r="N183" i="4"/>
  <c r="Z183" i="4"/>
  <c r="F183" i="4"/>
  <c r="AE183" i="4"/>
  <c r="P184" i="4"/>
  <c r="O184" i="4"/>
  <c r="J184" i="4"/>
  <c r="M185" i="2"/>
  <c r="G184" i="4"/>
  <c r="V184" i="4"/>
  <c r="I184" i="4"/>
  <c r="L184" i="4"/>
  <c r="N184" i="4"/>
  <c r="Z184" i="4"/>
  <c r="F184" i="4"/>
  <c r="AE184" i="4"/>
  <c r="P185" i="4"/>
  <c r="AE186" i="2"/>
  <c r="O185" i="4"/>
  <c r="J185" i="4"/>
  <c r="M186" i="2"/>
  <c r="G185" i="4"/>
  <c r="I185" i="4"/>
  <c r="L185" i="4"/>
  <c r="N185" i="4"/>
  <c r="Z185" i="4"/>
  <c r="F185" i="4"/>
  <c r="AE185" i="4"/>
  <c r="P186" i="4"/>
  <c r="AE187" i="2"/>
  <c r="O186" i="4"/>
  <c r="AI186" i="4"/>
  <c r="J186" i="4"/>
  <c r="M187" i="2"/>
  <c r="G186" i="4"/>
  <c r="E187" i="2"/>
  <c r="I186" i="4"/>
  <c r="L186" i="4"/>
  <c r="N186" i="4"/>
  <c r="Z186" i="4"/>
  <c r="F186" i="4"/>
  <c r="AE186" i="4"/>
  <c r="P187" i="4"/>
  <c r="AE188" i="2"/>
  <c r="O187" i="4"/>
  <c r="J187" i="4"/>
  <c r="M188" i="2"/>
  <c r="G187" i="4"/>
  <c r="V187" i="4"/>
  <c r="I187" i="4"/>
  <c r="L187" i="4"/>
  <c r="N187" i="4"/>
  <c r="Z187" i="4"/>
  <c r="F187" i="4"/>
  <c r="AE187" i="4"/>
  <c r="P188" i="4"/>
  <c r="AE189" i="2"/>
  <c r="O188" i="4"/>
  <c r="J188" i="4"/>
  <c r="M189" i="2"/>
  <c r="G188" i="4"/>
  <c r="I188" i="4"/>
  <c r="L188" i="4"/>
  <c r="N188" i="4"/>
  <c r="Z188" i="4"/>
  <c r="F188" i="4"/>
  <c r="AE188" i="4"/>
  <c r="P189" i="4"/>
  <c r="O189" i="4"/>
  <c r="J189" i="4"/>
  <c r="M190" i="2"/>
  <c r="G189" i="4"/>
  <c r="V189" i="4"/>
  <c r="I189" i="4"/>
  <c r="L189" i="4"/>
  <c r="N189" i="4"/>
  <c r="Z189" i="4"/>
  <c r="F189" i="4"/>
  <c r="AE189" i="4"/>
  <c r="P190" i="4"/>
  <c r="O190" i="4"/>
  <c r="J190" i="4"/>
  <c r="M191" i="2"/>
  <c r="G190" i="4"/>
  <c r="V190" i="4"/>
  <c r="I190" i="4"/>
  <c r="L190" i="4"/>
  <c r="N190" i="4"/>
  <c r="Z190" i="4"/>
  <c r="F190" i="4"/>
  <c r="AE190" i="4"/>
  <c r="P191" i="4"/>
  <c r="O191" i="4"/>
  <c r="J191" i="4"/>
  <c r="M192" i="2"/>
  <c r="G191" i="4"/>
  <c r="I191" i="4"/>
  <c r="L191" i="4"/>
  <c r="N191" i="4"/>
  <c r="Z191" i="4"/>
  <c r="F191" i="4"/>
  <c r="AE191" i="4"/>
  <c r="P192" i="4"/>
  <c r="AE193" i="2"/>
  <c r="O192" i="4"/>
  <c r="J192" i="4"/>
  <c r="M193" i="2"/>
  <c r="G192" i="4"/>
  <c r="I192" i="4"/>
  <c r="L192" i="4"/>
  <c r="N192" i="4"/>
  <c r="Z192" i="4"/>
  <c r="F192" i="4"/>
  <c r="AE192" i="4"/>
  <c r="P193" i="4"/>
  <c r="AE194" i="2"/>
  <c r="O193" i="4"/>
  <c r="J193" i="4"/>
  <c r="M194" i="2"/>
  <c r="G193" i="4"/>
  <c r="V193" i="4"/>
  <c r="I193" i="4"/>
  <c r="L193" i="4"/>
  <c r="N193" i="4"/>
  <c r="Z193" i="4"/>
  <c r="F193" i="4"/>
  <c r="AE193" i="4"/>
  <c r="P194" i="4"/>
  <c r="AE195" i="2"/>
  <c r="O194" i="4"/>
  <c r="AI194" i="4"/>
  <c r="J194" i="4"/>
  <c r="M195" i="2"/>
  <c r="G194" i="4"/>
  <c r="V194" i="4"/>
  <c r="I194" i="4"/>
  <c r="L194" i="4"/>
  <c r="N194" i="4"/>
  <c r="Z194" i="4"/>
  <c r="F194" i="4"/>
  <c r="AE194" i="4"/>
  <c r="P195" i="4"/>
  <c r="AE196" i="2"/>
  <c r="O195" i="4"/>
  <c r="AI195" i="4"/>
  <c r="J195" i="4"/>
  <c r="M196" i="2"/>
  <c r="G195" i="4"/>
  <c r="V195" i="4"/>
  <c r="I195" i="4"/>
  <c r="L195" i="4"/>
  <c r="N195" i="4"/>
  <c r="Z195" i="4"/>
  <c r="F195" i="4"/>
  <c r="AE195" i="4"/>
  <c r="P196" i="4"/>
  <c r="AE197" i="2"/>
  <c r="O196" i="4"/>
  <c r="J196" i="4"/>
  <c r="M197" i="2"/>
  <c r="G196" i="4"/>
  <c r="I196" i="4"/>
  <c r="L196" i="4"/>
  <c r="N196" i="4"/>
  <c r="Z196" i="4"/>
  <c r="F196" i="4"/>
  <c r="AE196" i="4"/>
  <c r="P197" i="4"/>
  <c r="O197" i="4"/>
  <c r="J197" i="4"/>
  <c r="M198" i="2"/>
  <c r="G197" i="4"/>
  <c r="V197" i="4"/>
  <c r="I197" i="4"/>
  <c r="L197" i="4"/>
  <c r="N197" i="4"/>
  <c r="Z197" i="4"/>
  <c r="F197" i="4"/>
  <c r="AE197" i="4"/>
  <c r="P198" i="4"/>
  <c r="AE199" i="2"/>
  <c r="O198" i="4"/>
  <c r="J198" i="4"/>
  <c r="M199" i="2"/>
  <c r="G198" i="4"/>
  <c r="V198" i="4"/>
  <c r="I198" i="4"/>
  <c r="L198" i="4"/>
  <c r="N198" i="4"/>
  <c r="Z198" i="4"/>
  <c r="F198" i="4"/>
  <c r="AE198" i="4"/>
  <c r="P199" i="4"/>
  <c r="O199" i="4"/>
  <c r="AI199" i="4"/>
  <c r="J199" i="4"/>
  <c r="M200" i="2"/>
  <c r="G199" i="4"/>
  <c r="E200" i="2"/>
  <c r="I199" i="4"/>
  <c r="L199" i="4"/>
  <c r="N199" i="4"/>
  <c r="Z199" i="4"/>
  <c r="F199" i="4"/>
  <c r="AE199" i="4"/>
  <c r="P200" i="4"/>
  <c r="AE201" i="2"/>
  <c r="O200" i="4"/>
  <c r="J200" i="4"/>
  <c r="M201" i="2"/>
  <c r="G200" i="4"/>
  <c r="V200" i="4"/>
  <c r="I200" i="4"/>
  <c r="L200" i="4"/>
  <c r="N200" i="4"/>
  <c r="Z200" i="4"/>
  <c r="F200" i="4"/>
  <c r="AE200" i="4"/>
  <c r="P201" i="4"/>
  <c r="AE202" i="2"/>
  <c r="O201" i="4"/>
  <c r="J201" i="4"/>
  <c r="M202" i="2"/>
  <c r="G201" i="4"/>
  <c r="I201" i="4"/>
  <c r="L201" i="4"/>
  <c r="N201" i="4"/>
  <c r="Z201" i="4"/>
  <c r="F201" i="4"/>
  <c r="AE201" i="4"/>
  <c r="P202" i="4"/>
  <c r="O202" i="4"/>
  <c r="J202" i="4"/>
  <c r="M203" i="2"/>
  <c r="G202" i="4"/>
  <c r="E203" i="2"/>
  <c r="I202" i="4"/>
  <c r="L202" i="4"/>
  <c r="N202" i="4"/>
  <c r="Z202" i="4"/>
  <c r="F202" i="4"/>
  <c r="AE202" i="4"/>
  <c r="P203" i="4"/>
  <c r="AE204" i="2"/>
  <c r="O203" i="4"/>
  <c r="J203" i="4"/>
  <c r="M204" i="2"/>
  <c r="G203" i="4"/>
  <c r="I203" i="4"/>
  <c r="L203" i="4"/>
  <c r="N203" i="4"/>
  <c r="Z203" i="4"/>
  <c r="F203" i="4"/>
  <c r="AE203" i="4"/>
  <c r="P204" i="4"/>
  <c r="AE205" i="2"/>
  <c r="O204" i="4"/>
  <c r="J204" i="4"/>
  <c r="M205" i="2"/>
  <c r="G204" i="4"/>
  <c r="I204" i="4"/>
  <c r="L204" i="4"/>
  <c r="N204" i="4"/>
  <c r="Z204" i="4"/>
  <c r="F204" i="4"/>
  <c r="AE204" i="4"/>
  <c r="P205" i="4"/>
  <c r="AE206" i="2"/>
  <c r="O205" i="4"/>
  <c r="J205" i="4"/>
  <c r="M206" i="2"/>
  <c r="G205" i="4"/>
  <c r="I205" i="4"/>
  <c r="L205" i="4"/>
  <c r="N205" i="4"/>
  <c r="Z205" i="4"/>
  <c r="F205" i="4"/>
  <c r="AE205" i="4"/>
  <c r="P206" i="4"/>
  <c r="AE207" i="2"/>
  <c r="O206" i="4"/>
  <c r="J206" i="4"/>
  <c r="M207" i="2"/>
  <c r="G206" i="4"/>
  <c r="V206" i="4"/>
  <c r="I206" i="4"/>
  <c r="L206" i="4"/>
  <c r="N206" i="4"/>
  <c r="Z206" i="4"/>
  <c r="F206" i="4"/>
  <c r="AE206" i="4"/>
  <c r="P207" i="4"/>
  <c r="AE208" i="2"/>
  <c r="O207" i="4"/>
  <c r="J207" i="4"/>
  <c r="M208" i="2"/>
  <c r="G207" i="4"/>
  <c r="I207" i="4"/>
  <c r="L207" i="4"/>
  <c r="N207" i="4"/>
  <c r="Z207" i="4"/>
  <c r="F207" i="4"/>
  <c r="AE207" i="4"/>
  <c r="P208" i="4"/>
  <c r="AE209" i="2"/>
  <c r="O208" i="4"/>
  <c r="J208" i="4"/>
  <c r="M209" i="2"/>
  <c r="G208" i="4"/>
  <c r="V208" i="4"/>
  <c r="I208" i="4"/>
  <c r="L208" i="4"/>
  <c r="N208" i="4"/>
  <c r="Z208" i="4"/>
  <c r="F208" i="4"/>
  <c r="AE208" i="4"/>
  <c r="P209" i="4"/>
  <c r="O209" i="4"/>
  <c r="J209" i="4"/>
  <c r="M210" i="2"/>
  <c r="G209" i="4"/>
  <c r="I209" i="4"/>
  <c r="L209" i="4"/>
  <c r="N209" i="4"/>
  <c r="Z209" i="4"/>
  <c r="F209" i="4"/>
  <c r="AE209" i="4"/>
  <c r="P210" i="4"/>
  <c r="AE211" i="2"/>
  <c r="O210" i="4"/>
  <c r="J210" i="4"/>
  <c r="M211" i="2"/>
  <c r="G210" i="4"/>
  <c r="I210" i="4"/>
  <c r="L210" i="4"/>
  <c r="N210" i="4"/>
  <c r="Z210" i="4"/>
  <c r="F210" i="4"/>
  <c r="AE210" i="4"/>
  <c r="AE15" i="4"/>
  <c r="AE16" i="4"/>
  <c r="AE17" i="4"/>
  <c r="AE18" i="4"/>
  <c r="AE19" i="4"/>
  <c r="AE20" i="4"/>
  <c r="AE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" i="4"/>
  <c r="M3" i="4"/>
  <c r="X4" i="2"/>
  <c r="M5" i="4"/>
  <c r="X6" i="2"/>
  <c r="M6" i="4"/>
  <c r="X7" i="2"/>
  <c r="M8" i="4"/>
  <c r="X9" i="2"/>
  <c r="M10" i="4"/>
  <c r="X11" i="2"/>
  <c r="M11" i="4"/>
  <c r="X12" i="2"/>
  <c r="M12" i="4"/>
  <c r="X13" i="2"/>
  <c r="M13" i="4"/>
  <c r="X14" i="2"/>
  <c r="M14" i="4"/>
  <c r="X15" i="2"/>
  <c r="M16" i="4"/>
  <c r="X17" i="2"/>
  <c r="M17" i="4"/>
  <c r="X18" i="2"/>
  <c r="M18" i="4"/>
  <c r="X19" i="2"/>
  <c r="M19" i="4"/>
  <c r="X20" i="2"/>
  <c r="M20" i="4"/>
  <c r="X21" i="2"/>
  <c r="M21" i="4"/>
  <c r="X22" i="2"/>
  <c r="M22" i="4"/>
  <c r="X23" i="2"/>
  <c r="M23" i="4"/>
  <c r="X24" i="2"/>
  <c r="M24" i="4"/>
  <c r="X25" i="2"/>
  <c r="M25" i="4"/>
  <c r="X26" i="2"/>
  <c r="M26" i="4"/>
  <c r="X27" i="2"/>
  <c r="M28" i="4"/>
  <c r="X29" i="2"/>
  <c r="M30" i="4"/>
  <c r="X31" i="2"/>
  <c r="M31" i="4"/>
  <c r="X32" i="2"/>
  <c r="M33" i="4"/>
  <c r="X34" i="2"/>
  <c r="M34" i="4"/>
  <c r="X35" i="2"/>
  <c r="M35" i="4"/>
  <c r="X36" i="2"/>
  <c r="M36" i="4"/>
  <c r="X37" i="2"/>
  <c r="M37" i="4"/>
  <c r="X38" i="2"/>
  <c r="M38" i="4"/>
  <c r="X39" i="2"/>
  <c r="M41" i="4"/>
  <c r="X42" i="2"/>
  <c r="M42" i="4"/>
  <c r="X43" i="2"/>
  <c r="M43" i="4"/>
  <c r="X44" i="2"/>
  <c r="M44" i="4"/>
  <c r="X45" i="2"/>
  <c r="M45" i="4"/>
  <c r="X46" i="2"/>
  <c r="M46" i="4"/>
  <c r="X47" i="2"/>
  <c r="M47" i="4"/>
  <c r="X48" i="2"/>
  <c r="M48" i="4"/>
  <c r="X49" i="2"/>
  <c r="M49" i="4"/>
  <c r="X50" i="2"/>
  <c r="M50" i="4"/>
  <c r="X51" i="2"/>
  <c r="M51" i="4"/>
  <c r="X52" i="2"/>
  <c r="M52" i="4"/>
  <c r="X53" i="2"/>
  <c r="M53" i="4"/>
  <c r="X54" i="2"/>
  <c r="M54" i="4"/>
  <c r="X55" i="2"/>
  <c r="M55" i="4"/>
  <c r="X56" i="2"/>
  <c r="M56" i="4"/>
  <c r="X57" i="2"/>
  <c r="M57" i="4"/>
  <c r="X58" i="2"/>
  <c r="M58" i="4"/>
  <c r="X59" i="2"/>
  <c r="M59" i="4"/>
  <c r="X60" i="2"/>
  <c r="M60" i="4"/>
  <c r="X61" i="2"/>
  <c r="M61" i="4"/>
  <c r="X62" i="2"/>
  <c r="M62" i="4"/>
  <c r="X63" i="2"/>
  <c r="M63" i="4"/>
  <c r="X64" i="2"/>
  <c r="M64" i="4"/>
  <c r="X65" i="2"/>
  <c r="M65" i="4"/>
  <c r="X66" i="2"/>
  <c r="M66" i="4"/>
  <c r="X67" i="2"/>
  <c r="M67" i="4"/>
  <c r="X68" i="2"/>
  <c r="M68" i="4"/>
  <c r="X69" i="2"/>
  <c r="M69" i="4"/>
  <c r="X70" i="2"/>
  <c r="M70" i="4"/>
  <c r="X71" i="2"/>
  <c r="M71" i="4"/>
  <c r="X72" i="2"/>
  <c r="M72" i="4"/>
  <c r="X73" i="2"/>
  <c r="M73" i="4"/>
  <c r="X74" i="2"/>
  <c r="M74" i="4"/>
  <c r="X75" i="2"/>
  <c r="M75" i="4"/>
  <c r="X76" i="2"/>
  <c r="M76" i="4"/>
  <c r="X77" i="2"/>
  <c r="M77" i="4"/>
  <c r="X78" i="2"/>
  <c r="M78" i="4"/>
  <c r="X79" i="2"/>
  <c r="M79" i="4"/>
  <c r="X80" i="2"/>
  <c r="M80" i="4"/>
  <c r="X81" i="2"/>
  <c r="M81" i="4"/>
  <c r="X82" i="2"/>
  <c r="M82" i="4"/>
  <c r="X83" i="2"/>
  <c r="M83" i="4"/>
  <c r="X84" i="2"/>
  <c r="M84" i="4"/>
  <c r="X85" i="2"/>
  <c r="M85" i="4"/>
  <c r="X86" i="2"/>
  <c r="M86" i="4"/>
  <c r="X87" i="2"/>
  <c r="M87" i="4"/>
  <c r="X88" i="2"/>
  <c r="M88" i="4"/>
  <c r="X89" i="2"/>
  <c r="M89" i="4"/>
  <c r="X90" i="2"/>
  <c r="M90" i="4"/>
  <c r="X91" i="2"/>
  <c r="M91" i="4"/>
  <c r="X92" i="2"/>
  <c r="M92" i="4"/>
  <c r="X93" i="2"/>
  <c r="M93" i="4"/>
  <c r="X94" i="2"/>
  <c r="M94" i="4"/>
  <c r="X95" i="2"/>
  <c r="M95" i="4"/>
  <c r="X96" i="2"/>
  <c r="M96" i="4"/>
  <c r="X97" i="2"/>
  <c r="M97" i="4"/>
  <c r="X98" i="2"/>
  <c r="M98" i="4"/>
  <c r="X99" i="2"/>
  <c r="M99" i="4"/>
  <c r="X100" i="2"/>
  <c r="M100" i="4"/>
  <c r="X101" i="2"/>
  <c r="M101" i="4"/>
  <c r="X102" i="2"/>
  <c r="M102" i="4"/>
  <c r="X103" i="2"/>
  <c r="M103" i="4"/>
  <c r="X104" i="2"/>
  <c r="M104" i="4"/>
  <c r="X105" i="2"/>
  <c r="M105" i="4"/>
  <c r="X106" i="2"/>
  <c r="M106" i="4"/>
  <c r="X107" i="2"/>
  <c r="M107" i="4"/>
  <c r="X108" i="2"/>
  <c r="M108" i="4"/>
  <c r="X109" i="2"/>
  <c r="M109" i="4"/>
  <c r="X110" i="2"/>
  <c r="M110" i="4"/>
  <c r="X111" i="2"/>
  <c r="M111" i="4"/>
  <c r="X112" i="2"/>
  <c r="M112" i="4"/>
  <c r="X113" i="2"/>
  <c r="M113" i="4"/>
  <c r="X114" i="2"/>
  <c r="M114" i="4"/>
  <c r="X115" i="2"/>
  <c r="M115" i="4"/>
  <c r="X116" i="2"/>
  <c r="M116" i="4"/>
  <c r="X117" i="2"/>
  <c r="M117" i="4"/>
  <c r="X118" i="2"/>
  <c r="M118" i="4"/>
  <c r="X119" i="2"/>
  <c r="M119" i="4"/>
  <c r="X120" i="2"/>
  <c r="M120" i="4"/>
  <c r="X121" i="2"/>
  <c r="M121" i="4"/>
  <c r="X122" i="2"/>
  <c r="M122" i="4"/>
  <c r="X123" i="2"/>
  <c r="M123" i="4"/>
  <c r="X124" i="2"/>
  <c r="M124" i="4"/>
  <c r="X125" i="2"/>
  <c r="M125" i="4"/>
  <c r="X126" i="2"/>
  <c r="M126" i="4"/>
  <c r="X127" i="2"/>
  <c r="M127" i="4"/>
  <c r="X128" i="2"/>
  <c r="M128" i="4"/>
  <c r="X129" i="2"/>
  <c r="M129" i="4"/>
  <c r="X130" i="2"/>
  <c r="M130" i="4"/>
  <c r="X131" i="2"/>
  <c r="M131" i="4"/>
  <c r="X132" i="2"/>
  <c r="M132" i="4"/>
  <c r="X133" i="2"/>
  <c r="M133" i="4"/>
  <c r="X134" i="2"/>
  <c r="M134" i="4"/>
  <c r="X135" i="2"/>
  <c r="M135" i="4"/>
  <c r="X136" i="2"/>
  <c r="M136" i="4"/>
  <c r="X137" i="2"/>
  <c r="M137" i="4"/>
  <c r="X138" i="2"/>
  <c r="M138" i="4"/>
  <c r="X139" i="2"/>
  <c r="M139" i="4"/>
  <c r="X140" i="2"/>
  <c r="M140" i="4"/>
  <c r="X141" i="2"/>
  <c r="M141" i="4"/>
  <c r="X142" i="2"/>
  <c r="M142" i="4"/>
  <c r="X143" i="2"/>
  <c r="M143" i="4"/>
  <c r="X144" i="2"/>
  <c r="M144" i="4"/>
  <c r="X145" i="2"/>
  <c r="M145" i="4"/>
  <c r="X146" i="2"/>
  <c r="M146" i="4"/>
  <c r="X147" i="2"/>
  <c r="M147" i="4"/>
  <c r="X148" i="2"/>
  <c r="M148" i="4"/>
  <c r="X149" i="2"/>
  <c r="M149" i="4"/>
  <c r="X150" i="2"/>
  <c r="M150" i="4"/>
  <c r="X151" i="2"/>
  <c r="M151" i="4"/>
  <c r="X152" i="2"/>
  <c r="M152" i="4"/>
  <c r="X153" i="2"/>
  <c r="M153" i="4"/>
  <c r="X154" i="2"/>
  <c r="M154" i="4"/>
  <c r="X155" i="2"/>
  <c r="M155" i="4"/>
  <c r="X156" i="2"/>
  <c r="M156" i="4"/>
  <c r="X157" i="2"/>
  <c r="M157" i="4"/>
  <c r="X158" i="2"/>
  <c r="M158" i="4"/>
  <c r="X159" i="2"/>
  <c r="M159" i="4"/>
  <c r="X160" i="2"/>
  <c r="M160" i="4"/>
  <c r="X161" i="2"/>
  <c r="M161" i="4"/>
  <c r="X162" i="2"/>
  <c r="M162" i="4"/>
  <c r="X163" i="2"/>
  <c r="M163" i="4"/>
  <c r="X164" i="2"/>
  <c r="M164" i="4"/>
  <c r="X165" i="2"/>
  <c r="M165" i="4"/>
  <c r="X166" i="2"/>
  <c r="M166" i="4"/>
  <c r="X167" i="2"/>
  <c r="M167" i="4"/>
  <c r="X168" i="2"/>
  <c r="M168" i="4"/>
  <c r="X169" i="2"/>
  <c r="M169" i="4"/>
  <c r="X170" i="2"/>
  <c r="M170" i="4"/>
  <c r="X171" i="2"/>
  <c r="M171" i="4"/>
  <c r="X172" i="2"/>
  <c r="M172" i="4"/>
  <c r="X173" i="2"/>
  <c r="M173" i="4"/>
  <c r="X174" i="2"/>
  <c r="M174" i="4"/>
  <c r="X175" i="2"/>
  <c r="M175" i="4"/>
  <c r="X176" i="2"/>
  <c r="M176" i="4"/>
  <c r="X177" i="2"/>
  <c r="M177" i="4"/>
  <c r="X178" i="2"/>
  <c r="M178" i="4"/>
  <c r="X179" i="2"/>
  <c r="M179" i="4"/>
  <c r="X180" i="2"/>
  <c r="M180" i="4"/>
  <c r="X181" i="2"/>
  <c r="M181" i="4"/>
  <c r="X182" i="2"/>
  <c r="M182" i="4"/>
  <c r="X183" i="2"/>
  <c r="M183" i="4"/>
  <c r="X184" i="2"/>
  <c r="M184" i="4"/>
  <c r="X185" i="2"/>
  <c r="M185" i="4"/>
  <c r="X186" i="2"/>
  <c r="M186" i="4"/>
  <c r="X187" i="2"/>
  <c r="M187" i="4"/>
  <c r="X188" i="2"/>
  <c r="M188" i="4"/>
  <c r="X189" i="2"/>
  <c r="M189" i="4"/>
  <c r="X190" i="2"/>
  <c r="M190" i="4"/>
  <c r="X191" i="2"/>
  <c r="M191" i="4"/>
  <c r="X192" i="2"/>
  <c r="M192" i="4"/>
  <c r="X193" i="2"/>
  <c r="M193" i="4"/>
  <c r="X194" i="2"/>
  <c r="M194" i="4"/>
  <c r="X195" i="2"/>
  <c r="M195" i="4"/>
  <c r="X196" i="2"/>
  <c r="M196" i="4"/>
  <c r="X197" i="2"/>
  <c r="M197" i="4"/>
  <c r="X198" i="2"/>
  <c r="M198" i="4"/>
  <c r="X199" i="2"/>
  <c r="M199" i="4"/>
  <c r="X200" i="2"/>
  <c r="M200" i="4"/>
  <c r="X201" i="2"/>
  <c r="M201" i="4"/>
  <c r="X202" i="2"/>
  <c r="M202" i="4"/>
  <c r="X203" i="2"/>
  <c r="M203" i="4"/>
  <c r="X204" i="2"/>
  <c r="M204" i="4"/>
  <c r="X205" i="2"/>
  <c r="M205" i="4"/>
  <c r="X206" i="2"/>
  <c r="M206" i="4"/>
  <c r="X207" i="2"/>
  <c r="M207" i="4"/>
  <c r="X208" i="2"/>
  <c r="M208" i="4"/>
  <c r="X209" i="2"/>
  <c r="M209" i="4"/>
  <c r="X210" i="2"/>
  <c r="M210" i="4"/>
  <c r="X211" i="2"/>
  <c r="L5" i="4"/>
  <c r="L7" i="4"/>
  <c r="L8" i="4"/>
  <c r="L9" i="4"/>
  <c r="L10" i="4"/>
  <c r="L11" i="4"/>
  <c r="L13" i="4"/>
  <c r="L14" i="4"/>
  <c r="L15" i="4"/>
  <c r="L16" i="4"/>
  <c r="L19" i="4"/>
  <c r="L20" i="4"/>
  <c r="L22" i="4"/>
  <c r="L23" i="4"/>
  <c r="L25" i="4"/>
  <c r="L28" i="4"/>
  <c r="L30" i="4"/>
  <c r="L31" i="4"/>
  <c r="L32" i="4"/>
  <c r="L34" i="4"/>
  <c r="L37" i="4"/>
  <c r="L38" i="4"/>
  <c r="L39" i="4"/>
  <c r="L42" i="4"/>
  <c r="L43" i="4"/>
  <c r="L44" i="4"/>
  <c r="L45" i="4"/>
  <c r="L46" i="4"/>
  <c r="L49" i="4"/>
  <c r="L52" i="4"/>
  <c r="L53" i="4"/>
  <c r="L55" i="4"/>
  <c r="I5" i="4"/>
  <c r="I7" i="4"/>
  <c r="I8" i="4"/>
  <c r="I9" i="4"/>
  <c r="I10" i="4"/>
  <c r="I11" i="4"/>
  <c r="I13" i="4"/>
  <c r="I14" i="4"/>
  <c r="I15" i="4"/>
  <c r="I16" i="4"/>
  <c r="I19" i="4"/>
  <c r="I20" i="4"/>
  <c r="I22" i="4"/>
  <c r="I23" i="4"/>
  <c r="I25" i="4"/>
  <c r="I28" i="4"/>
  <c r="I30" i="4"/>
  <c r="I31" i="4"/>
  <c r="I32" i="4"/>
  <c r="I34" i="4"/>
  <c r="I37" i="4"/>
  <c r="I38" i="4"/>
  <c r="I39" i="4"/>
  <c r="I42" i="4"/>
  <c r="I43" i="4"/>
  <c r="I44" i="4"/>
  <c r="I45" i="4"/>
  <c r="I46" i="4"/>
  <c r="I49" i="4"/>
  <c r="I52" i="4"/>
  <c r="I53" i="4"/>
  <c r="I5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" i="4"/>
  <c r="H11" i="4"/>
  <c r="H11" i="6"/>
  <c r="H19" i="4"/>
  <c r="H19" i="6"/>
  <c r="H20" i="4"/>
  <c r="H20" i="6"/>
  <c r="H22" i="4"/>
  <c r="H22" i="6"/>
  <c r="H31" i="4"/>
  <c r="H31" i="6"/>
  <c r="H42" i="4"/>
  <c r="H42" i="6"/>
  <c r="H44" i="4"/>
  <c r="H44" i="6"/>
  <c r="H49" i="4"/>
  <c r="H49" i="6"/>
  <c r="H57" i="4"/>
  <c r="H57" i="6"/>
  <c r="H58" i="4"/>
  <c r="H58" i="6"/>
  <c r="H63" i="4"/>
  <c r="H63" i="6"/>
  <c r="H64" i="4"/>
  <c r="H64" i="6"/>
  <c r="H65" i="4"/>
  <c r="H65" i="6"/>
  <c r="H66" i="4"/>
  <c r="H66" i="6"/>
  <c r="H67" i="4"/>
  <c r="H67" i="6"/>
  <c r="H68" i="4"/>
  <c r="H68" i="6"/>
  <c r="H69" i="4"/>
  <c r="H69" i="6"/>
  <c r="H70" i="4"/>
  <c r="H70" i="6"/>
  <c r="H71" i="4"/>
  <c r="H71" i="6"/>
  <c r="H72" i="4"/>
  <c r="H72" i="6"/>
  <c r="H73" i="4"/>
  <c r="H73" i="6"/>
  <c r="H74" i="4"/>
  <c r="H74" i="6"/>
  <c r="H75" i="4"/>
  <c r="H75" i="6"/>
  <c r="H76" i="4"/>
  <c r="H76" i="6"/>
  <c r="H77" i="4"/>
  <c r="H77" i="6"/>
  <c r="H78" i="4"/>
  <c r="H78" i="6"/>
  <c r="H79" i="4"/>
  <c r="H79" i="6"/>
  <c r="H80" i="4"/>
  <c r="H80" i="6"/>
  <c r="H81" i="4"/>
  <c r="H81" i="6"/>
  <c r="H83" i="4"/>
  <c r="H83" i="6"/>
  <c r="H84" i="4"/>
  <c r="H84" i="6"/>
  <c r="H85" i="4"/>
  <c r="H85" i="6"/>
  <c r="H86" i="4"/>
  <c r="H86" i="6"/>
  <c r="H87" i="4"/>
  <c r="H87" i="6"/>
  <c r="H88" i="4"/>
  <c r="H88" i="6"/>
  <c r="H89" i="4"/>
  <c r="H89" i="6"/>
  <c r="H90" i="4"/>
  <c r="H90" i="6"/>
  <c r="H91" i="4"/>
  <c r="H91" i="6"/>
  <c r="H92" i="4"/>
  <c r="H92" i="6"/>
  <c r="H93" i="4"/>
  <c r="H93" i="6"/>
  <c r="H94" i="4"/>
  <c r="H94" i="6"/>
  <c r="H95" i="4"/>
  <c r="H95" i="6"/>
  <c r="H96" i="4"/>
  <c r="H96" i="6"/>
  <c r="H97" i="4"/>
  <c r="H97" i="6"/>
  <c r="H98" i="4"/>
  <c r="H98" i="6"/>
  <c r="H99" i="4"/>
  <c r="H99" i="6"/>
  <c r="H100" i="4"/>
  <c r="H100" i="6"/>
  <c r="H101" i="4"/>
  <c r="H101" i="6"/>
  <c r="H102" i="4"/>
  <c r="H102" i="6"/>
  <c r="H103" i="4"/>
  <c r="H103" i="6"/>
  <c r="H104" i="4"/>
  <c r="H104" i="6"/>
  <c r="H105" i="4"/>
  <c r="H105" i="6"/>
  <c r="H106" i="4"/>
  <c r="H106" i="6"/>
  <c r="H107" i="4"/>
  <c r="H107" i="6"/>
  <c r="H108" i="4"/>
  <c r="H108" i="6"/>
  <c r="H109" i="4"/>
  <c r="H109" i="6"/>
  <c r="H110" i="4"/>
  <c r="H110" i="6"/>
  <c r="H111" i="4"/>
  <c r="H111" i="6"/>
  <c r="H112" i="4"/>
  <c r="H112" i="6"/>
  <c r="H113" i="4"/>
  <c r="H113" i="6"/>
  <c r="H114" i="4"/>
  <c r="H114" i="6"/>
  <c r="H115" i="4"/>
  <c r="H115" i="6"/>
  <c r="H116" i="4"/>
  <c r="H116" i="6"/>
  <c r="H117" i="4"/>
  <c r="H117" i="6"/>
  <c r="H118" i="4"/>
  <c r="H118" i="6"/>
  <c r="H119" i="4"/>
  <c r="H119" i="6"/>
  <c r="H120" i="4"/>
  <c r="H120" i="6"/>
  <c r="H121" i="4"/>
  <c r="H121" i="6"/>
  <c r="H122" i="4"/>
  <c r="H122" i="6"/>
  <c r="H123" i="4"/>
  <c r="H123" i="6"/>
  <c r="H124" i="4"/>
  <c r="H124" i="6"/>
  <c r="H125" i="4"/>
  <c r="H125" i="6"/>
  <c r="H126" i="4"/>
  <c r="H126" i="6"/>
  <c r="H127" i="4"/>
  <c r="H127" i="6"/>
  <c r="H128" i="4"/>
  <c r="H128" i="6"/>
  <c r="H129" i="4"/>
  <c r="H129" i="6"/>
  <c r="H130" i="4"/>
  <c r="H130" i="6"/>
  <c r="H131" i="4"/>
  <c r="H131" i="6"/>
  <c r="H132" i="4"/>
  <c r="H132" i="6"/>
  <c r="H133" i="4"/>
  <c r="H133" i="6"/>
  <c r="H134" i="4"/>
  <c r="H134" i="6"/>
  <c r="H135" i="4"/>
  <c r="H135" i="6"/>
  <c r="H136" i="4"/>
  <c r="H136" i="6"/>
  <c r="H137" i="4"/>
  <c r="H137" i="6"/>
  <c r="H138" i="4"/>
  <c r="H138" i="6"/>
  <c r="H139" i="4"/>
  <c r="H139" i="6"/>
  <c r="H140" i="4"/>
  <c r="H140" i="6"/>
  <c r="H141" i="4"/>
  <c r="H141" i="6" s="1"/>
  <c r="H142" i="4"/>
  <c r="H142" i="6"/>
  <c r="H143" i="4"/>
  <c r="H143" i="6"/>
  <c r="H144" i="4"/>
  <c r="H144" i="6" s="1"/>
  <c r="H145" i="4"/>
  <c r="H145" i="6" s="1"/>
  <c r="H146" i="4"/>
  <c r="H146" i="6"/>
  <c r="H147" i="4"/>
  <c r="H147" i="6"/>
  <c r="H148" i="4"/>
  <c r="H148" i="6"/>
  <c r="H149" i="4"/>
  <c r="H149" i="6"/>
  <c r="H150" i="4"/>
  <c r="H150" i="6"/>
  <c r="H151" i="4"/>
  <c r="H151" i="6"/>
  <c r="H152" i="4"/>
  <c r="H152" i="6"/>
  <c r="H153" i="4"/>
  <c r="H153" i="6"/>
  <c r="H154" i="4"/>
  <c r="H154" i="6"/>
  <c r="H155" i="4"/>
  <c r="H155" i="6"/>
  <c r="H156" i="4"/>
  <c r="H156" i="6"/>
  <c r="H157" i="4"/>
  <c r="H157" i="6"/>
  <c r="H158" i="4"/>
  <c r="H158" i="6"/>
  <c r="H159" i="4"/>
  <c r="H159" i="6"/>
  <c r="H160" i="4"/>
  <c r="H160" i="6"/>
  <c r="H161" i="4"/>
  <c r="H161" i="6"/>
  <c r="H162" i="4"/>
  <c r="H162" i="6"/>
  <c r="H163" i="4"/>
  <c r="H163" i="6"/>
  <c r="H164" i="4"/>
  <c r="H164" i="6"/>
  <c r="H165" i="4"/>
  <c r="H165" i="6"/>
  <c r="H166" i="4"/>
  <c r="H166" i="6"/>
  <c r="H167" i="4"/>
  <c r="H167" i="6"/>
  <c r="H168" i="4"/>
  <c r="H168" i="6"/>
  <c r="H169" i="4"/>
  <c r="H169" i="6"/>
  <c r="H170" i="4"/>
  <c r="H170" i="6"/>
  <c r="H171" i="4"/>
  <c r="H171" i="6"/>
  <c r="H172" i="4"/>
  <c r="H172" i="6"/>
  <c r="H173" i="4"/>
  <c r="H173" i="6"/>
  <c r="H174" i="4"/>
  <c r="H174" i="6"/>
  <c r="H175" i="4"/>
  <c r="H175" i="6"/>
  <c r="H176" i="4"/>
  <c r="H176" i="6"/>
  <c r="H177" i="4"/>
  <c r="H177" i="6"/>
  <c r="H178" i="4"/>
  <c r="H178" i="6"/>
  <c r="H179" i="4"/>
  <c r="H179" i="6"/>
  <c r="H180" i="4"/>
  <c r="H180" i="6"/>
  <c r="H181" i="4"/>
  <c r="H181" i="6"/>
  <c r="H182" i="4"/>
  <c r="H182" i="6"/>
  <c r="H183" i="4"/>
  <c r="H183" i="6"/>
  <c r="H184" i="4"/>
  <c r="H184" i="6"/>
  <c r="H185" i="4"/>
  <c r="H185" i="6"/>
  <c r="H186" i="4"/>
  <c r="H186" i="6"/>
  <c r="H187" i="4"/>
  <c r="H187" i="6"/>
  <c r="H188" i="4"/>
  <c r="H188" i="6"/>
  <c r="H189" i="4"/>
  <c r="H189" i="6"/>
  <c r="H190" i="4"/>
  <c r="H190" i="6"/>
  <c r="H191" i="4"/>
  <c r="H191" i="6"/>
  <c r="H192" i="4"/>
  <c r="H192" i="6"/>
  <c r="H193" i="4"/>
  <c r="H193" i="6"/>
  <c r="H194" i="4"/>
  <c r="H194" i="6"/>
  <c r="H195" i="4"/>
  <c r="H195" i="6"/>
  <c r="H196" i="4"/>
  <c r="H196" i="6"/>
  <c r="H197" i="4"/>
  <c r="H197" i="6"/>
  <c r="H198" i="4"/>
  <c r="H198" i="6"/>
  <c r="H199" i="4"/>
  <c r="H199" i="6"/>
  <c r="H200" i="4"/>
  <c r="H200" i="6"/>
  <c r="H201" i="4"/>
  <c r="H201" i="6"/>
  <c r="H202" i="4"/>
  <c r="H203" i="4"/>
  <c r="H204" i="4"/>
  <c r="H205" i="4"/>
  <c r="H206" i="4"/>
  <c r="H207" i="4"/>
  <c r="H208" i="4"/>
  <c r="H209" i="4"/>
  <c r="H21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" i="4"/>
  <c r="C5" i="4"/>
  <c r="C5" i="5"/>
  <c r="C6" i="4"/>
  <c r="C6" i="5"/>
  <c r="C7" i="4"/>
  <c r="B6" i="6"/>
  <c r="G7" i="6"/>
  <c r="C9" i="4"/>
  <c r="C11" i="4"/>
  <c r="B10" i="6"/>
  <c r="G11" i="6"/>
  <c r="C14" i="4"/>
  <c r="B13" i="6"/>
  <c r="G14" i="6"/>
  <c r="C15" i="4"/>
  <c r="B14" i="6"/>
  <c r="G15" i="6"/>
  <c r="C19" i="4"/>
  <c r="C19" i="5"/>
  <c r="C20" i="4"/>
  <c r="C20" i="5"/>
  <c r="C22" i="4"/>
  <c r="C23" i="2"/>
  <c r="C29" i="4"/>
  <c r="B28" i="6"/>
  <c r="G29" i="6"/>
  <c r="D346" i="7"/>
  <c r="C34" i="4"/>
  <c r="B33" i="6"/>
  <c r="G34" i="6"/>
  <c r="C39" i="4"/>
  <c r="B38" i="6"/>
  <c r="G39" i="6"/>
  <c r="C42" i="4"/>
  <c r="C42" i="5"/>
  <c r="C44" i="4"/>
  <c r="C44" i="5"/>
  <c r="C45" i="4"/>
  <c r="C46" i="4"/>
  <c r="C47" i="2"/>
  <c r="C49" i="4"/>
  <c r="C50" i="2"/>
  <c r="C54" i="4"/>
  <c r="B53" i="6"/>
  <c r="G54" i="6"/>
  <c r="C57" i="4"/>
  <c r="B56" i="6"/>
  <c r="G57" i="6"/>
  <c r="C58" i="4"/>
  <c r="C61" i="4"/>
  <c r="C62" i="4"/>
  <c r="B61" i="6"/>
  <c r="G62" i="6"/>
  <c r="C63" i="4"/>
  <c r="C64" i="4"/>
  <c r="C64" i="5"/>
  <c r="C65" i="4"/>
  <c r="B64" i="6"/>
  <c r="G65" i="6"/>
  <c r="C66" i="4"/>
  <c r="C67" i="2"/>
  <c r="C67" i="4"/>
  <c r="C68" i="4"/>
  <c r="C68" i="5"/>
  <c r="C69" i="4"/>
  <c r="B68" i="6"/>
  <c r="G69" i="6"/>
  <c r="C70" i="4"/>
  <c r="C71" i="4"/>
  <c r="C72" i="4"/>
  <c r="C73" i="4"/>
  <c r="B72" i="6"/>
  <c r="G73" i="6"/>
  <c r="C74" i="4"/>
  <c r="C75" i="4"/>
  <c r="B74" i="6"/>
  <c r="G75" i="6"/>
  <c r="C76" i="4"/>
  <c r="C76" i="5"/>
  <c r="C77" i="4"/>
  <c r="B76" i="6"/>
  <c r="G77" i="6"/>
  <c r="C78" i="4"/>
  <c r="C79" i="4"/>
  <c r="C79" i="5"/>
  <c r="C80" i="4"/>
  <c r="B79" i="6"/>
  <c r="G80" i="6"/>
  <c r="C81" i="4"/>
  <c r="C82" i="2"/>
  <c r="C85" i="4"/>
  <c r="C86" i="2"/>
  <c r="C86" i="4"/>
  <c r="C87" i="2"/>
  <c r="C87" i="4"/>
  <c r="C88" i="4"/>
  <c r="B87" i="6"/>
  <c r="G88" i="6"/>
  <c r="C89" i="4"/>
  <c r="C89" i="5"/>
  <c r="C90" i="4"/>
  <c r="B89" i="6"/>
  <c r="G90" i="6"/>
  <c r="C91" i="4"/>
  <c r="C92" i="2"/>
  <c r="C92" i="4"/>
  <c r="B91" i="6"/>
  <c r="G92" i="6"/>
  <c r="C93" i="4"/>
  <c r="C94" i="4"/>
  <c r="C94" i="5"/>
  <c r="C95" i="4"/>
  <c r="C95" i="5"/>
  <c r="C96" i="4"/>
  <c r="C97" i="4"/>
  <c r="C98" i="4"/>
  <c r="B97" i="6"/>
  <c r="G98" i="6"/>
  <c r="C99" i="4"/>
  <c r="C100" i="4"/>
  <c r="B99" i="6"/>
  <c r="G100" i="6"/>
  <c r="C101" i="4"/>
  <c r="C102" i="4"/>
  <c r="C103" i="2"/>
  <c r="C103" i="4"/>
  <c r="C103" i="5"/>
  <c r="C104" i="4"/>
  <c r="B103" i="6"/>
  <c r="G104" i="6"/>
  <c r="C105" i="4"/>
  <c r="B104" i="6"/>
  <c r="G105" i="6"/>
  <c r="C106" i="4"/>
  <c r="C106" i="5"/>
  <c r="C107" i="4"/>
  <c r="C108" i="2"/>
  <c r="C108" i="4"/>
  <c r="C109" i="4"/>
  <c r="C109" i="5"/>
  <c r="C110" i="4"/>
  <c r="B109" i="6"/>
  <c r="G110" i="6"/>
  <c r="C111" i="4"/>
  <c r="B110" i="6"/>
  <c r="G111" i="6"/>
  <c r="C112" i="4"/>
  <c r="C113" i="2"/>
  <c r="C113" i="4"/>
  <c r="C114" i="4"/>
  <c r="C115" i="2"/>
  <c r="C115" i="4"/>
  <c r="B114" i="6"/>
  <c r="G115" i="6"/>
  <c r="C116" i="4"/>
  <c r="B115" i="6"/>
  <c r="G116" i="6"/>
  <c r="C117" i="4"/>
  <c r="C118" i="2"/>
  <c r="C118" i="4"/>
  <c r="B117" i="6"/>
  <c r="G118" i="6"/>
  <c r="C119" i="4"/>
  <c r="C119" i="5"/>
  <c r="C120" i="4"/>
  <c r="C121" i="4"/>
  <c r="C121" i="5"/>
  <c r="C122" i="4"/>
  <c r="C123" i="2"/>
  <c r="C123" i="4"/>
  <c r="B122" i="6"/>
  <c r="G123" i="6"/>
  <c r="C124" i="4"/>
  <c r="C125" i="4"/>
  <c r="B124" i="6"/>
  <c r="G125" i="6"/>
  <c r="C126" i="4"/>
  <c r="C126" i="5"/>
  <c r="C127" i="4"/>
  <c r="C128" i="4"/>
  <c r="C128" i="5"/>
  <c r="C129" i="4"/>
  <c r="C130" i="2"/>
  <c r="C130" i="4"/>
  <c r="B129" i="6"/>
  <c r="G130" i="6"/>
  <c r="C131" i="4"/>
  <c r="C131" i="5"/>
  <c r="C132" i="4"/>
  <c r="C133" i="2"/>
  <c r="C133" i="4"/>
  <c r="C133" i="5"/>
  <c r="C134" i="4"/>
  <c r="C135" i="2"/>
  <c r="C135" i="4"/>
  <c r="C136" i="4"/>
  <c r="C136" i="5"/>
  <c r="C137" i="4"/>
  <c r="C137" i="5"/>
  <c r="C138" i="4"/>
  <c r="B137" i="6"/>
  <c r="G138" i="6"/>
  <c r="C139" i="4"/>
  <c r="C139" i="5"/>
  <c r="C140" i="4"/>
  <c r="C141" i="2" s="1"/>
  <c r="C141" i="4"/>
  <c r="C142" i="4"/>
  <c r="C142" i="5" s="1"/>
  <c r="C143" i="4"/>
  <c r="C143" i="5" s="1"/>
  <c r="C144" i="4"/>
  <c r="C145" i="2" s="1"/>
  <c r="C145" i="4"/>
  <c r="C145" i="5" s="1"/>
  <c r="C146" i="4"/>
  <c r="C146" i="5" s="1"/>
  <c r="C147" i="4"/>
  <c r="B146" i="6" s="1"/>
  <c r="G147" i="6" s="1"/>
  <c r="C148" i="2"/>
  <c r="C148" i="4"/>
  <c r="C149" i="4"/>
  <c r="C150" i="4"/>
  <c r="C151" i="2"/>
  <c r="C151" i="4"/>
  <c r="C152" i="2"/>
  <c r="C152" i="4"/>
  <c r="B151" i="6"/>
  <c r="G152" i="6"/>
  <c r="C153" i="4"/>
  <c r="C153" i="5"/>
  <c r="C154" i="4"/>
  <c r="B153" i="6"/>
  <c r="G154" i="6"/>
  <c r="C155" i="4"/>
  <c r="B154" i="6"/>
  <c r="G155" i="6"/>
  <c r="C156" i="4"/>
  <c r="C156" i="5"/>
  <c r="C157" i="4"/>
  <c r="C158" i="4"/>
  <c r="C159" i="4"/>
  <c r="B158" i="6"/>
  <c r="G159" i="6"/>
  <c r="C160" i="4"/>
  <c r="B159" i="6"/>
  <c r="G160" i="6"/>
  <c r="C161" i="4"/>
  <c r="C162" i="4"/>
  <c r="B161" i="6"/>
  <c r="G162" i="6"/>
  <c r="C163" i="4"/>
  <c r="C164" i="2"/>
  <c r="C164" i="4"/>
  <c r="B163" i="6"/>
  <c r="G164" i="6"/>
  <c r="C165" i="4"/>
  <c r="C165" i="5"/>
  <c r="C166" i="4"/>
  <c r="C166" i="5"/>
  <c r="C167" i="4"/>
  <c r="C168" i="2"/>
  <c r="C168" i="4"/>
  <c r="C169" i="2"/>
  <c r="C169" i="4"/>
  <c r="C170" i="2"/>
  <c r="C170" i="4"/>
  <c r="C171" i="2"/>
  <c r="C171" i="4"/>
  <c r="C172" i="4"/>
  <c r="C172" i="5"/>
  <c r="C173" i="4"/>
  <c r="B172" i="6"/>
  <c r="G173" i="6"/>
  <c r="C174" i="4"/>
  <c r="B173" i="6"/>
  <c r="G174" i="6"/>
  <c r="C175" i="4"/>
  <c r="B174" i="6"/>
  <c r="G175" i="6"/>
  <c r="C176" i="4"/>
  <c r="C176" i="5"/>
  <c r="C177" i="4"/>
  <c r="C177" i="5"/>
  <c r="C178" i="4"/>
  <c r="C178" i="5"/>
  <c r="C179" i="4"/>
  <c r="C180" i="4"/>
  <c r="C180" i="5"/>
  <c r="C181" i="4"/>
  <c r="C182" i="4"/>
  <c r="C182" i="5"/>
  <c r="C183" i="4"/>
  <c r="C184" i="4"/>
  <c r="C184" i="5"/>
  <c r="C185" i="4"/>
  <c r="B184" i="6"/>
  <c r="G185" i="6"/>
  <c r="C186" i="4"/>
  <c r="C187" i="2"/>
  <c r="C187" i="4"/>
  <c r="B186" i="6"/>
  <c r="G187" i="6"/>
  <c r="C188" i="4"/>
  <c r="C189" i="4"/>
  <c r="B188" i="6"/>
  <c r="G189" i="6"/>
  <c r="C190" i="4"/>
  <c r="C191" i="2"/>
  <c r="C191" i="4"/>
  <c r="C192" i="4"/>
  <c r="C193" i="4"/>
  <c r="B192" i="6"/>
  <c r="G193" i="6"/>
  <c r="C194" i="4"/>
  <c r="C195" i="4"/>
  <c r="C196" i="2"/>
  <c r="C196" i="4"/>
  <c r="C197" i="4"/>
  <c r="B196" i="6"/>
  <c r="G197" i="6"/>
  <c r="C198" i="4"/>
  <c r="C199" i="2"/>
  <c r="C199" i="4"/>
  <c r="C200" i="4"/>
  <c r="B199" i="6"/>
  <c r="G200" i="6"/>
  <c r="C201" i="4"/>
  <c r="B200" i="6"/>
  <c r="G201" i="6"/>
  <c r="C202" i="4"/>
  <c r="C203" i="2"/>
  <c r="C203" i="4"/>
  <c r="C204" i="4"/>
  <c r="C205" i="4"/>
  <c r="C206" i="2"/>
  <c r="C206" i="4"/>
  <c r="C207" i="4"/>
  <c r="B206" i="6"/>
  <c r="C208" i="4"/>
  <c r="B207" i="6"/>
  <c r="C209" i="4"/>
  <c r="B208" i="6"/>
  <c r="C210" i="4"/>
  <c r="B209" i="6"/>
  <c r="B3" i="4"/>
  <c r="B3" i="5"/>
  <c r="B4" i="4"/>
  <c r="B4" i="5"/>
  <c r="B5" i="4"/>
  <c r="B5" i="5"/>
  <c r="B6" i="4"/>
  <c r="B6" i="5"/>
  <c r="B7" i="4"/>
  <c r="B7" i="5"/>
  <c r="B8" i="4"/>
  <c r="B8" i="5"/>
  <c r="B9" i="4"/>
  <c r="B9" i="5"/>
  <c r="B10" i="4"/>
  <c r="B10" i="5"/>
  <c r="B11" i="4"/>
  <c r="B11" i="5"/>
  <c r="B12" i="4"/>
  <c r="B12" i="5"/>
  <c r="B13" i="4"/>
  <c r="B13" i="5"/>
  <c r="B14" i="4"/>
  <c r="B14" i="5"/>
  <c r="B15" i="4"/>
  <c r="B15" i="5"/>
  <c r="B16" i="4"/>
  <c r="B16" i="5"/>
  <c r="B17" i="4"/>
  <c r="B17" i="5"/>
  <c r="B18" i="4"/>
  <c r="B18" i="5"/>
  <c r="B19" i="4"/>
  <c r="B19" i="5"/>
  <c r="B20" i="4"/>
  <c r="B20" i="5"/>
  <c r="B21" i="4"/>
  <c r="B21" i="5"/>
  <c r="B22" i="4"/>
  <c r="B22" i="5"/>
  <c r="B23" i="4"/>
  <c r="B23" i="5"/>
  <c r="B24" i="4"/>
  <c r="B24" i="5"/>
  <c r="B25" i="4"/>
  <c r="B25" i="5"/>
  <c r="B26" i="4"/>
  <c r="B26" i="5"/>
  <c r="B27" i="4"/>
  <c r="B27" i="5"/>
  <c r="B28" i="4"/>
  <c r="B28" i="5"/>
  <c r="B29" i="4"/>
  <c r="B29" i="5"/>
  <c r="B30" i="4"/>
  <c r="B30" i="5"/>
  <c r="B31" i="4"/>
  <c r="B31" i="5"/>
  <c r="B32" i="4"/>
  <c r="B32" i="5"/>
  <c r="B33" i="4"/>
  <c r="B33" i="5"/>
  <c r="B34" i="4"/>
  <c r="B34" i="5"/>
  <c r="B35" i="4"/>
  <c r="B35" i="5"/>
  <c r="B36" i="4"/>
  <c r="B36" i="5"/>
  <c r="B37" i="4"/>
  <c r="B37" i="5"/>
  <c r="B38" i="4"/>
  <c r="B38" i="5"/>
  <c r="B39" i="4"/>
  <c r="B39" i="5"/>
  <c r="B40" i="4"/>
  <c r="B40" i="5"/>
  <c r="B41" i="4"/>
  <c r="B41" i="5"/>
  <c r="B42" i="4"/>
  <c r="B42" i="5"/>
  <c r="B43" i="4"/>
  <c r="B43" i="5"/>
  <c r="B44" i="4"/>
  <c r="B44" i="5"/>
  <c r="B45" i="4"/>
  <c r="B45" i="5"/>
  <c r="B46" i="4"/>
  <c r="B46" i="5"/>
  <c r="B47" i="4"/>
  <c r="B47" i="5"/>
  <c r="B48" i="4"/>
  <c r="B48" i="5"/>
  <c r="B49" i="4"/>
  <c r="B49" i="5"/>
  <c r="B50" i="4"/>
  <c r="B50" i="5"/>
  <c r="B51" i="4"/>
  <c r="B51" i="5"/>
  <c r="B52" i="4"/>
  <c r="B52" i="5"/>
  <c r="B53" i="4"/>
  <c r="B53" i="5"/>
  <c r="B54" i="4"/>
  <c r="B54" i="5"/>
  <c r="B55" i="4"/>
  <c r="B55" i="5"/>
  <c r="B56" i="4"/>
  <c r="B56" i="5"/>
  <c r="B57" i="4"/>
  <c r="B57" i="5"/>
  <c r="B58" i="4"/>
  <c r="B58" i="5"/>
  <c r="B59" i="4"/>
  <c r="B59" i="5"/>
  <c r="B60" i="4"/>
  <c r="B60" i="5"/>
  <c r="B61" i="4"/>
  <c r="B61" i="5"/>
  <c r="B62" i="4"/>
  <c r="B62" i="5"/>
  <c r="B63" i="4"/>
  <c r="B63" i="5"/>
  <c r="B64" i="4"/>
  <c r="B64" i="5"/>
  <c r="B65" i="4"/>
  <c r="B65" i="5"/>
  <c r="B66" i="4"/>
  <c r="B66" i="5"/>
  <c r="B67" i="4"/>
  <c r="B67" i="5"/>
  <c r="B68" i="4"/>
  <c r="B68" i="5"/>
  <c r="B69" i="4"/>
  <c r="B69" i="5"/>
  <c r="B70" i="4"/>
  <c r="B70" i="5"/>
  <c r="B71" i="4"/>
  <c r="B71" i="5"/>
  <c r="B72" i="4"/>
  <c r="B72" i="5"/>
  <c r="B73" i="4"/>
  <c r="B73" i="5"/>
  <c r="B74" i="4"/>
  <c r="B74" i="5"/>
  <c r="B75" i="4"/>
  <c r="B75" i="5"/>
  <c r="B76" i="4"/>
  <c r="B76" i="5"/>
  <c r="B77" i="4"/>
  <c r="B77" i="5"/>
  <c r="B78" i="4"/>
  <c r="B78" i="5"/>
  <c r="B79" i="4"/>
  <c r="B79" i="5"/>
  <c r="B80" i="4"/>
  <c r="B80" i="5"/>
  <c r="B81" i="4"/>
  <c r="B81" i="5"/>
  <c r="B82" i="4"/>
  <c r="B82" i="5"/>
  <c r="B83" i="4"/>
  <c r="B83" i="5"/>
  <c r="B84" i="4"/>
  <c r="B84" i="5"/>
  <c r="B85" i="4"/>
  <c r="B85" i="5"/>
  <c r="B86" i="4"/>
  <c r="B86" i="5"/>
  <c r="B87" i="4"/>
  <c r="B87" i="5"/>
  <c r="B88" i="4"/>
  <c r="B88" i="5"/>
  <c r="B89" i="4"/>
  <c r="B89" i="5"/>
  <c r="B90" i="4"/>
  <c r="B90" i="5"/>
  <c r="B91" i="4"/>
  <c r="B91" i="5"/>
  <c r="B92" i="4"/>
  <c r="B92" i="5"/>
  <c r="B93" i="4"/>
  <c r="B93" i="5"/>
  <c r="B94" i="4"/>
  <c r="B94" i="5"/>
  <c r="B95" i="4"/>
  <c r="B95" i="5"/>
  <c r="B96" i="4"/>
  <c r="B96" i="5"/>
  <c r="B97" i="4"/>
  <c r="B97" i="5"/>
  <c r="B98" i="4"/>
  <c r="B98" i="5"/>
  <c r="B99" i="4"/>
  <c r="B99" i="5"/>
  <c r="B100" i="4"/>
  <c r="B100" i="5"/>
  <c r="B101" i="4"/>
  <c r="B101" i="5"/>
  <c r="B102" i="4"/>
  <c r="B102" i="5"/>
  <c r="B103" i="4"/>
  <c r="B103" i="5"/>
  <c r="B104" i="4"/>
  <c r="B104" i="5"/>
  <c r="B105" i="4"/>
  <c r="B105" i="5"/>
  <c r="B106" i="4"/>
  <c r="B106" i="5"/>
  <c r="B107" i="4"/>
  <c r="B107" i="5"/>
  <c r="B108" i="4"/>
  <c r="B108" i="5"/>
  <c r="B109" i="4"/>
  <c r="B109" i="5"/>
  <c r="B110" i="4"/>
  <c r="B110" i="5"/>
  <c r="B111" i="4"/>
  <c r="B111" i="5"/>
  <c r="B112" i="4"/>
  <c r="B112" i="5"/>
  <c r="B113" i="4"/>
  <c r="B113" i="5"/>
  <c r="B114" i="4"/>
  <c r="B114" i="5"/>
  <c r="B115" i="4"/>
  <c r="B115" i="5"/>
  <c r="B116" i="4"/>
  <c r="B116" i="5"/>
  <c r="B117" i="4"/>
  <c r="B117" i="5"/>
  <c r="B118" i="4"/>
  <c r="B118" i="5"/>
  <c r="B119" i="4"/>
  <c r="B119" i="5"/>
  <c r="B120" i="4"/>
  <c r="B120" i="5"/>
  <c r="B121" i="4"/>
  <c r="B121" i="5"/>
  <c r="B122" i="4"/>
  <c r="B122" i="5"/>
  <c r="B123" i="4"/>
  <c r="B123" i="5"/>
  <c r="B124" i="4"/>
  <c r="B124" i="5"/>
  <c r="B125" i="4"/>
  <c r="B125" i="5"/>
  <c r="B126" i="4"/>
  <c r="B126" i="5"/>
  <c r="B127" i="4"/>
  <c r="B127" i="5"/>
  <c r="B128" i="4"/>
  <c r="B128" i="5"/>
  <c r="B129" i="4"/>
  <c r="B129" i="5"/>
  <c r="B130" i="4"/>
  <c r="B130" i="5"/>
  <c r="B131" i="4"/>
  <c r="B131" i="5"/>
  <c r="B132" i="4"/>
  <c r="B132" i="5"/>
  <c r="B133" i="4"/>
  <c r="B133" i="5"/>
  <c r="B134" i="4"/>
  <c r="B134" i="5"/>
  <c r="B135" i="4"/>
  <c r="B135" i="5"/>
  <c r="B137" i="4"/>
  <c r="B137" i="5"/>
  <c r="B138" i="4"/>
  <c r="B138" i="5"/>
  <c r="B139" i="4"/>
  <c r="B139" i="5"/>
  <c r="B140" i="4"/>
  <c r="B140" i="5"/>
  <c r="B141" i="4"/>
  <c r="B141" i="5"/>
  <c r="B142" i="4"/>
  <c r="B142" i="5"/>
  <c r="B143" i="4"/>
  <c r="B143" i="5"/>
  <c r="B144" i="4"/>
  <c r="B144" i="5"/>
  <c r="B145" i="4"/>
  <c r="B145" i="5"/>
  <c r="B146" i="4"/>
  <c r="B146" i="5"/>
  <c r="B147" i="4"/>
  <c r="B147" i="5"/>
  <c r="B148" i="4"/>
  <c r="B148" i="5"/>
  <c r="B149" i="4"/>
  <c r="B149" i="5"/>
  <c r="B150" i="4"/>
  <c r="B150" i="5"/>
  <c r="B151" i="4"/>
  <c r="B151" i="5"/>
  <c r="B152" i="4"/>
  <c r="B152" i="5"/>
  <c r="B153" i="4"/>
  <c r="B153" i="5"/>
  <c r="B154" i="4"/>
  <c r="B154" i="5"/>
  <c r="B155" i="4"/>
  <c r="B155" i="5"/>
  <c r="B156" i="4"/>
  <c r="B156" i="5"/>
  <c r="B157" i="4"/>
  <c r="B157" i="5"/>
  <c r="B158" i="4"/>
  <c r="B158" i="5"/>
  <c r="B159" i="4"/>
  <c r="B159" i="5"/>
  <c r="B160" i="4"/>
  <c r="B160" i="5"/>
  <c r="B161" i="4"/>
  <c r="B161" i="5"/>
  <c r="B162" i="4"/>
  <c r="B162" i="5"/>
  <c r="B163" i="4"/>
  <c r="B163" i="5"/>
  <c r="B164" i="4"/>
  <c r="B164" i="5"/>
  <c r="B165" i="4"/>
  <c r="B165" i="5"/>
  <c r="B166" i="4"/>
  <c r="B166" i="5"/>
  <c r="B167" i="4"/>
  <c r="B167" i="5"/>
  <c r="B168" i="4"/>
  <c r="B168" i="5"/>
  <c r="B169" i="4"/>
  <c r="B169" i="5"/>
  <c r="B170" i="4"/>
  <c r="B170" i="5"/>
  <c r="B171" i="4"/>
  <c r="B171" i="5"/>
  <c r="B172" i="4"/>
  <c r="B172" i="5"/>
  <c r="B173" i="4"/>
  <c r="B173" i="5"/>
  <c r="B174" i="4"/>
  <c r="B174" i="5"/>
  <c r="B175" i="4"/>
  <c r="B175" i="5"/>
  <c r="B176" i="4"/>
  <c r="B176" i="5"/>
  <c r="B177" i="4"/>
  <c r="B177" i="5"/>
  <c r="B178" i="4"/>
  <c r="B178" i="5"/>
  <c r="B179" i="4"/>
  <c r="B179" i="5"/>
  <c r="B180" i="4"/>
  <c r="B180" i="5"/>
  <c r="B181" i="4"/>
  <c r="B181" i="5"/>
  <c r="B182" i="4"/>
  <c r="B182" i="5"/>
  <c r="B183" i="4"/>
  <c r="B183" i="5"/>
  <c r="B184" i="4"/>
  <c r="B184" i="5"/>
  <c r="B185" i="4"/>
  <c r="B185" i="5"/>
  <c r="B186" i="4"/>
  <c r="B186" i="5"/>
  <c r="B187" i="4"/>
  <c r="B187" i="5"/>
  <c r="B188" i="4"/>
  <c r="B188" i="5"/>
  <c r="B189" i="4"/>
  <c r="B189" i="5"/>
  <c r="B190" i="4"/>
  <c r="B190" i="5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" i="4"/>
  <c r="B2" i="5"/>
  <c r="D212" i="2"/>
  <c r="E212" i="2"/>
  <c r="AD212" i="2"/>
  <c r="AE212" i="2"/>
  <c r="M212" i="2"/>
  <c r="X212" i="2"/>
  <c r="O14" i="7"/>
  <c r="P14" i="7"/>
  <c r="O12" i="7"/>
  <c r="P20" i="7"/>
  <c r="O10" i="7"/>
  <c r="P19" i="7"/>
  <c r="O8" i="7"/>
  <c r="P8" i="7"/>
  <c r="M14" i="7"/>
  <c r="M12" i="7"/>
  <c r="M10" i="7"/>
  <c r="N19" i="7"/>
  <c r="M8" i="7"/>
  <c r="K14" i="7"/>
  <c r="L21" i="7"/>
  <c r="K12" i="7"/>
  <c r="K10" i="7"/>
  <c r="L10" i="7"/>
  <c r="K8" i="7"/>
  <c r="L18" i="7"/>
  <c r="I14" i="7"/>
  <c r="J14" i="7"/>
  <c r="I12" i="7"/>
  <c r="I10" i="7"/>
  <c r="J19" i="7"/>
  <c r="I8" i="7"/>
  <c r="J18" i="7"/>
  <c r="G14" i="7"/>
  <c r="H14" i="7"/>
  <c r="G12" i="7"/>
  <c r="H20" i="7"/>
  <c r="G10" i="7"/>
  <c r="H19" i="7"/>
  <c r="G8" i="7"/>
  <c r="E14" i="7"/>
  <c r="F21" i="7"/>
  <c r="E12" i="7"/>
  <c r="F20" i="7"/>
  <c r="E10" i="7"/>
  <c r="F19" i="7"/>
  <c r="E8" i="7"/>
  <c r="C14" i="7"/>
  <c r="D21" i="7"/>
  <c r="C12" i="7"/>
  <c r="D20" i="7"/>
  <c r="C10" i="7"/>
  <c r="D19" i="7"/>
  <c r="C8" i="7"/>
  <c r="D18" i="7"/>
  <c r="N356" i="7"/>
  <c r="G149" i="7"/>
  <c r="H149" i="7"/>
  <c r="E160" i="7"/>
  <c r="E157" i="7"/>
  <c r="F157" i="7"/>
  <c r="E155" i="7"/>
  <c r="E153" i="7"/>
  <c r="F153" i="7"/>
  <c r="E151" i="7"/>
  <c r="F151" i="7"/>
  <c r="E149" i="7"/>
  <c r="F149" i="7"/>
  <c r="C160" i="7"/>
  <c r="C157" i="7"/>
  <c r="D157" i="7"/>
  <c r="C155" i="7"/>
  <c r="D155" i="7"/>
  <c r="C153" i="7"/>
  <c r="D153" i="7"/>
  <c r="C151" i="7"/>
  <c r="D151" i="7"/>
  <c r="C149" i="7"/>
  <c r="D149" i="7"/>
  <c r="O136" i="7"/>
  <c r="O133" i="7"/>
  <c r="O131" i="7"/>
  <c r="P131" i="7"/>
  <c r="O129" i="7"/>
  <c r="O127" i="7"/>
  <c r="O125" i="7"/>
  <c r="M136" i="7"/>
  <c r="M133" i="7"/>
  <c r="N133" i="7"/>
  <c r="M131" i="7"/>
  <c r="N131" i="7"/>
  <c r="M129" i="7"/>
  <c r="N129" i="7"/>
  <c r="M127" i="7"/>
  <c r="N127" i="7"/>
  <c r="M125" i="7"/>
  <c r="N125" i="7"/>
  <c r="K136" i="7"/>
  <c r="K133" i="7"/>
  <c r="L133" i="7"/>
  <c r="K131" i="7"/>
  <c r="L131" i="7"/>
  <c r="K129" i="7"/>
  <c r="L129" i="7"/>
  <c r="K127" i="7"/>
  <c r="L127" i="7"/>
  <c r="K125" i="7"/>
  <c r="L125" i="7"/>
  <c r="I136" i="7"/>
  <c r="I133" i="7"/>
  <c r="J133" i="7"/>
  <c r="I131" i="7"/>
  <c r="J131" i="7"/>
  <c r="I129" i="7"/>
  <c r="J129" i="7"/>
  <c r="I127" i="7"/>
  <c r="J127" i="7"/>
  <c r="I125" i="7"/>
  <c r="J125" i="7"/>
  <c r="G136" i="7"/>
  <c r="G133" i="7"/>
  <c r="H133" i="7"/>
  <c r="G131" i="7"/>
  <c r="H131" i="7"/>
  <c r="G129" i="7"/>
  <c r="H129" i="7"/>
  <c r="G127" i="7"/>
  <c r="H127" i="7"/>
  <c r="G125" i="7"/>
  <c r="H125" i="7"/>
  <c r="F181" i="7"/>
  <c r="F154" i="7"/>
  <c r="E133" i="7"/>
  <c r="F133" i="7"/>
  <c r="E131" i="7"/>
  <c r="F131" i="7"/>
  <c r="E129" i="7"/>
  <c r="F129" i="7"/>
  <c r="E127" i="7"/>
  <c r="F127" i="7"/>
  <c r="E125" i="7"/>
  <c r="F125" i="7"/>
  <c r="C133" i="7"/>
  <c r="D133" i="7"/>
  <c r="C131" i="7"/>
  <c r="D131" i="7"/>
  <c r="C129" i="7"/>
  <c r="D129" i="7"/>
  <c r="C127" i="7"/>
  <c r="D127" i="7"/>
  <c r="C125" i="7"/>
  <c r="D125" i="7"/>
  <c r="O109" i="7"/>
  <c r="P109" i="7"/>
  <c r="O107" i="7"/>
  <c r="P107" i="7"/>
  <c r="O105" i="7"/>
  <c r="P105" i="7"/>
  <c r="O103" i="7"/>
  <c r="P103" i="7"/>
  <c r="O101" i="7"/>
  <c r="P101" i="7"/>
  <c r="M109" i="7"/>
  <c r="N109" i="7"/>
  <c r="M107" i="7"/>
  <c r="N107" i="7"/>
  <c r="M105" i="7"/>
  <c r="N105" i="7"/>
  <c r="M103" i="7"/>
  <c r="N103" i="7"/>
  <c r="M101" i="7"/>
  <c r="N101" i="7"/>
  <c r="K109" i="7"/>
  <c r="L109" i="7"/>
  <c r="K107" i="7"/>
  <c r="L107" i="7"/>
  <c r="K105" i="7"/>
  <c r="L105" i="7"/>
  <c r="K103" i="7"/>
  <c r="L103" i="7"/>
  <c r="K101" i="7"/>
  <c r="L101" i="7"/>
  <c r="I109" i="7"/>
  <c r="J109" i="7"/>
  <c r="I107" i="7"/>
  <c r="J107" i="7"/>
  <c r="I105" i="7"/>
  <c r="J105" i="7"/>
  <c r="I103" i="7"/>
  <c r="J103" i="7"/>
  <c r="I101" i="7"/>
  <c r="J101" i="7"/>
  <c r="G109" i="7"/>
  <c r="H109" i="7"/>
  <c r="G107" i="7"/>
  <c r="H107" i="7"/>
  <c r="G105" i="7"/>
  <c r="H105" i="7"/>
  <c r="G103" i="7"/>
  <c r="H103" i="7"/>
  <c r="G101" i="7"/>
  <c r="H101" i="7"/>
  <c r="E109" i="7"/>
  <c r="F109" i="7"/>
  <c r="E107" i="7"/>
  <c r="F107" i="7"/>
  <c r="E105" i="7"/>
  <c r="F105" i="7"/>
  <c r="E103" i="7"/>
  <c r="F103" i="7"/>
  <c r="E101" i="7"/>
  <c r="F101" i="7"/>
  <c r="C109" i="7"/>
  <c r="D109" i="7"/>
  <c r="C107" i="7"/>
  <c r="D107" i="7"/>
  <c r="C105" i="7"/>
  <c r="D105" i="7"/>
  <c r="C103" i="7"/>
  <c r="D103" i="7"/>
  <c r="C101" i="7"/>
  <c r="D101" i="7"/>
  <c r="O85" i="7"/>
  <c r="P85" i="7"/>
  <c r="O83" i="7"/>
  <c r="P83" i="7"/>
  <c r="O81" i="7"/>
  <c r="P81" i="7"/>
  <c r="O79" i="7"/>
  <c r="P79" i="7"/>
  <c r="O77" i="7"/>
  <c r="P77" i="7"/>
  <c r="M85" i="7"/>
  <c r="N85" i="7"/>
  <c r="M83" i="7"/>
  <c r="N83" i="7"/>
  <c r="M81" i="7"/>
  <c r="N81" i="7"/>
  <c r="M79" i="7"/>
  <c r="N79" i="7"/>
  <c r="M77" i="7"/>
  <c r="N77" i="7"/>
  <c r="K85" i="7"/>
  <c r="L85" i="7"/>
  <c r="K83" i="7"/>
  <c r="L83" i="7"/>
  <c r="K81" i="7"/>
  <c r="L81" i="7"/>
  <c r="K79" i="7"/>
  <c r="L79" i="7"/>
  <c r="K77" i="7"/>
  <c r="L77" i="7"/>
  <c r="I85" i="7"/>
  <c r="J85" i="7"/>
  <c r="I83" i="7"/>
  <c r="J83" i="7"/>
  <c r="I81" i="7"/>
  <c r="J81" i="7"/>
  <c r="I79" i="7"/>
  <c r="J79" i="7"/>
  <c r="I77" i="7"/>
  <c r="J77" i="7"/>
  <c r="G85" i="7"/>
  <c r="H85" i="7"/>
  <c r="G83" i="7"/>
  <c r="H83" i="7"/>
  <c r="G81" i="7"/>
  <c r="H81" i="7"/>
  <c r="G79" i="7"/>
  <c r="H79" i="7"/>
  <c r="G77" i="7"/>
  <c r="H77" i="7"/>
  <c r="E85" i="7"/>
  <c r="F85" i="7"/>
  <c r="E83" i="7"/>
  <c r="F83" i="7"/>
  <c r="E81" i="7"/>
  <c r="F81" i="7"/>
  <c r="E79" i="7"/>
  <c r="F79" i="7"/>
  <c r="E77" i="7"/>
  <c r="F77" i="7"/>
  <c r="C85" i="7"/>
  <c r="D85" i="7"/>
  <c r="C83" i="7"/>
  <c r="D83" i="7"/>
  <c r="C81" i="7"/>
  <c r="D81" i="7"/>
  <c r="C79" i="7"/>
  <c r="D79" i="7"/>
  <c r="C77" i="7"/>
  <c r="D77" i="7"/>
  <c r="O61" i="7"/>
  <c r="P61" i="7"/>
  <c r="O59" i="7"/>
  <c r="P59" i="7"/>
  <c r="O57" i="7"/>
  <c r="P57" i="7"/>
  <c r="O55" i="7"/>
  <c r="P55" i="7"/>
  <c r="O53" i="7"/>
  <c r="P53" i="7"/>
  <c r="M61" i="7"/>
  <c r="N61" i="7"/>
  <c r="M59" i="7"/>
  <c r="N59" i="7"/>
  <c r="M57" i="7"/>
  <c r="N57" i="7"/>
  <c r="N56" i="7"/>
  <c r="M55" i="7"/>
  <c r="N55" i="7"/>
  <c r="M53" i="7"/>
  <c r="N53" i="7"/>
  <c r="K61" i="7"/>
  <c r="L61" i="7"/>
  <c r="K59" i="7"/>
  <c r="L59" i="7"/>
  <c r="K57" i="7"/>
  <c r="L57" i="7"/>
  <c r="K55" i="7"/>
  <c r="L55" i="7"/>
  <c r="L54" i="7"/>
  <c r="K53" i="7"/>
  <c r="L53" i="7"/>
  <c r="I61" i="7"/>
  <c r="J61" i="7"/>
  <c r="I59" i="7"/>
  <c r="J59" i="7"/>
  <c r="I57" i="7"/>
  <c r="J57" i="7"/>
  <c r="I55" i="7"/>
  <c r="J55" i="7"/>
  <c r="I53" i="7"/>
  <c r="J53" i="7"/>
  <c r="G61" i="7"/>
  <c r="H61" i="7"/>
  <c r="G59" i="7"/>
  <c r="H59" i="7"/>
  <c r="G57" i="7"/>
  <c r="H57" i="7"/>
  <c r="G55" i="7"/>
  <c r="H55" i="7"/>
  <c r="G53" i="7"/>
  <c r="H53" i="7"/>
  <c r="E61" i="7"/>
  <c r="F61" i="7"/>
  <c r="E59" i="7"/>
  <c r="F59" i="7"/>
  <c r="E57" i="7"/>
  <c r="F57" i="7"/>
  <c r="E55" i="7"/>
  <c r="F55" i="7"/>
  <c r="E53" i="7"/>
  <c r="F53" i="7"/>
  <c r="C61" i="7"/>
  <c r="D61" i="7"/>
  <c r="C59" i="7"/>
  <c r="D59" i="7"/>
  <c r="C57" i="7"/>
  <c r="D57" i="7"/>
  <c r="C55" i="7"/>
  <c r="D55" i="7"/>
  <c r="C53" i="7"/>
  <c r="D53" i="7"/>
  <c r="O37" i="7"/>
  <c r="P37" i="7"/>
  <c r="O35" i="7"/>
  <c r="P35" i="7"/>
  <c r="O33" i="7"/>
  <c r="P33" i="7"/>
  <c r="O31" i="7"/>
  <c r="P31" i="7"/>
  <c r="O29" i="7"/>
  <c r="P29" i="7"/>
  <c r="M37" i="7"/>
  <c r="M35" i="7"/>
  <c r="M33" i="7"/>
  <c r="N33" i="7"/>
  <c r="M31" i="7"/>
  <c r="N31" i="7"/>
  <c r="M29" i="7"/>
  <c r="N29" i="7"/>
  <c r="K37" i="7"/>
  <c r="L37" i="7"/>
  <c r="K35" i="7"/>
  <c r="L35" i="7"/>
  <c r="K33" i="7"/>
  <c r="L33" i="7"/>
  <c r="K31" i="7"/>
  <c r="L31" i="7"/>
  <c r="K29" i="7"/>
  <c r="L29" i="7"/>
  <c r="I37" i="7"/>
  <c r="J37" i="7"/>
  <c r="I35" i="7"/>
  <c r="J35" i="7"/>
  <c r="I33" i="7"/>
  <c r="J33" i="7"/>
  <c r="I31" i="7"/>
  <c r="J31" i="7"/>
  <c r="I29" i="7"/>
  <c r="J29" i="7"/>
  <c r="G37" i="7"/>
  <c r="H37" i="7"/>
  <c r="G35" i="7"/>
  <c r="H35" i="7"/>
  <c r="G33" i="7"/>
  <c r="H33" i="7"/>
  <c r="G31" i="7"/>
  <c r="H31" i="7"/>
  <c r="G29" i="7"/>
  <c r="H29" i="7"/>
  <c r="E37" i="7"/>
  <c r="F37" i="7"/>
  <c r="E35" i="7"/>
  <c r="F35" i="7"/>
  <c r="E33" i="7"/>
  <c r="F33" i="7"/>
  <c r="E31" i="7"/>
  <c r="F31" i="7"/>
  <c r="E29" i="7"/>
  <c r="F29" i="7"/>
  <c r="C37" i="7"/>
  <c r="D37" i="7"/>
  <c r="C35" i="7"/>
  <c r="D35" i="7"/>
  <c r="C33" i="7"/>
  <c r="D33" i="7"/>
  <c r="C31" i="7"/>
  <c r="D31" i="7"/>
  <c r="C29" i="7"/>
  <c r="D29" i="7"/>
  <c r="AE9" i="4"/>
  <c r="AE10" i="4"/>
  <c r="AE11" i="4"/>
  <c r="AE12" i="4"/>
  <c r="AE13" i="4"/>
  <c r="AE14" i="4"/>
  <c r="O13" i="7"/>
  <c r="P13" i="7"/>
  <c r="O11" i="7"/>
  <c r="P11" i="7"/>
  <c r="O9" i="7"/>
  <c r="P9" i="7"/>
  <c r="O7" i="7"/>
  <c r="P7" i="7"/>
  <c r="O5" i="7"/>
  <c r="P5" i="7"/>
  <c r="M13" i="7"/>
  <c r="N13" i="7"/>
  <c r="M11" i="7"/>
  <c r="N11" i="7"/>
  <c r="M9" i="7"/>
  <c r="N9" i="7"/>
  <c r="M7" i="7"/>
  <c r="N7" i="7"/>
  <c r="M5" i="7"/>
  <c r="N5" i="7"/>
  <c r="K13" i="7"/>
  <c r="L13" i="7"/>
  <c r="K11" i="7"/>
  <c r="L11" i="7"/>
  <c r="K9" i="7"/>
  <c r="L9" i="7"/>
  <c r="K7" i="7"/>
  <c r="L7" i="7"/>
  <c r="K5" i="7"/>
  <c r="L5" i="7"/>
  <c r="I13" i="7"/>
  <c r="J13" i="7"/>
  <c r="I11" i="7"/>
  <c r="J11" i="7"/>
  <c r="I9" i="7"/>
  <c r="J9" i="7"/>
  <c r="I7" i="7"/>
  <c r="J7" i="7"/>
  <c r="I5" i="7"/>
  <c r="J5" i="7"/>
  <c r="H13" i="7"/>
  <c r="H12" i="7"/>
  <c r="G11" i="7"/>
  <c r="H11" i="7"/>
  <c r="G9" i="7"/>
  <c r="H9" i="7"/>
  <c r="G7" i="7"/>
  <c r="H7" i="7"/>
  <c r="G5" i="7"/>
  <c r="H5" i="7"/>
  <c r="E13" i="7"/>
  <c r="F13" i="7"/>
  <c r="E11" i="7"/>
  <c r="F11" i="7"/>
  <c r="E9" i="7"/>
  <c r="F9" i="7"/>
  <c r="E7" i="7"/>
  <c r="F7" i="7"/>
  <c r="E5" i="7"/>
  <c r="F5" i="7"/>
  <c r="C7" i="7"/>
  <c r="D7" i="7"/>
  <c r="C9" i="7"/>
  <c r="D9" i="7"/>
  <c r="C11" i="7"/>
  <c r="D11" i="7"/>
  <c r="C13" i="7"/>
  <c r="D13" i="7"/>
  <c r="C5" i="7"/>
  <c r="D5" i="7"/>
  <c r="B106" i="6"/>
  <c r="G107" i="6"/>
  <c r="AE8" i="4"/>
  <c r="E136" i="7"/>
  <c r="C136" i="7"/>
  <c r="O88" i="7"/>
  <c r="M88" i="7"/>
  <c r="K88" i="7"/>
  <c r="I88" i="7"/>
  <c r="G88" i="7"/>
  <c r="E88" i="7"/>
  <c r="C88" i="7"/>
  <c r="O64" i="7"/>
  <c r="M64" i="7"/>
  <c r="K64" i="7"/>
  <c r="I64" i="7"/>
  <c r="O40" i="7"/>
  <c r="M40" i="7"/>
  <c r="K40" i="7"/>
  <c r="A9" i="2"/>
  <c r="A10" i="2"/>
  <c r="A11" i="2"/>
  <c r="A12" i="2"/>
  <c r="A13" i="2"/>
  <c r="A14" i="2"/>
  <c r="A15" i="2"/>
  <c r="A16" i="2"/>
  <c r="A17" i="2"/>
  <c r="A18" i="2"/>
  <c r="A19" i="2"/>
  <c r="AE3" i="4"/>
  <c r="AE4" i="4"/>
  <c r="AE5" i="4"/>
  <c r="AE6" i="4"/>
  <c r="AE7" i="4"/>
  <c r="AE2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E25" i="3"/>
  <c r="G64" i="7"/>
  <c r="E64" i="7"/>
  <c r="C64" i="7"/>
  <c r="I40" i="7"/>
  <c r="G40" i="7"/>
  <c r="E40" i="7"/>
  <c r="C40" i="7"/>
  <c r="B212" i="4"/>
  <c r="B213" i="4"/>
  <c r="B214" i="4"/>
  <c r="B215" i="4"/>
  <c r="B216" i="4"/>
  <c r="B217" i="4"/>
  <c r="B218" i="4"/>
  <c r="W274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6" i="1"/>
  <c r="W186" i="1"/>
  <c r="W188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2" i="1"/>
  <c r="W4" i="1"/>
  <c r="W6" i="1"/>
  <c r="W8" i="1"/>
  <c r="W10" i="1"/>
  <c r="W12" i="1"/>
  <c r="W14" i="1"/>
  <c r="W50" i="1"/>
  <c r="W52" i="1"/>
  <c r="W54" i="1"/>
  <c r="W56" i="1"/>
  <c r="W58" i="1"/>
  <c r="W60" i="1"/>
  <c r="W62" i="1"/>
  <c r="W170" i="1"/>
  <c r="W172" i="1"/>
  <c r="W174" i="1"/>
  <c r="W176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8" i="1"/>
  <c r="W180" i="1"/>
  <c r="W182" i="1"/>
  <c r="W184" i="1"/>
  <c r="C4" i="3"/>
  <c r="D4" i="3"/>
  <c r="G16" i="7"/>
  <c r="E18" i="3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123" i="2"/>
  <c r="A124" i="2"/>
  <c r="A125" i="2"/>
  <c r="A126" i="2"/>
  <c r="A127" i="2"/>
  <c r="A128" i="2"/>
  <c r="A129" i="2"/>
  <c r="A130" i="2"/>
  <c r="A131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2" i="5"/>
  <c r="A106" i="2"/>
  <c r="I15" i="3"/>
  <c r="I12" i="3"/>
  <c r="A4" i="2"/>
  <c r="A5" i="2"/>
  <c r="A6" i="2"/>
  <c r="A7" i="2"/>
  <c r="A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3" i="2"/>
  <c r="P246" i="7"/>
  <c r="F405" i="7"/>
  <c r="F420" i="7"/>
  <c r="D427" i="7"/>
  <c r="AB18" i="9"/>
  <c r="D117" i="7"/>
  <c r="M25" i="10"/>
  <c r="N25" i="10"/>
  <c r="K63" i="10"/>
  <c r="L63" i="10"/>
  <c r="I37" i="10"/>
  <c r="J37" i="10"/>
  <c r="L8" i="9"/>
  <c r="N182" i="7"/>
  <c r="D110" i="7"/>
  <c r="N248" i="7"/>
  <c r="D342" i="7"/>
  <c r="J379" i="7"/>
  <c r="J398" i="7"/>
  <c r="G48" i="10"/>
  <c r="H48" i="10"/>
  <c r="G25" i="10"/>
  <c r="H25" i="10"/>
  <c r="K25" i="10"/>
  <c r="M50" i="10"/>
  <c r="N50" i="10"/>
  <c r="K16" i="9"/>
  <c r="K16" i="7"/>
  <c r="N20" i="7"/>
  <c r="N12" i="7"/>
  <c r="J230" i="7"/>
  <c r="D141" i="7"/>
  <c r="F396" i="7"/>
  <c r="L420" i="7"/>
  <c r="M36" i="10"/>
  <c r="N36" i="10"/>
  <c r="D140" i="7"/>
  <c r="J188" i="7"/>
  <c r="N348" i="7"/>
  <c r="D371" i="7"/>
  <c r="F331" i="7"/>
  <c r="D30" i="7"/>
  <c r="F62" i="7"/>
  <c r="P91" i="7"/>
  <c r="P82" i="7"/>
  <c r="N163" i="7"/>
  <c r="J106" i="7"/>
  <c r="F186" i="7"/>
  <c r="J234" i="7"/>
  <c r="N12" i="9"/>
  <c r="H429" i="7"/>
  <c r="J427" i="7"/>
  <c r="N180" i="7"/>
  <c r="D366" i="7"/>
  <c r="I13" i="10"/>
  <c r="J13" i="10"/>
  <c r="J224" i="7"/>
  <c r="D56" i="7"/>
  <c r="D60" i="7"/>
  <c r="P418" i="7"/>
  <c r="F198" i="7"/>
  <c r="F269" i="7"/>
  <c r="G60" i="10"/>
  <c r="H60" i="10"/>
  <c r="M48" i="10"/>
  <c r="N48" i="10"/>
  <c r="L250" i="7"/>
  <c r="D273" i="7"/>
  <c r="E93" i="10"/>
  <c r="H276" i="7"/>
  <c r="K48" i="10"/>
  <c r="L48" i="10"/>
  <c r="D282" i="7"/>
  <c r="Q87" i="4"/>
  <c r="B118" i="6"/>
  <c r="G119" i="6"/>
  <c r="H486" i="7"/>
  <c r="L273" i="7"/>
  <c r="G12" i="10"/>
  <c r="H12" i="10"/>
  <c r="M60" i="10"/>
  <c r="N60" i="10"/>
  <c r="H488" i="7"/>
  <c r="N491" i="7"/>
  <c r="J490" i="7"/>
  <c r="E60" i="10"/>
  <c r="Z18" i="8"/>
  <c r="AB18" i="8"/>
  <c r="E19" i="8"/>
  <c r="I136" i="10"/>
  <c r="J136" i="10"/>
  <c r="J342" i="7"/>
  <c r="J285" i="7"/>
  <c r="P164" i="7"/>
  <c r="L331" i="7"/>
  <c r="N306" i="7"/>
  <c r="D490" i="7"/>
  <c r="L343" i="7"/>
  <c r="D344" i="7"/>
  <c r="F345" i="7"/>
  <c r="D378" i="7"/>
  <c r="Q135" i="4"/>
  <c r="I52" i="10"/>
  <c r="J52" i="10"/>
  <c r="B201" i="6"/>
  <c r="Q166" i="4"/>
  <c r="AD168" i="2"/>
  <c r="B131" i="6"/>
  <c r="G132" i="6"/>
  <c r="H487" i="7"/>
  <c r="C120" i="2"/>
  <c r="C179" i="2"/>
  <c r="C80" i="5"/>
  <c r="B67" i="6"/>
  <c r="G68" i="6"/>
  <c r="F155" i="7"/>
  <c r="C190" i="5"/>
  <c r="E118" i="10"/>
  <c r="C132" i="2"/>
  <c r="T159" i="4"/>
  <c r="AH159" i="4"/>
  <c r="T139" i="4"/>
  <c r="D140" i="2"/>
  <c r="T131" i="4"/>
  <c r="D132" i="2"/>
  <c r="T123" i="4"/>
  <c r="Y123" i="4"/>
  <c r="E160" i="2"/>
  <c r="AD195" i="2"/>
  <c r="P485" i="7"/>
  <c r="Q194" i="4"/>
  <c r="C30" i="5"/>
  <c r="E196" i="2"/>
  <c r="G52" i="10"/>
  <c r="H52" i="10"/>
  <c r="C50" i="10"/>
  <c r="K71" i="10"/>
  <c r="L71" i="10"/>
  <c r="T163" i="4"/>
  <c r="AH163" i="4"/>
  <c r="J236" i="7"/>
  <c r="AE140" i="2"/>
  <c r="G140" i="2"/>
  <c r="V199" i="4"/>
  <c r="C96" i="2"/>
  <c r="E156" i="2"/>
  <c r="T115" i="4"/>
  <c r="Y115" i="4"/>
  <c r="T155" i="4"/>
  <c r="Y155" i="4"/>
  <c r="C132" i="5"/>
  <c r="B177" i="6"/>
  <c r="G178" i="6"/>
  <c r="B189" i="6"/>
  <c r="G190" i="6"/>
  <c r="T119" i="4"/>
  <c r="AH119" i="4"/>
  <c r="K62" i="10"/>
  <c r="L62" i="10"/>
  <c r="I63" i="10"/>
  <c r="Q128" i="4"/>
  <c r="T35" i="4"/>
  <c r="AH35" i="4"/>
  <c r="C68" i="10"/>
  <c r="E84" i="10"/>
  <c r="Q139" i="4"/>
  <c r="AE160" i="2"/>
  <c r="G160" i="2"/>
  <c r="Q167" i="4"/>
  <c r="B102" i="6"/>
  <c r="G103" i="6"/>
  <c r="L345" i="7"/>
  <c r="E138" i="2"/>
  <c r="E33" i="2"/>
  <c r="E24" i="2"/>
  <c r="I62" i="10"/>
  <c r="J62" i="10"/>
  <c r="AD167" i="2"/>
  <c r="Q199" i="4"/>
  <c r="Q156" i="4"/>
  <c r="E102" i="2"/>
  <c r="Q191" i="4"/>
  <c r="E161" i="2"/>
  <c r="T164" i="4"/>
  <c r="D165" i="2"/>
  <c r="E145" i="2"/>
  <c r="F356" i="7"/>
  <c r="AD162" i="2"/>
  <c r="C4" i="2"/>
  <c r="Q110" i="4"/>
  <c r="Z110" i="4"/>
  <c r="Q106" i="4"/>
  <c r="Q102" i="4"/>
  <c r="T90" i="4"/>
  <c r="D91" i="2"/>
  <c r="Q74" i="4"/>
  <c r="Z74" i="4"/>
  <c r="C38" i="10"/>
  <c r="T124" i="4"/>
  <c r="Y124" i="4"/>
  <c r="E134" i="2"/>
  <c r="T160" i="4"/>
  <c r="Y160" i="4"/>
  <c r="Q148" i="4"/>
  <c r="E150" i="2"/>
  <c r="C163" i="5"/>
  <c r="E98" i="2"/>
  <c r="E190" i="2"/>
  <c r="C59" i="5"/>
  <c r="C202" i="2"/>
  <c r="B127" i="6"/>
  <c r="G128" i="6"/>
  <c r="H467" i="7"/>
  <c r="AD43" i="2"/>
  <c r="K27" i="10"/>
  <c r="L27" i="10"/>
  <c r="G39" i="10"/>
  <c r="H39" i="10" s="1"/>
  <c r="E170" i="2"/>
  <c r="AD61" i="2"/>
  <c r="E63" i="10"/>
  <c r="F63" i="10"/>
  <c r="G83" i="10"/>
  <c r="H83" i="10"/>
  <c r="AE36" i="2"/>
  <c r="G36" i="2"/>
  <c r="B90" i="6"/>
  <c r="G91" i="6"/>
  <c r="L349" i="7"/>
  <c r="D467" i="7"/>
  <c r="D499" i="7"/>
  <c r="M80" i="10"/>
  <c r="N80" i="10"/>
  <c r="Q172" i="4"/>
  <c r="C140" i="5"/>
  <c r="B46" i="6"/>
  <c r="G47" i="6"/>
  <c r="P419" i="7"/>
  <c r="T92" i="4"/>
  <c r="D93" i="2"/>
  <c r="AE165" i="2"/>
  <c r="G165" i="2"/>
  <c r="AD117" i="2"/>
  <c r="C151" i="5"/>
  <c r="E133" i="2"/>
  <c r="E90" i="2"/>
  <c r="M83" i="10"/>
  <c r="N83" i="10"/>
  <c r="G79" i="10"/>
  <c r="H79" i="10"/>
  <c r="AD173" i="2"/>
  <c r="B139" i="6"/>
  <c r="G140" i="6"/>
  <c r="C48" i="5"/>
  <c r="AD196" i="2"/>
  <c r="E209" i="2"/>
  <c r="E129" i="2"/>
  <c r="E65" i="2"/>
  <c r="L187" i="7"/>
  <c r="D225" i="7"/>
  <c r="T169" i="4"/>
  <c r="Y169" i="4"/>
  <c r="T161" i="4"/>
  <c r="AH161" i="4"/>
  <c r="Q157" i="4"/>
  <c r="D426" i="7"/>
  <c r="E52" i="10"/>
  <c r="K40" i="10"/>
  <c r="E101" i="2"/>
  <c r="Q136" i="4"/>
  <c r="T172" i="4"/>
  <c r="Y172" i="4"/>
  <c r="E126" i="2"/>
  <c r="T188" i="4"/>
  <c r="D189" i="2"/>
  <c r="G70" i="10"/>
  <c r="H70" i="10"/>
  <c r="E169" i="2"/>
  <c r="L209" i="7"/>
  <c r="E80" i="10"/>
  <c r="F80" i="10"/>
  <c r="B63" i="6"/>
  <c r="G64" i="6"/>
  <c r="Q188" i="4"/>
  <c r="AD129" i="2"/>
  <c r="Q54" i="4"/>
  <c r="Z54" i="4"/>
  <c r="K70" i="10"/>
  <c r="L70" i="10"/>
  <c r="C104" i="2"/>
  <c r="N252" i="7"/>
  <c r="P253" i="7"/>
  <c r="F275" i="7"/>
  <c r="Q162" i="4"/>
  <c r="T52" i="4"/>
  <c r="Y52" i="4"/>
  <c r="P275" i="7"/>
  <c r="F60" i="10"/>
  <c r="E137" i="2"/>
  <c r="C47" i="5"/>
  <c r="E97" i="2"/>
  <c r="C65" i="2"/>
  <c r="E173" i="2"/>
  <c r="E122" i="2"/>
  <c r="AE125" i="2"/>
  <c r="G125" i="2"/>
  <c r="E142" i="2"/>
  <c r="E175" i="2"/>
  <c r="AD181" i="2"/>
  <c r="C186" i="5"/>
  <c r="C115" i="5"/>
  <c r="C176" i="2"/>
  <c r="E166" i="2"/>
  <c r="E114" i="2"/>
  <c r="L138" i="7"/>
  <c r="J162" i="7"/>
  <c r="P377" i="7"/>
  <c r="E157" i="2"/>
  <c r="G80" i="10"/>
  <c r="H80" i="10"/>
  <c r="B197" i="6"/>
  <c r="G198" i="6"/>
  <c r="AD137" i="2"/>
  <c r="B185" i="6"/>
  <c r="G186" i="6"/>
  <c r="T136" i="4"/>
  <c r="AH136" i="4"/>
  <c r="E154" i="2"/>
  <c r="B162" i="6"/>
  <c r="G163" i="6"/>
  <c r="E165" i="2"/>
  <c r="Q159" i="4"/>
  <c r="T135" i="4"/>
  <c r="Y135" i="4"/>
  <c r="T127" i="4"/>
  <c r="D128" i="2"/>
  <c r="T111" i="4"/>
  <c r="Y111" i="4"/>
  <c r="T107" i="4"/>
  <c r="AH107" i="4"/>
  <c r="T103" i="4"/>
  <c r="Y103" i="4"/>
  <c r="T99" i="4"/>
  <c r="AH99" i="4"/>
  <c r="T95" i="4"/>
  <c r="D96" i="2"/>
  <c r="Q83" i="4"/>
  <c r="T71" i="4"/>
  <c r="AH71" i="4"/>
  <c r="T67" i="4"/>
  <c r="D68" i="2"/>
  <c r="T17" i="4"/>
  <c r="D18" i="2"/>
  <c r="M79" i="10"/>
  <c r="N79" i="10"/>
  <c r="B47" i="6"/>
  <c r="G48" i="6"/>
  <c r="N250" i="7"/>
  <c r="F273" i="7"/>
  <c r="V176" i="4"/>
  <c r="AD34" i="2"/>
  <c r="Q207" i="4"/>
  <c r="C93" i="2"/>
  <c r="T64" i="4"/>
  <c r="Y64" i="4"/>
  <c r="C91" i="5"/>
  <c r="B150" i="6"/>
  <c r="G151" i="6"/>
  <c r="E162" i="2"/>
  <c r="E105" i="2"/>
  <c r="E23" i="10"/>
  <c r="AD171" i="2"/>
  <c r="C12" i="10"/>
  <c r="N415" i="7"/>
  <c r="P487" i="7"/>
  <c r="AD172" i="2"/>
  <c r="B40" i="6"/>
  <c r="G41" i="6"/>
  <c r="D419" i="7"/>
  <c r="Q60" i="4"/>
  <c r="Z60" i="4"/>
  <c r="I35" i="10"/>
  <c r="J35" i="10"/>
  <c r="C25" i="2"/>
  <c r="C107" i="5"/>
  <c r="B166" i="6"/>
  <c r="G167" i="6"/>
  <c r="E83" i="2"/>
  <c r="T207" i="4"/>
  <c r="Y207" i="4"/>
  <c r="T44" i="4"/>
  <c r="D45" i="2"/>
  <c r="T41" i="4"/>
  <c r="Y41" i="4"/>
  <c r="D444" i="7"/>
  <c r="E27" i="10"/>
  <c r="K23" i="10"/>
  <c r="I68" i="10"/>
  <c r="J68" i="10"/>
  <c r="G35" i="10"/>
  <c r="H35" i="10"/>
  <c r="C36" i="10"/>
  <c r="M46" i="10"/>
  <c r="N46" i="10"/>
  <c r="E65" i="10"/>
  <c r="K46" i="10"/>
  <c r="L46" i="10"/>
  <c r="E46" i="10"/>
  <c r="F46" i="10"/>
  <c r="C208" i="2"/>
  <c r="E131" i="2"/>
  <c r="M20" i="10"/>
  <c r="N20" i="10"/>
  <c r="Q151" i="4"/>
  <c r="Q40" i="4"/>
  <c r="I58" i="10"/>
  <c r="J58" i="10"/>
  <c r="I20" i="10"/>
  <c r="J20" i="10"/>
  <c r="C24" i="5"/>
  <c r="T56" i="4"/>
  <c r="Y56" i="4"/>
  <c r="E68" i="10"/>
  <c r="G23" i="10"/>
  <c r="H23" i="10"/>
  <c r="B21" i="6"/>
  <c r="G22" i="6"/>
  <c r="B194" i="6"/>
  <c r="G195" i="6"/>
  <c r="AD163" i="2"/>
  <c r="E167" i="2"/>
  <c r="E179" i="2"/>
  <c r="T151" i="4"/>
  <c r="AH151" i="4"/>
  <c r="E80" i="2"/>
  <c r="G27" i="10"/>
  <c r="H27" i="10"/>
  <c r="I79" i="10"/>
  <c r="J79" i="10"/>
  <c r="C159" i="5"/>
  <c r="C69" i="2"/>
  <c r="AD152" i="2"/>
  <c r="T49" i="4"/>
  <c r="AH49" i="4"/>
  <c r="G58" i="10"/>
  <c r="H58" i="10"/>
  <c r="C155" i="5"/>
  <c r="B130" i="6"/>
  <c r="G131" i="6"/>
  <c r="M23" i="10"/>
  <c r="N23" i="10"/>
  <c r="K35" i="10"/>
  <c r="L35" i="10"/>
  <c r="M68" i="10"/>
  <c r="N68" i="10"/>
  <c r="AD23" i="2"/>
  <c r="E35" i="10"/>
  <c r="V202" i="4"/>
  <c r="V186" i="4"/>
  <c r="T171" i="4"/>
  <c r="Y171" i="4"/>
  <c r="M58" i="10"/>
  <c r="N58" i="10"/>
  <c r="G20" i="10"/>
  <c r="H20" i="10"/>
  <c r="Q103" i="4"/>
  <c r="E136" i="2"/>
  <c r="C160" i="2"/>
  <c r="T85" i="4"/>
  <c r="D86" i="2"/>
  <c r="AD57" i="2"/>
  <c r="C104" i="5"/>
  <c r="E71" i="2"/>
  <c r="J139" i="7"/>
  <c r="D261" i="7"/>
  <c r="L257" i="7"/>
  <c r="D269" i="7"/>
  <c r="T105" i="4"/>
  <c r="Y105" i="4"/>
  <c r="T61" i="4"/>
  <c r="Y61" i="4"/>
  <c r="T57" i="4"/>
  <c r="D58" i="2"/>
  <c r="Z40" i="4"/>
  <c r="D332" i="7"/>
  <c r="D404" i="7"/>
  <c r="E117" i="2"/>
  <c r="C116" i="5"/>
  <c r="E55" i="10"/>
  <c r="F55" i="10"/>
  <c r="I55" i="10"/>
  <c r="J55" i="10"/>
  <c r="G55" i="10"/>
  <c r="H55" i="10"/>
  <c r="AI169" i="4"/>
  <c r="AM169" i="4"/>
  <c r="AD170" i="2"/>
  <c r="AI97" i="4"/>
  <c r="AM97" i="4"/>
  <c r="AD98" i="2"/>
  <c r="Q137" i="4"/>
  <c r="B86" i="6"/>
  <c r="G87" i="6"/>
  <c r="C87" i="5"/>
  <c r="C88" i="2"/>
  <c r="AE94" i="2"/>
  <c r="G94" i="2"/>
  <c r="Q93" i="4"/>
  <c r="V37" i="4"/>
  <c r="E38" i="2"/>
  <c r="AE34" i="2"/>
  <c r="G34" i="2"/>
  <c r="T33" i="4"/>
  <c r="AH33" i="4"/>
  <c r="AD138" i="2"/>
  <c r="AD150" i="2"/>
  <c r="C207" i="2"/>
  <c r="B205" i="6"/>
  <c r="B193" i="6"/>
  <c r="G194" i="6"/>
  <c r="C195" i="2"/>
  <c r="C158" i="5"/>
  <c r="B157" i="6"/>
  <c r="G158" i="6"/>
  <c r="Q57" i="4"/>
  <c r="P162" i="7"/>
  <c r="V162" i="4"/>
  <c r="E163" i="2"/>
  <c r="V158" i="4"/>
  <c r="E159" i="2"/>
  <c r="V126" i="4"/>
  <c r="E127" i="2"/>
  <c r="V122" i="4"/>
  <c r="E123" i="2"/>
  <c r="V118" i="4"/>
  <c r="E119" i="2"/>
  <c r="V98" i="4"/>
  <c r="E99" i="2"/>
  <c r="V86" i="4"/>
  <c r="E87" i="2"/>
  <c r="V78" i="4"/>
  <c r="E79" i="2"/>
  <c r="T28" i="4"/>
  <c r="D29" i="2"/>
  <c r="T19" i="4"/>
  <c r="Y19" i="4"/>
  <c r="K31" i="10"/>
  <c r="L31" i="10"/>
  <c r="K75" i="10"/>
  <c r="L75" i="10"/>
  <c r="M75" i="10"/>
  <c r="N75" i="10"/>
  <c r="E74" i="10"/>
  <c r="C173" i="2"/>
  <c r="B171" i="6"/>
  <c r="G172" i="6"/>
  <c r="C149" i="2"/>
  <c r="B147" i="6"/>
  <c r="G148" i="6"/>
  <c r="C148" i="5"/>
  <c r="B123" i="6"/>
  <c r="G124" i="6"/>
  <c r="L344" i="7"/>
  <c r="C124" i="5"/>
  <c r="C125" i="2"/>
  <c r="C61" i="5"/>
  <c r="B60" i="6"/>
  <c r="G61" i="6"/>
  <c r="L317" i="7"/>
  <c r="V205" i="4"/>
  <c r="E206" i="2"/>
  <c r="V185" i="4"/>
  <c r="E186" i="2"/>
  <c r="AE185" i="2"/>
  <c r="G185" i="2"/>
  <c r="Q184" i="4"/>
  <c r="AI93" i="4"/>
  <c r="AL93" i="4"/>
  <c r="AD94" i="2"/>
  <c r="B170" i="6"/>
  <c r="G171" i="6"/>
  <c r="C172" i="2"/>
  <c r="B134" i="6"/>
  <c r="G135" i="6"/>
  <c r="C136" i="2"/>
  <c r="C99" i="5"/>
  <c r="B98" i="6"/>
  <c r="G99" i="6"/>
  <c r="J174" i="7"/>
  <c r="C100" i="2"/>
  <c r="AE74" i="2"/>
  <c r="G74" i="2"/>
  <c r="T73" i="4"/>
  <c r="Y73" i="4"/>
  <c r="T51" i="4"/>
  <c r="AH51" i="4"/>
  <c r="AE52" i="2"/>
  <c r="G52" i="2"/>
  <c r="Q51" i="4"/>
  <c r="C135" i="5"/>
  <c r="C70" i="5"/>
  <c r="C71" i="2"/>
  <c r="AE190" i="2"/>
  <c r="G190" i="2"/>
  <c r="Q189" i="4"/>
  <c r="P210" i="7"/>
  <c r="AI118" i="4"/>
  <c r="AL118" i="4"/>
  <c r="AD119" i="2"/>
  <c r="B167" i="6"/>
  <c r="G168" i="6"/>
  <c r="C168" i="5"/>
  <c r="C144" i="5"/>
  <c r="C120" i="5"/>
  <c r="C121" i="2"/>
  <c r="B119" i="6"/>
  <c r="G120" i="6"/>
  <c r="P273" i="7"/>
  <c r="C108" i="5"/>
  <c r="B107" i="6"/>
  <c r="G108" i="6"/>
  <c r="B81" i="6"/>
  <c r="G82" i="6"/>
  <c r="F367" i="7"/>
  <c r="C83" i="2"/>
  <c r="AE167" i="2"/>
  <c r="G167" i="2"/>
  <c r="T166" i="4"/>
  <c r="D167" i="2"/>
  <c r="AE163" i="2"/>
  <c r="G163" i="2"/>
  <c r="T162" i="4"/>
  <c r="D163" i="2"/>
  <c r="AE159" i="2"/>
  <c r="G159" i="2"/>
  <c r="Q158" i="4"/>
  <c r="T158" i="4"/>
  <c r="AH158" i="4"/>
  <c r="Q154" i="4"/>
  <c r="T150" i="4"/>
  <c r="Y150" i="4" s="1"/>
  <c r="Q150" i="4"/>
  <c r="AE139" i="2"/>
  <c r="G139" i="2"/>
  <c r="Q138" i="4"/>
  <c r="T134" i="4"/>
  <c r="Y134" i="4"/>
  <c r="AE135" i="2"/>
  <c r="G135" i="2"/>
  <c r="AE131" i="2"/>
  <c r="G131" i="2"/>
  <c r="Q130" i="4"/>
  <c r="T130" i="4"/>
  <c r="D131" i="2"/>
  <c r="Q126" i="4"/>
  <c r="AE119" i="2"/>
  <c r="G119" i="2"/>
  <c r="T118" i="4"/>
  <c r="D119" i="2"/>
  <c r="Q118" i="4"/>
  <c r="AE107" i="2"/>
  <c r="G107" i="2"/>
  <c r="T106" i="4"/>
  <c r="Y106" i="4"/>
  <c r="E54" i="10"/>
  <c r="M43" i="10"/>
  <c r="N43" i="10"/>
  <c r="G43" i="10"/>
  <c r="H43" i="10"/>
  <c r="I43" i="10"/>
  <c r="J43" i="10"/>
  <c r="K43" i="10"/>
  <c r="L43" i="10"/>
  <c r="BE52" i="8"/>
  <c r="C52" i="10"/>
  <c r="BE40" i="8"/>
  <c r="C40" i="10"/>
  <c r="G74" i="10"/>
  <c r="H74" i="10"/>
  <c r="M74" i="10"/>
  <c r="N74" i="10"/>
  <c r="B111" i="6"/>
  <c r="G112" i="6"/>
  <c r="C112" i="5"/>
  <c r="V201" i="4"/>
  <c r="E202" i="2"/>
  <c r="E25" i="2"/>
  <c r="C61" i="2"/>
  <c r="B59" i="6"/>
  <c r="G60" i="6"/>
  <c r="D441" i="7"/>
  <c r="C60" i="5"/>
  <c r="AE134" i="2"/>
  <c r="G134" i="2"/>
  <c r="Q133" i="4"/>
  <c r="T133" i="4"/>
  <c r="D134" i="2"/>
  <c r="AI154" i="4"/>
  <c r="AJ154" i="4"/>
  <c r="AD155" i="2"/>
  <c r="AI134" i="4"/>
  <c r="AL134" i="4"/>
  <c r="AD135" i="2"/>
  <c r="B26" i="6"/>
  <c r="G27" i="6"/>
  <c r="D250" i="7"/>
  <c r="C27" i="5"/>
  <c r="M55" i="10"/>
  <c r="N55" i="10"/>
  <c r="C161" i="2"/>
  <c r="E171" i="2"/>
  <c r="B202" i="6"/>
  <c r="C204" i="2"/>
  <c r="C179" i="5"/>
  <c r="C180" i="2"/>
  <c r="B178" i="6"/>
  <c r="G179" i="6"/>
  <c r="J469" i="7"/>
  <c r="C22" i="5"/>
  <c r="C183" i="5"/>
  <c r="B182" i="6"/>
  <c r="G183" i="6"/>
  <c r="C124" i="2"/>
  <c r="C123" i="5"/>
  <c r="B71" i="6"/>
  <c r="G72" i="6"/>
  <c r="P465" i="7"/>
  <c r="C72" i="5"/>
  <c r="AE170" i="2"/>
  <c r="G170" i="2"/>
  <c r="Q169" i="4"/>
  <c r="AE162" i="2"/>
  <c r="G162" i="2"/>
  <c r="Q161" i="4"/>
  <c r="Q129" i="4"/>
  <c r="B180" i="6"/>
  <c r="G181" i="6"/>
  <c r="C182" i="2"/>
  <c r="AI158" i="4"/>
  <c r="AK158" i="4"/>
  <c r="AD159" i="2"/>
  <c r="AI138" i="4"/>
  <c r="AM138" i="4"/>
  <c r="AD139" i="2"/>
  <c r="AI126" i="4"/>
  <c r="AJ126" i="4"/>
  <c r="AD127" i="2"/>
  <c r="AI82" i="4"/>
  <c r="AJ82" i="4"/>
  <c r="AD83" i="2"/>
  <c r="C194" i="2"/>
  <c r="T170" i="4"/>
  <c r="D171" i="2"/>
  <c r="C171" i="5"/>
  <c r="Q134" i="4"/>
  <c r="T138" i="4"/>
  <c r="D139" i="2"/>
  <c r="C73" i="2"/>
  <c r="Q170" i="4"/>
  <c r="I65" i="10"/>
  <c r="J65" i="10"/>
  <c r="M65" i="10"/>
  <c r="N65" i="10"/>
  <c r="C184" i="2"/>
  <c r="K65" i="10"/>
  <c r="L65" i="10"/>
  <c r="K55" i="10"/>
  <c r="T153" i="4"/>
  <c r="AH153" i="4"/>
  <c r="C134" i="5"/>
  <c r="B133" i="6"/>
  <c r="G134" i="6"/>
  <c r="M44" i="10"/>
  <c r="N44" i="10"/>
  <c r="I44" i="10"/>
  <c r="J44" i="10"/>
  <c r="K44" i="10"/>
  <c r="L44" i="10"/>
  <c r="G44" i="10"/>
  <c r="H44" i="10"/>
  <c r="P461" i="7"/>
  <c r="D428" i="7"/>
  <c r="B94" i="6"/>
  <c r="G95" i="6"/>
  <c r="E64" i="2"/>
  <c r="L201" i="7"/>
  <c r="N202" i="7"/>
  <c r="D237" i="7"/>
  <c r="D258" i="7"/>
  <c r="E28" i="10"/>
  <c r="N426" i="7"/>
  <c r="F453" i="7"/>
  <c r="Q206" i="4"/>
  <c r="T82" i="4"/>
  <c r="D83" i="2"/>
  <c r="B176" i="6"/>
  <c r="G177" i="6"/>
  <c r="AD200" i="2"/>
  <c r="T167" i="4"/>
  <c r="D168" i="2"/>
  <c r="C175" i="5"/>
  <c r="C174" i="2"/>
  <c r="E60" i="2"/>
  <c r="H189" i="7"/>
  <c r="J233" i="7"/>
  <c r="T79" i="4"/>
  <c r="Y79" i="4"/>
  <c r="T29" i="4"/>
  <c r="AH29" i="4"/>
  <c r="J331" i="7"/>
  <c r="N333" i="7"/>
  <c r="C156" i="2"/>
  <c r="L140" i="7"/>
  <c r="C152" i="5"/>
  <c r="K29" i="10"/>
  <c r="L29" i="10"/>
  <c r="C46" i="5"/>
  <c r="C167" i="5"/>
  <c r="E153" i="2"/>
  <c r="E93" i="2"/>
  <c r="J164" i="7"/>
  <c r="H211" i="7"/>
  <c r="T84" i="4"/>
  <c r="D85" i="2"/>
  <c r="T76" i="4"/>
  <c r="AH76" i="4"/>
  <c r="F305" i="7"/>
  <c r="D321" i="7"/>
  <c r="N369" i="7"/>
  <c r="J393" i="7"/>
  <c r="M29" i="10"/>
  <c r="N29" i="10"/>
  <c r="T83" i="4"/>
  <c r="D84" i="2"/>
  <c r="G29" i="10"/>
  <c r="C92" i="5"/>
  <c r="C153" i="2"/>
  <c r="E149" i="2"/>
  <c r="L137" i="7"/>
  <c r="J185" i="7"/>
  <c r="J212" i="7"/>
  <c r="P329" i="7"/>
  <c r="N370" i="7"/>
  <c r="F449" i="7"/>
  <c r="E43" i="10"/>
  <c r="F43" i="10"/>
  <c r="I25" i="10"/>
  <c r="E13" i="10"/>
  <c r="E17" i="10"/>
  <c r="E42" i="2"/>
  <c r="D259" i="7"/>
  <c r="P499" i="7"/>
  <c r="C129" i="2"/>
  <c r="G71" i="10"/>
  <c r="H71" i="10"/>
  <c r="Q171" i="4"/>
  <c r="K28" i="10"/>
  <c r="L28" i="10"/>
  <c r="C31" i="2"/>
  <c r="E141" i="2"/>
  <c r="E30" i="2"/>
  <c r="P149" i="7"/>
  <c r="L186" i="7"/>
  <c r="F281" i="7"/>
  <c r="F306" i="7"/>
  <c r="P449" i="7"/>
  <c r="H475" i="7"/>
  <c r="C116" i="2"/>
  <c r="D322" i="7"/>
  <c r="C112" i="2"/>
  <c r="C111" i="5"/>
  <c r="J321" i="7"/>
  <c r="C110" i="5"/>
  <c r="P125" i="7"/>
  <c r="N126" i="7"/>
  <c r="E103" i="2"/>
  <c r="T102" i="4"/>
  <c r="D103" i="2"/>
  <c r="E104" i="2"/>
  <c r="C105" i="2"/>
  <c r="E106" i="2"/>
  <c r="D347" i="7"/>
  <c r="C109" i="2"/>
  <c r="E85" i="2"/>
  <c r="C84" i="10"/>
  <c r="K85" i="10"/>
  <c r="L85" i="10"/>
  <c r="C86" i="5"/>
  <c r="E87" i="10"/>
  <c r="F87" i="10"/>
  <c r="T87" i="4"/>
  <c r="AH87" i="4"/>
  <c r="T93" i="4"/>
  <c r="Y93" i="4"/>
  <c r="T94" i="4"/>
  <c r="AH94" i="4"/>
  <c r="AD95" i="2"/>
  <c r="T98" i="4"/>
  <c r="Y98" i="4"/>
  <c r="Q98" i="4"/>
  <c r="Z98" i="4"/>
  <c r="Q99" i="4"/>
  <c r="C101" i="2"/>
  <c r="Z71" i="4"/>
  <c r="E72" i="2"/>
  <c r="M71" i="10"/>
  <c r="N71" i="10"/>
  <c r="I71" i="10"/>
  <c r="J71" i="10"/>
  <c r="Z51" i="4"/>
  <c r="M51" i="10"/>
  <c r="N51" i="10"/>
  <c r="G68" i="10"/>
  <c r="H68" i="10"/>
  <c r="C69" i="5"/>
  <c r="E70" i="10"/>
  <c r="F70" i="10"/>
  <c r="M70" i="10"/>
  <c r="N70" i="10"/>
  <c r="C72" i="10"/>
  <c r="N151" i="7"/>
  <c r="I74" i="10"/>
  <c r="J74" i="10"/>
  <c r="K74" i="10"/>
  <c r="L74" i="10"/>
  <c r="C74" i="10"/>
  <c r="I75" i="10"/>
  <c r="J75" i="10"/>
  <c r="T75" i="4"/>
  <c r="Y75" i="4"/>
  <c r="AD76" i="2"/>
  <c r="Q75" i="4"/>
  <c r="Z75" i="4"/>
  <c r="D469" i="7"/>
  <c r="C75" i="5"/>
  <c r="G76" i="10"/>
  <c r="H76" i="10" s="1"/>
  <c r="B75" i="6"/>
  <c r="G76" i="6"/>
  <c r="C78" i="10"/>
  <c r="E79" i="10"/>
  <c r="C82" i="5"/>
  <c r="N198" i="7"/>
  <c r="H246" i="7"/>
  <c r="F222" i="7"/>
  <c r="P222" i="7"/>
  <c r="F246" i="7"/>
  <c r="N235" i="7"/>
  <c r="L332" i="7"/>
  <c r="N331" i="7"/>
  <c r="F324" i="7"/>
  <c r="Z44" i="4"/>
  <c r="E50" i="10"/>
  <c r="F50" i="10"/>
  <c r="M56" i="10"/>
  <c r="N56" i="10"/>
  <c r="E56" i="10"/>
  <c r="I56" i="10"/>
  <c r="J56" i="10"/>
  <c r="K56" i="10"/>
  <c r="L56" i="10"/>
  <c r="C56" i="10"/>
  <c r="K57" i="10"/>
  <c r="L57" i="10"/>
  <c r="N489" i="7"/>
  <c r="E58" i="10"/>
  <c r="F58" i="10"/>
  <c r="Q58" i="4"/>
  <c r="E59" i="10"/>
  <c r="G59" i="10"/>
  <c r="H59" i="10"/>
  <c r="M59" i="10"/>
  <c r="N59" i="10"/>
  <c r="K59" i="10"/>
  <c r="L59" i="10"/>
  <c r="K60" i="10"/>
  <c r="L60" i="10"/>
  <c r="T60" i="4"/>
  <c r="Y60" i="4"/>
  <c r="M62" i="10"/>
  <c r="N62" i="10"/>
  <c r="E62" i="10"/>
  <c r="C62" i="10"/>
  <c r="P371" i="7"/>
  <c r="G63" i="10"/>
  <c r="H63" i="10"/>
  <c r="E64" i="10"/>
  <c r="F64" i="10"/>
  <c r="G64" i="10"/>
  <c r="H64" i="10"/>
  <c r="K64" i="10"/>
  <c r="L64" i="10"/>
  <c r="M64" i="10"/>
  <c r="N64" i="10"/>
  <c r="I64" i="10"/>
  <c r="J64" i="10"/>
  <c r="G65" i="10"/>
  <c r="H65" i="10"/>
  <c r="T65" i="4"/>
  <c r="Y65" i="4"/>
  <c r="Q65" i="4"/>
  <c r="Z65" i="4"/>
  <c r="L442" i="7"/>
  <c r="C66" i="2"/>
  <c r="F465" i="7"/>
  <c r="E67" i="2"/>
  <c r="E66" i="10"/>
  <c r="F66" i="10"/>
  <c r="K66" i="10"/>
  <c r="L66" i="10"/>
  <c r="I66" i="10"/>
  <c r="J66" i="10"/>
  <c r="G66" i="10"/>
  <c r="H66" i="10"/>
  <c r="P403" i="7"/>
  <c r="P490" i="7"/>
  <c r="D54" i="7"/>
  <c r="H10" i="7"/>
  <c r="H80" i="7"/>
  <c r="I51" i="10"/>
  <c r="J51" i="10"/>
  <c r="M52" i="10"/>
  <c r="N52" i="10"/>
  <c r="C53" i="2"/>
  <c r="P133" i="7"/>
  <c r="C52" i="5"/>
  <c r="H251" i="7"/>
  <c r="C53" i="5"/>
  <c r="C54" i="2"/>
  <c r="M54" i="10"/>
  <c r="N54" i="10"/>
  <c r="I54" i="10"/>
  <c r="J54" i="10"/>
  <c r="G54" i="10"/>
  <c r="H54" i="10"/>
  <c r="C54" i="10"/>
  <c r="AD56" i="2"/>
  <c r="Q55" i="4"/>
  <c r="Z55" i="4"/>
  <c r="T55" i="4"/>
  <c r="AH55" i="4"/>
  <c r="D245" i="7"/>
  <c r="P174" i="7"/>
  <c r="J110" i="7"/>
  <c r="J8" i="9"/>
  <c r="AB12" i="9"/>
  <c r="J32" i="7"/>
  <c r="H209" i="7"/>
  <c r="N18" i="9"/>
  <c r="F114" i="7"/>
  <c r="D38" i="7"/>
  <c r="H259" i="7"/>
  <c r="P380" i="7"/>
  <c r="P270" i="7"/>
  <c r="F380" i="7"/>
  <c r="R10" i="9"/>
  <c r="J210" i="7"/>
  <c r="N344" i="7"/>
  <c r="F84" i="7"/>
  <c r="L353" i="7"/>
  <c r="L392" i="7"/>
  <c r="X18" i="9"/>
  <c r="L348" i="7"/>
  <c r="D158" i="7"/>
  <c r="N6" i="7"/>
  <c r="F234" i="7"/>
  <c r="J326" i="7"/>
  <c r="P78" i="7"/>
  <c r="N473" i="7"/>
  <c r="F252" i="7"/>
  <c r="N134" i="7"/>
  <c r="N476" i="7"/>
  <c r="J476" i="7"/>
  <c r="L259" i="7"/>
  <c r="F43" i="7"/>
  <c r="H56" i="7"/>
  <c r="X21" i="9"/>
  <c r="F329" i="7"/>
  <c r="J330" i="7"/>
  <c r="D10" i="9"/>
  <c r="D354" i="7"/>
  <c r="F150" i="7"/>
  <c r="D67" i="7"/>
  <c r="J8" i="7"/>
  <c r="N390" i="7"/>
  <c r="F210" i="7"/>
  <c r="F21" i="9"/>
  <c r="N78" i="7"/>
  <c r="T19" i="9"/>
  <c r="D305" i="7"/>
  <c r="M16" i="7"/>
  <c r="F10" i="7"/>
  <c r="P128" i="7"/>
  <c r="P234" i="7"/>
  <c r="D128" i="7"/>
  <c r="P114" i="7"/>
  <c r="N210" i="7"/>
  <c r="L19" i="7"/>
  <c r="D209" i="7"/>
  <c r="P106" i="7"/>
  <c r="N396" i="7"/>
  <c r="H234" i="7"/>
  <c r="N270" i="7"/>
  <c r="C16" i="7"/>
  <c r="N324" i="7"/>
  <c r="F237" i="7"/>
  <c r="D213" i="7"/>
  <c r="D210" i="7"/>
  <c r="L213" i="7"/>
  <c r="O16" i="7"/>
  <c r="P80" i="7"/>
  <c r="N466" i="7"/>
  <c r="L494" i="7"/>
  <c r="P425" i="7"/>
  <c r="J30" i="7"/>
  <c r="L500" i="7"/>
  <c r="J414" i="7"/>
  <c r="D106" i="7"/>
  <c r="J45" i="7"/>
  <c r="N425" i="7"/>
  <c r="H137" i="7"/>
  <c r="P236" i="7"/>
  <c r="H21" i="7"/>
  <c r="H226" i="7"/>
  <c r="J259" i="7"/>
  <c r="L246" i="7"/>
  <c r="L236" i="7"/>
  <c r="L200" i="7"/>
  <c r="J102" i="7"/>
  <c r="N379" i="7"/>
  <c r="P211" i="7"/>
  <c r="H420" i="7"/>
  <c r="V21" i="9"/>
  <c r="F56" i="7"/>
  <c r="D86" i="7"/>
  <c r="P152" i="7"/>
  <c r="J401" i="7"/>
  <c r="L6" i="7"/>
  <c r="D34" i="7"/>
  <c r="AD20" i="9"/>
  <c r="J176" i="7"/>
  <c r="N36" i="7"/>
  <c r="P84" i="7"/>
  <c r="J12" i="9"/>
  <c r="H356" i="7"/>
  <c r="J14" i="9"/>
  <c r="N116" i="7"/>
  <c r="J294" i="7"/>
  <c r="L19" i="9"/>
  <c r="D246" i="7"/>
  <c r="N58" i="7"/>
  <c r="F202" i="7"/>
  <c r="F174" i="7"/>
  <c r="F58" i="7"/>
  <c r="N138" i="7"/>
  <c r="V18" i="9"/>
  <c r="N233" i="7"/>
  <c r="D36" i="7"/>
  <c r="L38" i="7"/>
  <c r="F110" i="7"/>
  <c r="H182" i="7"/>
  <c r="P10" i="9"/>
  <c r="F206" i="7"/>
  <c r="L17" i="7"/>
  <c r="L425" i="7"/>
  <c r="F392" i="7"/>
  <c r="F285" i="7"/>
  <c r="P374" i="7"/>
  <c r="H200" i="7"/>
  <c r="N300" i="7"/>
  <c r="H84" i="7"/>
  <c r="P86" i="7"/>
  <c r="F134" i="7"/>
  <c r="F36" i="7"/>
  <c r="H230" i="7"/>
  <c r="D212" i="7"/>
  <c r="H281" i="7"/>
  <c r="L150" i="7"/>
  <c r="F450" i="7"/>
  <c r="I48" i="10"/>
  <c r="J48" i="10"/>
  <c r="T48" i="4"/>
  <c r="AH48" i="4"/>
  <c r="I46" i="10"/>
  <c r="J46" i="10"/>
  <c r="E47" i="10"/>
  <c r="E48" i="2"/>
  <c r="I47" i="10"/>
  <c r="J47" i="10"/>
  <c r="G47" i="10"/>
  <c r="H47" i="10"/>
  <c r="C49" i="5"/>
  <c r="B48" i="6"/>
  <c r="G49" i="6"/>
  <c r="D326" i="7"/>
  <c r="I50" i="10"/>
  <c r="J50" i="10"/>
  <c r="K50" i="10"/>
  <c r="L50" i="10"/>
  <c r="P402" i="7"/>
  <c r="P326" i="7"/>
  <c r="P428" i="7"/>
  <c r="E44" i="2"/>
  <c r="C43" i="5"/>
  <c r="C44" i="2"/>
  <c r="T42" i="4"/>
  <c r="Y42" i="4"/>
  <c r="Q42" i="4"/>
  <c r="C42" i="2"/>
  <c r="E39" i="10"/>
  <c r="I39" i="10"/>
  <c r="J39" i="10" s="1"/>
  <c r="M39" i="10"/>
  <c r="N39" i="10" s="1"/>
  <c r="T39" i="4"/>
  <c r="Y39" i="4"/>
  <c r="C40" i="2"/>
  <c r="E36" i="10"/>
  <c r="F36" i="10"/>
  <c r="AD39" i="2"/>
  <c r="G37" i="10"/>
  <c r="H37" i="10"/>
  <c r="M37" i="10"/>
  <c r="N37" i="10"/>
  <c r="E37" i="10"/>
  <c r="F37" i="10"/>
  <c r="N237" i="7"/>
  <c r="Q35" i="4"/>
  <c r="Z35" i="4"/>
  <c r="H493" i="7"/>
  <c r="C34" i="10"/>
  <c r="K33" i="10"/>
  <c r="G33" i="10"/>
  <c r="H33" i="10"/>
  <c r="E33" i="10"/>
  <c r="F33" i="10"/>
  <c r="I33" i="10"/>
  <c r="J33" i="10"/>
  <c r="D343" i="7"/>
  <c r="C33" i="5"/>
  <c r="C34" i="2"/>
  <c r="N296" i="7"/>
  <c r="I32" i="10"/>
  <c r="J32" i="10"/>
  <c r="G32" i="10"/>
  <c r="H32" i="10"/>
  <c r="T32" i="4"/>
  <c r="AH32" i="4"/>
  <c r="C33" i="2"/>
  <c r="E31" i="10"/>
  <c r="G31" i="10"/>
  <c r="H31" i="10"/>
  <c r="I31" i="10"/>
  <c r="J31" i="10"/>
  <c r="T30" i="4"/>
  <c r="Y30" i="4"/>
  <c r="P489" i="7"/>
  <c r="J488" i="7"/>
  <c r="E29" i="10"/>
  <c r="F29" i="10"/>
  <c r="AE30" i="2"/>
  <c r="G30" i="2"/>
  <c r="H206" i="7"/>
  <c r="D229" i="7"/>
  <c r="I28" i="10"/>
  <c r="J28" i="10"/>
  <c r="G28" i="10"/>
  <c r="H28" i="10"/>
  <c r="M28" i="10"/>
  <c r="N28" i="10"/>
  <c r="P421" i="7"/>
  <c r="E20" i="2"/>
  <c r="M19" i="10"/>
  <c r="N19" i="10"/>
  <c r="I19" i="10"/>
  <c r="J19" i="10"/>
  <c r="K19" i="10"/>
  <c r="L19" i="10"/>
  <c r="G19" i="10"/>
  <c r="H19" i="10"/>
  <c r="AD19" i="2"/>
  <c r="K17" i="10"/>
  <c r="L17" i="10"/>
  <c r="I17" i="10"/>
  <c r="J17" i="10"/>
  <c r="M16" i="10"/>
  <c r="N16" i="10"/>
  <c r="C16" i="10"/>
  <c r="K15" i="10"/>
  <c r="G15" i="10"/>
  <c r="H15" i="10"/>
  <c r="N421" i="7"/>
  <c r="N374" i="7"/>
  <c r="C14" i="10"/>
  <c r="J175" i="7"/>
  <c r="I11" i="10"/>
  <c r="J11" i="10"/>
  <c r="N181" i="7"/>
  <c r="E10" i="10"/>
  <c r="C10" i="10"/>
  <c r="G9" i="10"/>
  <c r="H9" i="10"/>
  <c r="G7" i="10"/>
  <c r="H7" i="10"/>
  <c r="L293" i="7"/>
  <c r="L295" i="7"/>
  <c r="M5" i="10"/>
  <c r="N5" i="10"/>
  <c r="B4" i="6"/>
  <c r="G5" i="6"/>
  <c r="N373" i="7"/>
  <c r="C6" i="2"/>
  <c r="P137" i="7"/>
  <c r="D394" i="7"/>
  <c r="P379" i="7"/>
  <c r="N260" i="7"/>
  <c r="L260" i="7"/>
  <c r="H260" i="7"/>
  <c r="D252" i="7"/>
  <c r="F248" i="7"/>
  <c r="J396" i="7"/>
  <c r="J226" i="7"/>
  <c r="P261" i="7"/>
  <c r="H261" i="7"/>
  <c r="L497" i="7"/>
  <c r="P346" i="7"/>
  <c r="D379" i="7"/>
  <c r="H330" i="7"/>
  <c r="L307" i="7"/>
  <c r="N499" i="7"/>
  <c r="J206" i="7"/>
  <c r="J356" i="7"/>
  <c r="J163" i="7"/>
  <c r="D254" i="7"/>
  <c r="H350" i="7"/>
  <c r="D180" i="7"/>
  <c r="N427" i="7"/>
  <c r="J420" i="7"/>
  <c r="H427" i="7"/>
  <c r="H274" i="7"/>
  <c r="F296" i="7"/>
  <c r="H306" i="7"/>
  <c r="P308" i="7"/>
  <c r="J308" i="7"/>
  <c r="F309" i="7"/>
  <c r="J283" i="7"/>
  <c r="J307" i="7"/>
  <c r="L302" i="7"/>
  <c r="D309" i="7"/>
  <c r="N285" i="7"/>
  <c r="J392" i="7"/>
  <c r="H402" i="7"/>
  <c r="J368" i="7"/>
  <c r="P398" i="7"/>
  <c r="L405" i="7"/>
  <c r="H398" i="7"/>
  <c r="L182" i="7"/>
  <c r="N501" i="7"/>
  <c r="P494" i="7"/>
  <c r="H366" i="7"/>
  <c r="P366" i="7"/>
  <c r="N366" i="7"/>
  <c r="H178" i="7"/>
  <c r="P322" i="7"/>
  <c r="L329" i="7"/>
  <c r="D405" i="7"/>
  <c r="F354" i="7"/>
  <c r="H394" i="7"/>
  <c r="P235" i="7"/>
  <c r="P350" i="7"/>
  <c r="H130" i="7"/>
  <c r="P12" i="7"/>
  <c r="AB19" i="9"/>
  <c r="D211" i="7"/>
  <c r="F368" i="7"/>
  <c r="L212" i="7"/>
  <c r="F235" i="7"/>
  <c r="H332" i="7"/>
  <c r="L104" i="7"/>
  <c r="F426" i="7"/>
  <c r="P60" i="7"/>
  <c r="P130" i="7"/>
  <c r="H156" i="7"/>
  <c r="P176" i="7"/>
  <c r="P274" i="7"/>
  <c r="P438" i="7"/>
  <c r="P30" i="7"/>
  <c r="N353" i="7"/>
  <c r="L152" i="7"/>
  <c r="N176" i="7"/>
  <c r="P252" i="7"/>
  <c r="D402" i="7"/>
  <c r="AD21" i="9"/>
  <c r="F86" i="7"/>
  <c r="L333" i="7"/>
  <c r="J372" i="7"/>
  <c r="J128" i="7"/>
  <c r="H44" i="7"/>
  <c r="L224" i="7"/>
  <c r="H45" i="7"/>
  <c r="N212" i="7"/>
  <c r="P140" i="7"/>
  <c r="F54" i="7"/>
  <c r="F228" i="7"/>
  <c r="J357" i="7"/>
  <c r="L427" i="7"/>
  <c r="L134" i="7"/>
  <c r="D108" i="7"/>
  <c r="H272" i="7"/>
  <c r="F212" i="7"/>
  <c r="J426" i="7"/>
  <c r="H202" i="7"/>
  <c r="L32" i="7"/>
  <c r="P422" i="7"/>
  <c r="D62" i="7"/>
  <c r="F32" i="7"/>
  <c r="J403" i="7"/>
  <c r="L106" i="7"/>
  <c r="P134" i="7"/>
  <c r="P198" i="7"/>
  <c r="F259" i="7"/>
  <c r="T8" i="9"/>
  <c r="F158" i="7"/>
  <c r="H354" i="7"/>
  <c r="L261" i="7"/>
  <c r="N428" i="7"/>
  <c r="P212" i="7"/>
  <c r="H222" i="7"/>
  <c r="F374" i="7"/>
  <c r="J21" i="7"/>
  <c r="F475" i="7"/>
  <c r="H379" i="7"/>
  <c r="J228" i="7"/>
  <c r="J254" i="7"/>
  <c r="J43" i="7"/>
  <c r="L272" i="7"/>
  <c r="L84" i="7"/>
  <c r="F102" i="7"/>
  <c r="J282" i="7"/>
  <c r="F6" i="7"/>
  <c r="L403" i="7"/>
  <c r="D333" i="7"/>
  <c r="N10" i="7"/>
  <c r="D20" i="9"/>
  <c r="F403" i="7"/>
  <c r="F60" i="7"/>
  <c r="H128" i="7"/>
  <c r="J421" i="7"/>
  <c r="N477" i="7"/>
  <c r="N497" i="7"/>
  <c r="P306" i="7"/>
  <c r="J306" i="7"/>
  <c r="D307" i="7"/>
  <c r="H308" i="7"/>
  <c r="J302" i="7"/>
  <c r="N381" i="7"/>
  <c r="H414" i="7"/>
  <c r="H401" i="7"/>
  <c r="P126" i="7"/>
  <c r="D453" i="7"/>
  <c r="I16" i="10"/>
  <c r="J16" i="10"/>
  <c r="G36" i="10"/>
  <c r="H36" i="10"/>
  <c r="Q33" i="4"/>
  <c r="Z33" i="4"/>
  <c r="M47" i="10"/>
  <c r="N47" i="10"/>
  <c r="M32" i="10"/>
  <c r="N32" i="10"/>
  <c r="K36" i="10"/>
  <c r="L36" i="10"/>
  <c r="T40" i="4"/>
  <c r="Y40" i="4"/>
  <c r="T46" i="4"/>
  <c r="AH46" i="4"/>
  <c r="T45" i="4"/>
  <c r="AH45" i="4"/>
  <c r="I12" i="10"/>
  <c r="J12" i="10"/>
  <c r="I40" i="10"/>
  <c r="J40" i="10"/>
  <c r="G16" i="10"/>
  <c r="H16" i="10"/>
  <c r="C36" i="2"/>
  <c r="C35" i="5"/>
  <c r="C10" i="5"/>
  <c r="C8" i="2"/>
  <c r="E51" i="10"/>
  <c r="F51" i="10"/>
  <c r="G51" i="10"/>
  <c r="H51" i="10"/>
  <c r="AD30" i="2"/>
  <c r="Q50" i="4"/>
  <c r="Q17" i="4"/>
  <c r="Z17" i="4"/>
  <c r="AD41" i="2"/>
  <c r="C26" i="2"/>
  <c r="C32" i="5"/>
  <c r="C25" i="5"/>
  <c r="T205" i="4"/>
  <c r="Y205" i="4"/>
  <c r="T195" i="4"/>
  <c r="D196" i="2"/>
  <c r="T187" i="4"/>
  <c r="AH187" i="4"/>
  <c r="C119" i="10"/>
  <c r="CA119" i="8"/>
  <c r="CH119" i="8"/>
  <c r="CD119" i="8"/>
  <c r="BY119" i="8"/>
  <c r="CE119" i="8"/>
  <c r="CB119" i="8"/>
  <c r="CC119" i="8"/>
  <c r="CI119" i="8"/>
  <c r="CJ119" i="8"/>
  <c r="CG119" i="8"/>
  <c r="BZ119" i="8"/>
  <c r="AT119" i="8"/>
  <c r="CF119" i="8"/>
  <c r="AU119" i="8"/>
  <c r="AV119" i="8"/>
  <c r="AW119" i="8"/>
  <c r="AX119" i="8"/>
  <c r="AY119" i="8"/>
  <c r="AZ119" i="8"/>
  <c r="BA119" i="8"/>
  <c r="BB119" i="8"/>
  <c r="BC119" i="8"/>
  <c r="BD119" i="8"/>
  <c r="C117" i="10"/>
  <c r="AT117" i="8"/>
  <c r="CF117" i="8"/>
  <c r="BZ117" i="8"/>
  <c r="CI117" i="8"/>
  <c r="CH117" i="8"/>
  <c r="CB117" i="8"/>
  <c r="BY117" i="8"/>
  <c r="CD117" i="8"/>
  <c r="CC117" i="8"/>
  <c r="CA117" i="8"/>
  <c r="CG117" i="8"/>
  <c r="CE117" i="8"/>
  <c r="CJ117" i="8"/>
  <c r="AU117" i="8"/>
  <c r="AV117" i="8"/>
  <c r="AW117" i="8"/>
  <c r="AX117" i="8"/>
  <c r="AY117" i="8"/>
  <c r="AZ117" i="8"/>
  <c r="BA117" i="8"/>
  <c r="BB117" i="8"/>
  <c r="BC117" i="8"/>
  <c r="BD117" i="8"/>
  <c r="C115" i="10"/>
  <c r="CG115" i="8"/>
  <c r="CA115" i="8"/>
  <c r="CF115" i="8"/>
  <c r="BZ115" i="8"/>
  <c r="CI115" i="8"/>
  <c r="AU115" i="8"/>
  <c r="CD115" i="8"/>
  <c r="CB115" i="8"/>
  <c r="BY115" i="8"/>
  <c r="CH115" i="8"/>
  <c r="AT115" i="8"/>
  <c r="CC115" i="8"/>
  <c r="CE115" i="8"/>
  <c r="CJ115" i="8"/>
  <c r="AV115" i="8"/>
  <c r="AW115" i="8"/>
  <c r="AX115" i="8"/>
  <c r="AY115" i="8"/>
  <c r="AZ115" i="8"/>
  <c r="BA115" i="8"/>
  <c r="BB115" i="8"/>
  <c r="BC115" i="8"/>
  <c r="BD115" i="8"/>
  <c r="C113" i="10"/>
  <c r="AT113" i="8"/>
  <c r="CF113" i="8"/>
  <c r="BZ113" i="8"/>
  <c r="CE113" i="8"/>
  <c r="BY113" i="8"/>
  <c r="CD113" i="8"/>
  <c r="CI113" i="8"/>
  <c r="CB113" i="8"/>
  <c r="CC113" i="8"/>
  <c r="CH113" i="8"/>
  <c r="CG113" i="8"/>
  <c r="CA113" i="8"/>
  <c r="AV113" i="8"/>
  <c r="AU113" i="8"/>
  <c r="CJ113" i="8"/>
  <c r="AW113" i="8"/>
  <c r="AX113" i="8"/>
  <c r="AY113" i="8"/>
  <c r="AZ113" i="8"/>
  <c r="BA113" i="8"/>
  <c r="BB113" i="8"/>
  <c r="BC113" i="8"/>
  <c r="BD113" i="8"/>
  <c r="C111" i="10"/>
  <c r="BZ111" i="8"/>
  <c r="CE111" i="8"/>
  <c r="AT111" i="8"/>
  <c r="BY111" i="8"/>
  <c r="CD111" i="8"/>
  <c r="CI111" i="8"/>
  <c r="CJ111" i="8"/>
  <c r="CC111" i="8"/>
  <c r="CH111" i="8"/>
  <c r="CB111" i="8"/>
  <c r="CG111" i="8"/>
  <c r="CA111" i="8"/>
  <c r="CF111" i="8"/>
  <c r="AU111" i="8"/>
  <c r="AV111" i="8"/>
  <c r="AW111" i="8"/>
  <c r="AX111" i="8"/>
  <c r="AY111" i="8"/>
  <c r="AZ111" i="8"/>
  <c r="BA111" i="8"/>
  <c r="BB111" i="8"/>
  <c r="BC111" i="8"/>
  <c r="BD111" i="8"/>
  <c r="C109" i="10"/>
  <c r="CF109" i="8"/>
  <c r="AT109" i="8"/>
  <c r="CG109" i="8"/>
  <c r="CA109" i="8"/>
  <c r="CJ109" i="8"/>
  <c r="BZ109" i="8"/>
  <c r="CE109" i="8"/>
  <c r="BY109" i="8"/>
  <c r="CD109" i="8"/>
  <c r="CI109" i="8"/>
  <c r="CB109" i="8"/>
  <c r="CC109" i="8"/>
  <c r="CH109" i="8"/>
  <c r="AU109" i="8"/>
  <c r="AV109" i="8"/>
  <c r="AW109" i="8"/>
  <c r="AX109" i="8"/>
  <c r="AY109" i="8"/>
  <c r="AZ109" i="8"/>
  <c r="BA109" i="8"/>
  <c r="BB109" i="8"/>
  <c r="BC109" i="8"/>
  <c r="BD109" i="8"/>
  <c r="C107" i="10"/>
  <c r="CC107" i="8"/>
  <c r="CH107" i="8"/>
  <c r="CB107" i="8"/>
  <c r="BY107" i="8"/>
  <c r="CA107" i="8"/>
  <c r="AT107" i="8"/>
  <c r="CG107" i="8"/>
  <c r="CE107" i="8"/>
  <c r="CJ107" i="8"/>
  <c r="BZ107" i="8"/>
  <c r="CI107" i="8"/>
  <c r="CD107" i="8"/>
  <c r="CF107" i="8"/>
  <c r="AU107" i="8"/>
  <c r="AV107" i="8"/>
  <c r="AW107" i="8"/>
  <c r="AX107" i="8"/>
  <c r="AY107" i="8"/>
  <c r="AZ107" i="8"/>
  <c r="BA107" i="8"/>
  <c r="BB107" i="8"/>
  <c r="BC107" i="8"/>
  <c r="BD107" i="8"/>
  <c r="C105" i="10"/>
  <c r="CF105" i="8"/>
  <c r="AT105" i="8"/>
  <c r="CB105" i="8"/>
  <c r="CC105" i="8"/>
  <c r="CH105" i="8"/>
  <c r="CG105" i="8"/>
  <c r="CA105" i="8"/>
  <c r="BZ105" i="8"/>
  <c r="CE105" i="8"/>
  <c r="BY105" i="8"/>
  <c r="CD105" i="8"/>
  <c r="CI105" i="8"/>
  <c r="CJ105" i="8"/>
  <c r="AU105" i="8"/>
  <c r="AV105" i="8"/>
  <c r="AW105" i="8"/>
  <c r="AX105" i="8"/>
  <c r="AY105" i="8"/>
  <c r="AZ105" i="8"/>
  <c r="BA105" i="8"/>
  <c r="BB105" i="8"/>
  <c r="BC105" i="8"/>
  <c r="BD105" i="8"/>
  <c r="C103" i="10"/>
  <c r="CG103" i="8"/>
  <c r="CA103" i="8"/>
  <c r="CF103" i="8"/>
  <c r="BZ103" i="8"/>
  <c r="CE103" i="8"/>
  <c r="AT103" i="8"/>
  <c r="BY103" i="8"/>
  <c r="CD103" i="8"/>
  <c r="CI103" i="8"/>
  <c r="CJ103" i="8"/>
  <c r="CC103" i="8"/>
  <c r="CH103" i="8"/>
  <c r="CB103" i="8"/>
  <c r="AU103" i="8"/>
  <c r="AV103" i="8"/>
  <c r="AW103" i="8"/>
  <c r="AX103" i="8"/>
  <c r="AY103" i="8"/>
  <c r="AZ103" i="8"/>
  <c r="BA103" i="8"/>
  <c r="BB103" i="8"/>
  <c r="BC103" i="8"/>
  <c r="BD103" i="8"/>
  <c r="C101" i="10"/>
  <c r="AT101" i="8"/>
  <c r="CF101" i="8"/>
  <c r="BY101" i="8"/>
  <c r="CD101" i="8"/>
  <c r="CI101" i="8"/>
  <c r="CJ101" i="8"/>
  <c r="CB101" i="8"/>
  <c r="CC101" i="8"/>
  <c r="CH101" i="8"/>
  <c r="CG101" i="8"/>
  <c r="CA101" i="8"/>
  <c r="BZ101" i="8"/>
  <c r="CE101" i="8"/>
  <c r="AU101" i="8"/>
  <c r="AV101" i="8"/>
  <c r="AW101" i="8"/>
  <c r="AX101" i="8"/>
  <c r="AY101" i="8"/>
  <c r="AZ101" i="8"/>
  <c r="BA101" i="8"/>
  <c r="BB101" i="8"/>
  <c r="BC101" i="8"/>
  <c r="BD101" i="8"/>
  <c r="C99" i="10"/>
  <c r="CG99" i="8"/>
  <c r="CA99" i="8"/>
  <c r="CF99" i="8"/>
  <c r="BZ99" i="8"/>
  <c r="CE99" i="8"/>
  <c r="AT99" i="8"/>
  <c r="BY99" i="8"/>
  <c r="CD99" i="8"/>
  <c r="CI99" i="8"/>
  <c r="CJ99" i="8"/>
  <c r="CC99" i="8"/>
  <c r="CH99" i="8"/>
  <c r="CB99" i="8"/>
  <c r="AV99" i="8"/>
  <c r="AU99" i="8"/>
  <c r="AW99" i="8"/>
  <c r="AX99" i="8"/>
  <c r="AY99" i="8"/>
  <c r="AZ99" i="8"/>
  <c r="BA99" i="8"/>
  <c r="BB99" i="8"/>
  <c r="BC99" i="8"/>
  <c r="BD99" i="8"/>
  <c r="C97" i="10"/>
  <c r="AT97" i="8"/>
  <c r="CF97" i="8"/>
  <c r="BZ97" i="8"/>
  <c r="CE97" i="8"/>
  <c r="BY97" i="8"/>
  <c r="CD97" i="8"/>
  <c r="CI97" i="8"/>
  <c r="CB97" i="8"/>
  <c r="CC97" i="8"/>
  <c r="CH97" i="8"/>
  <c r="CG97" i="8"/>
  <c r="CA97" i="8"/>
  <c r="AU97" i="8"/>
  <c r="AV97" i="8"/>
  <c r="CJ97" i="8"/>
  <c r="AW97" i="8"/>
  <c r="AX97" i="8"/>
  <c r="AY97" i="8"/>
  <c r="AZ97" i="8"/>
  <c r="BA97" i="8"/>
  <c r="BB97" i="8"/>
  <c r="BC97" i="8"/>
  <c r="BD97" i="8"/>
  <c r="C95" i="10"/>
  <c r="CC95" i="8"/>
  <c r="CH95" i="8"/>
  <c r="CB95" i="8"/>
  <c r="CG95" i="8"/>
  <c r="CA95" i="8"/>
  <c r="CF95" i="8"/>
  <c r="BZ95" i="8"/>
  <c r="CE95" i="8"/>
  <c r="AT95" i="8"/>
  <c r="BY95" i="8"/>
  <c r="CD95" i="8"/>
  <c r="CI95" i="8"/>
  <c r="CJ95" i="8"/>
  <c r="AU95" i="8"/>
  <c r="AV95" i="8"/>
  <c r="AW95" i="8"/>
  <c r="AX95" i="8"/>
  <c r="AY95" i="8"/>
  <c r="AZ95" i="8"/>
  <c r="BA95" i="8"/>
  <c r="BB95" i="8"/>
  <c r="BC95" i="8"/>
  <c r="BD95" i="8"/>
  <c r="C93" i="10"/>
  <c r="F93" i="10"/>
  <c r="CF93" i="8"/>
  <c r="AT93" i="8"/>
  <c r="CG93" i="8"/>
  <c r="CA93" i="8"/>
  <c r="CJ93" i="8"/>
  <c r="AU93" i="8"/>
  <c r="BZ93" i="8"/>
  <c r="CE93" i="8"/>
  <c r="BY93" i="8"/>
  <c r="CD93" i="8"/>
  <c r="CI93" i="8"/>
  <c r="CB93" i="8"/>
  <c r="CC93" i="8"/>
  <c r="CH93" i="8"/>
  <c r="AV93" i="8"/>
  <c r="AW93" i="8"/>
  <c r="AX93" i="8"/>
  <c r="AY93" i="8"/>
  <c r="AZ93" i="8"/>
  <c r="BA93" i="8"/>
  <c r="BB93" i="8"/>
  <c r="BC93" i="8"/>
  <c r="BD93" i="8"/>
  <c r="C91" i="10"/>
  <c r="CC91" i="8"/>
  <c r="CH91" i="8"/>
  <c r="CB91" i="8"/>
  <c r="CG91" i="8"/>
  <c r="CA91" i="8"/>
  <c r="CF91" i="8"/>
  <c r="BZ91" i="8"/>
  <c r="CE91" i="8"/>
  <c r="AT91" i="8"/>
  <c r="BY91" i="8"/>
  <c r="CD91" i="8"/>
  <c r="CI91" i="8"/>
  <c r="CJ91" i="8"/>
  <c r="AU91" i="8"/>
  <c r="AV91" i="8"/>
  <c r="AW91" i="8"/>
  <c r="AX91" i="8"/>
  <c r="AY91" i="8"/>
  <c r="AZ91" i="8"/>
  <c r="BA91" i="8"/>
  <c r="BB91" i="8"/>
  <c r="BC91" i="8"/>
  <c r="BD91" i="8"/>
  <c r="C89" i="10"/>
  <c r="CF89" i="8"/>
  <c r="AT89" i="8"/>
  <c r="CB89" i="8"/>
  <c r="CC89" i="8"/>
  <c r="CH89" i="8"/>
  <c r="CG89" i="8"/>
  <c r="CA89" i="8"/>
  <c r="BZ89" i="8"/>
  <c r="CE89" i="8"/>
  <c r="BY89" i="8"/>
  <c r="CD89" i="8"/>
  <c r="CI89" i="8"/>
  <c r="AU89" i="8"/>
  <c r="AV89" i="8"/>
  <c r="CJ89" i="8"/>
  <c r="AW89" i="8"/>
  <c r="AX89" i="8"/>
  <c r="AY89" i="8"/>
  <c r="AZ89" i="8"/>
  <c r="BA89" i="8"/>
  <c r="BB89" i="8"/>
  <c r="BC89" i="8"/>
  <c r="BD89" i="8"/>
  <c r="C87" i="10"/>
  <c r="BY87" i="8"/>
  <c r="CD87" i="8"/>
  <c r="CI87" i="8"/>
  <c r="CJ87" i="8"/>
  <c r="CC87" i="8"/>
  <c r="CH87" i="8"/>
  <c r="CB87" i="8"/>
  <c r="CG87" i="8"/>
  <c r="CA87" i="8"/>
  <c r="CF87" i="8"/>
  <c r="BZ87" i="8"/>
  <c r="CE87" i="8"/>
  <c r="AT87" i="8"/>
  <c r="AU87" i="8"/>
  <c r="AV87" i="8"/>
  <c r="AW87" i="8"/>
  <c r="AX87" i="8"/>
  <c r="AY87" i="8"/>
  <c r="AZ87" i="8"/>
  <c r="BA87" i="8"/>
  <c r="BB87" i="8"/>
  <c r="BC87" i="8"/>
  <c r="BD87" i="8"/>
  <c r="C85" i="10"/>
  <c r="AT85" i="8"/>
  <c r="CF85" i="8"/>
  <c r="BY85" i="8"/>
  <c r="CD85" i="8"/>
  <c r="CI85" i="8"/>
  <c r="CJ85" i="8"/>
  <c r="CB85" i="8"/>
  <c r="CC85" i="8"/>
  <c r="CH85" i="8"/>
  <c r="CG85" i="8"/>
  <c r="CA85" i="8"/>
  <c r="BZ85" i="8"/>
  <c r="CE85" i="8"/>
  <c r="AU85" i="8"/>
  <c r="AV85" i="8"/>
  <c r="AW85" i="8"/>
  <c r="AX85" i="8"/>
  <c r="AY85" i="8"/>
  <c r="AZ85" i="8"/>
  <c r="BA85" i="8"/>
  <c r="BB85" i="8"/>
  <c r="BC85" i="8"/>
  <c r="BD85" i="8"/>
  <c r="C83" i="10"/>
  <c r="BY83" i="8"/>
  <c r="CD83" i="8"/>
  <c r="CI83" i="8"/>
  <c r="CJ83" i="8"/>
  <c r="CC83" i="8"/>
  <c r="CH83" i="8"/>
  <c r="CB83" i="8"/>
  <c r="CG83" i="8"/>
  <c r="CA83" i="8"/>
  <c r="CF83" i="8"/>
  <c r="BZ83" i="8"/>
  <c r="CE83" i="8"/>
  <c r="AT83" i="8"/>
  <c r="AU83" i="8"/>
  <c r="AV83" i="8"/>
  <c r="AW83" i="8"/>
  <c r="AX83" i="8"/>
  <c r="AY83" i="8"/>
  <c r="AZ83" i="8"/>
  <c r="BA83" i="8"/>
  <c r="BB83" i="8"/>
  <c r="BC83" i="8"/>
  <c r="BD83" i="8"/>
  <c r="C81" i="10"/>
  <c r="AT81" i="8"/>
  <c r="CF81" i="8"/>
  <c r="BZ81" i="8"/>
  <c r="CE81" i="8"/>
  <c r="BY81" i="8"/>
  <c r="CD81" i="8"/>
  <c r="CI81" i="8"/>
  <c r="CB81" i="8"/>
  <c r="CC81" i="8"/>
  <c r="CH81" i="8"/>
  <c r="CG81" i="8"/>
  <c r="CA81" i="8"/>
  <c r="AU81" i="8"/>
  <c r="AV81" i="8"/>
  <c r="CJ81" i="8"/>
  <c r="AW81" i="8"/>
  <c r="AX81" i="8"/>
  <c r="AY81" i="8"/>
  <c r="AZ81" i="8"/>
  <c r="BA81" i="8"/>
  <c r="BB81" i="8"/>
  <c r="BC81" i="8"/>
  <c r="BD81" i="8"/>
  <c r="C79" i="10"/>
  <c r="CC79" i="8"/>
  <c r="CE79" i="8"/>
  <c r="AT79" i="8"/>
  <c r="CB79" i="8"/>
  <c r="CG79" i="8"/>
  <c r="CH79" i="8"/>
  <c r="CJ79" i="8"/>
  <c r="CF79" i="8"/>
  <c r="BZ79" i="8"/>
  <c r="CI79" i="8"/>
  <c r="BY79" i="8"/>
  <c r="CD79" i="8"/>
  <c r="CA79" i="8"/>
  <c r="AU79" i="8"/>
  <c r="AV79" i="8"/>
  <c r="AW79" i="8"/>
  <c r="AX79" i="8"/>
  <c r="AY79" i="8"/>
  <c r="AZ79" i="8"/>
  <c r="BA79" i="8"/>
  <c r="BB79" i="8"/>
  <c r="BC79" i="8"/>
  <c r="BD79" i="8"/>
  <c r="C77" i="10"/>
  <c r="AT77" i="8"/>
  <c r="CJ77" i="8"/>
  <c r="BZ77" i="8"/>
  <c r="CE77" i="8"/>
  <c r="CI77" i="8"/>
  <c r="AU77" i="8"/>
  <c r="BY77" i="8"/>
  <c r="CD77" i="8"/>
  <c r="CB77" i="8"/>
  <c r="CC77" i="8"/>
  <c r="CH77" i="8"/>
  <c r="CF77" i="8"/>
  <c r="CG77" i="8"/>
  <c r="CA77" i="8"/>
  <c r="AV77" i="8"/>
  <c r="AW77" i="8"/>
  <c r="AX77" i="8"/>
  <c r="AY77" i="8"/>
  <c r="AZ77" i="8"/>
  <c r="BA77" i="8"/>
  <c r="BB77" i="8"/>
  <c r="BC77" i="8"/>
  <c r="BD77" i="8"/>
  <c r="C75" i="10"/>
  <c r="BY75" i="8"/>
  <c r="CD75" i="8"/>
  <c r="AT75" i="8"/>
  <c r="CB75" i="8"/>
  <c r="CC75" i="8"/>
  <c r="CH75" i="8"/>
  <c r="CA75" i="8"/>
  <c r="CF75" i="8"/>
  <c r="CG75" i="8"/>
  <c r="CE75" i="8"/>
  <c r="CJ75" i="8"/>
  <c r="BZ75" i="8"/>
  <c r="CI75" i="8"/>
  <c r="AU75" i="8"/>
  <c r="AV75" i="8"/>
  <c r="AW75" i="8"/>
  <c r="AX75" i="8"/>
  <c r="AY75" i="8"/>
  <c r="AZ75" i="8"/>
  <c r="BA75" i="8"/>
  <c r="BB75" i="8"/>
  <c r="BC75" i="8"/>
  <c r="BD75" i="8"/>
  <c r="C73" i="10"/>
  <c r="AT73" i="8"/>
  <c r="BY73" i="8"/>
  <c r="CD73" i="8"/>
  <c r="CI73" i="8"/>
  <c r="CB73" i="8"/>
  <c r="CC73" i="8"/>
  <c r="CH73" i="8"/>
  <c r="CF73" i="8"/>
  <c r="CG73" i="8"/>
  <c r="CA73" i="8"/>
  <c r="CJ73" i="8"/>
  <c r="BZ73" i="8"/>
  <c r="CE73" i="8"/>
  <c r="AU73" i="8"/>
  <c r="AV73" i="8"/>
  <c r="AW73" i="8"/>
  <c r="AX73" i="8"/>
  <c r="AY73" i="8"/>
  <c r="AZ73" i="8"/>
  <c r="BA73" i="8"/>
  <c r="BB73" i="8"/>
  <c r="BC73" i="8"/>
  <c r="BD73" i="8"/>
  <c r="C71" i="10"/>
  <c r="CJ71" i="8"/>
  <c r="BZ71" i="8"/>
  <c r="CI71" i="8"/>
  <c r="BY71" i="8"/>
  <c r="CD71" i="8"/>
  <c r="AT71" i="8"/>
  <c r="CB71" i="8"/>
  <c r="CC71" i="8"/>
  <c r="CH71" i="8"/>
  <c r="CF71" i="8"/>
  <c r="CG71" i="8"/>
  <c r="CE71" i="8"/>
  <c r="CA71" i="8"/>
  <c r="AU71" i="8"/>
  <c r="AV71" i="8"/>
  <c r="AW71" i="8"/>
  <c r="AX71" i="8"/>
  <c r="AY71" i="8"/>
  <c r="AZ71" i="8"/>
  <c r="BA71" i="8"/>
  <c r="BB71" i="8"/>
  <c r="BC71" i="8"/>
  <c r="BD71" i="8"/>
  <c r="C69" i="10"/>
  <c r="AT69" i="8"/>
  <c r="CB69" i="8"/>
  <c r="CC69" i="8"/>
  <c r="CH69" i="8"/>
  <c r="CF69" i="8"/>
  <c r="CG69" i="8"/>
  <c r="CA69" i="8"/>
  <c r="CJ69" i="8"/>
  <c r="BZ69" i="8"/>
  <c r="CE69" i="8"/>
  <c r="CI69" i="8"/>
  <c r="BY69" i="8"/>
  <c r="CD69" i="8"/>
  <c r="AU69" i="8"/>
  <c r="AV69" i="8"/>
  <c r="AW69" i="8"/>
  <c r="AX69" i="8"/>
  <c r="AY69" i="8"/>
  <c r="AZ69" i="8"/>
  <c r="BA69" i="8"/>
  <c r="BB69" i="8"/>
  <c r="BC69" i="8"/>
  <c r="BD69" i="8"/>
  <c r="C67" i="10"/>
  <c r="CJ67" i="8"/>
  <c r="BZ67" i="8"/>
  <c r="CI67" i="8"/>
  <c r="BY67" i="8"/>
  <c r="CD67" i="8"/>
  <c r="CA67" i="8"/>
  <c r="CB67" i="8"/>
  <c r="CC67" i="8"/>
  <c r="CH67" i="8"/>
  <c r="AT67" i="8"/>
  <c r="CF67" i="8"/>
  <c r="CG67" i="8"/>
  <c r="CE67" i="8"/>
  <c r="AU67" i="8"/>
  <c r="AV67" i="8"/>
  <c r="AW67" i="8"/>
  <c r="AX67" i="8"/>
  <c r="AY67" i="8"/>
  <c r="AZ67" i="8"/>
  <c r="BA67" i="8"/>
  <c r="BB67" i="8"/>
  <c r="BC67" i="8"/>
  <c r="BD67" i="8"/>
  <c r="C65" i="10"/>
  <c r="AT65" i="8"/>
  <c r="CI65" i="8"/>
  <c r="CF65" i="8"/>
  <c r="CG65" i="8"/>
  <c r="CA65" i="8"/>
  <c r="AU65" i="8"/>
  <c r="CJ65" i="8"/>
  <c r="BZ65" i="8"/>
  <c r="CE65" i="8"/>
  <c r="BY65" i="8"/>
  <c r="CD65" i="8"/>
  <c r="CB65" i="8"/>
  <c r="CC65" i="8"/>
  <c r="CH65" i="8"/>
  <c r="AV65" i="8"/>
  <c r="AW65" i="8"/>
  <c r="AX65" i="8"/>
  <c r="AY65" i="8"/>
  <c r="AZ65" i="8"/>
  <c r="BA65" i="8"/>
  <c r="BB65" i="8"/>
  <c r="BC65" i="8"/>
  <c r="BD65" i="8"/>
  <c r="C63" i="10"/>
  <c r="CJ63" i="8"/>
  <c r="BZ63" i="8"/>
  <c r="CI63" i="8"/>
  <c r="BY63" i="8"/>
  <c r="CD63" i="8"/>
  <c r="CA63" i="8"/>
  <c r="CB63" i="8"/>
  <c r="CC63" i="8"/>
  <c r="CH63" i="8"/>
  <c r="AT63" i="8"/>
  <c r="CF63" i="8"/>
  <c r="CG63" i="8"/>
  <c r="CE63" i="8"/>
  <c r="AV63" i="8"/>
  <c r="AU63" i="8"/>
  <c r="AW63" i="8"/>
  <c r="AX63" i="8"/>
  <c r="AY63" i="8"/>
  <c r="AZ63" i="8"/>
  <c r="BA63" i="8"/>
  <c r="BB63" i="8"/>
  <c r="BC63" i="8"/>
  <c r="BD63" i="8"/>
  <c r="C61" i="10"/>
  <c r="AT61" i="8"/>
  <c r="CJ61" i="8"/>
  <c r="BZ61" i="8"/>
  <c r="CE61" i="8"/>
  <c r="AU61" i="8"/>
  <c r="BY61" i="8"/>
  <c r="CD61" i="8"/>
  <c r="CB61" i="8"/>
  <c r="CC61" i="8"/>
  <c r="CH61" i="8"/>
  <c r="CF61" i="8"/>
  <c r="CG61" i="8"/>
  <c r="CA61" i="8"/>
  <c r="CI61" i="8"/>
  <c r="AV61" i="8"/>
  <c r="AW61" i="8"/>
  <c r="AX61" i="8"/>
  <c r="AY61" i="8"/>
  <c r="AZ61" i="8"/>
  <c r="BA61" i="8"/>
  <c r="BB61" i="8"/>
  <c r="BC61" i="8"/>
  <c r="BD61" i="8"/>
  <c r="C59" i="10"/>
  <c r="CF59" i="8"/>
  <c r="CG59" i="8"/>
  <c r="CE59" i="8"/>
  <c r="CJ59" i="8"/>
  <c r="BZ59" i="8"/>
  <c r="CI59" i="8"/>
  <c r="BY59" i="8"/>
  <c r="CD59" i="8"/>
  <c r="AT59" i="8"/>
  <c r="CB59" i="8"/>
  <c r="CC59" i="8"/>
  <c r="CH59" i="8"/>
  <c r="CA59" i="8"/>
  <c r="AU59" i="8"/>
  <c r="AV59" i="8"/>
  <c r="AW59" i="8"/>
  <c r="AX59" i="8"/>
  <c r="AY59" i="8"/>
  <c r="AZ59" i="8"/>
  <c r="BA59" i="8"/>
  <c r="BB59" i="8"/>
  <c r="BC59" i="8"/>
  <c r="BD59" i="8"/>
  <c r="C57" i="10"/>
  <c r="AT57" i="8"/>
  <c r="BY57" i="8"/>
  <c r="CD57" i="8"/>
  <c r="CB57" i="8"/>
  <c r="CC57" i="8"/>
  <c r="CH57" i="8"/>
  <c r="CI57" i="8"/>
  <c r="CF57" i="8"/>
  <c r="CG57" i="8"/>
  <c r="CA57" i="8"/>
  <c r="CJ57" i="8"/>
  <c r="BZ57" i="8"/>
  <c r="CE57" i="8"/>
  <c r="AV57" i="8"/>
  <c r="AU57" i="8"/>
  <c r="AW57" i="8"/>
  <c r="AX57" i="8"/>
  <c r="AY57" i="8"/>
  <c r="AZ57" i="8"/>
  <c r="BA57" i="8"/>
  <c r="BB57" i="8"/>
  <c r="BC57" i="8"/>
  <c r="BD57" i="8"/>
  <c r="C55" i="10"/>
  <c r="CA55" i="8"/>
  <c r="CF55" i="8"/>
  <c r="CG55" i="8"/>
  <c r="CE55" i="8"/>
  <c r="CJ55" i="8"/>
  <c r="BZ55" i="8"/>
  <c r="CI55" i="8"/>
  <c r="BY55" i="8"/>
  <c r="CD55" i="8"/>
  <c r="AT55" i="8"/>
  <c r="CB55" i="8"/>
  <c r="CC55" i="8"/>
  <c r="CH55" i="8"/>
  <c r="AU55" i="8"/>
  <c r="AV55" i="8"/>
  <c r="AW55" i="8"/>
  <c r="AX55" i="8"/>
  <c r="AY55" i="8"/>
  <c r="AZ55" i="8"/>
  <c r="BA55" i="8"/>
  <c r="BB55" i="8"/>
  <c r="BC55" i="8"/>
  <c r="BD55" i="8"/>
  <c r="C53" i="10"/>
  <c r="AT53" i="8"/>
  <c r="CI53" i="8"/>
  <c r="CB53" i="8"/>
  <c r="CC53" i="8"/>
  <c r="CH53" i="8"/>
  <c r="CF53" i="8"/>
  <c r="CG53" i="8"/>
  <c r="CA53" i="8"/>
  <c r="CJ53" i="8"/>
  <c r="BZ53" i="8"/>
  <c r="CE53" i="8"/>
  <c r="BY53" i="8"/>
  <c r="CD53" i="8"/>
  <c r="AV53" i="8"/>
  <c r="AU53" i="8"/>
  <c r="AW53" i="8"/>
  <c r="AX53" i="8"/>
  <c r="AY53" i="8"/>
  <c r="AZ53" i="8"/>
  <c r="BA53" i="8"/>
  <c r="BB53" i="8"/>
  <c r="BC53" i="8"/>
  <c r="BD53" i="8"/>
  <c r="C51" i="10"/>
  <c r="CB51" i="8"/>
  <c r="CC51" i="8"/>
  <c r="CH51" i="8"/>
  <c r="AT51" i="8"/>
  <c r="CF51" i="8"/>
  <c r="CG51" i="8"/>
  <c r="CE51" i="8"/>
  <c r="CJ51" i="8"/>
  <c r="BZ51" i="8"/>
  <c r="CI51" i="8"/>
  <c r="BY51" i="8"/>
  <c r="CD51" i="8"/>
  <c r="CA51" i="8"/>
  <c r="AU51" i="8"/>
  <c r="AV51" i="8"/>
  <c r="AW51" i="8"/>
  <c r="AX51" i="8"/>
  <c r="AY51" i="8"/>
  <c r="AZ51" i="8"/>
  <c r="BA51" i="8"/>
  <c r="BB51" i="8"/>
  <c r="BC51" i="8"/>
  <c r="BD51" i="8"/>
  <c r="C49" i="10"/>
  <c r="CI49" i="8"/>
  <c r="AT49" i="8"/>
  <c r="CF49" i="8"/>
  <c r="CG49" i="8"/>
  <c r="CA49" i="8"/>
  <c r="CJ49" i="8"/>
  <c r="BZ49" i="8"/>
  <c r="CE49" i="8"/>
  <c r="BY49" i="8"/>
  <c r="CD49" i="8"/>
  <c r="CB49" i="8"/>
  <c r="CC49" i="8"/>
  <c r="CH49" i="8"/>
  <c r="AU49" i="8"/>
  <c r="AV49" i="8"/>
  <c r="AW49" i="8"/>
  <c r="AX49" i="8"/>
  <c r="AY49" i="8"/>
  <c r="AZ49" i="8"/>
  <c r="BA49" i="8"/>
  <c r="BB49" i="8"/>
  <c r="BC49" i="8"/>
  <c r="BD49" i="8"/>
  <c r="C47" i="10"/>
  <c r="BY47" i="8"/>
  <c r="CD47" i="8"/>
  <c r="CA47" i="8"/>
  <c r="CB47" i="8"/>
  <c r="CC47" i="8"/>
  <c r="CH47" i="8"/>
  <c r="AT47" i="8"/>
  <c r="CF47" i="8"/>
  <c r="CG47" i="8"/>
  <c r="CE47" i="8"/>
  <c r="CJ47" i="8"/>
  <c r="BZ47" i="8"/>
  <c r="CI47" i="8"/>
  <c r="AU47" i="8"/>
  <c r="AV47" i="8"/>
  <c r="AW47" i="8"/>
  <c r="AX47" i="8"/>
  <c r="AY47" i="8"/>
  <c r="AZ47" i="8"/>
  <c r="BA47" i="8"/>
  <c r="BB47" i="8"/>
  <c r="BC47" i="8"/>
  <c r="BD47" i="8"/>
  <c r="C45" i="10"/>
  <c r="AT45" i="8"/>
  <c r="CJ45" i="8"/>
  <c r="BZ45" i="8"/>
  <c r="CE45" i="8"/>
  <c r="CI45" i="8"/>
  <c r="AU45" i="8"/>
  <c r="BY45" i="8"/>
  <c r="CD45" i="8"/>
  <c r="CB45" i="8"/>
  <c r="CC45" i="8"/>
  <c r="CH45" i="8"/>
  <c r="CF45" i="8"/>
  <c r="CG45" i="8"/>
  <c r="CA45" i="8"/>
  <c r="AV45" i="8"/>
  <c r="AW45" i="8"/>
  <c r="AX45" i="8"/>
  <c r="AY45" i="8"/>
  <c r="AZ45" i="8"/>
  <c r="BA45" i="8"/>
  <c r="BB45" i="8"/>
  <c r="BC45" i="8"/>
  <c r="BD45" i="8"/>
  <c r="CF43" i="8"/>
  <c r="CG43" i="8"/>
  <c r="CE43" i="8"/>
  <c r="CJ43" i="8"/>
  <c r="BZ43" i="8"/>
  <c r="CI43" i="8"/>
  <c r="BY43" i="8"/>
  <c r="CD43" i="8"/>
  <c r="AT43" i="8"/>
  <c r="CB43" i="8"/>
  <c r="CC43" i="8"/>
  <c r="CH43" i="8"/>
  <c r="CA43" i="8"/>
  <c r="AV43" i="8"/>
  <c r="AU43" i="8"/>
  <c r="AW43" i="8"/>
  <c r="AX43" i="8"/>
  <c r="AY43" i="8"/>
  <c r="AZ43" i="8"/>
  <c r="BA43" i="8"/>
  <c r="BB43" i="8"/>
  <c r="BC43" i="8"/>
  <c r="BD43" i="8"/>
  <c r="C41" i="10"/>
  <c r="AT41" i="8"/>
  <c r="BY41" i="8"/>
  <c r="CD41" i="8"/>
  <c r="CB41" i="8"/>
  <c r="CC41" i="8"/>
  <c r="CH41" i="8"/>
  <c r="CF41" i="8"/>
  <c r="CG41" i="8"/>
  <c r="CA41" i="8"/>
  <c r="CI41" i="8"/>
  <c r="CJ41" i="8"/>
  <c r="BZ41" i="8"/>
  <c r="CE41" i="8"/>
  <c r="AU41" i="8"/>
  <c r="AV41" i="8"/>
  <c r="AW41" i="8"/>
  <c r="AX41" i="8"/>
  <c r="AY41" i="8"/>
  <c r="AZ41" i="8"/>
  <c r="BA41" i="8"/>
  <c r="BB41" i="8"/>
  <c r="BC41" i="8"/>
  <c r="BD41" i="8"/>
  <c r="C39" i="10"/>
  <c r="CJ39" i="8"/>
  <c r="BZ39" i="8"/>
  <c r="CI39" i="8"/>
  <c r="BY39" i="8"/>
  <c r="CD39" i="8"/>
  <c r="AT39" i="8"/>
  <c r="CA39" i="8"/>
  <c r="CB39" i="8"/>
  <c r="CC39" i="8"/>
  <c r="CH39" i="8"/>
  <c r="CF39" i="8"/>
  <c r="CG39" i="8"/>
  <c r="CE39" i="8"/>
  <c r="AU39" i="8"/>
  <c r="AV39" i="8"/>
  <c r="AW39" i="8"/>
  <c r="AX39" i="8"/>
  <c r="AY39" i="8"/>
  <c r="AZ39" i="8"/>
  <c r="BA39" i="8"/>
  <c r="BB39" i="8"/>
  <c r="BC39" i="8"/>
  <c r="BD39" i="8"/>
  <c r="C37" i="10"/>
  <c r="AT37" i="8"/>
  <c r="CB37" i="8"/>
  <c r="CC37" i="8"/>
  <c r="CH37" i="8"/>
  <c r="CI37" i="8"/>
  <c r="CF37" i="8"/>
  <c r="CG37" i="8"/>
  <c r="CA37" i="8"/>
  <c r="CJ37" i="8"/>
  <c r="BZ37" i="8"/>
  <c r="CE37" i="8"/>
  <c r="BY37" i="8"/>
  <c r="CD37" i="8"/>
  <c r="AV37" i="8"/>
  <c r="AU37" i="8"/>
  <c r="AW37" i="8"/>
  <c r="AX37" i="8"/>
  <c r="AY37" i="8"/>
  <c r="AZ37" i="8"/>
  <c r="BA37" i="8"/>
  <c r="BB37" i="8"/>
  <c r="BC37" i="8"/>
  <c r="BD37" i="8"/>
  <c r="C35" i="10"/>
  <c r="CJ35" i="8"/>
  <c r="BZ35" i="8"/>
  <c r="CI35" i="8"/>
  <c r="BY35" i="8"/>
  <c r="CD35" i="8"/>
  <c r="CA35" i="8"/>
  <c r="CB35" i="8"/>
  <c r="CC35" i="8"/>
  <c r="CH35" i="8"/>
  <c r="AT35" i="8"/>
  <c r="CF35" i="8"/>
  <c r="CG35" i="8"/>
  <c r="CE35" i="8"/>
  <c r="AU35" i="8"/>
  <c r="AV35" i="8"/>
  <c r="AW35" i="8"/>
  <c r="AX35" i="8"/>
  <c r="AY35" i="8"/>
  <c r="AZ35" i="8"/>
  <c r="BA35" i="8"/>
  <c r="BB35" i="8"/>
  <c r="BC35" i="8"/>
  <c r="BD35" i="8"/>
  <c r="C33" i="10"/>
  <c r="AT33" i="8"/>
  <c r="CI33" i="8"/>
  <c r="CF33" i="8"/>
  <c r="CG33" i="8"/>
  <c r="CA33" i="8"/>
  <c r="CJ33" i="8"/>
  <c r="BZ33" i="8"/>
  <c r="CE33" i="8"/>
  <c r="BY33" i="8"/>
  <c r="CD33" i="8"/>
  <c r="CB33" i="8"/>
  <c r="CC33" i="8"/>
  <c r="CH33" i="8"/>
  <c r="AU33" i="8"/>
  <c r="AV33" i="8"/>
  <c r="AW33" i="8"/>
  <c r="AX33" i="8"/>
  <c r="AY33" i="8"/>
  <c r="AZ33" i="8"/>
  <c r="BA33" i="8"/>
  <c r="BB33" i="8"/>
  <c r="BC33" i="8"/>
  <c r="BD33" i="8"/>
  <c r="C31" i="10"/>
  <c r="CF31" i="8"/>
  <c r="CG31" i="8"/>
  <c r="CE31" i="8"/>
  <c r="CJ31" i="8"/>
  <c r="BZ31" i="8"/>
  <c r="CI31" i="8"/>
  <c r="BY31" i="8"/>
  <c r="CD31" i="8"/>
  <c r="CA31" i="8"/>
  <c r="CB31" i="8"/>
  <c r="CC31" i="8"/>
  <c r="CH31" i="8"/>
  <c r="AT31" i="8"/>
  <c r="AU31" i="8"/>
  <c r="AV31" i="8"/>
  <c r="AW31" i="8"/>
  <c r="AX31" i="8"/>
  <c r="AY31" i="8"/>
  <c r="AZ31" i="8"/>
  <c r="BA31" i="8"/>
  <c r="BB31" i="8"/>
  <c r="BC31" i="8"/>
  <c r="BD31" i="8"/>
  <c r="CG29" i="8"/>
  <c r="CA29" i="8"/>
  <c r="CF29" i="8"/>
  <c r="BZ29" i="8"/>
  <c r="CE29" i="8"/>
  <c r="CJ29" i="8"/>
  <c r="BY29" i="8"/>
  <c r="CD29" i="8"/>
  <c r="CI29" i="8"/>
  <c r="CC29" i="8"/>
  <c r="CH29" i="8"/>
  <c r="CB29" i="8"/>
  <c r="CC27" i="8"/>
  <c r="CH27" i="8"/>
  <c r="CF27" i="8"/>
  <c r="CG27" i="8"/>
  <c r="CA27" i="8"/>
  <c r="CJ27" i="8"/>
  <c r="BZ27" i="8"/>
  <c r="CE27" i="8"/>
  <c r="CB27" i="8"/>
  <c r="BY27" i="8"/>
  <c r="CD27" i="8"/>
  <c r="CI27" i="8"/>
  <c r="CG25" i="8"/>
  <c r="CA25" i="8"/>
  <c r="CF25" i="8"/>
  <c r="BZ25" i="8"/>
  <c r="CE25" i="8"/>
  <c r="CJ25" i="8"/>
  <c r="BY25" i="8"/>
  <c r="CD25" i="8"/>
  <c r="CI25" i="8"/>
  <c r="CC25" i="8"/>
  <c r="CH25" i="8"/>
  <c r="CB25" i="8"/>
  <c r="C23" i="10"/>
  <c r="C21" i="10"/>
  <c r="C19" i="10"/>
  <c r="C17" i="10"/>
  <c r="AT17" i="8"/>
  <c r="CG17" i="8"/>
  <c r="CA17" i="8"/>
  <c r="CF17" i="8"/>
  <c r="BZ17" i="8"/>
  <c r="CE17" i="8"/>
  <c r="CJ17" i="8"/>
  <c r="BY17" i="8"/>
  <c r="CD17" i="8"/>
  <c r="CI17" i="8"/>
  <c r="CC17" i="8"/>
  <c r="CH17" i="8"/>
  <c r="CB17" i="8"/>
  <c r="AU17" i="8"/>
  <c r="AV17" i="8"/>
  <c r="AW17" i="8"/>
  <c r="AX17" i="8"/>
  <c r="AY17" i="8"/>
  <c r="AZ17" i="8"/>
  <c r="BA17" i="8"/>
  <c r="BB17" i="8"/>
  <c r="BC17" i="8"/>
  <c r="BD17" i="8"/>
  <c r="C15" i="10"/>
  <c r="AT15" i="8"/>
  <c r="CG15" i="8"/>
  <c r="CA15" i="8"/>
  <c r="CJ15" i="8"/>
  <c r="BZ15" i="8"/>
  <c r="CE15" i="8"/>
  <c r="BY15" i="8"/>
  <c r="CD15" i="8"/>
  <c r="CI15" i="8"/>
  <c r="CC15" i="8"/>
  <c r="CH15" i="8"/>
  <c r="CF15" i="8"/>
  <c r="CB15" i="8"/>
  <c r="AU15" i="8"/>
  <c r="AV15" i="8"/>
  <c r="AW15" i="8"/>
  <c r="AX15" i="8"/>
  <c r="AY15" i="8"/>
  <c r="AZ15" i="8"/>
  <c r="BA15" i="8"/>
  <c r="BB15" i="8"/>
  <c r="BC15" i="8"/>
  <c r="BD15" i="8"/>
  <c r="C13" i="10"/>
  <c r="AT13" i="8"/>
  <c r="BZ13" i="8"/>
  <c r="CE13" i="8"/>
  <c r="CJ13" i="8"/>
  <c r="BY13" i="8"/>
  <c r="CD13" i="8"/>
  <c r="CI13" i="8"/>
  <c r="CC13" i="8"/>
  <c r="CH13" i="8"/>
  <c r="CB13" i="8"/>
  <c r="CG13" i="8"/>
  <c r="CA13" i="8"/>
  <c r="CF13" i="8"/>
  <c r="AU13" i="8"/>
  <c r="AV13" i="8"/>
  <c r="AW13" i="8"/>
  <c r="AX13" i="8"/>
  <c r="AY13" i="8"/>
  <c r="AZ13" i="8"/>
  <c r="BA13" i="8"/>
  <c r="BB13" i="8"/>
  <c r="BC13" i="8"/>
  <c r="BD13" i="8"/>
  <c r="C11" i="10"/>
  <c r="AT11" i="8"/>
  <c r="CG11" i="8"/>
  <c r="CA11" i="8"/>
  <c r="CJ11" i="8"/>
  <c r="BY11" i="8"/>
  <c r="CH11" i="8"/>
  <c r="CB11" i="8"/>
  <c r="CC11" i="8"/>
  <c r="CE11" i="8"/>
  <c r="BZ11" i="8"/>
  <c r="CI11" i="8"/>
  <c r="CD11" i="8"/>
  <c r="CF11" i="8"/>
  <c r="AV11" i="8"/>
  <c r="AU11" i="8"/>
  <c r="AW11" i="8"/>
  <c r="AX11" i="8"/>
  <c r="AY11" i="8"/>
  <c r="AZ11" i="8"/>
  <c r="BA11" i="8"/>
  <c r="BB11" i="8"/>
  <c r="BC11" i="8"/>
  <c r="BD11" i="8"/>
  <c r="C9" i="10"/>
  <c r="AT9" i="8"/>
  <c r="BZ9" i="8"/>
  <c r="CE9" i="8"/>
  <c r="CJ9" i="8"/>
  <c r="BY9" i="8"/>
  <c r="CD9" i="8"/>
  <c r="CI9" i="8"/>
  <c r="CC9" i="8"/>
  <c r="CH9" i="8"/>
  <c r="CB9" i="8"/>
  <c r="CG9" i="8"/>
  <c r="CA9" i="8"/>
  <c r="CF9" i="8"/>
  <c r="AU9" i="8"/>
  <c r="AV9" i="8"/>
  <c r="AW9" i="8"/>
  <c r="AX9" i="8"/>
  <c r="AY9" i="8"/>
  <c r="AZ9" i="8"/>
  <c r="BA9" i="8"/>
  <c r="BB9" i="8"/>
  <c r="BC9" i="8"/>
  <c r="BD9" i="8"/>
  <c r="C7" i="10"/>
  <c r="AT7" i="8"/>
  <c r="CG7" i="8"/>
  <c r="CA7" i="8"/>
  <c r="CJ7" i="8"/>
  <c r="CD7" i="8"/>
  <c r="CF7" i="8"/>
  <c r="BY7" i="8"/>
  <c r="CH7" i="8"/>
  <c r="CB7" i="8"/>
  <c r="CC7" i="8"/>
  <c r="CE7" i="8"/>
  <c r="BZ7" i="8"/>
  <c r="CI7" i="8"/>
  <c r="AV7" i="8"/>
  <c r="AU7" i="8"/>
  <c r="AW7" i="8"/>
  <c r="AX7" i="8"/>
  <c r="AY7" i="8"/>
  <c r="AZ7" i="8"/>
  <c r="BA7" i="8"/>
  <c r="BB7" i="8"/>
  <c r="BC7" i="8"/>
  <c r="BD7" i="8"/>
  <c r="C5" i="10"/>
  <c r="AT5" i="8"/>
  <c r="BZ5" i="8"/>
  <c r="CE5" i="8"/>
  <c r="CJ5" i="8"/>
  <c r="BY5" i="8"/>
  <c r="CD5" i="8"/>
  <c r="CI5" i="8"/>
  <c r="CC5" i="8"/>
  <c r="CH5" i="8"/>
  <c r="CB5" i="8"/>
  <c r="CG5" i="8"/>
  <c r="CA5" i="8"/>
  <c r="CF5" i="8"/>
  <c r="AU5" i="8"/>
  <c r="AV5" i="8"/>
  <c r="AW5" i="8"/>
  <c r="AX5" i="8"/>
  <c r="AY5" i="8"/>
  <c r="AZ5" i="8"/>
  <c r="BA5" i="8"/>
  <c r="BB5" i="8"/>
  <c r="BC5" i="8"/>
  <c r="BD5" i="8"/>
  <c r="C4" i="10"/>
  <c r="AT4" i="8"/>
  <c r="BZ4" i="8"/>
  <c r="CE4" i="8"/>
  <c r="CF4" i="8"/>
  <c r="BY4" i="8"/>
  <c r="CD4" i="8"/>
  <c r="CI4" i="8"/>
  <c r="CC4" i="8"/>
  <c r="CH4" i="8"/>
  <c r="CJ4" i="8"/>
  <c r="CG4" i="8"/>
  <c r="CA4" i="8"/>
  <c r="CB4" i="8"/>
  <c r="AV4" i="8"/>
  <c r="AU4" i="8"/>
  <c r="AW4" i="8"/>
  <c r="AX4" i="8"/>
  <c r="AY4" i="8"/>
  <c r="AZ4" i="8"/>
  <c r="BA4" i="8"/>
  <c r="BB4" i="8"/>
  <c r="BC4" i="8"/>
  <c r="BD4" i="8"/>
  <c r="BE7" i="8"/>
  <c r="BE11" i="8"/>
  <c r="BE5" i="8"/>
  <c r="BE79" i="8"/>
  <c r="BE35" i="8"/>
  <c r="BE51" i="8"/>
  <c r="BE63" i="8"/>
  <c r="BE37" i="8"/>
  <c r="BE53" i="8"/>
  <c r="BE73" i="8"/>
  <c r="BE89" i="8"/>
  <c r="BE99" i="8"/>
  <c r="BE87" i="8"/>
  <c r="BE107" i="8"/>
  <c r="BE113" i="8"/>
  <c r="BE111" i="8"/>
  <c r="I27" i="10"/>
  <c r="E9" i="10"/>
  <c r="C3" i="10"/>
  <c r="AT3" i="8"/>
  <c r="CG3" i="8"/>
  <c r="CA3" i="8"/>
  <c r="CJ3" i="8"/>
  <c r="BZ3" i="8"/>
  <c r="CI3" i="8"/>
  <c r="CD3" i="8"/>
  <c r="CF3" i="8"/>
  <c r="BY3" i="8"/>
  <c r="CH3" i="8"/>
  <c r="CB3" i="8"/>
  <c r="CC3" i="8"/>
  <c r="CE3" i="8"/>
  <c r="AV3" i="8"/>
  <c r="AU3" i="8"/>
  <c r="AW3" i="8"/>
  <c r="AX3" i="8"/>
  <c r="AY3" i="8"/>
  <c r="AZ3" i="8"/>
  <c r="BA3" i="8"/>
  <c r="BB3" i="8"/>
  <c r="BC3" i="8"/>
  <c r="BD3" i="8"/>
  <c r="M147" i="10"/>
  <c r="N147" i="10"/>
  <c r="BE9" i="8"/>
  <c r="BE13" i="8"/>
  <c r="BE39" i="8"/>
  <c r="BE55" i="8"/>
  <c r="BE67" i="8"/>
  <c r="BE41" i="8"/>
  <c r="BE57" i="8"/>
  <c r="BE77" i="8"/>
  <c r="BE93" i="8"/>
  <c r="BE105" i="8"/>
  <c r="BE91" i="8"/>
  <c r="BE117" i="8"/>
  <c r="BE115" i="8"/>
  <c r="F19" i="10"/>
  <c r="Q200" i="4"/>
  <c r="Q197" i="4"/>
  <c r="T192" i="4"/>
  <c r="AH192" i="4"/>
  <c r="Q164" i="4"/>
  <c r="T148" i="4"/>
  <c r="D149" i="2"/>
  <c r="Q76" i="4"/>
  <c r="Q72" i="4"/>
  <c r="T68" i="4"/>
  <c r="D69" i="2"/>
  <c r="T24" i="4"/>
  <c r="Y24" i="4"/>
  <c r="T11" i="4"/>
  <c r="AH11" i="4"/>
  <c r="C120" i="10"/>
  <c r="AT120" i="8"/>
  <c r="CJ120" i="8"/>
  <c r="CB120" i="8"/>
  <c r="CF120" i="8"/>
  <c r="CC120" i="8"/>
  <c r="CI120" i="8"/>
  <c r="AU120" i="8"/>
  <c r="CH120" i="8"/>
  <c r="CG120" i="8"/>
  <c r="BZ120" i="8"/>
  <c r="CA120" i="8"/>
  <c r="BY120" i="8"/>
  <c r="CE120" i="8"/>
  <c r="CD120" i="8"/>
  <c r="AV120" i="8"/>
  <c r="AW120" i="8"/>
  <c r="AX120" i="8"/>
  <c r="AY120" i="8"/>
  <c r="AZ120" i="8"/>
  <c r="BA120" i="8"/>
  <c r="BB120" i="8"/>
  <c r="BC120" i="8"/>
  <c r="BD120" i="8"/>
  <c r="C118" i="10"/>
  <c r="CB118" i="8"/>
  <c r="AT118" i="8"/>
  <c r="BY118" i="8"/>
  <c r="CE118" i="8"/>
  <c r="BZ118" i="8"/>
  <c r="CC118" i="8"/>
  <c r="CI118" i="8"/>
  <c r="CH118" i="8"/>
  <c r="CG118" i="8"/>
  <c r="CD118" i="8"/>
  <c r="CA118" i="8"/>
  <c r="CF118" i="8"/>
  <c r="CJ118" i="8"/>
  <c r="AV118" i="8"/>
  <c r="AU118" i="8"/>
  <c r="AW118" i="8"/>
  <c r="AX118" i="8"/>
  <c r="AY118" i="8"/>
  <c r="AZ118" i="8"/>
  <c r="BA118" i="8"/>
  <c r="BB118" i="8"/>
  <c r="BC118" i="8"/>
  <c r="BD118" i="8"/>
  <c r="C116" i="10"/>
  <c r="AT116" i="8"/>
  <c r="CB116" i="8"/>
  <c r="CJ116" i="8"/>
  <c r="BZ116" i="8"/>
  <c r="CE116" i="8"/>
  <c r="BY116" i="8"/>
  <c r="CD116" i="8"/>
  <c r="CI116" i="8"/>
  <c r="CC116" i="8"/>
  <c r="CH116" i="8"/>
  <c r="CG116" i="8"/>
  <c r="CA116" i="8"/>
  <c r="AV116" i="8"/>
  <c r="CF116" i="8"/>
  <c r="AU116" i="8"/>
  <c r="AW116" i="8"/>
  <c r="AX116" i="8"/>
  <c r="AY116" i="8"/>
  <c r="AZ116" i="8"/>
  <c r="BA116" i="8"/>
  <c r="BB116" i="8"/>
  <c r="BC116" i="8"/>
  <c r="BD116" i="8"/>
  <c r="C114" i="10"/>
  <c r="AT114" i="8"/>
  <c r="CG114" i="8"/>
  <c r="CA114" i="8"/>
  <c r="CF114" i="8"/>
  <c r="BZ114" i="8"/>
  <c r="CE114" i="8"/>
  <c r="BY114" i="8"/>
  <c r="CD114" i="8"/>
  <c r="CI114" i="8"/>
  <c r="CC114" i="8"/>
  <c r="CH114" i="8"/>
  <c r="CB114" i="8"/>
  <c r="CJ114" i="8"/>
  <c r="AU114" i="8"/>
  <c r="AV114" i="8"/>
  <c r="AW114" i="8"/>
  <c r="AX114" i="8"/>
  <c r="AY114" i="8"/>
  <c r="AZ114" i="8"/>
  <c r="BA114" i="8"/>
  <c r="BB114" i="8"/>
  <c r="BC114" i="8"/>
  <c r="BD114" i="8"/>
  <c r="C112" i="10"/>
  <c r="AT112" i="8"/>
  <c r="CB112" i="8"/>
  <c r="CJ112" i="8"/>
  <c r="CG112" i="8"/>
  <c r="CA112" i="8"/>
  <c r="BZ112" i="8"/>
  <c r="CE112" i="8"/>
  <c r="BY112" i="8"/>
  <c r="CD112" i="8"/>
  <c r="CI112" i="8"/>
  <c r="CC112" i="8"/>
  <c r="CH112" i="8"/>
  <c r="CF112" i="8"/>
  <c r="AV112" i="8"/>
  <c r="AU112" i="8"/>
  <c r="AW112" i="8"/>
  <c r="AX112" i="8"/>
  <c r="AY112" i="8"/>
  <c r="AZ112" i="8"/>
  <c r="BA112" i="8"/>
  <c r="BB112" i="8"/>
  <c r="BC112" i="8"/>
  <c r="BD112" i="8"/>
  <c r="C110" i="10"/>
  <c r="AT110" i="8"/>
  <c r="BZ110" i="8"/>
  <c r="CE110" i="8"/>
  <c r="BY110" i="8"/>
  <c r="CD110" i="8"/>
  <c r="CI110" i="8"/>
  <c r="CC110" i="8"/>
  <c r="CH110" i="8"/>
  <c r="CB110" i="8"/>
  <c r="CG110" i="8"/>
  <c r="CA110" i="8"/>
  <c r="CF110" i="8"/>
  <c r="CJ110" i="8"/>
  <c r="AU110" i="8"/>
  <c r="AV110" i="8"/>
  <c r="AW110" i="8"/>
  <c r="AX110" i="8"/>
  <c r="AY110" i="8"/>
  <c r="AZ110" i="8"/>
  <c r="BA110" i="8"/>
  <c r="BB110" i="8"/>
  <c r="BC110" i="8"/>
  <c r="BD110" i="8"/>
  <c r="C108" i="10"/>
  <c r="AT108" i="8"/>
  <c r="CB108" i="8"/>
  <c r="CJ108" i="8"/>
  <c r="CC108" i="8"/>
  <c r="CH108" i="8"/>
  <c r="CG108" i="8"/>
  <c r="CA108" i="8"/>
  <c r="BZ108" i="8"/>
  <c r="CE108" i="8"/>
  <c r="BY108" i="8"/>
  <c r="CD108" i="8"/>
  <c r="CI108" i="8"/>
  <c r="AU108" i="8"/>
  <c r="CF108" i="8"/>
  <c r="AV108" i="8"/>
  <c r="AW108" i="8"/>
  <c r="AX108" i="8"/>
  <c r="AY108" i="8"/>
  <c r="AZ108" i="8"/>
  <c r="BA108" i="8"/>
  <c r="BB108" i="8"/>
  <c r="BC108" i="8"/>
  <c r="BD108" i="8"/>
  <c r="C106" i="10"/>
  <c r="AT106" i="8"/>
  <c r="CJ106" i="8"/>
  <c r="BY106" i="8"/>
  <c r="CD106" i="8"/>
  <c r="CI106" i="8"/>
  <c r="CC106" i="8"/>
  <c r="CH106" i="8"/>
  <c r="CB106" i="8"/>
  <c r="CG106" i="8"/>
  <c r="CA106" i="8"/>
  <c r="CF106" i="8"/>
  <c r="BZ106" i="8"/>
  <c r="CE106" i="8"/>
  <c r="AU106" i="8"/>
  <c r="AV106" i="8"/>
  <c r="AW106" i="8"/>
  <c r="AX106" i="8"/>
  <c r="AY106" i="8"/>
  <c r="AZ106" i="8"/>
  <c r="BA106" i="8"/>
  <c r="BB106" i="8"/>
  <c r="BC106" i="8"/>
  <c r="BD106" i="8"/>
  <c r="C104" i="10"/>
  <c r="AT104" i="8"/>
  <c r="CB104" i="8"/>
  <c r="CJ104" i="8"/>
  <c r="BY104" i="8"/>
  <c r="CD104" i="8"/>
  <c r="CI104" i="8"/>
  <c r="AU104" i="8"/>
  <c r="CC104" i="8"/>
  <c r="CH104" i="8"/>
  <c r="CG104" i="8"/>
  <c r="CA104" i="8"/>
  <c r="BZ104" i="8"/>
  <c r="CE104" i="8"/>
  <c r="CF104" i="8"/>
  <c r="AV104" i="8"/>
  <c r="AW104" i="8"/>
  <c r="AX104" i="8"/>
  <c r="AY104" i="8"/>
  <c r="AZ104" i="8"/>
  <c r="BA104" i="8"/>
  <c r="BB104" i="8"/>
  <c r="BC104" i="8"/>
  <c r="BD104" i="8"/>
  <c r="C102" i="10"/>
  <c r="CJ102" i="8"/>
  <c r="AT102" i="8"/>
  <c r="CC102" i="8"/>
  <c r="CH102" i="8"/>
  <c r="CB102" i="8"/>
  <c r="CG102" i="8"/>
  <c r="CA102" i="8"/>
  <c r="CF102" i="8"/>
  <c r="BZ102" i="8"/>
  <c r="CE102" i="8"/>
  <c r="BY102" i="8"/>
  <c r="CD102" i="8"/>
  <c r="CI102" i="8"/>
  <c r="AU102" i="8"/>
  <c r="AV102" i="8"/>
  <c r="AW102" i="8"/>
  <c r="AX102" i="8"/>
  <c r="AY102" i="8"/>
  <c r="AZ102" i="8"/>
  <c r="BA102" i="8"/>
  <c r="BB102" i="8"/>
  <c r="BC102" i="8"/>
  <c r="BD102" i="8"/>
  <c r="C100" i="10"/>
  <c r="AT100" i="8"/>
  <c r="CB100" i="8"/>
  <c r="CJ100" i="8"/>
  <c r="BZ100" i="8"/>
  <c r="CE100" i="8"/>
  <c r="BY100" i="8"/>
  <c r="CD100" i="8"/>
  <c r="CI100" i="8"/>
  <c r="CC100" i="8"/>
  <c r="CH100" i="8"/>
  <c r="CG100" i="8"/>
  <c r="CA100" i="8"/>
  <c r="AU100" i="8"/>
  <c r="AV100" i="8"/>
  <c r="CF100" i="8"/>
  <c r="AW100" i="8"/>
  <c r="AX100" i="8"/>
  <c r="AY100" i="8"/>
  <c r="AZ100" i="8"/>
  <c r="BA100" i="8"/>
  <c r="BB100" i="8"/>
  <c r="BC100" i="8"/>
  <c r="BD100" i="8"/>
  <c r="C98" i="10"/>
  <c r="AT98" i="8"/>
  <c r="CG98" i="8"/>
  <c r="CA98" i="8"/>
  <c r="CF98" i="8"/>
  <c r="BZ98" i="8"/>
  <c r="CE98" i="8"/>
  <c r="BY98" i="8"/>
  <c r="CD98" i="8"/>
  <c r="CI98" i="8"/>
  <c r="CC98" i="8"/>
  <c r="CH98" i="8"/>
  <c r="CB98" i="8"/>
  <c r="CJ98" i="8"/>
  <c r="AV98" i="8"/>
  <c r="AU98" i="8"/>
  <c r="AW98" i="8"/>
  <c r="AX98" i="8"/>
  <c r="AY98" i="8"/>
  <c r="AZ98" i="8"/>
  <c r="BA98" i="8"/>
  <c r="BB98" i="8"/>
  <c r="BC98" i="8"/>
  <c r="BD98" i="8"/>
  <c r="C96" i="10"/>
  <c r="AT96" i="8"/>
  <c r="CB96" i="8"/>
  <c r="CJ96" i="8"/>
  <c r="CG96" i="8"/>
  <c r="CA96" i="8"/>
  <c r="BZ96" i="8"/>
  <c r="CE96" i="8"/>
  <c r="BY96" i="8"/>
  <c r="CD96" i="8"/>
  <c r="CI96" i="8"/>
  <c r="CC96" i="8"/>
  <c r="CH96" i="8"/>
  <c r="CF96" i="8"/>
  <c r="AU96" i="8"/>
  <c r="AV96" i="8"/>
  <c r="AW96" i="8"/>
  <c r="AX96" i="8"/>
  <c r="AY96" i="8"/>
  <c r="AZ96" i="8"/>
  <c r="BA96" i="8"/>
  <c r="BB96" i="8"/>
  <c r="BC96" i="8"/>
  <c r="BD96" i="8"/>
  <c r="C94" i="10"/>
  <c r="AT94" i="8"/>
  <c r="BZ94" i="8"/>
  <c r="CE94" i="8"/>
  <c r="CJ94" i="8"/>
  <c r="BY94" i="8"/>
  <c r="CD94" i="8"/>
  <c r="CI94" i="8"/>
  <c r="CC94" i="8"/>
  <c r="CH94" i="8"/>
  <c r="CB94" i="8"/>
  <c r="CG94" i="8"/>
  <c r="CA94" i="8"/>
  <c r="CF94" i="8"/>
  <c r="AU94" i="8"/>
  <c r="AV94" i="8"/>
  <c r="AW94" i="8"/>
  <c r="AX94" i="8"/>
  <c r="AY94" i="8"/>
  <c r="AZ94" i="8"/>
  <c r="BA94" i="8"/>
  <c r="BB94" i="8"/>
  <c r="BC94" i="8"/>
  <c r="BD94" i="8"/>
  <c r="C92" i="10"/>
  <c r="AT92" i="8"/>
  <c r="CB92" i="8"/>
  <c r="CJ92" i="8"/>
  <c r="CC92" i="8"/>
  <c r="CH92" i="8"/>
  <c r="CG92" i="8"/>
  <c r="CA92" i="8"/>
  <c r="BZ92" i="8"/>
  <c r="CE92" i="8"/>
  <c r="BY92" i="8"/>
  <c r="CD92" i="8"/>
  <c r="CI92" i="8"/>
  <c r="CF92" i="8"/>
  <c r="AV92" i="8"/>
  <c r="AU92" i="8"/>
  <c r="AW92" i="8"/>
  <c r="AX92" i="8"/>
  <c r="AY92" i="8"/>
  <c r="AZ92" i="8"/>
  <c r="BA92" i="8"/>
  <c r="BB92" i="8"/>
  <c r="BC92" i="8"/>
  <c r="BD92" i="8"/>
  <c r="C90" i="10"/>
  <c r="AT90" i="8"/>
  <c r="CJ90" i="8"/>
  <c r="BY90" i="8"/>
  <c r="CD90" i="8"/>
  <c r="CI90" i="8"/>
  <c r="CC90" i="8"/>
  <c r="CH90" i="8"/>
  <c r="CB90" i="8"/>
  <c r="CG90" i="8"/>
  <c r="CA90" i="8"/>
  <c r="CF90" i="8"/>
  <c r="BZ90" i="8"/>
  <c r="CE90" i="8"/>
  <c r="AU90" i="8"/>
  <c r="AV90" i="8"/>
  <c r="AW90" i="8"/>
  <c r="AX90" i="8"/>
  <c r="AY90" i="8"/>
  <c r="AZ90" i="8"/>
  <c r="BA90" i="8"/>
  <c r="BB90" i="8"/>
  <c r="BC90" i="8"/>
  <c r="BD90" i="8"/>
  <c r="C88" i="10"/>
  <c r="AT88" i="8"/>
  <c r="CB88" i="8"/>
  <c r="CJ88" i="8"/>
  <c r="BY88" i="8"/>
  <c r="CD88" i="8"/>
  <c r="CI88" i="8"/>
  <c r="CC88" i="8"/>
  <c r="CH88" i="8"/>
  <c r="CG88" i="8"/>
  <c r="CA88" i="8"/>
  <c r="BZ88" i="8"/>
  <c r="CE88" i="8"/>
  <c r="CF88" i="8"/>
  <c r="AU88" i="8"/>
  <c r="AV88" i="8"/>
  <c r="AW88" i="8"/>
  <c r="AX88" i="8"/>
  <c r="AY88" i="8"/>
  <c r="AZ88" i="8"/>
  <c r="BA88" i="8"/>
  <c r="BB88" i="8"/>
  <c r="BC88" i="8"/>
  <c r="BD88" i="8"/>
  <c r="C86" i="10"/>
  <c r="CJ86" i="8"/>
  <c r="AT86" i="8"/>
  <c r="CC86" i="8"/>
  <c r="CH86" i="8"/>
  <c r="CB86" i="8"/>
  <c r="CG86" i="8"/>
  <c r="CA86" i="8"/>
  <c r="CF86" i="8"/>
  <c r="BZ86" i="8"/>
  <c r="CE86" i="8"/>
  <c r="BY86" i="8"/>
  <c r="CD86" i="8"/>
  <c r="CI86" i="8"/>
  <c r="AU86" i="8"/>
  <c r="AV86" i="8"/>
  <c r="AW86" i="8"/>
  <c r="AX86" i="8"/>
  <c r="AY86" i="8"/>
  <c r="AZ86" i="8"/>
  <c r="BA86" i="8"/>
  <c r="BB86" i="8"/>
  <c r="BC86" i="8"/>
  <c r="BD86" i="8"/>
  <c r="AT84" i="8"/>
  <c r="CB84" i="8"/>
  <c r="CJ84" i="8"/>
  <c r="BZ84" i="8"/>
  <c r="CE84" i="8"/>
  <c r="AU84" i="8"/>
  <c r="BY84" i="8"/>
  <c r="CD84" i="8"/>
  <c r="CI84" i="8"/>
  <c r="CC84" i="8"/>
  <c r="CH84" i="8"/>
  <c r="CG84" i="8"/>
  <c r="CA84" i="8"/>
  <c r="AV84" i="8"/>
  <c r="CF84" i="8"/>
  <c r="AW84" i="8"/>
  <c r="AX84" i="8"/>
  <c r="AY84" i="8"/>
  <c r="AZ84" i="8"/>
  <c r="BA84" i="8"/>
  <c r="BB84" i="8"/>
  <c r="BC84" i="8"/>
  <c r="BD84" i="8"/>
  <c r="AT82" i="8"/>
  <c r="CG82" i="8"/>
  <c r="CA82" i="8"/>
  <c r="CF82" i="8"/>
  <c r="BZ82" i="8"/>
  <c r="CE82" i="8"/>
  <c r="BY82" i="8"/>
  <c r="CD82" i="8"/>
  <c r="CI82" i="8"/>
  <c r="CC82" i="8"/>
  <c r="CH82" i="8"/>
  <c r="CB82" i="8"/>
  <c r="CJ82" i="8"/>
  <c r="AV82" i="8"/>
  <c r="AU82" i="8"/>
  <c r="AW82" i="8"/>
  <c r="AX82" i="8"/>
  <c r="AY82" i="8"/>
  <c r="AZ82" i="8"/>
  <c r="BA82" i="8"/>
  <c r="BB82" i="8"/>
  <c r="BC82" i="8"/>
  <c r="BD82" i="8"/>
  <c r="AT80" i="8"/>
  <c r="CB80" i="8"/>
  <c r="CJ80" i="8"/>
  <c r="CG80" i="8"/>
  <c r="CA80" i="8"/>
  <c r="BZ80" i="8"/>
  <c r="CE80" i="8"/>
  <c r="BY80" i="8"/>
  <c r="CD80" i="8"/>
  <c r="CI80" i="8"/>
  <c r="CC80" i="8"/>
  <c r="CH80" i="8"/>
  <c r="CF80" i="8"/>
  <c r="AU80" i="8"/>
  <c r="AV80" i="8"/>
  <c r="AW80" i="8"/>
  <c r="AX80" i="8"/>
  <c r="AY80" i="8"/>
  <c r="AZ80" i="8"/>
  <c r="BA80" i="8"/>
  <c r="BB80" i="8"/>
  <c r="BC80" i="8"/>
  <c r="BD80" i="8"/>
  <c r="AT78" i="8"/>
  <c r="BY78" i="8"/>
  <c r="CD78" i="8"/>
  <c r="CI78" i="8"/>
  <c r="CB78" i="8"/>
  <c r="CC78" i="8"/>
  <c r="CH78" i="8"/>
  <c r="CF78" i="8"/>
  <c r="CG78" i="8"/>
  <c r="CA78" i="8"/>
  <c r="CJ78" i="8"/>
  <c r="BZ78" i="8"/>
  <c r="CE78" i="8"/>
  <c r="AU78" i="8"/>
  <c r="AV78" i="8"/>
  <c r="AW78" i="8"/>
  <c r="AX78" i="8"/>
  <c r="AY78" i="8"/>
  <c r="AZ78" i="8"/>
  <c r="BA78" i="8"/>
  <c r="BB78" i="8"/>
  <c r="BC78" i="8"/>
  <c r="BD78" i="8"/>
  <c r="AT76" i="8"/>
  <c r="CE76" i="8"/>
  <c r="CF76" i="8"/>
  <c r="CG76" i="8"/>
  <c r="CI76" i="8"/>
  <c r="CJ76" i="8"/>
  <c r="BZ76" i="8"/>
  <c r="CA76" i="8"/>
  <c r="BY76" i="8"/>
  <c r="CD76" i="8"/>
  <c r="CB76" i="8"/>
  <c r="CC76" i="8"/>
  <c r="CH76" i="8"/>
  <c r="AV76" i="8"/>
  <c r="AU76" i="8"/>
  <c r="AW76" i="8"/>
  <c r="AX76" i="8"/>
  <c r="AY76" i="8"/>
  <c r="AZ76" i="8"/>
  <c r="BA76" i="8"/>
  <c r="BB76" i="8"/>
  <c r="BC76" i="8"/>
  <c r="BD76" i="8"/>
  <c r="AT74" i="8"/>
  <c r="BY74" i="8"/>
  <c r="CD74" i="8"/>
  <c r="CI74" i="8"/>
  <c r="CB74" i="8"/>
  <c r="CC74" i="8"/>
  <c r="CH74" i="8"/>
  <c r="CF74" i="8"/>
  <c r="CG74" i="8"/>
  <c r="CA74" i="8"/>
  <c r="CJ74" i="8"/>
  <c r="BZ74" i="8"/>
  <c r="CE74" i="8"/>
  <c r="AU74" i="8"/>
  <c r="AV74" i="8"/>
  <c r="AW74" i="8"/>
  <c r="AX74" i="8"/>
  <c r="AY74" i="8"/>
  <c r="AZ74" i="8"/>
  <c r="BA74" i="8"/>
  <c r="BB74" i="8"/>
  <c r="BC74" i="8"/>
  <c r="BD74" i="8"/>
  <c r="AT72" i="8"/>
  <c r="CJ72" i="8"/>
  <c r="BZ72" i="8"/>
  <c r="CA72" i="8"/>
  <c r="BY72" i="8"/>
  <c r="CD72" i="8"/>
  <c r="CB72" i="8"/>
  <c r="CC72" i="8"/>
  <c r="CH72" i="8"/>
  <c r="CF72" i="8"/>
  <c r="CG72" i="8"/>
  <c r="CI72" i="8"/>
  <c r="AU72" i="8"/>
  <c r="CE72" i="8"/>
  <c r="AV72" i="8"/>
  <c r="AW72" i="8"/>
  <c r="AX72" i="8"/>
  <c r="AY72" i="8"/>
  <c r="AZ72" i="8"/>
  <c r="BA72" i="8"/>
  <c r="BB72" i="8"/>
  <c r="BC72" i="8"/>
  <c r="BD72" i="8"/>
  <c r="AT70" i="8"/>
  <c r="BY70" i="8"/>
  <c r="CD70" i="8"/>
  <c r="CI70" i="8"/>
  <c r="CB70" i="8"/>
  <c r="CC70" i="8"/>
  <c r="CH70" i="8"/>
  <c r="CF70" i="8"/>
  <c r="CG70" i="8"/>
  <c r="CA70" i="8"/>
  <c r="CJ70" i="8"/>
  <c r="BZ70" i="8"/>
  <c r="CE70" i="8"/>
  <c r="AV70" i="8"/>
  <c r="AU70" i="8"/>
  <c r="AW70" i="8"/>
  <c r="AX70" i="8"/>
  <c r="AY70" i="8"/>
  <c r="AZ70" i="8"/>
  <c r="BA70" i="8"/>
  <c r="BB70" i="8"/>
  <c r="BC70" i="8"/>
  <c r="BD70" i="8"/>
  <c r="AT68" i="8"/>
  <c r="CE68" i="8"/>
  <c r="BY68" i="8"/>
  <c r="CD68" i="8"/>
  <c r="AU68" i="8"/>
  <c r="CB68" i="8"/>
  <c r="CC68" i="8"/>
  <c r="CH68" i="8"/>
  <c r="CF68" i="8"/>
  <c r="CG68" i="8"/>
  <c r="CI68" i="8"/>
  <c r="CJ68" i="8"/>
  <c r="BZ68" i="8"/>
  <c r="CA68" i="8"/>
  <c r="AV68" i="8"/>
  <c r="AW68" i="8"/>
  <c r="AX68" i="8"/>
  <c r="AY68" i="8"/>
  <c r="AZ68" i="8"/>
  <c r="BA68" i="8"/>
  <c r="BB68" i="8"/>
  <c r="BC68" i="8"/>
  <c r="BD68" i="8"/>
  <c r="AT66" i="8"/>
  <c r="BY66" i="8"/>
  <c r="CD66" i="8"/>
  <c r="CI66" i="8"/>
  <c r="CB66" i="8"/>
  <c r="CC66" i="8"/>
  <c r="CH66" i="8"/>
  <c r="CF66" i="8"/>
  <c r="CG66" i="8"/>
  <c r="CA66" i="8"/>
  <c r="CJ66" i="8"/>
  <c r="BZ66" i="8"/>
  <c r="CE66" i="8"/>
  <c r="AV66" i="8"/>
  <c r="AU66" i="8"/>
  <c r="AW66" i="8"/>
  <c r="AX66" i="8"/>
  <c r="AY66" i="8"/>
  <c r="AZ66" i="8"/>
  <c r="BA66" i="8"/>
  <c r="BB66" i="8"/>
  <c r="BC66" i="8"/>
  <c r="BD66" i="8"/>
  <c r="AT64" i="8"/>
  <c r="CE64" i="8"/>
  <c r="CB64" i="8"/>
  <c r="CC64" i="8"/>
  <c r="CH64" i="8"/>
  <c r="CF64" i="8"/>
  <c r="CG64" i="8"/>
  <c r="CI64" i="8"/>
  <c r="CJ64" i="8"/>
  <c r="BZ64" i="8"/>
  <c r="CA64" i="8"/>
  <c r="BY64" i="8"/>
  <c r="CD64" i="8"/>
  <c r="AU64" i="8"/>
  <c r="AV64" i="8"/>
  <c r="AW64" i="8"/>
  <c r="AX64" i="8"/>
  <c r="AY64" i="8"/>
  <c r="AZ64" i="8"/>
  <c r="BA64" i="8"/>
  <c r="BB64" i="8"/>
  <c r="BC64" i="8"/>
  <c r="BD64" i="8"/>
  <c r="AT62" i="8"/>
  <c r="BY62" i="8"/>
  <c r="CD62" i="8"/>
  <c r="CI62" i="8"/>
  <c r="CB62" i="8"/>
  <c r="CC62" i="8"/>
  <c r="CH62" i="8"/>
  <c r="CF62" i="8"/>
  <c r="CG62" i="8"/>
  <c r="CA62" i="8"/>
  <c r="CJ62" i="8"/>
  <c r="BZ62" i="8"/>
  <c r="CE62" i="8"/>
  <c r="AU62" i="8"/>
  <c r="AV62" i="8"/>
  <c r="AW62" i="8"/>
  <c r="AX62" i="8"/>
  <c r="AY62" i="8"/>
  <c r="AZ62" i="8"/>
  <c r="BA62" i="8"/>
  <c r="BB62" i="8"/>
  <c r="BC62" i="8"/>
  <c r="BD62" i="8"/>
  <c r="AT60" i="8"/>
  <c r="CE60" i="8"/>
  <c r="CF60" i="8"/>
  <c r="CG60" i="8"/>
  <c r="CI60" i="8"/>
  <c r="AU60" i="8"/>
  <c r="CJ60" i="8"/>
  <c r="BZ60" i="8"/>
  <c r="CA60" i="8"/>
  <c r="BY60" i="8"/>
  <c r="CD60" i="8"/>
  <c r="CB60" i="8"/>
  <c r="CC60" i="8"/>
  <c r="CH60" i="8"/>
  <c r="AV60" i="8"/>
  <c r="AW60" i="8"/>
  <c r="AX60" i="8"/>
  <c r="AY60" i="8"/>
  <c r="AZ60" i="8"/>
  <c r="BA60" i="8"/>
  <c r="BB60" i="8"/>
  <c r="BC60" i="8"/>
  <c r="BD60" i="8"/>
  <c r="AT58" i="8"/>
  <c r="BY58" i="8"/>
  <c r="CD58" i="8"/>
  <c r="CI58" i="8"/>
  <c r="CB58" i="8"/>
  <c r="CC58" i="8"/>
  <c r="CH58" i="8"/>
  <c r="CF58" i="8"/>
  <c r="CG58" i="8"/>
  <c r="CA58" i="8"/>
  <c r="CJ58" i="8"/>
  <c r="BZ58" i="8"/>
  <c r="CE58" i="8"/>
  <c r="AU58" i="8"/>
  <c r="AV58" i="8"/>
  <c r="AW58" i="8"/>
  <c r="AX58" i="8"/>
  <c r="AY58" i="8"/>
  <c r="AZ58" i="8"/>
  <c r="BA58" i="8"/>
  <c r="BB58" i="8"/>
  <c r="BC58" i="8"/>
  <c r="BD58" i="8"/>
  <c r="AT56" i="8"/>
  <c r="CJ56" i="8"/>
  <c r="BZ56" i="8"/>
  <c r="CA56" i="8"/>
  <c r="BY56" i="8"/>
  <c r="CD56" i="8"/>
  <c r="CB56" i="8"/>
  <c r="CC56" i="8"/>
  <c r="CH56" i="8"/>
  <c r="CF56" i="8"/>
  <c r="CG56" i="8"/>
  <c r="CI56" i="8"/>
  <c r="CE56" i="8"/>
  <c r="AV56" i="8"/>
  <c r="AU56" i="8"/>
  <c r="AW56" i="8"/>
  <c r="AX56" i="8"/>
  <c r="AY56" i="8"/>
  <c r="AZ56" i="8"/>
  <c r="BA56" i="8"/>
  <c r="BB56" i="8"/>
  <c r="BC56" i="8"/>
  <c r="BD56" i="8"/>
  <c r="AT54" i="8"/>
  <c r="BY54" i="8"/>
  <c r="CD54" i="8"/>
  <c r="CI54" i="8"/>
  <c r="CB54" i="8"/>
  <c r="CC54" i="8"/>
  <c r="CH54" i="8"/>
  <c r="CF54" i="8"/>
  <c r="CG54" i="8"/>
  <c r="CA54" i="8"/>
  <c r="CJ54" i="8"/>
  <c r="BZ54" i="8"/>
  <c r="CE54" i="8"/>
  <c r="AU54" i="8"/>
  <c r="AV54" i="8"/>
  <c r="AW54" i="8"/>
  <c r="AX54" i="8"/>
  <c r="AY54" i="8"/>
  <c r="AZ54" i="8"/>
  <c r="BA54" i="8"/>
  <c r="BB54" i="8"/>
  <c r="BC54" i="8"/>
  <c r="BD54" i="8"/>
  <c r="AT52" i="8"/>
  <c r="CE52" i="8"/>
  <c r="BY52" i="8"/>
  <c r="CD52" i="8"/>
  <c r="CB52" i="8"/>
  <c r="CC52" i="8"/>
  <c r="CH52" i="8"/>
  <c r="CF52" i="8"/>
  <c r="CG52" i="8"/>
  <c r="CI52" i="8"/>
  <c r="CJ52" i="8"/>
  <c r="BZ52" i="8"/>
  <c r="CA52" i="8"/>
  <c r="AV52" i="8"/>
  <c r="AU52" i="8"/>
  <c r="AW52" i="8"/>
  <c r="AX52" i="8"/>
  <c r="AY52" i="8"/>
  <c r="AZ52" i="8"/>
  <c r="BA52" i="8"/>
  <c r="BB52" i="8"/>
  <c r="BC52" i="8"/>
  <c r="BD52" i="8"/>
  <c r="AT50" i="8"/>
  <c r="BY50" i="8"/>
  <c r="CD50" i="8"/>
  <c r="CI50" i="8"/>
  <c r="CB50" i="8"/>
  <c r="CC50" i="8"/>
  <c r="CH50" i="8"/>
  <c r="CF50" i="8"/>
  <c r="CG50" i="8"/>
  <c r="CA50" i="8"/>
  <c r="CJ50" i="8"/>
  <c r="BZ50" i="8"/>
  <c r="CE50" i="8"/>
  <c r="AU50" i="8"/>
  <c r="AV50" i="8"/>
  <c r="AW50" i="8"/>
  <c r="AX50" i="8"/>
  <c r="AY50" i="8"/>
  <c r="AZ50" i="8"/>
  <c r="BA50" i="8"/>
  <c r="BB50" i="8"/>
  <c r="BC50" i="8"/>
  <c r="BD50" i="8"/>
  <c r="AT48" i="8"/>
  <c r="CE48" i="8"/>
  <c r="CB48" i="8"/>
  <c r="CC48" i="8"/>
  <c r="CH48" i="8"/>
  <c r="CF48" i="8"/>
  <c r="CG48" i="8"/>
  <c r="CI48" i="8"/>
  <c r="CJ48" i="8"/>
  <c r="BZ48" i="8"/>
  <c r="CA48" i="8"/>
  <c r="BY48" i="8"/>
  <c r="CD48" i="8"/>
  <c r="AU48" i="8"/>
  <c r="AV48" i="8"/>
  <c r="AW48" i="8"/>
  <c r="AX48" i="8"/>
  <c r="AY48" i="8"/>
  <c r="AZ48" i="8"/>
  <c r="BA48" i="8"/>
  <c r="BB48" i="8"/>
  <c r="BC48" i="8"/>
  <c r="BD48" i="8"/>
  <c r="AT46" i="8"/>
  <c r="BY46" i="8"/>
  <c r="CD46" i="8"/>
  <c r="CI46" i="8"/>
  <c r="CB46" i="8"/>
  <c r="CC46" i="8"/>
  <c r="CH46" i="8"/>
  <c r="CF46" i="8"/>
  <c r="CG46" i="8"/>
  <c r="CA46" i="8"/>
  <c r="CJ46" i="8"/>
  <c r="BZ46" i="8"/>
  <c r="CE46" i="8"/>
  <c r="AV46" i="8"/>
  <c r="AU46" i="8"/>
  <c r="AW46" i="8"/>
  <c r="AX46" i="8"/>
  <c r="AY46" i="8"/>
  <c r="AZ46" i="8"/>
  <c r="BA46" i="8"/>
  <c r="BB46" i="8"/>
  <c r="BC46" i="8"/>
  <c r="BD46" i="8"/>
  <c r="AT44" i="8"/>
  <c r="CE44" i="8"/>
  <c r="CF44" i="8"/>
  <c r="CG44" i="8"/>
  <c r="CI44" i="8"/>
  <c r="AU44" i="8"/>
  <c r="CJ44" i="8"/>
  <c r="BZ44" i="8"/>
  <c r="CA44" i="8"/>
  <c r="BY44" i="8"/>
  <c r="CD44" i="8"/>
  <c r="CB44" i="8"/>
  <c r="CC44" i="8"/>
  <c r="CH44" i="8"/>
  <c r="AV44" i="8"/>
  <c r="AW44" i="8"/>
  <c r="AX44" i="8"/>
  <c r="AY44" i="8"/>
  <c r="AZ44" i="8"/>
  <c r="BA44" i="8"/>
  <c r="BB44" i="8"/>
  <c r="BC44" i="8"/>
  <c r="BD44" i="8"/>
  <c r="AT42" i="8"/>
  <c r="BY42" i="8"/>
  <c r="CD42" i="8"/>
  <c r="CI42" i="8"/>
  <c r="CB42" i="8"/>
  <c r="CC42" i="8"/>
  <c r="CH42" i="8"/>
  <c r="CF42" i="8"/>
  <c r="CG42" i="8"/>
  <c r="CA42" i="8"/>
  <c r="CJ42" i="8"/>
  <c r="BZ42" i="8"/>
  <c r="CE42" i="8"/>
  <c r="AV42" i="8"/>
  <c r="AU42" i="8"/>
  <c r="AW42" i="8"/>
  <c r="AX42" i="8"/>
  <c r="AY42" i="8"/>
  <c r="AZ42" i="8"/>
  <c r="BA42" i="8"/>
  <c r="BB42" i="8"/>
  <c r="BC42" i="8"/>
  <c r="BD42" i="8"/>
  <c r="AT40" i="8"/>
  <c r="CJ40" i="8"/>
  <c r="BZ40" i="8"/>
  <c r="CA40" i="8"/>
  <c r="BY40" i="8"/>
  <c r="CD40" i="8"/>
  <c r="CB40" i="8"/>
  <c r="CC40" i="8"/>
  <c r="CH40" i="8"/>
  <c r="CF40" i="8"/>
  <c r="CG40" i="8"/>
  <c r="CI40" i="8"/>
  <c r="AU40" i="8"/>
  <c r="AV40" i="8"/>
  <c r="CE40" i="8"/>
  <c r="AW40" i="8"/>
  <c r="AX40" i="8"/>
  <c r="AY40" i="8"/>
  <c r="AZ40" i="8"/>
  <c r="BA40" i="8"/>
  <c r="BB40" i="8"/>
  <c r="BC40" i="8"/>
  <c r="BD40" i="8"/>
  <c r="AT38" i="8"/>
  <c r="BY38" i="8"/>
  <c r="CD38" i="8"/>
  <c r="CI38" i="8"/>
  <c r="CB38" i="8"/>
  <c r="CC38" i="8"/>
  <c r="CH38" i="8"/>
  <c r="CF38" i="8"/>
  <c r="CG38" i="8"/>
  <c r="CA38" i="8"/>
  <c r="CJ38" i="8"/>
  <c r="BZ38" i="8"/>
  <c r="CE38" i="8"/>
  <c r="AV38" i="8"/>
  <c r="AU38" i="8"/>
  <c r="AW38" i="8"/>
  <c r="AX38" i="8"/>
  <c r="AY38" i="8"/>
  <c r="AZ38" i="8"/>
  <c r="BA38" i="8"/>
  <c r="BB38" i="8"/>
  <c r="BC38" i="8"/>
  <c r="BD38" i="8"/>
  <c r="AT36" i="8"/>
  <c r="CE36" i="8"/>
  <c r="BY36" i="8"/>
  <c r="CD36" i="8"/>
  <c r="CB36" i="8"/>
  <c r="CC36" i="8"/>
  <c r="CH36" i="8"/>
  <c r="CF36" i="8"/>
  <c r="CG36" i="8"/>
  <c r="CI36" i="8"/>
  <c r="CJ36" i="8"/>
  <c r="BZ36" i="8"/>
  <c r="CA36" i="8"/>
  <c r="AU36" i="8"/>
  <c r="AV36" i="8"/>
  <c r="AW36" i="8"/>
  <c r="AX36" i="8"/>
  <c r="AY36" i="8"/>
  <c r="AZ36" i="8"/>
  <c r="BA36" i="8"/>
  <c r="BB36" i="8"/>
  <c r="BC36" i="8"/>
  <c r="BD36" i="8"/>
  <c r="AT34" i="8"/>
  <c r="BY34" i="8"/>
  <c r="CD34" i="8"/>
  <c r="CI34" i="8"/>
  <c r="CB34" i="8"/>
  <c r="CC34" i="8"/>
  <c r="CH34" i="8"/>
  <c r="CF34" i="8"/>
  <c r="CG34" i="8"/>
  <c r="CA34" i="8"/>
  <c r="CJ34" i="8"/>
  <c r="BZ34" i="8"/>
  <c r="CE34" i="8"/>
  <c r="AU34" i="8"/>
  <c r="AV34" i="8"/>
  <c r="AW34" i="8"/>
  <c r="AX34" i="8"/>
  <c r="AY34" i="8"/>
  <c r="AZ34" i="8"/>
  <c r="BA34" i="8"/>
  <c r="BB34" i="8"/>
  <c r="BC34" i="8"/>
  <c r="BD34" i="8"/>
  <c r="AT32" i="8"/>
  <c r="CE32" i="8"/>
  <c r="CB32" i="8"/>
  <c r="CC32" i="8"/>
  <c r="CH32" i="8"/>
  <c r="CF32" i="8"/>
  <c r="CG32" i="8"/>
  <c r="CI32" i="8"/>
  <c r="CJ32" i="8"/>
  <c r="BZ32" i="8"/>
  <c r="CA32" i="8"/>
  <c r="BY32" i="8"/>
  <c r="CD32" i="8"/>
  <c r="AU32" i="8"/>
  <c r="AV32" i="8"/>
  <c r="AW32" i="8"/>
  <c r="AX32" i="8"/>
  <c r="AY32" i="8"/>
  <c r="AZ32" i="8"/>
  <c r="BA32" i="8"/>
  <c r="BB32" i="8"/>
  <c r="BC32" i="8"/>
  <c r="BD32" i="8"/>
  <c r="C30" i="10"/>
  <c r="CB30" i="8"/>
  <c r="CG30" i="8"/>
  <c r="CI30" i="8"/>
  <c r="BY30" i="8"/>
  <c r="CF30" i="8"/>
  <c r="CD30" i="8"/>
  <c r="BZ30" i="8"/>
  <c r="CJ30" i="8"/>
  <c r="CH30" i="8"/>
  <c r="CA30" i="8"/>
  <c r="CC30" i="8"/>
  <c r="CE30" i="8"/>
  <c r="CC28" i="8"/>
  <c r="CH28" i="8"/>
  <c r="CJ28" i="8"/>
  <c r="CG28" i="8"/>
  <c r="CA28" i="8"/>
  <c r="CB28" i="8"/>
  <c r="BZ28" i="8"/>
  <c r="CE28" i="8"/>
  <c r="BY28" i="8"/>
  <c r="CD28" i="8"/>
  <c r="CI28" i="8"/>
  <c r="CF28" i="8"/>
  <c r="BE26" i="8"/>
  <c r="BZ26" i="8"/>
  <c r="CE26" i="8"/>
  <c r="CJ26" i="8"/>
  <c r="BY26" i="8"/>
  <c r="CD26" i="8"/>
  <c r="CI26" i="8"/>
  <c r="CC26" i="8"/>
  <c r="CH26" i="8"/>
  <c r="CB26" i="8"/>
  <c r="CG26" i="8"/>
  <c r="CA26" i="8"/>
  <c r="CF26" i="8"/>
  <c r="AT16" i="8"/>
  <c r="CG16" i="8"/>
  <c r="CA16" i="8"/>
  <c r="CB16" i="8"/>
  <c r="BZ16" i="8"/>
  <c r="CE16" i="8"/>
  <c r="CF16" i="8"/>
  <c r="BY16" i="8"/>
  <c r="CD16" i="8"/>
  <c r="CI16" i="8"/>
  <c r="CC16" i="8"/>
  <c r="CH16" i="8"/>
  <c r="CJ16" i="8"/>
  <c r="AU16" i="8"/>
  <c r="AV16" i="8"/>
  <c r="AW16" i="8"/>
  <c r="AX16" i="8"/>
  <c r="AY16" i="8"/>
  <c r="AZ16" i="8"/>
  <c r="BA16" i="8"/>
  <c r="BB16" i="8"/>
  <c r="BC16" i="8"/>
  <c r="BD16" i="8"/>
  <c r="AT14" i="8"/>
  <c r="BZ14" i="8"/>
  <c r="CE14" i="8"/>
  <c r="CJ14" i="8"/>
  <c r="BY14" i="8"/>
  <c r="CD14" i="8"/>
  <c r="CI14" i="8"/>
  <c r="CC14" i="8"/>
  <c r="CH14" i="8"/>
  <c r="CB14" i="8"/>
  <c r="CG14" i="8"/>
  <c r="CA14" i="8"/>
  <c r="CF14" i="8"/>
  <c r="AV14" i="8"/>
  <c r="AU14" i="8"/>
  <c r="AW14" i="8"/>
  <c r="AX14" i="8"/>
  <c r="AY14" i="8"/>
  <c r="AZ14" i="8"/>
  <c r="BA14" i="8"/>
  <c r="BB14" i="8"/>
  <c r="BC14" i="8"/>
  <c r="BD14" i="8"/>
  <c r="AT12" i="8"/>
  <c r="CF12" i="8"/>
  <c r="CG12" i="8"/>
  <c r="CA12" i="8"/>
  <c r="CB12" i="8"/>
  <c r="BZ12" i="8"/>
  <c r="CE12" i="8"/>
  <c r="BY12" i="8"/>
  <c r="CD12" i="8"/>
  <c r="CI12" i="8"/>
  <c r="CC12" i="8"/>
  <c r="CH12" i="8"/>
  <c r="CJ12" i="8"/>
  <c r="AU12" i="8"/>
  <c r="AV12" i="8"/>
  <c r="AW12" i="8"/>
  <c r="AX12" i="8"/>
  <c r="AY12" i="8"/>
  <c r="AZ12" i="8"/>
  <c r="BA12" i="8"/>
  <c r="BB12" i="8"/>
  <c r="BC12" i="8"/>
  <c r="BD12" i="8"/>
  <c r="AT10" i="8"/>
  <c r="BZ10" i="8"/>
  <c r="CE10" i="8"/>
  <c r="CJ10" i="8"/>
  <c r="BY10" i="8"/>
  <c r="CD10" i="8"/>
  <c r="CI10" i="8"/>
  <c r="CC10" i="8"/>
  <c r="CH10" i="8"/>
  <c r="CB10" i="8"/>
  <c r="CG10" i="8"/>
  <c r="CA10" i="8"/>
  <c r="CF10" i="8"/>
  <c r="AV10" i="8"/>
  <c r="AU10" i="8"/>
  <c r="AW10" i="8"/>
  <c r="AX10" i="8"/>
  <c r="AY10" i="8"/>
  <c r="AZ10" i="8"/>
  <c r="BA10" i="8"/>
  <c r="BB10" i="8"/>
  <c r="BC10" i="8"/>
  <c r="BD10" i="8"/>
  <c r="C8" i="10"/>
  <c r="AT8" i="8"/>
  <c r="BZ8" i="8"/>
  <c r="CE8" i="8"/>
  <c r="CF8" i="8"/>
  <c r="BY8" i="8"/>
  <c r="CD8" i="8"/>
  <c r="CI8" i="8"/>
  <c r="CC8" i="8"/>
  <c r="CH8" i="8"/>
  <c r="CJ8" i="8"/>
  <c r="CG8" i="8"/>
  <c r="CA8" i="8"/>
  <c r="CB8" i="8"/>
  <c r="AU8" i="8"/>
  <c r="AV8" i="8"/>
  <c r="AW8" i="8"/>
  <c r="AX8" i="8"/>
  <c r="AY8" i="8"/>
  <c r="AZ8" i="8"/>
  <c r="BA8" i="8"/>
  <c r="BB8" i="8"/>
  <c r="BC8" i="8"/>
  <c r="BD8" i="8"/>
  <c r="AT6" i="8"/>
  <c r="BZ6" i="8"/>
  <c r="CE6" i="8"/>
  <c r="CJ6" i="8"/>
  <c r="BY6" i="8"/>
  <c r="CD6" i="8"/>
  <c r="CI6" i="8"/>
  <c r="CC6" i="8"/>
  <c r="CH6" i="8"/>
  <c r="CB6" i="8"/>
  <c r="CG6" i="8"/>
  <c r="CA6" i="8"/>
  <c r="CF6" i="8"/>
  <c r="AU6" i="8"/>
  <c r="AV6" i="8"/>
  <c r="AW6" i="8"/>
  <c r="AX6" i="8"/>
  <c r="AY6" i="8"/>
  <c r="AZ6" i="8"/>
  <c r="BA6" i="8"/>
  <c r="BB6" i="8"/>
  <c r="BC6" i="8"/>
  <c r="BD6" i="8"/>
  <c r="BE2" i="8"/>
  <c r="BZ2" i="8"/>
  <c r="CH2" i="8"/>
  <c r="CG2" i="8"/>
  <c r="CC2" i="8"/>
  <c r="BY2" i="8"/>
  <c r="CD2" i="8"/>
  <c r="CA2" i="8"/>
  <c r="CJ2" i="8"/>
  <c r="CI2" i="8"/>
  <c r="CF2" i="8"/>
  <c r="CE2" i="8"/>
  <c r="CB2" i="8"/>
  <c r="BE15" i="8"/>
  <c r="BE28" i="8"/>
  <c r="BE44" i="8"/>
  <c r="BE60" i="8"/>
  <c r="BE27" i="8"/>
  <c r="BE43" i="8"/>
  <c r="BE59" i="8"/>
  <c r="BE42" i="8"/>
  <c r="BE58" i="8"/>
  <c r="BE75" i="8"/>
  <c r="BE45" i="8"/>
  <c r="BE65" i="8"/>
  <c r="BE81" i="8"/>
  <c r="BE97" i="8"/>
  <c r="BE76" i="8"/>
  <c r="BE92" i="8"/>
  <c r="BE108" i="8"/>
  <c r="BE95" i="8"/>
  <c r="BE66" i="8"/>
  <c r="BE82" i="8"/>
  <c r="BE101" i="8"/>
  <c r="BE106" i="8"/>
  <c r="BE119" i="8"/>
  <c r="B69" i="6"/>
  <c r="G70" i="6"/>
  <c r="BE4" i="8"/>
  <c r="BE17" i="8"/>
  <c r="BE6" i="8"/>
  <c r="BE8" i="8"/>
  <c r="BE32" i="8"/>
  <c r="BE48" i="8"/>
  <c r="BE71" i="8"/>
  <c r="BE31" i="8"/>
  <c r="BE47" i="8"/>
  <c r="BE64" i="8"/>
  <c r="BE46" i="8"/>
  <c r="BE61" i="8"/>
  <c r="BE33" i="8"/>
  <c r="BE49" i="8"/>
  <c r="BE69" i="8"/>
  <c r="BE85" i="8"/>
  <c r="BE100" i="8"/>
  <c r="BE80" i="8"/>
  <c r="BE96" i="8"/>
  <c r="BE83" i="8"/>
  <c r="BE104" i="8"/>
  <c r="BE70" i="8"/>
  <c r="BE86" i="8"/>
  <c r="BE103" i="8"/>
  <c r="BE110" i="8"/>
  <c r="BE109" i="8"/>
  <c r="BE112" i="8"/>
  <c r="G13" i="10"/>
  <c r="H13" i="10"/>
  <c r="C12" i="2"/>
  <c r="AD13" i="2"/>
  <c r="K5" i="10"/>
  <c r="L5" i="10"/>
  <c r="C7" i="5"/>
  <c r="E6" i="2"/>
  <c r="T14" i="4"/>
  <c r="Y14" i="4"/>
  <c r="I5" i="10"/>
  <c r="J5" i="10"/>
  <c r="I9" i="10"/>
  <c r="J9" i="10"/>
  <c r="E11" i="10"/>
  <c r="E7" i="10"/>
  <c r="C13" i="5"/>
  <c r="E16" i="2"/>
  <c r="C14" i="2"/>
  <c r="Q11" i="4"/>
  <c r="Z11" i="4"/>
  <c r="E8" i="2"/>
  <c r="AD16" i="2"/>
  <c r="E6" i="10"/>
  <c r="F6" i="10"/>
  <c r="P158" i="7"/>
  <c r="H134" i="7"/>
  <c r="P66" i="7"/>
  <c r="D92" i="7"/>
  <c r="N104" i="7"/>
  <c r="L86" i="7"/>
  <c r="L130" i="7"/>
  <c r="F182" i="7"/>
  <c r="J62" i="7"/>
  <c r="D78" i="7"/>
  <c r="F152" i="7"/>
  <c r="J78" i="7"/>
  <c r="J56" i="7"/>
  <c r="F178" i="7"/>
  <c r="L80" i="7"/>
  <c r="F130" i="7"/>
  <c r="H158" i="7"/>
  <c r="AT30" i="8"/>
  <c r="AV30" i="8"/>
  <c r="AU30" i="8"/>
  <c r="AW30" i="8"/>
  <c r="AX30" i="8"/>
  <c r="AY30" i="8"/>
  <c r="AZ30" i="8"/>
  <c r="BA30" i="8"/>
  <c r="BB30" i="8"/>
  <c r="BC30" i="8"/>
  <c r="BD30" i="8"/>
  <c r="BE30" i="8"/>
  <c r="H397" i="7"/>
  <c r="D374" i="7"/>
  <c r="C29" i="10"/>
  <c r="J29" i="10"/>
  <c r="AT29" i="8"/>
  <c r="AU29" i="8"/>
  <c r="AV29" i="8"/>
  <c r="AW29" i="8"/>
  <c r="AX29" i="8"/>
  <c r="AY29" i="8"/>
  <c r="AZ29" i="8"/>
  <c r="BA29" i="8"/>
  <c r="BB29" i="8"/>
  <c r="BC29" i="8"/>
  <c r="BD29" i="8"/>
  <c r="BE29" i="8"/>
  <c r="Q29" i="4"/>
  <c r="Z29" i="4"/>
  <c r="C30" i="2"/>
  <c r="AT28" i="8"/>
  <c r="AV28" i="8"/>
  <c r="AU28" i="8"/>
  <c r="AW28" i="8"/>
  <c r="AX28" i="8"/>
  <c r="AY28" i="8"/>
  <c r="AZ28" i="8"/>
  <c r="BA28" i="8"/>
  <c r="BB28" i="8"/>
  <c r="BC28" i="8"/>
  <c r="BD28" i="8"/>
  <c r="C28" i="10"/>
  <c r="T27" i="4"/>
  <c r="AH27" i="4"/>
  <c r="C27" i="10"/>
  <c r="AT27" i="8"/>
  <c r="AV27" i="8"/>
  <c r="AU27" i="8"/>
  <c r="AW27" i="8"/>
  <c r="AX27" i="8"/>
  <c r="AY27" i="8"/>
  <c r="AZ27" i="8"/>
  <c r="BA27" i="8"/>
  <c r="BB27" i="8"/>
  <c r="BC27" i="8"/>
  <c r="BD27" i="8"/>
  <c r="M26" i="10"/>
  <c r="N26" i="10"/>
  <c r="T26" i="4"/>
  <c r="AH26" i="4"/>
  <c r="C26" i="10"/>
  <c r="AT26" i="8"/>
  <c r="AV26" i="8"/>
  <c r="AU26" i="8"/>
  <c r="AW26" i="8"/>
  <c r="AX26" i="8"/>
  <c r="AY26" i="8"/>
  <c r="AZ26" i="8"/>
  <c r="BA26" i="8"/>
  <c r="BB26" i="8"/>
  <c r="BC26" i="8"/>
  <c r="BD26" i="8"/>
  <c r="G24" i="10"/>
  <c r="H24" i="10"/>
  <c r="I24" i="10"/>
  <c r="J24" i="10"/>
  <c r="E24" i="10"/>
  <c r="F24" i="10"/>
  <c r="C25" i="10"/>
  <c r="L25" i="10"/>
  <c r="AT25" i="8"/>
  <c r="AU25" i="8"/>
  <c r="AV25" i="8"/>
  <c r="AW25" i="8"/>
  <c r="AX25" i="8"/>
  <c r="AY25" i="8"/>
  <c r="AZ25" i="8"/>
  <c r="BA25" i="8"/>
  <c r="BB25" i="8"/>
  <c r="BC25" i="8"/>
  <c r="BD25" i="8"/>
  <c r="BE25" i="8"/>
  <c r="H374" i="7"/>
  <c r="L381" i="7"/>
  <c r="D381" i="7"/>
  <c r="L355" i="7"/>
  <c r="J346" i="7"/>
  <c r="J180" i="7"/>
  <c r="H180" i="7"/>
  <c r="F188" i="7"/>
  <c r="M15" i="10"/>
  <c r="N15" i="10"/>
  <c r="M7" i="10"/>
  <c r="N7" i="10"/>
  <c r="M11" i="10"/>
  <c r="N11" i="10"/>
  <c r="E15" i="10"/>
  <c r="F15" i="10"/>
  <c r="P161" i="7"/>
  <c r="L445" i="7"/>
  <c r="E5" i="10"/>
  <c r="C2" i="10"/>
  <c r="AT2" i="8"/>
  <c r="AV2" i="8"/>
  <c r="AU2" i="8"/>
  <c r="AW2" i="8"/>
  <c r="AX2" i="8"/>
  <c r="AY2" i="8"/>
  <c r="AZ2" i="8"/>
  <c r="BA2" i="8"/>
  <c r="BB2" i="8"/>
  <c r="BC2" i="8"/>
  <c r="BD2" i="8"/>
  <c r="K7" i="10"/>
  <c r="L7" i="10"/>
  <c r="Q12" i="4"/>
  <c r="Z12" i="4"/>
  <c r="G11" i="10"/>
  <c r="H11" i="10"/>
  <c r="T15" i="4"/>
  <c r="Y15" i="4"/>
  <c r="Q9" i="4"/>
  <c r="Z9" i="4"/>
  <c r="H500" i="7"/>
  <c r="E16" i="10"/>
  <c r="F16" i="10"/>
  <c r="E14" i="10"/>
  <c r="T12" i="4"/>
  <c r="AH12" i="4"/>
  <c r="F38" i="7"/>
  <c r="F283" i="7"/>
  <c r="BF250" i="8"/>
  <c r="BF247" i="8"/>
  <c r="BF243" i="8"/>
  <c r="BF248" i="8"/>
  <c r="BF244" i="8"/>
  <c r="BF249" i="8"/>
  <c r="BF242" i="8"/>
  <c r="BF239" i="8"/>
  <c r="BF235" i="8"/>
  <c r="BF240" i="8"/>
  <c r="BF245" i="8"/>
  <c r="BF241" i="8"/>
  <c r="BF237" i="8"/>
  <c r="BF246" i="8"/>
  <c r="BF230" i="8"/>
  <c r="BF226" i="8"/>
  <c r="BF222" i="8"/>
  <c r="BF231" i="8"/>
  <c r="BF227" i="8"/>
  <c r="BF223" i="8"/>
  <c r="BF238" i="8"/>
  <c r="BF236" i="8"/>
  <c r="BF234" i="8"/>
  <c r="BF232" i="8"/>
  <c r="BF228" i="8"/>
  <c r="BF233" i="8"/>
  <c r="BF218" i="8"/>
  <c r="BF214" i="8"/>
  <c r="BF210" i="8"/>
  <c r="BF206" i="8"/>
  <c r="BF219" i="8"/>
  <c r="BF215" i="8"/>
  <c r="BF211" i="8"/>
  <c r="BF229" i="8"/>
  <c r="BF224" i="8"/>
  <c r="BF220" i="8"/>
  <c r="BF216" i="8"/>
  <c r="BF212" i="8"/>
  <c r="BF208" i="8"/>
  <c r="BF207" i="8"/>
  <c r="BF203" i="8"/>
  <c r="BF199" i="8"/>
  <c r="BF217" i="8"/>
  <c r="BF209" i="8"/>
  <c r="BF200" i="8"/>
  <c r="BF196" i="8"/>
  <c r="BF192" i="8"/>
  <c r="BF225" i="8"/>
  <c r="BF221" i="8"/>
  <c r="BF201" i="8"/>
  <c r="BF197" i="8"/>
  <c r="BF193" i="8"/>
  <c r="BF189" i="8"/>
  <c r="BF198" i="8"/>
  <c r="BF194" i="8"/>
  <c r="BF190" i="8"/>
  <c r="BF186" i="8"/>
  <c r="BF182" i="8"/>
  <c r="BF178" i="8"/>
  <c r="BF174" i="8"/>
  <c r="BF170" i="8"/>
  <c r="BF166" i="8"/>
  <c r="BF162" i="8"/>
  <c r="BF213" i="8"/>
  <c r="BF195" i="8"/>
  <c r="BF191" i="8"/>
  <c r="BF188" i="8"/>
  <c r="BF187" i="8"/>
  <c r="BF183" i="8"/>
  <c r="BF179" i="8"/>
  <c r="BF175" i="8"/>
  <c r="BF204" i="8"/>
  <c r="BF202" i="8"/>
  <c r="BF184" i="8"/>
  <c r="BF180" i="8"/>
  <c r="BF176" i="8"/>
  <c r="BF173" i="8"/>
  <c r="BF167" i="8"/>
  <c r="BF181" i="8"/>
  <c r="BF168" i="8"/>
  <c r="BF171" i="8"/>
  <c r="BF169" i="8"/>
  <c r="BF185" i="8"/>
  <c r="BF177" i="8"/>
  <c r="BF172" i="8"/>
  <c r="BF163" i="8"/>
  <c r="BF161" i="8"/>
  <c r="BF158" i="8"/>
  <c r="BF154" i="8"/>
  <c r="BF150" i="8"/>
  <c r="BF165" i="8"/>
  <c r="BF164" i="8"/>
  <c r="BF159" i="8"/>
  <c r="BF155" i="8"/>
  <c r="BF151" i="8"/>
  <c r="BF160" i="8"/>
  <c r="BF156" i="8"/>
  <c r="BF152" i="8"/>
  <c r="BF148" i="8"/>
  <c r="BF157" i="8"/>
  <c r="BF153" i="8"/>
  <c r="BF149" i="8"/>
  <c r="BF140" i="8"/>
  <c r="BF136" i="8"/>
  <c r="BF132" i="8"/>
  <c r="BF128" i="8"/>
  <c r="BF124" i="8"/>
  <c r="BF120" i="8"/>
  <c r="BF116" i="8"/>
  <c r="BF112" i="8"/>
  <c r="BF137" i="8"/>
  <c r="BF133" i="8"/>
  <c r="BF129" i="8"/>
  <c r="BF125" i="8"/>
  <c r="BF121" i="8"/>
  <c r="BF117" i="8"/>
  <c r="BF113" i="8"/>
  <c r="BF138" i="8"/>
  <c r="BF134" i="8"/>
  <c r="BF130" i="8"/>
  <c r="BF126" i="8"/>
  <c r="BF122" i="8"/>
  <c r="BF118" i="8"/>
  <c r="BF114" i="8"/>
  <c r="BF110" i="8"/>
  <c r="BF139" i="8"/>
  <c r="BF135" i="8"/>
  <c r="BF131" i="8"/>
  <c r="BF127" i="8"/>
  <c r="BF123" i="8"/>
  <c r="BF119" i="8"/>
  <c r="BF115" i="8"/>
  <c r="BF111" i="8"/>
  <c r="BF107" i="8"/>
  <c r="BF103" i="8"/>
  <c r="BF99" i="8"/>
  <c r="BF104" i="8"/>
  <c r="BF102" i="8"/>
  <c r="BF95" i="8"/>
  <c r="BF91" i="8"/>
  <c r="BF87" i="8"/>
  <c r="BF83" i="8"/>
  <c r="BF79" i="8"/>
  <c r="BF75" i="8"/>
  <c r="BF71" i="8"/>
  <c r="BF67" i="8"/>
  <c r="BF63" i="8"/>
  <c r="BF108" i="8"/>
  <c r="BF105" i="8"/>
  <c r="BF96" i="8"/>
  <c r="BF92" i="8"/>
  <c r="BF88" i="8"/>
  <c r="BF84" i="8"/>
  <c r="BF80" i="8"/>
  <c r="BF109" i="8"/>
  <c r="BF106" i="8"/>
  <c r="BF100" i="8"/>
  <c r="BF98" i="8"/>
  <c r="BF97" i="8"/>
  <c r="BF93" i="8"/>
  <c r="BF89" i="8"/>
  <c r="BF85" i="8"/>
  <c r="BF81" i="8"/>
  <c r="BF77" i="8"/>
  <c r="BF73" i="8"/>
  <c r="BF69" i="8"/>
  <c r="BF65" i="8"/>
  <c r="BF101" i="8"/>
  <c r="BF94" i="8"/>
  <c r="BF90" i="8"/>
  <c r="BF86" i="8"/>
  <c r="BF82" i="8"/>
  <c r="BF78" i="8"/>
  <c r="BF74" i="8"/>
  <c r="BF70" i="8"/>
  <c r="BF66" i="8"/>
  <c r="BF61" i="8"/>
  <c r="BF58" i="8"/>
  <c r="BF54" i="8"/>
  <c r="BF50" i="8"/>
  <c r="BF46" i="8"/>
  <c r="BF42" i="8"/>
  <c r="BF38" i="8"/>
  <c r="BF34" i="8"/>
  <c r="BF30" i="8"/>
  <c r="BF26" i="8"/>
  <c r="BF76" i="8"/>
  <c r="BF68" i="8"/>
  <c r="BF64" i="8"/>
  <c r="BF62" i="8"/>
  <c r="BF59" i="8"/>
  <c r="BF55" i="8"/>
  <c r="BF51" i="8"/>
  <c r="BF47" i="8"/>
  <c r="BF43" i="8"/>
  <c r="BF39" i="8"/>
  <c r="BF35" i="8"/>
  <c r="BF31" i="8"/>
  <c r="BF27" i="8"/>
  <c r="BF60" i="8"/>
  <c r="BF56" i="8"/>
  <c r="BF52" i="8"/>
  <c r="BF48" i="8"/>
  <c r="BF44" i="8"/>
  <c r="BF40" i="8"/>
  <c r="BF36" i="8"/>
  <c r="BF32" i="8"/>
  <c r="BF28" i="8"/>
  <c r="BF72" i="8"/>
  <c r="BF57" i="8"/>
  <c r="BF53" i="8"/>
  <c r="BF49" i="8"/>
  <c r="BF45" i="8"/>
  <c r="BF41" i="8"/>
  <c r="BF37" i="8"/>
  <c r="BF33" i="8"/>
  <c r="BF29" i="8"/>
  <c r="BF25" i="8"/>
  <c r="BF17" i="8"/>
  <c r="BF13" i="8"/>
  <c r="BF9" i="8"/>
  <c r="BF11" i="8"/>
  <c r="BF6" i="8"/>
  <c r="BF2" i="8"/>
  <c r="BF14" i="8"/>
  <c r="BF12" i="8"/>
  <c r="BF3" i="8"/>
  <c r="BF15" i="8"/>
  <c r="BF7" i="8"/>
  <c r="BF4" i="8"/>
  <c r="BF16" i="8"/>
  <c r="BF10" i="8"/>
  <c r="BF8" i="8"/>
  <c r="BF5" i="8"/>
  <c r="C21" i="2"/>
  <c r="B19" i="6"/>
  <c r="G20" i="6"/>
  <c r="F293" i="7"/>
  <c r="D348" i="7"/>
  <c r="L347" i="7"/>
  <c r="E20" i="10"/>
  <c r="F20" i="10"/>
  <c r="Q21" i="4"/>
  <c r="Z21" i="4"/>
  <c r="C21" i="5"/>
  <c r="P179" i="7"/>
  <c r="C22" i="2"/>
  <c r="P181" i="7"/>
  <c r="J487" i="7"/>
  <c r="E18" i="10"/>
  <c r="F18" i="10"/>
  <c r="G18" i="10"/>
  <c r="H18" i="10"/>
  <c r="M17" i="10"/>
  <c r="N17" i="10"/>
  <c r="C17" i="5"/>
  <c r="C18" i="2"/>
  <c r="P413" i="7"/>
  <c r="G14" i="10"/>
  <c r="H14" i="10"/>
  <c r="AE15" i="2"/>
  <c r="G15" i="2"/>
  <c r="E14" i="2"/>
  <c r="K13" i="10"/>
  <c r="L13" i="10"/>
  <c r="Q13" i="4"/>
  <c r="Z13" i="4"/>
  <c r="N35" i="7"/>
  <c r="N37" i="7"/>
  <c r="E13" i="2"/>
  <c r="C11" i="5"/>
  <c r="M10" i="10"/>
  <c r="N10" i="10"/>
  <c r="C11" i="2"/>
  <c r="J181" i="7"/>
  <c r="E9" i="2"/>
  <c r="E7" i="2"/>
  <c r="T6" i="4"/>
  <c r="AH6" i="4"/>
  <c r="T5" i="4"/>
  <c r="D6" i="2"/>
  <c r="D446" i="7"/>
  <c r="Q4" i="4"/>
  <c r="Z4" i="4"/>
  <c r="N349" i="7"/>
  <c r="D494" i="7"/>
  <c r="L493" i="7"/>
  <c r="D357" i="7"/>
  <c r="T12" i="9"/>
  <c r="L14" i="7"/>
  <c r="L44" i="7"/>
  <c r="J86" i="7"/>
  <c r="J332" i="7"/>
  <c r="F476" i="7"/>
  <c r="F473" i="7"/>
  <c r="J464" i="7"/>
  <c r="D12" i="7"/>
  <c r="X10" i="9"/>
  <c r="P10" i="7"/>
  <c r="P32" i="7"/>
  <c r="J80" i="7"/>
  <c r="N158" i="7"/>
  <c r="H18" i="9"/>
  <c r="P69" i="7"/>
  <c r="D102" i="7"/>
  <c r="L126" i="7"/>
  <c r="D154" i="7"/>
  <c r="D451" i="7"/>
  <c r="F474" i="7"/>
  <c r="D174" i="7"/>
  <c r="D356" i="7"/>
  <c r="P180" i="7"/>
  <c r="J182" i="7"/>
  <c r="F19" i="9"/>
  <c r="N54" i="7"/>
  <c r="L102" i="7"/>
  <c r="H498" i="7"/>
  <c r="Z10" i="9"/>
  <c r="D10" i="7"/>
  <c r="AD18" i="9"/>
  <c r="H58" i="7"/>
  <c r="L56" i="7"/>
  <c r="J152" i="7"/>
  <c r="P497" i="7"/>
  <c r="P18" i="7"/>
  <c r="R14" i="9"/>
  <c r="F138" i="7"/>
  <c r="L34" i="7"/>
  <c r="D32" i="7"/>
  <c r="D150" i="7"/>
  <c r="H152" i="7"/>
  <c r="H236" i="7"/>
  <c r="D486" i="7"/>
  <c r="P45" i="7"/>
  <c r="J10" i="7"/>
  <c r="L305" i="7"/>
  <c r="V20" i="9"/>
  <c r="J178" i="7"/>
  <c r="J477" i="7"/>
  <c r="F470" i="7"/>
  <c r="G7" i="3"/>
  <c r="H7" i="3"/>
  <c r="F414" i="7"/>
  <c r="F390" i="7"/>
  <c r="P401" i="7"/>
  <c r="D401" i="7"/>
  <c r="L284" i="7"/>
  <c r="J276" i="7"/>
  <c r="P276" i="7"/>
  <c r="H284" i="7"/>
  <c r="F307" i="7"/>
  <c r="N283" i="7"/>
  <c r="F45" i="7"/>
  <c r="H499" i="7"/>
  <c r="L490" i="7"/>
  <c r="D182" i="7"/>
  <c r="P500" i="7"/>
  <c r="L174" i="7"/>
  <c r="H174" i="7"/>
  <c r="L41" i="7"/>
  <c r="K5" i="12"/>
  <c r="L278" i="7"/>
  <c r="K7" i="12"/>
  <c r="K8" i="12"/>
  <c r="D501" i="7"/>
  <c r="K9" i="12"/>
  <c r="E22" i="3"/>
  <c r="E20" i="3"/>
  <c r="F12" i="3"/>
  <c r="I99" i="10"/>
  <c r="J99" i="10"/>
  <c r="V54" i="4"/>
  <c r="E55" i="2"/>
  <c r="V50" i="4"/>
  <c r="E51" i="2"/>
  <c r="AE39" i="2"/>
  <c r="G39" i="2"/>
  <c r="Q38" i="4"/>
  <c r="Z38" i="4"/>
  <c r="AI37" i="4"/>
  <c r="AM37" i="4"/>
  <c r="AD38" i="2"/>
  <c r="K14" i="10"/>
  <c r="L14" i="10"/>
  <c r="G57" i="10"/>
  <c r="H57" i="10"/>
  <c r="T7" i="4"/>
  <c r="D8" i="2"/>
  <c r="M22" i="10"/>
  <c r="N22" i="10"/>
  <c r="I34" i="10"/>
  <c r="J34" i="10"/>
  <c r="Q5" i="4"/>
  <c r="Z5" i="4"/>
  <c r="Q31" i="4"/>
  <c r="T210" i="4"/>
  <c r="D211" i="2"/>
  <c r="Q210" i="4"/>
  <c r="V203" i="4"/>
  <c r="E204" i="2"/>
  <c r="AE200" i="2"/>
  <c r="G200" i="2"/>
  <c r="T199" i="4"/>
  <c r="D200" i="2"/>
  <c r="V196" i="4"/>
  <c r="E197" i="2"/>
  <c r="V192" i="4"/>
  <c r="E193" i="2"/>
  <c r="AE192" i="2"/>
  <c r="G192" i="2"/>
  <c r="T191" i="4"/>
  <c r="AH191" i="4"/>
  <c r="E189" i="2"/>
  <c r="V188" i="4"/>
  <c r="AI182" i="4"/>
  <c r="AM182" i="4"/>
  <c r="T182" i="4"/>
  <c r="D183" i="2"/>
  <c r="B55" i="6"/>
  <c r="G56" i="6"/>
  <c r="D198" i="7"/>
  <c r="C57" i="2"/>
  <c r="C56" i="5"/>
  <c r="B30" i="6"/>
  <c r="G31" i="6"/>
  <c r="P347" i="7"/>
  <c r="C31" i="5"/>
  <c r="C32" i="2"/>
  <c r="V171" i="4"/>
  <c r="E172" i="2"/>
  <c r="AI168" i="4"/>
  <c r="AM168" i="4"/>
  <c r="Q168" i="4"/>
  <c r="T168" i="4"/>
  <c r="Y168" i="4"/>
  <c r="V167" i="4"/>
  <c r="E168" i="2"/>
  <c r="T165" i="4"/>
  <c r="D166" i="2"/>
  <c r="Q165" i="4"/>
  <c r="V163" i="4"/>
  <c r="E164" i="2"/>
  <c r="AE158" i="2"/>
  <c r="G158" i="2"/>
  <c r="T157" i="4"/>
  <c r="Y157" i="4"/>
  <c r="AI156" i="4"/>
  <c r="AL156" i="4"/>
  <c r="T156" i="4"/>
  <c r="D157" i="2"/>
  <c r="AD157" i="2"/>
  <c r="AI152" i="4"/>
  <c r="AK152" i="4"/>
  <c r="T152" i="4"/>
  <c r="AH152" i="4"/>
  <c r="V151" i="4"/>
  <c r="E152" i="2"/>
  <c r="AE150" i="2"/>
  <c r="G150" i="2"/>
  <c r="Q149" i="4"/>
  <c r="T149" i="4"/>
  <c r="D150" i="2"/>
  <c r="V147" i="4"/>
  <c r="E148" i="2"/>
  <c r="AE142" i="2"/>
  <c r="G142" i="2" s="1"/>
  <c r="V139" i="4"/>
  <c r="E140" i="2"/>
  <c r="AE138" i="2"/>
  <c r="G138" i="2"/>
  <c r="T137" i="4"/>
  <c r="AH137" i="4"/>
  <c r="AD133" i="2"/>
  <c r="T132" i="4"/>
  <c r="Y132" i="4"/>
  <c r="T129" i="4"/>
  <c r="D130" i="2"/>
  <c r="AE130" i="2"/>
  <c r="G130" i="2"/>
  <c r="AI128" i="4"/>
  <c r="AJ128" i="4"/>
  <c r="T128" i="4"/>
  <c r="D129" i="2"/>
  <c r="AI124" i="4"/>
  <c r="AK124" i="4"/>
  <c r="Q124" i="4"/>
  <c r="AI120" i="4"/>
  <c r="AN120" i="4"/>
  <c r="AD121" i="2"/>
  <c r="V115" i="4"/>
  <c r="E116" i="2"/>
  <c r="V111" i="4"/>
  <c r="E112" i="2"/>
  <c r="AE110" i="2"/>
  <c r="G110" i="2"/>
  <c r="Q109" i="4"/>
  <c r="AD105" i="2"/>
  <c r="Q104" i="4"/>
  <c r="V95" i="4"/>
  <c r="E96" i="2"/>
  <c r="AI92" i="4"/>
  <c r="AJ92" i="4"/>
  <c r="Q92" i="4"/>
  <c r="V91" i="4"/>
  <c r="E92" i="2"/>
  <c r="V87" i="4"/>
  <c r="E88" i="2"/>
  <c r="V83" i="4"/>
  <c r="E84" i="2"/>
  <c r="Q80" i="4"/>
  <c r="Z80" i="4"/>
  <c r="T80" i="4"/>
  <c r="AH80" i="4"/>
  <c r="V75" i="4"/>
  <c r="E76" i="2"/>
  <c r="V67" i="4"/>
  <c r="E68" i="2"/>
  <c r="V60" i="4"/>
  <c r="E61" i="2"/>
  <c r="AI47" i="4"/>
  <c r="AL47" i="4"/>
  <c r="Q47" i="4"/>
  <c r="Z47" i="4"/>
  <c r="V42" i="4"/>
  <c r="E43" i="2"/>
  <c r="Q34" i="4"/>
  <c r="T34" i="4"/>
  <c r="Y34" i="4"/>
  <c r="AE19" i="2"/>
  <c r="G19" i="2"/>
  <c r="T18" i="4"/>
  <c r="D19" i="2"/>
  <c r="V11" i="4"/>
  <c r="E12" i="2"/>
  <c r="I69" i="10"/>
  <c r="E69" i="10"/>
  <c r="F69" i="10"/>
  <c r="G69" i="10"/>
  <c r="H69" i="10"/>
  <c r="E67" i="10"/>
  <c r="F67" i="10"/>
  <c r="M67" i="10"/>
  <c r="N67" i="10"/>
  <c r="I61" i="10"/>
  <c r="J61" i="10"/>
  <c r="M61" i="10"/>
  <c r="N61" i="10"/>
  <c r="I53" i="10"/>
  <c r="J53" i="10"/>
  <c r="G53" i="10"/>
  <c r="H53" i="10"/>
  <c r="E45" i="10"/>
  <c r="G45" i="10"/>
  <c r="H45" i="10"/>
  <c r="I45" i="10"/>
  <c r="J45" i="10"/>
  <c r="G38" i="10"/>
  <c r="H38" i="10"/>
  <c r="M38" i="10"/>
  <c r="N38" i="10"/>
  <c r="M30" i="10"/>
  <c r="N30" i="10"/>
  <c r="E30" i="10"/>
  <c r="F30" i="10"/>
  <c r="E22" i="10"/>
  <c r="F22" i="10"/>
  <c r="I22" i="10"/>
  <c r="J22" i="10"/>
  <c r="G104" i="10"/>
  <c r="H104" i="10"/>
  <c r="I104" i="10"/>
  <c r="J104" i="10"/>
  <c r="M104" i="10"/>
  <c r="N104" i="10"/>
  <c r="K67" i="10"/>
  <c r="I10" i="10"/>
  <c r="J10" i="10"/>
  <c r="C35" i="2"/>
  <c r="T31" i="4"/>
  <c r="AH31" i="4"/>
  <c r="T58" i="4"/>
  <c r="Y58" i="4"/>
  <c r="K45" i="10"/>
  <c r="L45" i="10"/>
  <c r="E38" i="10"/>
  <c r="F38" i="10"/>
  <c r="Q52" i="4"/>
  <c r="Q41" i="4"/>
  <c r="M57" i="10"/>
  <c r="N57" i="10"/>
  <c r="K69" i="10"/>
  <c r="L69" i="10"/>
  <c r="AE35" i="2"/>
  <c r="G35" i="2"/>
  <c r="M45" i="10"/>
  <c r="N45" i="10"/>
  <c r="AE53" i="2"/>
  <c r="G53" i="2"/>
  <c r="G26" i="10"/>
  <c r="H26" i="10"/>
  <c r="K26" i="10"/>
  <c r="L26" i="10"/>
  <c r="M69" i="10"/>
  <c r="N69" i="10"/>
  <c r="T183" i="4"/>
  <c r="AH183" i="4"/>
  <c r="G6" i="10"/>
  <c r="H6" i="10"/>
  <c r="C56" i="2"/>
  <c r="K128" i="10"/>
  <c r="L128" i="10"/>
  <c r="I128" i="10"/>
  <c r="J128" i="10"/>
  <c r="V48" i="4"/>
  <c r="E49" i="2"/>
  <c r="V46" i="4"/>
  <c r="E47" i="2"/>
  <c r="Q32" i="4"/>
  <c r="AE33" i="2"/>
  <c r="G33" i="2"/>
  <c r="E31" i="2"/>
  <c r="E27" i="2"/>
  <c r="AI25" i="4"/>
  <c r="AJ25" i="4"/>
  <c r="AD26" i="2"/>
  <c r="V17" i="4"/>
  <c r="E18" i="2"/>
  <c r="AI6" i="4"/>
  <c r="AN6" i="4"/>
  <c r="AD7" i="2"/>
  <c r="B22" i="6"/>
  <c r="G23" i="6"/>
  <c r="D372" i="7"/>
  <c r="C23" i="5"/>
  <c r="M49" i="10"/>
  <c r="N49" i="10"/>
  <c r="E49" i="10"/>
  <c r="I41" i="10"/>
  <c r="J41" i="10"/>
  <c r="G41" i="10"/>
  <c r="H41" i="10"/>
  <c r="K41" i="10"/>
  <c r="E34" i="10"/>
  <c r="F34" i="10"/>
  <c r="G34" i="10"/>
  <c r="H34" i="10"/>
  <c r="K18" i="10"/>
  <c r="L18" i="10"/>
  <c r="I18" i="10"/>
  <c r="J18" i="10"/>
  <c r="M18" i="10"/>
  <c r="N18" i="10"/>
  <c r="K53" i="10"/>
  <c r="E26" i="10"/>
  <c r="F26" i="10"/>
  <c r="G61" i="10"/>
  <c r="H61" i="10"/>
  <c r="T8" i="4"/>
  <c r="AH8" i="4"/>
  <c r="T38" i="4"/>
  <c r="AH38" i="4"/>
  <c r="T36" i="4"/>
  <c r="D37" i="2"/>
  <c r="T9" i="4"/>
  <c r="D10" i="2"/>
  <c r="Q22" i="4"/>
  <c r="Z22" i="4"/>
  <c r="I14" i="10"/>
  <c r="J14" i="10"/>
  <c r="I67" i="10"/>
  <c r="J67" i="10"/>
  <c r="G10" i="10"/>
  <c r="H10" i="10"/>
  <c r="E57" i="10"/>
  <c r="K38" i="10"/>
  <c r="L38" i="10"/>
  <c r="K10" i="10"/>
  <c r="L10" i="10"/>
  <c r="E41" i="10"/>
  <c r="F41" i="10"/>
  <c r="Q195" i="4"/>
  <c r="Q6" i="4"/>
  <c r="Z6" i="4"/>
  <c r="T37" i="4"/>
  <c r="AH37" i="4"/>
  <c r="T66" i="4"/>
  <c r="D67" i="2"/>
  <c r="K49" i="10"/>
  <c r="L49" i="10"/>
  <c r="K30" i="10"/>
  <c r="L30" i="10"/>
  <c r="I38" i="10"/>
  <c r="J38" i="10"/>
  <c r="E53" i="10"/>
  <c r="F53" i="10"/>
  <c r="M34" i="10"/>
  <c r="N34" i="10"/>
  <c r="G30" i="10"/>
  <c r="H30" i="10"/>
  <c r="T22" i="4"/>
  <c r="D23" i="2"/>
  <c r="Q183" i="4"/>
  <c r="AD48" i="2"/>
  <c r="AD187" i="2"/>
  <c r="I49" i="10"/>
  <c r="J49" i="10"/>
  <c r="M41" i="10"/>
  <c r="N41" i="10"/>
  <c r="K22" i="10"/>
  <c r="L22" i="10"/>
  <c r="E61" i="10"/>
  <c r="C55" i="5"/>
  <c r="E57" i="2"/>
  <c r="M128" i="10"/>
  <c r="N128" i="10"/>
  <c r="T181" i="4"/>
  <c r="D182" i="2"/>
  <c r="AA110" i="10"/>
  <c r="Q62" i="4"/>
  <c r="Q16" i="4"/>
  <c r="Z16" i="4"/>
  <c r="M153" i="10"/>
  <c r="N153" i="10"/>
  <c r="V2" i="4"/>
  <c r="E3" i="2"/>
  <c r="V40" i="4"/>
  <c r="E41" i="2"/>
  <c r="V35" i="4"/>
  <c r="E36" i="2"/>
  <c r="V25" i="4"/>
  <c r="E26" i="2"/>
  <c r="V10" i="4"/>
  <c r="E11" i="2"/>
  <c r="AI8" i="4"/>
  <c r="AL8" i="4"/>
  <c r="Q8" i="4"/>
  <c r="Z8" i="4"/>
  <c r="B35" i="6"/>
  <c r="G36" i="6"/>
  <c r="F297" i="7"/>
  <c r="C36" i="5"/>
  <c r="K82" i="10"/>
  <c r="L82" i="10"/>
  <c r="E82" i="10"/>
  <c r="F82" i="10"/>
  <c r="AA3" i="10"/>
  <c r="C192" i="2"/>
  <c r="B190" i="6"/>
  <c r="G191" i="6"/>
  <c r="B155" i="6"/>
  <c r="G156" i="6"/>
  <c r="C157" i="2"/>
  <c r="B135" i="6"/>
  <c r="G136" i="6"/>
  <c r="J489" i="7"/>
  <c r="C137" i="2"/>
  <c r="B95" i="6"/>
  <c r="G96" i="6"/>
  <c r="C96" i="5"/>
  <c r="V127" i="4"/>
  <c r="E128" i="2"/>
  <c r="V123" i="4"/>
  <c r="E124" i="2"/>
  <c r="V119" i="4"/>
  <c r="E120" i="2"/>
  <c r="K172" i="10"/>
  <c r="L172" i="10"/>
  <c r="G172" i="10"/>
  <c r="H172" i="10"/>
  <c r="B88" i="6"/>
  <c r="G89" i="6"/>
  <c r="P463" i="7"/>
  <c r="T200" i="4"/>
  <c r="Y200" i="4"/>
  <c r="Q204" i="4"/>
  <c r="T206" i="4"/>
  <c r="Y206" i="4"/>
  <c r="Q187" i="4"/>
  <c r="C117" i="2"/>
  <c r="C97" i="2"/>
  <c r="C89" i="2"/>
  <c r="C78" i="2"/>
  <c r="C63" i="2"/>
  <c r="C187" i="5"/>
  <c r="C160" i="5"/>
  <c r="C100" i="5"/>
  <c r="C88" i="5"/>
  <c r="C77" i="5"/>
  <c r="C62" i="5"/>
  <c r="C188" i="2"/>
  <c r="E40" i="2"/>
  <c r="E34" i="2"/>
  <c r="E28" i="2"/>
  <c r="B181" i="6"/>
  <c r="G182" i="6"/>
  <c r="C183" i="2"/>
  <c r="C174" i="5"/>
  <c r="C175" i="2"/>
  <c r="B138" i="6"/>
  <c r="G139" i="6"/>
  <c r="C140" i="2"/>
  <c r="B126" i="6"/>
  <c r="G127" i="6"/>
  <c r="P437" i="7"/>
  <c r="C128" i="2"/>
  <c r="C127" i="5"/>
  <c r="Q37" i="4"/>
  <c r="AI204" i="4"/>
  <c r="AM204" i="4"/>
  <c r="AD205" i="2"/>
  <c r="Q108" i="4"/>
  <c r="Z108" i="4"/>
  <c r="Q120" i="4"/>
  <c r="Q20" i="4"/>
  <c r="Z20" i="4"/>
  <c r="F25" i="3"/>
  <c r="G25" i="3"/>
  <c r="E201" i="2"/>
  <c r="E182" i="2"/>
  <c r="Q208" i="4"/>
  <c r="Q146" i="4"/>
  <c r="Q95" i="4"/>
  <c r="Z95" i="4"/>
  <c r="M85" i="10"/>
  <c r="N85" i="10"/>
  <c r="I198" i="10"/>
  <c r="J198" i="10"/>
  <c r="K151" i="10"/>
  <c r="L151" i="10"/>
  <c r="M137" i="10"/>
  <c r="N137" i="10"/>
  <c r="W112" i="10"/>
  <c r="W102" i="10"/>
  <c r="O3" i="5"/>
  <c r="Q190" i="4"/>
  <c r="Q182" i="4"/>
  <c r="T178" i="4"/>
  <c r="AH178" i="4"/>
  <c r="T16" i="4"/>
  <c r="D17" i="2"/>
  <c r="M191" i="10"/>
  <c r="N191" i="10"/>
  <c r="K159" i="10"/>
  <c r="L159" i="10"/>
  <c r="B45" i="6"/>
  <c r="G46" i="6"/>
  <c r="D251" i="7"/>
  <c r="C181" i="5"/>
  <c r="C90" i="5"/>
  <c r="C39" i="5"/>
  <c r="C167" i="2"/>
  <c r="C139" i="2"/>
  <c r="B141" i="6"/>
  <c r="G142" i="6" s="1"/>
  <c r="B105" i="6"/>
  <c r="G106" i="6"/>
  <c r="B85" i="6"/>
  <c r="G86" i="6"/>
  <c r="P493" i="7"/>
  <c r="E188" i="2"/>
  <c r="Q155" i="4"/>
  <c r="Q61" i="4"/>
  <c r="Q27" i="4"/>
  <c r="Z27" i="4"/>
  <c r="Q25" i="4"/>
  <c r="Z25" i="4"/>
  <c r="K84" i="10"/>
  <c r="L84" i="10"/>
  <c r="K162" i="10"/>
  <c r="L162" i="10"/>
  <c r="K155" i="10"/>
  <c r="L155" i="10"/>
  <c r="C76" i="2"/>
  <c r="C34" i="5"/>
  <c r="C155" i="2"/>
  <c r="B149" i="6"/>
  <c r="G150" i="6"/>
  <c r="Q125" i="4"/>
  <c r="Q90" i="4"/>
  <c r="Z90" i="4"/>
  <c r="Q28" i="4"/>
  <c r="Z28" i="4"/>
  <c r="Q19" i="4"/>
  <c r="Z19" i="4"/>
  <c r="Q14" i="4"/>
  <c r="Z14" i="4"/>
  <c r="S105" i="10"/>
  <c r="U152" i="10"/>
  <c r="V152" i="10"/>
  <c r="P320" i="7"/>
  <c r="L379" i="7"/>
  <c r="F18" i="7"/>
  <c r="F8" i="7"/>
  <c r="H18" i="7"/>
  <c r="H8" i="7"/>
  <c r="N21" i="7"/>
  <c r="N14" i="7"/>
  <c r="P354" i="7"/>
  <c r="P344" i="7"/>
  <c r="P348" i="7"/>
  <c r="P356" i="7"/>
  <c r="F370" i="7"/>
  <c r="F379" i="7"/>
  <c r="H380" i="7"/>
  <c r="H372" i="7"/>
  <c r="L377" i="7"/>
  <c r="L366" i="7"/>
  <c r="N378" i="7"/>
  <c r="N368" i="7"/>
  <c r="N380" i="7"/>
  <c r="N372" i="7"/>
  <c r="B39" i="6"/>
  <c r="G40" i="6"/>
  <c r="J245" i="7"/>
  <c r="C41" i="2"/>
  <c r="N318" i="7"/>
  <c r="N329" i="7"/>
  <c r="C188" i="5"/>
  <c r="B187" i="6"/>
  <c r="G188" i="6"/>
  <c r="C189" i="2"/>
  <c r="C181" i="2"/>
  <c r="B179" i="6"/>
  <c r="G180" i="6"/>
  <c r="C122" i="2"/>
  <c r="B120" i="6"/>
  <c r="G121" i="6"/>
  <c r="N492" i="7"/>
  <c r="B112" i="6"/>
  <c r="G113" i="6"/>
  <c r="P175" i="7"/>
  <c r="C113" i="5"/>
  <c r="C114" i="2"/>
  <c r="B96" i="6"/>
  <c r="G97" i="6"/>
  <c r="L128" i="7"/>
  <c r="C98" i="2"/>
  <c r="C97" i="5"/>
  <c r="B92" i="6"/>
  <c r="G93" i="6"/>
  <c r="J250" i="7"/>
  <c r="C94" i="2"/>
  <c r="C93" i="5"/>
  <c r="B77" i="6"/>
  <c r="G78" i="6"/>
  <c r="P321" i="7"/>
  <c r="C79" i="2"/>
  <c r="B73" i="6"/>
  <c r="G74" i="6"/>
  <c r="F440" i="7"/>
  <c r="C74" i="5"/>
  <c r="C75" i="2"/>
  <c r="B70" i="6"/>
  <c r="G71" i="6"/>
  <c r="C71" i="5"/>
  <c r="C72" i="2"/>
  <c r="B66" i="6"/>
  <c r="G67" i="6"/>
  <c r="P200" i="7"/>
  <c r="C67" i="5"/>
  <c r="B62" i="6"/>
  <c r="G63" i="6"/>
  <c r="D442" i="7"/>
  <c r="C64" i="2"/>
  <c r="C63" i="5"/>
  <c r="C58" i="2"/>
  <c r="C57" i="5"/>
  <c r="B44" i="6"/>
  <c r="G45" i="6"/>
  <c r="D248" i="7"/>
  <c r="C45" i="5"/>
  <c r="C46" i="2"/>
  <c r="B18" i="6"/>
  <c r="G19" i="6"/>
  <c r="N469" i="7"/>
  <c r="C20" i="2"/>
  <c r="B8" i="6"/>
  <c r="G9" i="6"/>
  <c r="P365" i="7"/>
  <c r="C10" i="2"/>
  <c r="C9" i="5"/>
  <c r="V209" i="4"/>
  <c r="E210" i="2"/>
  <c r="AE210" i="2"/>
  <c r="G210" i="2"/>
  <c r="Q209" i="4"/>
  <c r="AI196" i="4"/>
  <c r="AJ196" i="4"/>
  <c r="T196" i="4"/>
  <c r="AH196" i="4"/>
  <c r="Q196" i="4"/>
  <c r="V179" i="4"/>
  <c r="E180" i="2"/>
  <c r="AI177" i="4"/>
  <c r="AJ177" i="4"/>
  <c r="AD178" i="2"/>
  <c r="T177" i="4"/>
  <c r="V175" i="4"/>
  <c r="E176" i="2"/>
  <c r="AE175" i="2"/>
  <c r="G175" i="2"/>
  <c r="T174" i="4"/>
  <c r="AH174" i="4"/>
  <c r="Q173" i="4"/>
  <c r="T173" i="4"/>
  <c r="Y173" i="4"/>
  <c r="E16" i="9"/>
  <c r="E16" i="7"/>
  <c r="F12" i="9"/>
  <c r="F20" i="9"/>
  <c r="J19" i="9"/>
  <c r="J10" i="9"/>
  <c r="D139" i="7"/>
  <c r="D130" i="7"/>
  <c r="J140" i="7"/>
  <c r="J132" i="7"/>
  <c r="J141" i="7"/>
  <c r="J134" i="7"/>
  <c r="B36" i="6"/>
  <c r="G37" i="6"/>
  <c r="C37" i="5"/>
  <c r="C38" i="2"/>
  <c r="B7" i="6"/>
  <c r="G8" i="6"/>
  <c r="D300" i="7"/>
  <c r="C8" i="5"/>
  <c r="C9" i="2"/>
  <c r="D274" i="7"/>
  <c r="D283" i="7"/>
  <c r="F272" i="7"/>
  <c r="F282" i="7"/>
  <c r="F284" i="7"/>
  <c r="AI89" i="4"/>
  <c r="AL89" i="4"/>
  <c r="AD90" i="2"/>
  <c r="T89" i="4"/>
  <c r="AH89" i="4"/>
  <c r="V88" i="4"/>
  <c r="E89" i="2"/>
  <c r="B25" i="6"/>
  <c r="G26" i="6"/>
  <c r="P488" i="7"/>
  <c r="C27" i="2"/>
  <c r="C26" i="5"/>
  <c r="B15" i="6"/>
  <c r="G16" i="6"/>
  <c r="F299" i="7"/>
  <c r="C17" i="2"/>
  <c r="H298" i="7"/>
  <c r="H307" i="7"/>
  <c r="D320" i="7"/>
  <c r="D330" i="7"/>
  <c r="H318" i="7"/>
  <c r="H329" i="7"/>
  <c r="F355" i="7"/>
  <c r="F342" i="7"/>
  <c r="D324" i="7"/>
  <c r="C90" i="2"/>
  <c r="C68" i="2"/>
  <c r="C78" i="5"/>
  <c r="C40" i="5"/>
  <c r="F486" i="7"/>
  <c r="F497" i="7"/>
  <c r="B198" i="6"/>
  <c r="G199" i="6"/>
  <c r="C200" i="2"/>
  <c r="C164" i="5"/>
  <c r="C165" i="2"/>
  <c r="B80" i="6"/>
  <c r="G81" i="6"/>
  <c r="F221" i="7"/>
  <c r="C81" i="5"/>
  <c r="C66" i="5"/>
  <c r="B65" i="6"/>
  <c r="G66" i="6"/>
  <c r="F499" i="7"/>
  <c r="F89" i="7"/>
  <c r="F78" i="7"/>
  <c r="J116" i="7"/>
  <c r="J108" i="7"/>
  <c r="D137" i="7"/>
  <c r="D126" i="7"/>
  <c r="D187" i="7"/>
  <c r="D178" i="7"/>
  <c r="V157" i="4"/>
  <c r="E158" i="2"/>
  <c r="AE132" i="2"/>
  <c r="G132" i="2"/>
  <c r="Q131" i="4"/>
  <c r="V129" i="4"/>
  <c r="E130" i="2"/>
  <c r="AE128" i="2"/>
  <c r="G128" i="2"/>
  <c r="Q127" i="4"/>
  <c r="AE124" i="2"/>
  <c r="G124" i="2"/>
  <c r="Q123" i="4"/>
  <c r="V109" i="4"/>
  <c r="E110" i="2"/>
  <c r="AE108" i="2"/>
  <c r="G108" i="2"/>
  <c r="Q107" i="4"/>
  <c r="Z107" i="4"/>
  <c r="V94" i="4"/>
  <c r="E95" i="2"/>
  <c r="L20" i="7"/>
  <c r="L12" i="7"/>
  <c r="F164" i="7"/>
  <c r="F156" i="7"/>
  <c r="P163" i="7"/>
  <c r="P154" i="7"/>
  <c r="V85" i="4"/>
  <c r="E86" i="2"/>
  <c r="AE80" i="2"/>
  <c r="G80" i="2"/>
  <c r="Q79" i="4"/>
  <c r="Z79" i="4"/>
  <c r="AE68" i="2"/>
  <c r="G68" i="2"/>
  <c r="Q67" i="4"/>
  <c r="E59" i="2"/>
  <c r="V36" i="4"/>
  <c r="E37" i="2"/>
  <c r="AE31" i="2"/>
  <c r="G31" i="2"/>
  <c r="Q30" i="4"/>
  <c r="Z30" i="4"/>
  <c r="V22" i="4"/>
  <c r="E23" i="2"/>
  <c r="V20" i="4"/>
  <c r="E21" i="2"/>
  <c r="V18" i="4"/>
  <c r="E19" i="2"/>
  <c r="V16" i="4"/>
  <c r="E17" i="2"/>
  <c r="I172" i="10"/>
  <c r="J172" i="10"/>
  <c r="K140" i="10"/>
  <c r="L140" i="10"/>
  <c r="E116" i="10"/>
  <c r="J60" i="7"/>
  <c r="H108" i="7"/>
  <c r="E185" i="2"/>
  <c r="D234" i="7"/>
  <c r="T126" i="4"/>
  <c r="Y126" i="4"/>
  <c r="Q91" i="4"/>
  <c r="AD9" i="2"/>
  <c r="N474" i="7"/>
  <c r="J473" i="7"/>
  <c r="S136" i="10"/>
  <c r="T136" i="10"/>
  <c r="H154" i="7"/>
  <c r="N156" i="7"/>
  <c r="T176" i="4"/>
  <c r="D177" i="2"/>
  <c r="J202" i="7"/>
  <c r="P285" i="7"/>
  <c r="Q97" i="4"/>
  <c r="Q94" i="4"/>
  <c r="K181" i="10"/>
  <c r="L181" i="10"/>
  <c r="M172" i="10"/>
  <c r="N172" i="10"/>
  <c r="E172" i="10"/>
  <c r="F172" i="10"/>
  <c r="M169" i="10"/>
  <c r="N169" i="10"/>
  <c r="M164" i="10"/>
  <c r="N164" i="10"/>
  <c r="G159" i="10"/>
  <c r="H159" i="10"/>
  <c r="E140" i="10"/>
  <c r="F140" i="10"/>
  <c r="S139" i="10"/>
  <c r="T139" i="10"/>
  <c r="G91" i="10"/>
  <c r="H91" i="10"/>
  <c r="Q121" i="10"/>
  <c r="R121" i="10"/>
  <c r="E104" i="10"/>
  <c r="F104" i="10"/>
  <c r="G137" i="2"/>
  <c r="G189" i="2"/>
  <c r="G77" i="2"/>
  <c r="G85" i="2"/>
  <c r="G156" i="2"/>
  <c r="G89" i="2"/>
  <c r="G168" i="2"/>
  <c r="G42" i="2"/>
  <c r="G20" i="2"/>
  <c r="G96" i="2"/>
  <c r="G72" i="2"/>
  <c r="G166" i="2"/>
  <c r="F14" i="3"/>
  <c r="G181" i="2"/>
  <c r="G122" i="2"/>
  <c r="G118" i="2"/>
  <c r="G114" i="2"/>
  <c r="G102" i="2"/>
  <c r="G78" i="2"/>
  <c r="G63" i="2"/>
  <c r="G59" i="2"/>
  <c r="G23" i="2"/>
  <c r="I14" i="3"/>
  <c r="Y172" i="10"/>
  <c r="Z172" i="10"/>
  <c r="T3" i="2"/>
  <c r="I3" i="2"/>
  <c r="G84" i="2"/>
  <c r="G207" i="2"/>
  <c r="G205" i="2"/>
  <c r="G199" i="2"/>
  <c r="G195" i="2"/>
  <c r="G180" i="2"/>
  <c r="G173" i="2"/>
  <c r="G169" i="2"/>
  <c r="G141" i="2"/>
  <c r="G133" i="2"/>
  <c r="G129" i="2"/>
  <c r="G69" i="2"/>
  <c r="G66" i="2"/>
  <c r="G56" i="2"/>
  <c r="G50" i="2"/>
  <c r="G46" i="2"/>
  <c r="G41" i="2"/>
  <c r="G40" i="2"/>
  <c r="G22" i="2"/>
  <c r="G11" i="2"/>
  <c r="G176" i="2"/>
  <c r="G28" i="2"/>
  <c r="G86" i="2"/>
  <c r="G186" i="2"/>
  <c r="G55" i="2"/>
  <c r="G91" i="2"/>
  <c r="G95" i="2"/>
  <c r="G10" i="2"/>
  <c r="G149" i="2"/>
  <c r="G12" i="2"/>
  <c r="G155" i="2"/>
  <c r="G179" i="2"/>
  <c r="G70" i="2"/>
  <c r="G177" i="2"/>
  <c r="G105" i="2"/>
  <c r="G171" i="2"/>
  <c r="G93" i="2"/>
  <c r="G153" i="2"/>
  <c r="G151" i="2"/>
  <c r="G211" i="2"/>
  <c r="G27" i="2"/>
  <c r="G14" i="2"/>
  <c r="G62" i="2"/>
  <c r="G17" i="2"/>
  <c r="G184" i="2"/>
  <c r="G81" i="2"/>
  <c r="F15" i="3"/>
  <c r="G206" i="2"/>
  <c r="G202" i="2"/>
  <c r="G194" i="2"/>
  <c r="G187" i="2"/>
  <c r="G152" i="2"/>
  <c r="G136" i="2"/>
  <c r="G120" i="2"/>
  <c r="G116" i="2"/>
  <c r="G104" i="2"/>
  <c r="G100" i="2"/>
  <c r="G65" i="2"/>
  <c r="G61" i="2"/>
  <c r="G51" i="2"/>
  <c r="G49" i="2"/>
  <c r="G43" i="2"/>
  <c r="G25" i="2"/>
  <c r="G9" i="2"/>
  <c r="G8" i="2"/>
  <c r="G126" i="2"/>
  <c r="G196" i="2"/>
  <c r="G21" i="2"/>
  <c r="G98" i="2"/>
  <c r="G182" i="2"/>
  <c r="G172" i="2"/>
  <c r="G204" i="2"/>
  <c r="G82" i="2"/>
  <c r="G88" i="2"/>
  <c r="G103" i="2"/>
  <c r="G32" i="2"/>
  <c r="G76" i="2"/>
  <c r="G178" i="2"/>
  <c r="G37" i="2"/>
  <c r="G164" i="2"/>
  <c r="G154" i="2"/>
  <c r="G47" i="2"/>
  <c r="G101" i="2"/>
  <c r="G6" i="2"/>
  <c r="G45" i="2"/>
  <c r="G157" i="2"/>
  <c r="G188" i="2"/>
  <c r="G29" i="2"/>
  <c r="G58" i="2"/>
  <c r="G208" i="2"/>
  <c r="G212" i="2"/>
  <c r="G209" i="2"/>
  <c r="G201" i="2"/>
  <c r="G197" i="2"/>
  <c r="G193" i="2"/>
  <c r="G174" i="2"/>
  <c r="G123" i="2"/>
  <c r="G115" i="2"/>
  <c r="G111" i="2"/>
  <c r="G99" i="2"/>
  <c r="G90" i="2"/>
  <c r="G87" i="2"/>
  <c r="G83" i="2"/>
  <c r="G79" i="2"/>
  <c r="G75" i="2"/>
  <c r="G71" i="2"/>
  <c r="G67" i="2"/>
  <c r="G64" i="2"/>
  <c r="G60" i="2"/>
  <c r="G48" i="2"/>
  <c r="G44" i="2"/>
  <c r="G38" i="2"/>
  <c r="G18" i="2"/>
  <c r="G13" i="2"/>
  <c r="G7" i="2"/>
  <c r="F2" i="2"/>
  <c r="F13" i="3"/>
  <c r="J17" i="9"/>
  <c r="J6" i="7"/>
  <c r="J17" i="7"/>
  <c r="D235" i="7"/>
  <c r="D226" i="7"/>
  <c r="P302" i="7"/>
  <c r="P309" i="7"/>
  <c r="H20" i="9"/>
  <c r="L12" i="9"/>
  <c r="J12" i="7"/>
  <c r="J20" i="7"/>
  <c r="I16" i="9"/>
  <c r="I16" i="7"/>
  <c r="H212" i="7"/>
  <c r="H204" i="7"/>
  <c r="J248" i="7"/>
  <c r="J258" i="7"/>
  <c r="J260" i="7"/>
  <c r="J252" i="7"/>
  <c r="D306" i="7"/>
  <c r="D296" i="7"/>
  <c r="D308" i="7"/>
  <c r="H309" i="7"/>
  <c r="H302" i="7"/>
  <c r="L296" i="7"/>
  <c r="L306" i="7"/>
  <c r="N298" i="7"/>
  <c r="N307" i="7"/>
  <c r="N309" i="7"/>
  <c r="N302" i="7"/>
  <c r="H331" i="7"/>
  <c r="H322" i="7"/>
  <c r="H333" i="7"/>
  <c r="H326" i="7"/>
  <c r="L320" i="7"/>
  <c r="L330" i="7"/>
  <c r="P324" i="7"/>
  <c r="P332" i="7"/>
  <c r="N18" i="7"/>
  <c r="N8" i="7"/>
  <c r="AB14" i="9"/>
  <c r="AB21" i="9"/>
  <c r="L222" i="7"/>
  <c r="L233" i="7"/>
  <c r="P307" i="7"/>
  <c r="P298" i="7"/>
  <c r="H342" i="7"/>
  <c r="H353" i="7"/>
  <c r="H346" i="7"/>
  <c r="D429" i="7"/>
  <c r="N236" i="7"/>
  <c r="P378" i="7"/>
  <c r="D278" i="7"/>
  <c r="L248" i="7"/>
  <c r="N14" i="9"/>
  <c r="P305" i="7"/>
  <c r="L226" i="7"/>
  <c r="P116" i="7"/>
  <c r="P108" i="7"/>
  <c r="H117" i="7"/>
  <c r="H110" i="7"/>
  <c r="P117" i="7"/>
  <c r="P110" i="7"/>
  <c r="J137" i="7"/>
  <c r="J126" i="7"/>
  <c r="N139" i="7"/>
  <c r="N130" i="7"/>
  <c r="H140" i="7"/>
  <c r="H132" i="7"/>
  <c r="N140" i="7"/>
  <c r="N132" i="7"/>
  <c r="D162" i="7"/>
  <c r="D152" i="7"/>
  <c r="D164" i="7"/>
  <c r="D156" i="7"/>
  <c r="H161" i="7"/>
  <c r="H150" i="7"/>
  <c r="J161" i="7"/>
  <c r="J150" i="7"/>
  <c r="J165" i="7"/>
  <c r="N162" i="7"/>
  <c r="N152" i="7"/>
  <c r="D176" i="7"/>
  <c r="D186" i="7"/>
  <c r="L188" i="7"/>
  <c r="P187" i="7"/>
  <c r="P178" i="7"/>
  <c r="P189" i="7"/>
  <c r="P182" i="7"/>
  <c r="P237" i="7"/>
  <c r="P230" i="7"/>
  <c r="N284" i="7"/>
  <c r="N276" i="7"/>
  <c r="J374" i="7"/>
  <c r="J381" i="7"/>
  <c r="N402" i="7"/>
  <c r="N392" i="7"/>
  <c r="N451" i="7"/>
  <c r="N442" i="7"/>
  <c r="N224" i="7"/>
  <c r="T21" i="9"/>
  <c r="P20" i="9"/>
  <c r="N211" i="7"/>
  <c r="P8" i="9"/>
  <c r="P17" i="9"/>
  <c r="P6" i="7"/>
  <c r="Z20" i="9"/>
  <c r="Z12" i="9"/>
  <c r="AD10" i="9"/>
  <c r="AD19" i="9"/>
  <c r="V10" i="9"/>
  <c r="V19" i="9"/>
  <c r="F41" i="7"/>
  <c r="F30" i="7"/>
  <c r="H43" i="7"/>
  <c r="H34" i="7"/>
  <c r="P43" i="7"/>
  <c r="P34" i="7"/>
  <c r="J36" i="7"/>
  <c r="J44" i="7"/>
  <c r="J65" i="7"/>
  <c r="J54" i="7"/>
  <c r="L67" i="7"/>
  <c r="L58" i="7"/>
  <c r="L68" i="7"/>
  <c r="L60" i="7"/>
  <c r="L69" i="7"/>
  <c r="L62" i="7"/>
  <c r="F90" i="7"/>
  <c r="F80" i="7"/>
  <c r="H91" i="7"/>
  <c r="H82" i="7"/>
  <c r="N91" i="7"/>
  <c r="N82" i="7"/>
  <c r="N92" i="7"/>
  <c r="N84" i="7"/>
  <c r="H113" i="7"/>
  <c r="H102" i="7"/>
  <c r="P113" i="7"/>
  <c r="P102" i="7"/>
  <c r="L270" i="7"/>
  <c r="L281" i="7"/>
  <c r="L283" i="7"/>
  <c r="L274" i="7"/>
  <c r="L354" i="7"/>
  <c r="L396" i="7"/>
  <c r="L404" i="7"/>
  <c r="H416" i="7"/>
  <c r="H426" i="7"/>
  <c r="J429" i="7"/>
  <c r="J422" i="7"/>
  <c r="L426" i="7"/>
  <c r="L416" i="7"/>
  <c r="N429" i="7"/>
  <c r="N422" i="7"/>
  <c r="P416" i="7"/>
  <c r="P426" i="7"/>
  <c r="D18" i="3"/>
  <c r="D21" i="3"/>
  <c r="D416" i="7"/>
  <c r="D236" i="7"/>
  <c r="D228" i="7"/>
  <c r="P259" i="7"/>
  <c r="P250" i="7"/>
  <c r="L401" i="7"/>
  <c r="L390" i="7"/>
  <c r="P453" i="7"/>
  <c r="P446" i="7"/>
  <c r="F498" i="7"/>
  <c r="F488" i="7"/>
  <c r="J486" i="7"/>
  <c r="J497" i="7"/>
  <c r="J501" i="7"/>
  <c r="J494" i="7"/>
  <c r="N488" i="7"/>
  <c r="N498" i="7"/>
  <c r="N500" i="7"/>
  <c r="N113" i="7"/>
  <c r="N102" i="7"/>
  <c r="L308" i="7"/>
  <c r="L300" i="7"/>
  <c r="F366" i="7"/>
  <c r="F377" i="7"/>
  <c r="H378" i="7"/>
  <c r="X12" i="9"/>
  <c r="P206" i="7"/>
  <c r="L82" i="7"/>
  <c r="F106" i="7"/>
  <c r="Z21" i="9"/>
  <c r="F82" i="7"/>
  <c r="H78" i="7"/>
  <c r="H104" i="7"/>
  <c r="L89" i="7"/>
  <c r="L78" i="7"/>
  <c r="N90" i="7"/>
  <c r="N80" i="7"/>
  <c r="H186" i="7"/>
  <c r="H176" i="7"/>
  <c r="F261" i="7"/>
  <c r="F254" i="7"/>
  <c r="N282" i="7"/>
  <c r="N272" i="7"/>
  <c r="P404" i="7"/>
  <c r="P396" i="7"/>
  <c r="N453" i="7"/>
  <c r="L473" i="7"/>
  <c r="F492" i="7"/>
  <c r="H41" i="7"/>
  <c r="H30" i="7"/>
  <c r="H93" i="7"/>
  <c r="H86" i="7"/>
  <c r="D475" i="7"/>
  <c r="D466" i="7"/>
  <c r="H476" i="7"/>
  <c r="L475" i="7"/>
  <c r="L466" i="7"/>
  <c r="L470" i="7"/>
  <c r="L477" i="7"/>
  <c r="P476" i="7"/>
  <c r="P468" i="7"/>
  <c r="D331" i="7"/>
  <c r="F12" i="7"/>
  <c r="F18" i="9"/>
  <c r="H68" i="7"/>
  <c r="H60" i="7"/>
  <c r="J92" i="7"/>
  <c r="J84" i="7"/>
  <c r="L116" i="7"/>
  <c r="L108" i="7"/>
  <c r="L117" i="7"/>
  <c r="L110" i="7"/>
  <c r="F137" i="7"/>
  <c r="F126" i="7"/>
  <c r="N161" i="7"/>
  <c r="N150" i="7"/>
  <c r="L422" i="7"/>
  <c r="L429" i="7"/>
  <c r="J499" i="7"/>
  <c r="F357" i="7"/>
  <c r="J366" i="7"/>
  <c r="P477" i="7"/>
  <c r="H477" i="7"/>
  <c r="F298" i="7"/>
  <c r="F294" i="7"/>
  <c r="N452" i="7"/>
  <c r="D449" i="7"/>
  <c r="J466" i="7"/>
  <c r="F501" i="7"/>
  <c r="J500" i="7"/>
  <c r="AD204" i="2"/>
  <c r="AI203" i="4"/>
  <c r="AD190" i="2"/>
  <c r="AI189" i="4"/>
  <c r="AD186" i="2"/>
  <c r="AI185" i="4"/>
  <c r="N257" i="7"/>
  <c r="N246" i="7"/>
  <c r="AL121" i="4"/>
  <c r="AN121" i="4"/>
  <c r="AJ121" i="4"/>
  <c r="AK121" i="4"/>
  <c r="AM121" i="4"/>
  <c r="AD118" i="2"/>
  <c r="AI117" i="4"/>
  <c r="AD114" i="2"/>
  <c r="F114" i="2"/>
  <c r="AI113" i="4"/>
  <c r="AD110" i="2"/>
  <c r="AI109" i="4"/>
  <c r="AD86" i="2"/>
  <c r="F86" i="2"/>
  <c r="AI85" i="4"/>
  <c r="AD82" i="2"/>
  <c r="AI81" i="4"/>
  <c r="AD78" i="2"/>
  <c r="F78" i="2"/>
  <c r="AI77" i="4"/>
  <c r="AK73" i="4"/>
  <c r="AJ73" i="4"/>
  <c r="AN73" i="4"/>
  <c r="AM73" i="4"/>
  <c r="AL73" i="4"/>
  <c r="AD70" i="2"/>
  <c r="AI69" i="4"/>
  <c r="AK58" i="4"/>
  <c r="AJ58" i="4"/>
  <c r="AL58" i="4"/>
  <c r="AM58" i="4"/>
  <c r="AN58" i="4"/>
  <c r="AK50" i="4"/>
  <c r="AJ50" i="4"/>
  <c r="AL50" i="4"/>
  <c r="AM50" i="4"/>
  <c r="AN50" i="4"/>
  <c r="AL48" i="4"/>
  <c r="AM48" i="4"/>
  <c r="AJ48" i="4"/>
  <c r="AK48" i="4"/>
  <c r="AN48" i="4"/>
  <c r="Q117" i="4"/>
  <c r="H14" i="9"/>
  <c r="T121" i="4"/>
  <c r="Y121" i="4"/>
  <c r="D284" i="7"/>
  <c r="D14" i="7"/>
  <c r="T208" i="4"/>
  <c r="D209" i="2"/>
  <c r="F270" i="7"/>
  <c r="Q203" i="4"/>
  <c r="P54" i="7"/>
  <c r="C15" i="5"/>
  <c r="C127" i="2"/>
  <c r="C159" i="2"/>
  <c r="C143" i="2"/>
  <c r="B204" i="6"/>
  <c r="B165" i="6"/>
  <c r="G166" i="6"/>
  <c r="B125" i="6"/>
  <c r="G126" i="6"/>
  <c r="B121" i="6"/>
  <c r="G122" i="6"/>
  <c r="B113" i="6"/>
  <c r="G114" i="6"/>
  <c r="D439" i="7"/>
  <c r="B93" i="6"/>
  <c r="G94" i="6"/>
  <c r="H32" i="7"/>
  <c r="J58" i="7"/>
  <c r="D80" i="7"/>
  <c r="E181" i="2"/>
  <c r="E113" i="2"/>
  <c r="E109" i="2"/>
  <c r="E50" i="2"/>
  <c r="E46" i="2"/>
  <c r="Q77" i="4"/>
  <c r="AD211" i="2"/>
  <c r="AI210" i="4"/>
  <c r="AD208" i="2"/>
  <c r="F208" i="2"/>
  <c r="AI207" i="4"/>
  <c r="AJ199" i="4"/>
  <c r="AM199" i="4"/>
  <c r="AK199" i="4"/>
  <c r="AN199" i="4"/>
  <c r="AL199" i="4"/>
  <c r="AJ195" i="4"/>
  <c r="AM195" i="4"/>
  <c r="AL195" i="4"/>
  <c r="AK195" i="4"/>
  <c r="AN195" i="4"/>
  <c r="AD192" i="2"/>
  <c r="F192" i="2"/>
  <c r="AI191" i="4"/>
  <c r="AD189" i="2"/>
  <c r="AI188" i="4"/>
  <c r="T185" i="4"/>
  <c r="Y185" i="4"/>
  <c r="AD185" i="2"/>
  <c r="AI184" i="4"/>
  <c r="AD182" i="2"/>
  <c r="AI181" i="4"/>
  <c r="AD179" i="2"/>
  <c r="AI178" i="4"/>
  <c r="Q174" i="4"/>
  <c r="AI174" i="4"/>
  <c r="AK172" i="4"/>
  <c r="AJ172" i="4"/>
  <c r="AM172" i="4"/>
  <c r="AN172" i="4"/>
  <c r="AL172" i="4"/>
  <c r="AD165" i="2"/>
  <c r="AI164" i="4"/>
  <c r="AD161" i="2"/>
  <c r="AI160" i="4"/>
  <c r="AD149" i="2"/>
  <c r="AI148" i="4"/>
  <c r="AD141" i="2"/>
  <c r="F141" i="2" s="1"/>
  <c r="AI140" i="4"/>
  <c r="AJ140" i="4" s="1"/>
  <c r="AK136" i="4"/>
  <c r="AJ136" i="4"/>
  <c r="AM136" i="4"/>
  <c r="AN136" i="4"/>
  <c r="AL136" i="4"/>
  <c r="Q132" i="4"/>
  <c r="AI132" i="4"/>
  <c r="T104" i="4"/>
  <c r="Y104" i="4"/>
  <c r="AI104" i="4"/>
  <c r="AK100" i="4"/>
  <c r="AM100" i="4"/>
  <c r="AN100" i="4"/>
  <c r="AJ100" i="4"/>
  <c r="AL100" i="4"/>
  <c r="T96" i="4"/>
  <c r="Y96" i="4"/>
  <c r="AI96" i="4"/>
  <c r="AD14" i="2"/>
  <c r="AI13" i="4"/>
  <c r="Q10" i="4"/>
  <c r="Z10" i="4"/>
  <c r="AI10" i="4"/>
  <c r="AD33" i="2"/>
  <c r="AI32" i="4"/>
  <c r="P452" i="7"/>
  <c r="P444" i="7"/>
  <c r="D474" i="7"/>
  <c r="D464" i="7"/>
  <c r="L474" i="7"/>
  <c r="L464" i="7"/>
  <c r="D492" i="7"/>
  <c r="D500" i="7"/>
  <c r="L498" i="7"/>
  <c r="L488" i="7"/>
  <c r="AJ179" i="4"/>
  <c r="AM179" i="4"/>
  <c r="AN179" i="4"/>
  <c r="AK179" i="4"/>
  <c r="AL179" i="4"/>
  <c r="AI125" i="4"/>
  <c r="AD126" i="2"/>
  <c r="AJ88" i="4"/>
  <c r="AN88" i="4"/>
  <c r="AK88" i="4"/>
  <c r="AL88" i="4"/>
  <c r="AM88" i="4"/>
  <c r="AD63" i="2"/>
  <c r="AI62" i="4"/>
  <c r="AD55" i="2"/>
  <c r="AI54" i="4"/>
  <c r="AD47" i="2"/>
  <c r="AI46" i="4"/>
  <c r="AK42" i="4"/>
  <c r="AJ42" i="4"/>
  <c r="AL42" i="4"/>
  <c r="AM42" i="4"/>
  <c r="AN42" i="4"/>
  <c r="N357" i="7"/>
  <c r="N174" i="7"/>
  <c r="N60" i="7"/>
  <c r="N34" i="7"/>
  <c r="C189" i="5"/>
  <c r="E56" i="2"/>
  <c r="Q81" i="4"/>
  <c r="Z81" i="4"/>
  <c r="C178" i="2"/>
  <c r="T70" i="4"/>
  <c r="T91" i="4"/>
  <c r="AH91" i="4"/>
  <c r="T113" i="4"/>
  <c r="AD59" i="2"/>
  <c r="J114" i="7"/>
  <c r="Q201" i="4"/>
  <c r="AD51" i="2"/>
  <c r="AD180" i="2"/>
  <c r="T78" i="4"/>
  <c r="T59" i="4"/>
  <c r="T122" i="4"/>
  <c r="Y122" i="4"/>
  <c r="Q43" i="4"/>
  <c r="Z43" i="4"/>
  <c r="T110" i="4"/>
  <c r="H213" i="7"/>
  <c r="H278" i="7"/>
  <c r="C99" i="2"/>
  <c r="C91" i="2"/>
  <c r="C81" i="2"/>
  <c r="C70" i="2"/>
  <c r="C185" i="5"/>
  <c r="C130" i="5"/>
  <c r="C114" i="5"/>
  <c r="J82" i="7"/>
  <c r="G6" i="3"/>
  <c r="H6" i="3"/>
  <c r="L21" i="9"/>
  <c r="F116" i="7"/>
  <c r="P21" i="7"/>
  <c r="H258" i="7"/>
  <c r="G3" i="3"/>
  <c r="H3" i="3"/>
  <c r="J198" i="7"/>
  <c r="N261" i="7"/>
  <c r="B101" i="6"/>
  <c r="G102" i="6"/>
  <c r="N445" i="7"/>
  <c r="C190" i="2"/>
  <c r="C198" i="2"/>
  <c r="C77" i="2"/>
  <c r="C62" i="2"/>
  <c r="T69" i="4"/>
  <c r="T125" i="4"/>
  <c r="D126" i="2"/>
  <c r="AD74" i="2"/>
  <c r="Q82" i="4"/>
  <c r="E191" i="2"/>
  <c r="D14" i="9"/>
  <c r="Q176" i="4"/>
  <c r="B169" i="6"/>
  <c r="G170" i="6"/>
  <c r="H396" i="7"/>
  <c r="AD49" i="2"/>
  <c r="AE92" i="2"/>
  <c r="G92" i="2"/>
  <c r="T180" i="4"/>
  <c r="P21" i="9"/>
  <c r="Q180" i="4"/>
  <c r="F326" i="7"/>
  <c r="Q193" i="4"/>
  <c r="E184" i="2"/>
  <c r="Q179" i="4"/>
  <c r="J318" i="7"/>
  <c r="T63" i="4"/>
  <c r="D64" i="2"/>
  <c r="Q122" i="4"/>
  <c r="T86" i="4"/>
  <c r="D87" i="2"/>
  <c r="P353" i="7"/>
  <c r="T47" i="4"/>
  <c r="AH47" i="4"/>
  <c r="AE183" i="2"/>
  <c r="G183" i="2"/>
  <c r="Q70" i="4"/>
  <c r="T43" i="4"/>
  <c r="Y43" i="4"/>
  <c r="AE127" i="2"/>
  <c r="G127" i="2"/>
  <c r="Q186" i="4"/>
  <c r="AE191" i="2"/>
  <c r="G191" i="2"/>
  <c r="N178" i="7"/>
  <c r="D18" i="9"/>
  <c r="H10" i="9"/>
  <c r="T77" i="4"/>
  <c r="Y77" i="4"/>
  <c r="N259" i="7"/>
  <c r="R18" i="9"/>
  <c r="T203" i="4"/>
  <c r="N30" i="7"/>
  <c r="E207" i="2"/>
  <c r="L357" i="7"/>
  <c r="C111" i="2"/>
  <c r="C74" i="2"/>
  <c r="C173" i="5"/>
  <c r="C154" i="5"/>
  <c r="C138" i="5"/>
  <c r="C122" i="5"/>
  <c r="C98" i="5"/>
  <c r="C29" i="5"/>
  <c r="C131" i="2"/>
  <c r="C186" i="2"/>
  <c r="C147" i="2"/>
  <c r="C16" i="2"/>
  <c r="B43" i="6"/>
  <c r="G44" i="6"/>
  <c r="D8" i="7"/>
  <c r="F14" i="7"/>
  <c r="N38" i="7"/>
  <c r="P36" i="7"/>
  <c r="N110" i="7"/>
  <c r="L158" i="7"/>
  <c r="P150" i="7"/>
  <c r="E199" i="2"/>
  <c r="E195" i="2"/>
  <c r="E174" i="2"/>
  <c r="E125" i="2"/>
  <c r="E66" i="2"/>
  <c r="E62" i="2"/>
  <c r="E54" i="2"/>
  <c r="Q89" i="4"/>
  <c r="AD207" i="2"/>
  <c r="AI206" i="4"/>
  <c r="AD203" i="2"/>
  <c r="AI202" i="4"/>
  <c r="AD199" i="2"/>
  <c r="AI198" i="4"/>
  <c r="AK194" i="4"/>
  <c r="AL194" i="4"/>
  <c r="AJ194" i="4"/>
  <c r="AM194" i="4"/>
  <c r="AN194" i="4"/>
  <c r="AD188" i="2"/>
  <c r="AI187" i="4"/>
  <c r="AD184" i="2"/>
  <c r="F184" i="2"/>
  <c r="AI183" i="4"/>
  <c r="AK180" i="4"/>
  <c r="AN180" i="4"/>
  <c r="AJ180" i="4"/>
  <c r="AL180" i="4"/>
  <c r="AM180" i="4"/>
  <c r="AD174" i="2"/>
  <c r="F174" i="2"/>
  <c r="AI173" i="4"/>
  <c r="AD128" i="2"/>
  <c r="AI127" i="4"/>
  <c r="AI123" i="4"/>
  <c r="AD124" i="2"/>
  <c r="AD120" i="2"/>
  <c r="AI119" i="4"/>
  <c r="AD116" i="2"/>
  <c r="AI115" i="4"/>
  <c r="AD112" i="2"/>
  <c r="AI111" i="4"/>
  <c r="AD88" i="2"/>
  <c r="AI87" i="4"/>
  <c r="AD84" i="2"/>
  <c r="F84" i="2"/>
  <c r="AI83" i="4"/>
  <c r="AD80" i="2"/>
  <c r="AI79" i="4"/>
  <c r="AK75" i="4"/>
  <c r="AM75" i="4"/>
  <c r="AN75" i="4"/>
  <c r="AL75" i="4"/>
  <c r="AJ75" i="4"/>
  <c r="AD72" i="2"/>
  <c r="AI71" i="4"/>
  <c r="AD68" i="2"/>
  <c r="AI67" i="4"/>
  <c r="AD65" i="2"/>
  <c r="AI64" i="4"/>
  <c r="AL60" i="4"/>
  <c r="AM60" i="4"/>
  <c r="AN60" i="4"/>
  <c r="AJ60" i="4"/>
  <c r="AK60" i="4"/>
  <c r="AL56" i="4"/>
  <c r="AM56" i="4"/>
  <c r="AJ56" i="4"/>
  <c r="AK56" i="4"/>
  <c r="AN56" i="4"/>
  <c r="AD53" i="2"/>
  <c r="AI52" i="4"/>
  <c r="AD45" i="2"/>
  <c r="AI44" i="4"/>
  <c r="AK38" i="4"/>
  <c r="AJ38" i="4"/>
  <c r="AL38" i="4"/>
  <c r="AM38" i="4"/>
  <c r="AN38" i="4"/>
  <c r="AD37" i="2"/>
  <c r="AI36" i="4"/>
  <c r="AD35" i="2"/>
  <c r="F35" i="2"/>
  <c r="AI34" i="4"/>
  <c r="AD31" i="2"/>
  <c r="AI30" i="4"/>
  <c r="AD27" i="2"/>
  <c r="F27" i="2"/>
  <c r="AI26" i="4"/>
  <c r="AD25" i="2"/>
  <c r="AI24" i="4"/>
  <c r="L468" i="7"/>
  <c r="D468" i="7"/>
  <c r="P466" i="7"/>
  <c r="AH73" i="4"/>
  <c r="AD209" i="2"/>
  <c r="F209" i="2"/>
  <c r="AI208" i="4"/>
  <c r="AD201" i="2"/>
  <c r="AI200" i="4"/>
  <c r="AD193" i="2"/>
  <c r="AI192" i="4"/>
  <c r="AD176" i="2"/>
  <c r="AI175" i="4"/>
  <c r="AI90" i="4"/>
  <c r="AD91" i="2"/>
  <c r="N355" i="7"/>
  <c r="N346" i="7"/>
  <c r="L380" i="7"/>
  <c r="L372" i="7"/>
  <c r="F452" i="7"/>
  <c r="F444" i="7"/>
  <c r="H442" i="7"/>
  <c r="H451" i="7"/>
  <c r="F132" i="7"/>
  <c r="Q114" i="4"/>
  <c r="Z114" i="4"/>
  <c r="Q192" i="4"/>
  <c r="C102" i="5"/>
  <c r="Q73" i="4"/>
  <c r="N17" i="9"/>
  <c r="C170" i="5"/>
  <c r="T50" i="4"/>
  <c r="T62" i="4"/>
  <c r="Y62" i="4"/>
  <c r="AE198" i="2"/>
  <c r="G198" i="2"/>
  <c r="AD197" i="2"/>
  <c r="T114" i="4"/>
  <c r="C107" i="2"/>
  <c r="C95" i="2"/>
  <c r="C45" i="2"/>
  <c r="C162" i="5"/>
  <c r="C54" i="5"/>
  <c r="N213" i="7"/>
  <c r="D425" i="7"/>
  <c r="Q59" i="4"/>
  <c r="Z59" i="4"/>
  <c r="Q69" i="4"/>
  <c r="T74" i="4"/>
  <c r="T81" i="4"/>
  <c r="D82" i="2"/>
  <c r="Q85" i="4"/>
  <c r="Z85" i="4"/>
  <c r="Q185" i="4"/>
  <c r="T54" i="4"/>
  <c r="D55" i="2"/>
  <c r="Q48" i="4"/>
  <c r="T109" i="4"/>
  <c r="AH109" i="4"/>
  <c r="T117" i="4"/>
  <c r="Y117" i="4"/>
  <c r="T189" i="4"/>
  <c r="D190" i="2"/>
  <c r="Z18" i="9"/>
  <c r="T186" i="4"/>
  <c r="Y186" i="4"/>
  <c r="C65" i="5"/>
  <c r="L8" i="7"/>
  <c r="C119" i="2"/>
  <c r="C55" i="2"/>
  <c r="C150" i="5"/>
  <c r="C118" i="5"/>
  <c r="C73" i="5"/>
  <c r="C201" i="2"/>
  <c r="C163" i="2"/>
  <c r="N32" i="7"/>
  <c r="H54" i="7"/>
  <c r="H62" i="7"/>
  <c r="N62" i="7"/>
  <c r="P58" i="7"/>
  <c r="D82" i="7"/>
  <c r="N86" i="7"/>
  <c r="D104" i="7"/>
  <c r="H106" i="7"/>
  <c r="N106" i="7"/>
  <c r="L154" i="7"/>
  <c r="E198" i="2"/>
  <c r="E194" i="2"/>
  <c r="E178" i="2"/>
  <c r="E81" i="2"/>
  <c r="E73" i="2"/>
  <c r="E69" i="2"/>
  <c r="E58" i="2"/>
  <c r="E52" i="2"/>
  <c r="Q113" i="4"/>
  <c r="Z113" i="4"/>
  <c r="Q46" i="4"/>
  <c r="AD210" i="2"/>
  <c r="F210" i="2"/>
  <c r="AI209" i="4"/>
  <c r="AD206" i="2"/>
  <c r="AI205" i="4"/>
  <c r="Q202" i="4"/>
  <c r="AD202" i="2"/>
  <c r="AI201" i="4"/>
  <c r="AD198" i="2"/>
  <c r="AI197" i="4"/>
  <c r="AD194" i="2"/>
  <c r="AI193" i="4"/>
  <c r="AD191" i="2"/>
  <c r="AI190" i="4"/>
  <c r="AM186" i="4"/>
  <c r="AJ186" i="4"/>
  <c r="AN186" i="4"/>
  <c r="AL186" i="4"/>
  <c r="AK186" i="4"/>
  <c r="AD177" i="2"/>
  <c r="AI176" i="4"/>
  <c r="AK170" i="4"/>
  <c r="AL170" i="4"/>
  <c r="AM170" i="4"/>
  <c r="AN170" i="4"/>
  <c r="AJ170" i="4"/>
  <c r="AL166" i="4"/>
  <c r="AM166" i="4"/>
  <c r="AJ166" i="4"/>
  <c r="AK166" i="4"/>
  <c r="AN166" i="4"/>
  <c r="AM162" i="4"/>
  <c r="AJ162" i="4"/>
  <c r="AN162" i="4"/>
  <c r="AK162" i="4"/>
  <c r="AL162" i="4"/>
  <c r="AD151" i="2"/>
  <c r="AI150" i="4"/>
  <c r="AI146" i="4"/>
  <c r="AK146" i="4" s="1"/>
  <c r="AI142" i="4"/>
  <c r="AN142" i="4" s="1"/>
  <c r="AD131" i="2"/>
  <c r="AI130" i="4"/>
  <c r="AD107" i="2"/>
  <c r="F107" i="2"/>
  <c r="AI106" i="4"/>
  <c r="AD103" i="2"/>
  <c r="AI102" i="4"/>
  <c r="AD99" i="2"/>
  <c r="F99" i="2"/>
  <c r="AI98" i="4"/>
  <c r="AD96" i="2"/>
  <c r="AI95" i="4"/>
  <c r="J344" i="7"/>
  <c r="E83" i="10"/>
  <c r="F83" i="10"/>
  <c r="K83" i="10"/>
  <c r="L83" i="10"/>
  <c r="E78" i="10"/>
  <c r="M78" i="10"/>
  <c r="N78" i="10"/>
  <c r="M6" i="10"/>
  <c r="N6" i="10"/>
  <c r="K6" i="10"/>
  <c r="L6" i="10"/>
  <c r="P473" i="7"/>
  <c r="H473" i="7"/>
  <c r="AJ171" i="4"/>
  <c r="AM171" i="4"/>
  <c r="AN171" i="4"/>
  <c r="AK171" i="4"/>
  <c r="AL171" i="4"/>
  <c r="AJ167" i="4"/>
  <c r="AM167" i="4"/>
  <c r="AK167" i="4"/>
  <c r="AN167" i="4"/>
  <c r="AL167" i="4"/>
  <c r="AJ163" i="4"/>
  <c r="AM163" i="4"/>
  <c r="AL163" i="4"/>
  <c r="AN163" i="4"/>
  <c r="AK163" i="4"/>
  <c r="AD160" i="2"/>
  <c r="F160" i="2"/>
  <c r="AI159" i="4"/>
  <c r="AD156" i="2"/>
  <c r="AI155" i="4"/>
  <c r="AJ151" i="4"/>
  <c r="AM151" i="4"/>
  <c r="AL151" i="4"/>
  <c r="AK151" i="4"/>
  <c r="AN151" i="4"/>
  <c r="AD140" i="2"/>
  <c r="F140" i="2"/>
  <c r="AI139" i="4"/>
  <c r="AD136" i="2"/>
  <c r="AI135" i="4"/>
  <c r="AD132" i="2"/>
  <c r="F132" i="2"/>
  <c r="AI131" i="4"/>
  <c r="AK116" i="4"/>
  <c r="AM116" i="4"/>
  <c r="AN116" i="4"/>
  <c r="AJ116" i="4"/>
  <c r="AL116" i="4"/>
  <c r="AD113" i="2"/>
  <c r="F113" i="2"/>
  <c r="AI112" i="4"/>
  <c r="AD109" i="2"/>
  <c r="AI108" i="4"/>
  <c r="AD106" i="2"/>
  <c r="F106" i="2"/>
  <c r="AI105" i="4"/>
  <c r="AL101" i="4"/>
  <c r="AJ101" i="4"/>
  <c r="AK101" i="4"/>
  <c r="AM101" i="4"/>
  <c r="AN101" i="4"/>
  <c r="AK94" i="4"/>
  <c r="AJ94" i="4"/>
  <c r="AN94" i="4"/>
  <c r="AM94" i="4"/>
  <c r="AL94" i="4"/>
  <c r="AD92" i="2"/>
  <c r="AI91" i="4"/>
  <c r="AD85" i="2"/>
  <c r="AI84" i="4"/>
  <c r="AD81" i="2"/>
  <c r="AI80" i="4"/>
  <c r="AD77" i="2"/>
  <c r="AI76" i="4"/>
  <c r="AD73" i="2"/>
  <c r="AI72" i="4"/>
  <c r="AD69" i="2"/>
  <c r="AI68" i="4"/>
  <c r="AD66" i="2"/>
  <c r="AI65" i="4"/>
  <c r="AD62" i="2"/>
  <c r="AI61" i="4"/>
  <c r="AD58" i="2"/>
  <c r="AI57" i="4"/>
  <c r="AD44" i="2"/>
  <c r="F44" i="2"/>
  <c r="AI43" i="4"/>
  <c r="AD42" i="2"/>
  <c r="AI41" i="4"/>
  <c r="AL37" i="4"/>
  <c r="AD28" i="2"/>
  <c r="AI27" i="4"/>
  <c r="AL23" i="4"/>
  <c r="AK23" i="4"/>
  <c r="AM23" i="4"/>
  <c r="AN23" i="4"/>
  <c r="AJ23" i="4"/>
  <c r="AD22" i="2"/>
  <c r="AI21" i="4"/>
  <c r="AD21" i="2"/>
  <c r="AI20" i="4"/>
  <c r="AK18" i="4"/>
  <c r="AJ18" i="4"/>
  <c r="AL18" i="4"/>
  <c r="AM18" i="4"/>
  <c r="AN18" i="4"/>
  <c r="AD17" i="2"/>
  <c r="AI16" i="4"/>
  <c r="AK7" i="4"/>
  <c r="AL7" i="4"/>
  <c r="AN7" i="4"/>
  <c r="AJ7" i="4"/>
  <c r="AM7" i="4"/>
  <c r="E85" i="10"/>
  <c r="F85" i="10"/>
  <c r="P451" i="7"/>
  <c r="L452" i="7"/>
  <c r="Y168" i="10"/>
  <c r="Z168" i="10"/>
  <c r="Y119" i="10"/>
  <c r="L3" i="5"/>
  <c r="G99" i="10"/>
  <c r="H99" i="10"/>
  <c r="Q150" i="10"/>
  <c r="R150" i="10"/>
  <c r="U179" i="10"/>
  <c r="V179" i="10"/>
  <c r="U196" i="10"/>
  <c r="V196" i="10"/>
  <c r="U194" i="10"/>
  <c r="V194" i="10"/>
  <c r="I187" i="10"/>
  <c r="J187" i="10"/>
  <c r="U186" i="10"/>
  <c r="V186" i="10"/>
  <c r="M179" i="10"/>
  <c r="N179" i="10"/>
  <c r="G168" i="10"/>
  <c r="H168" i="10"/>
  <c r="Y160" i="10"/>
  <c r="Z160" i="10"/>
  <c r="M152" i="10"/>
  <c r="N152" i="10"/>
  <c r="G136" i="10"/>
  <c r="H136" i="10"/>
  <c r="I129" i="10"/>
  <c r="J129" i="10"/>
  <c r="G113" i="10"/>
  <c r="H113" i="10"/>
  <c r="K102" i="10"/>
  <c r="L102" i="10"/>
  <c r="AD166" i="2"/>
  <c r="AI165" i="4"/>
  <c r="AL161" i="4"/>
  <c r="AK161" i="4"/>
  <c r="AM161" i="4"/>
  <c r="AN161" i="4"/>
  <c r="AJ161" i="4"/>
  <c r="AD158" i="2"/>
  <c r="F158" i="2"/>
  <c r="AI157" i="4"/>
  <c r="AL153" i="4"/>
  <c r="AM153" i="4"/>
  <c r="AN153" i="4"/>
  <c r="AJ153" i="4"/>
  <c r="AK153" i="4"/>
  <c r="AL149" i="4"/>
  <c r="AN149" i="4"/>
  <c r="AJ149" i="4"/>
  <c r="AK149" i="4"/>
  <c r="AM149" i="4"/>
  <c r="AL137" i="4"/>
  <c r="AN137" i="4"/>
  <c r="AJ137" i="4"/>
  <c r="AK137" i="4"/>
  <c r="AM137" i="4"/>
  <c r="AD134" i="2"/>
  <c r="F134" i="2"/>
  <c r="AI133" i="4"/>
  <c r="AD130" i="2"/>
  <c r="AI129" i="4"/>
  <c r="AD123" i="2"/>
  <c r="AI122" i="4"/>
  <c r="AD115" i="2"/>
  <c r="AI114" i="4"/>
  <c r="AD111" i="2"/>
  <c r="AI110" i="4"/>
  <c r="AD108" i="2"/>
  <c r="AI107" i="4"/>
  <c r="AD104" i="2"/>
  <c r="AI103" i="4"/>
  <c r="AD100" i="2"/>
  <c r="AI99" i="4"/>
  <c r="Q86" i="4"/>
  <c r="Z86" i="4"/>
  <c r="AI86" i="4"/>
  <c r="AK78" i="4"/>
  <c r="AN78" i="4"/>
  <c r="AJ78" i="4"/>
  <c r="AL78" i="4"/>
  <c r="AM78" i="4"/>
  <c r="AD75" i="2"/>
  <c r="AI74" i="4"/>
  <c r="AD71" i="2"/>
  <c r="AI70" i="4"/>
  <c r="AK66" i="4"/>
  <c r="AJ66" i="4"/>
  <c r="AL66" i="4"/>
  <c r="AM66" i="4"/>
  <c r="AN66" i="4"/>
  <c r="AL63" i="4"/>
  <c r="AK63" i="4"/>
  <c r="AM63" i="4"/>
  <c r="AN63" i="4"/>
  <c r="AJ63" i="4"/>
  <c r="AD60" i="2"/>
  <c r="AI59" i="4"/>
  <c r="AL55" i="4"/>
  <c r="AK55" i="4"/>
  <c r="AM55" i="4"/>
  <c r="AN55" i="4"/>
  <c r="AJ55" i="4"/>
  <c r="AM53" i="4"/>
  <c r="AL53" i="4"/>
  <c r="AJ53" i="4"/>
  <c r="AK53" i="4"/>
  <c r="AN53" i="4"/>
  <c r="AD52" i="2"/>
  <c r="AI51" i="4"/>
  <c r="AM49" i="4"/>
  <c r="AL49" i="4"/>
  <c r="AJ49" i="4"/>
  <c r="AN49" i="4"/>
  <c r="AK49" i="4"/>
  <c r="Q45" i="4"/>
  <c r="Z45" i="4"/>
  <c r="AI45" i="4"/>
  <c r="AL40" i="4"/>
  <c r="AM40" i="4"/>
  <c r="AJ40" i="4"/>
  <c r="AK40" i="4"/>
  <c r="AN40" i="4"/>
  <c r="Q39" i="4"/>
  <c r="AI39" i="4"/>
  <c r="AD36" i="2"/>
  <c r="AI35" i="4"/>
  <c r="AM33" i="4"/>
  <c r="AL33" i="4"/>
  <c r="AJ33" i="4"/>
  <c r="AK33" i="4"/>
  <c r="AN33" i="4"/>
  <c r="AM29" i="4"/>
  <c r="AL29" i="4"/>
  <c r="AJ29" i="4"/>
  <c r="AN29" i="4"/>
  <c r="AK29" i="4"/>
  <c r="AD29" i="2"/>
  <c r="AI28" i="4"/>
  <c r="AL15" i="4"/>
  <c r="AK15" i="4"/>
  <c r="AM15" i="4"/>
  <c r="AN15" i="4"/>
  <c r="AJ15" i="4"/>
  <c r="AD12" i="2"/>
  <c r="AI11" i="4"/>
  <c r="AD10" i="2"/>
  <c r="F10" i="2"/>
  <c r="AI9" i="4"/>
  <c r="AD6" i="2"/>
  <c r="AI5" i="4"/>
  <c r="I85" i="10"/>
  <c r="J85" i="10"/>
  <c r="D450" i="7"/>
  <c r="L451" i="7"/>
  <c r="L446" i="7"/>
  <c r="N449" i="7"/>
  <c r="N440" i="7"/>
  <c r="J21" i="3"/>
  <c r="M119" i="10"/>
  <c r="N119" i="10"/>
  <c r="AD32" i="2"/>
  <c r="AI31" i="4"/>
  <c r="AK22" i="4"/>
  <c r="AJ22" i="4"/>
  <c r="AL22" i="4"/>
  <c r="AM22" i="4"/>
  <c r="AN22" i="4"/>
  <c r="AD20" i="2"/>
  <c r="AI19" i="4"/>
  <c r="AD18" i="2"/>
  <c r="AI17" i="4"/>
  <c r="AD15" i="2"/>
  <c r="AI14" i="4"/>
  <c r="AK12" i="4"/>
  <c r="AL12" i="4"/>
  <c r="AM12" i="4"/>
  <c r="AN12" i="4"/>
  <c r="AJ12" i="4"/>
  <c r="W114" i="10"/>
  <c r="Y104" i="10"/>
  <c r="M20" i="3"/>
  <c r="I91" i="10"/>
  <c r="J91" i="10"/>
  <c r="T1" i="10"/>
  <c r="Z1" i="10"/>
  <c r="K196" i="10"/>
  <c r="L196" i="10"/>
  <c r="I195" i="10"/>
  <c r="J195" i="10"/>
  <c r="G194" i="10"/>
  <c r="H194" i="10"/>
  <c r="K193" i="10"/>
  <c r="L193" i="10"/>
  <c r="I191" i="10"/>
  <c r="J191" i="10"/>
  <c r="S190" i="10"/>
  <c r="T190" i="10"/>
  <c r="M183" i="10"/>
  <c r="N183" i="10"/>
  <c r="G164" i="10"/>
  <c r="H164" i="10"/>
  <c r="G155" i="10"/>
  <c r="H155" i="10"/>
  <c r="I133" i="10"/>
  <c r="J133" i="10"/>
  <c r="G132" i="10"/>
  <c r="H132" i="10"/>
  <c r="M124" i="10"/>
  <c r="N124" i="10"/>
  <c r="I123" i="10"/>
  <c r="J123" i="10"/>
  <c r="G119" i="10"/>
  <c r="H119" i="10"/>
  <c r="M116" i="10"/>
  <c r="N116" i="10"/>
  <c r="G114" i="10"/>
  <c r="H114" i="10"/>
  <c r="C2" i="5"/>
  <c r="D6" i="9"/>
  <c r="F17" i="7"/>
  <c r="Q3" i="4"/>
  <c r="Z3" i="4"/>
  <c r="AD5" i="2"/>
  <c r="AI4" i="4"/>
  <c r="AD4" i="2"/>
  <c r="AI3" i="4"/>
  <c r="AD3" i="2"/>
  <c r="AI2" i="4"/>
  <c r="C5" i="2"/>
  <c r="C4" i="5"/>
  <c r="N294" i="7"/>
  <c r="P248" i="7"/>
  <c r="AE203" i="2"/>
  <c r="G203" i="2"/>
  <c r="V182" i="4"/>
  <c r="E183" i="2"/>
  <c r="B27" i="6"/>
  <c r="G28" i="6"/>
  <c r="F180" i="7"/>
  <c r="C28" i="5"/>
  <c r="C29" i="2"/>
  <c r="B11" i="6"/>
  <c r="G12" i="6"/>
  <c r="C12" i="5"/>
  <c r="B83" i="6"/>
  <c r="G84" i="6"/>
  <c r="C85" i="2"/>
  <c r="C84" i="5"/>
  <c r="AE117" i="2"/>
  <c r="G117" i="2"/>
  <c r="Q116" i="4"/>
  <c r="T116" i="4"/>
  <c r="AH116" i="4"/>
  <c r="V114" i="4"/>
  <c r="E115" i="2"/>
  <c r="AE113" i="2"/>
  <c r="G113" i="2"/>
  <c r="Q112" i="4"/>
  <c r="Z112" i="4"/>
  <c r="V110" i="4"/>
  <c r="E111" i="2"/>
  <c r="AE109" i="2"/>
  <c r="G109" i="2"/>
  <c r="T108" i="4"/>
  <c r="AH108" i="4"/>
  <c r="V107" i="4"/>
  <c r="E108" i="2"/>
  <c r="AE106" i="2"/>
  <c r="G106" i="2"/>
  <c r="Q105" i="4"/>
  <c r="Z105" i="4"/>
  <c r="AD101" i="2"/>
  <c r="Q100" i="4"/>
  <c r="E94" i="2"/>
  <c r="V90" i="4"/>
  <c r="E91" i="2"/>
  <c r="V31" i="4"/>
  <c r="E32" i="2"/>
  <c r="V28" i="4"/>
  <c r="E29" i="2"/>
  <c r="AE24" i="2"/>
  <c r="G24" i="2"/>
  <c r="Q23" i="4"/>
  <c r="AE16" i="2"/>
  <c r="G16" i="2"/>
  <c r="Q15" i="4"/>
  <c r="Z15" i="4"/>
  <c r="B50" i="6"/>
  <c r="G51" i="6"/>
  <c r="H491" i="7"/>
  <c r="C51" i="5"/>
  <c r="B49" i="6"/>
  <c r="G50" i="6"/>
  <c r="P392" i="7"/>
  <c r="C51" i="2"/>
  <c r="Q119" i="4"/>
  <c r="T194" i="4"/>
  <c r="AH194" i="4"/>
  <c r="T184" i="4"/>
  <c r="AH184" i="4"/>
  <c r="Q24" i="4"/>
  <c r="T21" i="4"/>
  <c r="AH21" i="4"/>
  <c r="T101" i="4"/>
  <c r="T97" i="4"/>
  <c r="AH97" i="4"/>
  <c r="Q205" i="4"/>
  <c r="T201" i="4"/>
  <c r="AH201" i="4"/>
  <c r="Q181" i="4"/>
  <c r="Q26" i="4"/>
  <c r="Z26" i="4"/>
  <c r="Q18" i="4"/>
  <c r="Z18" i="4"/>
  <c r="T202" i="4"/>
  <c r="AH202" i="4"/>
  <c r="T190" i="4"/>
  <c r="AH190" i="4"/>
  <c r="T20" i="4"/>
  <c r="AH20" i="4"/>
  <c r="C39" i="2"/>
  <c r="C50" i="5"/>
  <c r="Q115" i="4"/>
  <c r="V81" i="4"/>
  <c r="E82" i="2"/>
  <c r="AD79" i="2"/>
  <c r="Q78" i="4"/>
  <c r="Z78" i="4"/>
  <c r="V77" i="4"/>
  <c r="E78" i="2"/>
  <c r="V73" i="4"/>
  <c r="E74" i="2"/>
  <c r="V69" i="4"/>
  <c r="E70" i="2"/>
  <c r="AD67" i="2"/>
  <c r="Q66" i="4"/>
  <c r="AD64" i="2"/>
  <c r="Q63" i="4"/>
  <c r="Z63" i="4"/>
  <c r="V62" i="4"/>
  <c r="E63" i="2"/>
  <c r="AE57" i="2"/>
  <c r="G57" i="2"/>
  <c r="Q56" i="4"/>
  <c r="AD54" i="2"/>
  <c r="Q53" i="4"/>
  <c r="Z53" i="4"/>
  <c r="V52" i="4"/>
  <c r="E53" i="2"/>
  <c r="AD50" i="2"/>
  <c r="Q49" i="4"/>
  <c r="Z49" i="4"/>
  <c r="V44" i="4"/>
  <c r="E45" i="2"/>
  <c r="V38" i="4"/>
  <c r="E39" i="2"/>
  <c r="V34" i="4"/>
  <c r="E35" i="2"/>
  <c r="B82" i="6"/>
  <c r="G83" i="6"/>
  <c r="J345" i="7"/>
  <c r="C83" i="5"/>
  <c r="C84" i="2"/>
  <c r="V204" i="4"/>
  <c r="E205" i="2"/>
  <c r="V191" i="4"/>
  <c r="E192" i="2"/>
  <c r="V131" i="4"/>
  <c r="E132" i="2"/>
  <c r="AD122" i="2"/>
  <c r="Q121" i="4"/>
  <c r="V120" i="4"/>
  <c r="E121" i="2"/>
  <c r="AD89" i="2"/>
  <c r="Q88" i="4"/>
  <c r="Z88" i="4"/>
  <c r="B17" i="6"/>
  <c r="G18" i="6"/>
  <c r="C18" i="5"/>
  <c r="V210" i="4"/>
  <c r="E211" i="2"/>
  <c r="V207" i="4"/>
  <c r="E208" i="2"/>
  <c r="Q178" i="4"/>
  <c r="T204" i="4"/>
  <c r="T197" i="4"/>
  <c r="AH197" i="4"/>
  <c r="T193" i="4"/>
  <c r="AH193" i="4"/>
  <c r="T209" i="4"/>
  <c r="AH209" i="4"/>
  <c r="T179" i="4"/>
  <c r="AH179" i="4"/>
  <c r="T10" i="4"/>
  <c r="AH10" i="4"/>
  <c r="T100" i="4"/>
  <c r="AH100" i="4"/>
  <c r="T13" i="4"/>
  <c r="AH13" i="4"/>
  <c r="T112" i="4"/>
  <c r="AH112" i="4"/>
  <c r="AD97" i="2"/>
  <c r="F97" i="2"/>
  <c r="Q198" i="4"/>
  <c r="T198" i="4"/>
  <c r="AH198" i="4"/>
  <c r="C60" i="2"/>
  <c r="C38" i="5"/>
  <c r="C13" i="2"/>
  <c r="E10" i="2"/>
  <c r="E100" i="2"/>
  <c r="B203" i="6"/>
  <c r="C205" i="2"/>
  <c r="B195" i="6"/>
  <c r="G196" i="6"/>
  <c r="C197" i="2"/>
  <c r="B191" i="6"/>
  <c r="G192" i="6"/>
  <c r="C193" i="2"/>
  <c r="B183" i="6"/>
  <c r="G184" i="6"/>
  <c r="C185" i="2"/>
  <c r="B175" i="6"/>
  <c r="G176" i="6"/>
  <c r="C177" i="2"/>
  <c r="B168" i="6"/>
  <c r="G169" i="6"/>
  <c r="C169" i="5"/>
  <c r="B164" i="6"/>
  <c r="G165" i="6"/>
  <c r="C166" i="2"/>
  <c r="B160" i="6"/>
  <c r="G161" i="6"/>
  <c r="C162" i="2"/>
  <c r="C161" i="5"/>
  <c r="B156" i="6"/>
  <c r="G157" i="6"/>
  <c r="C157" i="5"/>
  <c r="C158" i="2"/>
  <c r="B152" i="6"/>
  <c r="G153" i="6"/>
  <c r="C154" i="2"/>
  <c r="B148" i="6"/>
  <c r="G149" i="6"/>
  <c r="C149" i="5"/>
  <c r="C150" i="2"/>
  <c r="B140" i="6"/>
  <c r="G141" i="6" s="1"/>
  <c r="C141" i="5"/>
  <c r="C142" i="2"/>
  <c r="B136" i="6"/>
  <c r="G137" i="6"/>
  <c r="C138" i="2"/>
  <c r="B132" i="6"/>
  <c r="G133" i="6"/>
  <c r="C134" i="2"/>
  <c r="B128" i="6"/>
  <c r="G129" i="6"/>
  <c r="C129" i="5"/>
  <c r="C126" i="2"/>
  <c r="C125" i="5"/>
  <c r="B116" i="6"/>
  <c r="G117" i="6"/>
  <c r="C117" i="5"/>
  <c r="B108" i="6"/>
  <c r="G109" i="6"/>
  <c r="D203" i="7"/>
  <c r="C110" i="2"/>
  <c r="C105" i="5"/>
  <c r="C106" i="2"/>
  <c r="B100" i="6"/>
  <c r="G101" i="6"/>
  <c r="P129" i="7"/>
  <c r="C101" i="5"/>
  <c r="C102" i="2"/>
  <c r="B84" i="6"/>
  <c r="G85" i="6"/>
  <c r="D201" i="7"/>
  <c r="C85" i="5"/>
  <c r="C80" i="2"/>
  <c r="B78" i="6"/>
  <c r="G79" i="6"/>
  <c r="H392" i="7"/>
  <c r="B57" i="6"/>
  <c r="G58" i="6"/>
  <c r="C58" i="5"/>
  <c r="C59" i="2"/>
  <c r="C43" i="2"/>
  <c r="B41" i="6"/>
  <c r="G42" i="6"/>
  <c r="P251" i="7"/>
  <c r="C15" i="2"/>
  <c r="C14" i="5"/>
  <c r="B5" i="6"/>
  <c r="G6" i="6"/>
  <c r="C7" i="2"/>
  <c r="AD164" i="2"/>
  <c r="F164" i="2"/>
  <c r="Q163" i="4"/>
  <c r="AE161" i="2"/>
  <c r="G161" i="2"/>
  <c r="Q160" i="4"/>
  <c r="V154" i="4"/>
  <c r="E155" i="2"/>
  <c r="V150" i="4"/>
  <c r="E151" i="2"/>
  <c r="AD148" i="2"/>
  <c r="F148" i="2"/>
  <c r="V142" i="4"/>
  <c r="E143" i="2"/>
  <c r="V138" i="4"/>
  <c r="E139" i="2"/>
  <c r="V134" i="4"/>
  <c r="E135" i="2"/>
  <c r="AD8" i="2"/>
  <c r="F8" i="2"/>
  <c r="Q7" i="4"/>
  <c r="Z7" i="4"/>
  <c r="T88" i="4"/>
  <c r="AH88" i="4"/>
  <c r="P257" i="7"/>
  <c r="T53" i="4"/>
  <c r="AH53" i="4"/>
  <c r="P271" i="7"/>
  <c r="E5" i="2"/>
  <c r="E4" i="2"/>
  <c r="U2" i="10"/>
  <c r="V2" i="10"/>
  <c r="Q2" i="4"/>
  <c r="Z2" i="4"/>
  <c r="P282" i="7"/>
  <c r="D318" i="7"/>
  <c r="G5" i="3"/>
  <c r="H5" i="3"/>
  <c r="D20" i="3"/>
  <c r="D270" i="7"/>
  <c r="J270" i="7"/>
  <c r="C3" i="5"/>
  <c r="D22" i="3"/>
  <c r="G4" i="3"/>
  <c r="H4" i="3"/>
  <c r="I82" i="10"/>
  <c r="J82" i="10"/>
  <c r="G77" i="10"/>
  <c r="H77" i="10"/>
  <c r="I77" i="10"/>
  <c r="J77" i="10"/>
  <c r="E77" i="10"/>
  <c r="F77" i="10"/>
  <c r="I73" i="10"/>
  <c r="J73" i="10"/>
  <c r="E73" i="10"/>
  <c r="K73" i="10"/>
  <c r="L73" i="10"/>
  <c r="M73" i="10"/>
  <c r="N73" i="10"/>
  <c r="D477" i="7"/>
  <c r="Q71" i="4"/>
  <c r="Q44" i="4"/>
  <c r="N330" i="7"/>
  <c r="F418" i="7"/>
  <c r="F427" i="7"/>
  <c r="K9" i="10"/>
  <c r="L9" i="10"/>
  <c r="G73" i="10"/>
  <c r="H73" i="10"/>
  <c r="K77" i="10"/>
  <c r="L77" i="10"/>
  <c r="P450" i="7"/>
  <c r="D473" i="7"/>
  <c r="F422" i="7"/>
  <c r="F429" i="7"/>
  <c r="G82" i="10"/>
  <c r="H82" i="10"/>
  <c r="M82" i="10"/>
  <c r="N82" i="10"/>
  <c r="G75" i="10"/>
  <c r="H75" i="10"/>
  <c r="E75" i="10"/>
  <c r="M21" i="10"/>
  <c r="N21" i="10"/>
  <c r="I21" i="10"/>
  <c r="J21" i="10"/>
  <c r="J438" i="7"/>
  <c r="J449" i="7"/>
  <c r="H464" i="7"/>
  <c r="H474" i="7"/>
  <c r="P464" i="7"/>
  <c r="P474" i="7"/>
  <c r="T4" i="2"/>
  <c r="I4" i="2"/>
  <c r="E21" i="10"/>
  <c r="F21" i="10"/>
  <c r="G21" i="10"/>
  <c r="H21" i="10"/>
  <c r="M77" i="10"/>
  <c r="N77" i="10"/>
  <c r="I84" i="10"/>
  <c r="J84" i="10"/>
  <c r="F442" i="7"/>
  <c r="H501" i="7"/>
  <c r="J498" i="7"/>
  <c r="H497" i="7"/>
  <c r="P3" i="5"/>
  <c r="K87" i="10"/>
  <c r="L87" i="10"/>
  <c r="G198" i="10"/>
  <c r="H198" i="10"/>
  <c r="S197" i="10"/>
  <c r="T197" i="10"/>
  <c r="Q192" i="10"/>
  <c r="R192" i="10"/>
  <c r="M190" i="10"/>
  <c r="N190" i="10"/>
  <c r="G190" i="10"/>
  <c r="H190" i="10"/>
  <c r="K189" i="10"/>
  <c r="L189" i="10"/>
  <c r="G186" i="10"/>
  <c r="H186" i="10"/>
  <c r="K185" i="10"/>
  <c r="L185" i="10"/>
  <c r="I183" i="10"/>
  <c r="J183" i="10"/>
  <c r="M168" i="10"/>
  <c r="N168" i="10"/>
  <c r="E168" i="10"/>
  <c r="F168" i="10"/>
  <c r="K167" i="10"/>
  <c r="L167" i="10"/>
  <c r="E160" i="10"/>
  <c r="F160" i="10"/>
  <c r="Q155" i="10"/>
  <c r="R155" i="10"/>
  <c r="M136" i="10"/>
  <c r="N136" i="10"/>
  <c r="E136" i="10"/>
  <c r="F136" i="10"/>
  <c r="E133" i="10"/>
  <c r="F133" i="10"/>
  <c r="M132" i="10"/>
  <c r="N132" i="10"/>
  <c r="E132" i="10"/>
  <c r="F132" i="10"/>
  <c r="E129" i="10"/>
  <c r="F129" i="10"/>
  <c r="I124" i="10"/>
  <c r="J124" i="10"/>
  <c r="K121" i="10"/>
  <c r="L121" i="10"/>
  <c r="D452" i="7"/>
  <c r="G4" i="2"/>
  <c r="K95" i="10"/>
  <c r="L95" i="10"/>
  <c r="K93" i="10"/>
  <c r="L93" i="10"/>
  <c r="I87" i="10"/>
  <c r="J87" i="10"/>
  <c r="I199" i="10"/>
  <c r="J199" i="10"/>
  <c r="Q198" i="10"/>
  <c r="R198" i="10"/>
  <c r="K197" i="10"/>
  <c r="L197" i="10"/>
  <c r="Y196" i="10"/>
  <c r="Z196" i="10"/>
  <c r="U191" i="10"/>
  <c r="V191" i="10"/>
  <c r="K190" i="10"/>
  <c r="L190" i="10"/>
  <c r="Y188" i="10"/>
  <c r="Z188" i="10"/>
  <c r="U182" i="10"/>
  <c r="V182" i="10"/>
  <c r="S176" i="10"/>
  <c r="T176" i="10"/>
  <c r="K168" i="10"/>
  <c r="L168" i="10"/>
  <c r="E164" i="10"/>
  <c r="F164" i="10"/>
  <c r="K163" i="10"/>
  <c r="L163" i="10"/>
  <c r="M160" i="10"/>
  <c r="N160" i="10"/>
  <c r="Y151" i="10"/>
  <c r="Z151" i="10"/>
  <c r="K136" i="10"/>
  <c r="L136" i="10"/>
  <c r="K132" i="10"/>
  <c r="L132" i="10"/>
  <c r="D498" i="7"/>
  <c r="G97" i="10"/>
  <c r="H97" i="10"/>
  <c r="M198" i="10"/>
  <c r="N198" i="10"/>
  <c r="I190" i="10"/>
  <c r="J190" i="10"/>
  <c r="G176" i="10"/>
  <c r="H176" i="10"/>
  <c r="S175" i="10"/>
  <c r="T175" i="10"/>
  <c r="S171" i="10"/>
  <c r="T171" i="10"/>
  <c r="Q164" i="10"/>
  <c r="R164" i="10"/>
  <c r="K160" i="10"/>
  <c r="L160" i="10"/>
  <c r="M133" i="10"/>
  <c r="N133" i="10"/>
  <c r="M129" i="10"/>
  <c r="N129" i="10"/>
  <c r="G128" i="10"/>
  <c r="H128" i="10"/>
  <c r="I119" i="10"/>
  <c r="J119" i="10"/>
  <c r="S113" i="10"/>
  <c r="K104" i="10"/>
  <c r="L104" i="10"/>
  <c r="AD102" i="2"/>
  <c r="Q101" i="4"/>
  <c r="AD154" i="2"/>
  <c r="Q153" i="4"/>
  <c r="AE112" i="2"/>
  <c r="G112" i="2"/>
  <c r="Q111" i="4"/>
  <c r="Z111" i="4"/>
  <c r="AE97" i="2"/>
  <c r="G97" i="2"/>
  <c r="Q96" i="4"/>
  <c r="M84" i="10"/>
  <c r="N84" i="10"/>
  <c r="E72" i="10"/>
  <c r="F72" i="10"/>
  <c r="K72" i="10"/>
  <c r="L72" i="10"/>
  <c r="P2" i="5"/>
  <c r="I95" i="10"/>
  <c r="I93" i="10"/>
  <c r="J93" i="10"/>
  <c r="G87" i="10"/>
  <c r="H87" i="10"/>
  <c r="Y105" i="10"/>
  <c r="E195" i="10"/>
  <c r="F195" i="10"/>
  <c r="G193" i="10"/>
  <c r="H193" i="10"/>
  <c r="K192" i="10"/>
  <c r="L192" i="10"/>
  <c r="G181" i="10"/>
  <c r="H181" i="10"/>
  <c r="U177" i="10"/>
  <c r="V177" i="10"/>
  <c r="K176" i="10"/>
  <c r="L176" i="10"/>
  <c r="E176" i="10"/>
  <c r="F176" i="10"/>
  <c r="U173" i="10"/>
  <c r="V173" i="10"/>
  <c r="E169" i="10"/>
  <c r="F169" i="10"/>
  <c r="G167" i="10"/>
  <c r="H167" i="10"/>
  <c r="K164" i="10"/>
  <c r="L164" i="10"/>
  <c r="I160" i="10"/>
  <c r="J160" i="10"/>
  <c r="I137" i="10"/>
  <c r="J137" i="10"/>
  <c r="G121" i="10"/>
  <c r="H121" i="10"/>
  <c r="M120" i="10"/>
  <c r="N120" i="10"/>
  <c r="I102" i="10"/>
  <c r="Q68" i="4"/>
  <c r="Z68" i="4"/>
  <c r="Q64" i="4"/>
  <c r="Z64" i="4"/>
  <c r="K78" i="10"/>
  <c r="L78" i="10"/>
  <c r="I78" i="10"/>
  <c r="J78" i="10"/>
  <c r="I72" i="10"/>
  <c r="J72" i="10"/>
  <c r="L4" i="5"/>
  <c r="G95" i="10"/>
  <c r="H95" i="10"/>
  <c r="G93" i="10"/>
  <c r="H93" i="10"/>
  <c r="M87" i="10"/>
  <c r="N87" i="10"/>
  <c r="M199" i="10"/>
  <c r="N199" i="10"/>
  <c r="U195" i="10"/>
  <c r="V195" i="10"/>
  <c r="Y193" i="10"/>
  <c r="Z193" i="10"/>
  <c r="U183" i="10"/>
  <c r="V183" i="10"/>
  <c r="G182" i="10"/>
  <c r="H182" i="10"/>
  <c r="Y181" i="10"/>
  <c r="Z181" i="10"/>
  <c r="I179" i="10"/>
  <c r="J179" i="10"/>
  <c r="M177" i="10"/>
  <c r="N177" i="10"/>
  <c r="U176" i="10"/>
  <c r="V176" i="10"/>
  <c r="I176" i="10"/>
  <c r="J176" i="10"/>
  <c r="G163" i="10"/>
  <c r="H163" i="10"/>
  <c r="I120" i="10"/>
  <c r="J120" i="10"/>
  <c r="K118" i="10"/>
  <c r="L118" i="10"/>
  <c r="K112" i="10"/>
  <c r="K110" i="10"/>
  <c r="L110" i="10"/>
  <c r="G102" i="10"/>
  <c r="H102" i="10"/>
  <c r="AE54" i="2"/>
  <c r="G54" i="2"/>
  <c r="G78" i="10"/>
  <c r="H78" i="10"/>
  <c r="M72" i="10"/>
  <c r="N72" i="10"/>
  <c r="M4" i="5"/>
  <c r="M2" i="5"/>
  <c r="M95" i="10"/>
  <c r="N95" i="10"/>
  <c r="M93" i="10"/>
  <c r="N93" i="10"/>
  <c r="G89" i="10"/>
  <c r="H89" i="10"/>
  <c r="S193" i="10"/>
  <c r="T193" i="10"/>
  <c r="S181" i="10"/>
  <c r="T181" i="10"/>
  <c r="E137" i="10"/>
  <c r="F137" i="10"/>
  <c r="E128" i="10"/>
  <c r="F128" i="10"/>
  <c r="Y121" i="10"/>
  <c r="Z121" i="10"/>
  <c r="K119" i="10"/>
  <c r="G118" i="10"/>
  <c r="H118" i="10"/>
  <c r="M102" i="10"/>
  <c r="N102" i="10"/>
  <c r="D19" i="3"/>
  <c r="J257" i="7"/>
  <c r="AE121" i="2"/>
  <c r="G121" i="2"/>
  <c r="T120" i="4"/>
  <c r="AH120" i="4"/>
  <c r="AE26" i="2"/>
  <c r="G26" i="2"/>
  <c r="T25" i="4"/>
  <c r="AH25" i="4"/>
  <c r="F330" i="7"/>
  <c r="F320" i="7"/>
  <c r="Q175" i="4"/>
  <c r="Q177" i="4"/>
  <c r="T175" i="4"/>
  <c r="AH175" i="4"/>
  <c r="N19" i="9"/>
  <c r="N403" i="7"/>
  <c r="N394" i="7"/>
  <c r="H449" i="7"/>
  <c r="H438" i="7"/>
  <c r="H453" i="7"/>
  <c r="H446" i="7"/>
  <c r="J444" i="7"/>
  <c r="J452" i="7"/>
  <c r="D40" i="2"/>
  <c r="R20" i="9"/>
  <c r="AE73" i="2"/>
  <c r="G73" i="2"/>
  <c r="T72" i="4"/>
  <c r="AH72" i="4"/>
  <c r="N405" i="7"/>
  <c r="N398" i="7"/>
  <c r="H444" i="7"/>
  <c r="H452" i="7"/>
  <c r="J442" i="7"/>
  <c r="J451" i="7"/>
  <c r="L450" i="7"/>
  <c r="L440" i="7"/>
  <c r="H305" i="7"/>
  <c r="T154" i="4"/>
  <c r="AH154" i="4"/>
  <c r="L378" i="7"/>
  <c r="J440" i="7"/>
  <c r="J450" i="7"/>
  <c r="L438" i="7"/>
  <c r="L449" i="7"/>
  <c r="Q84" i="4"/>
  <c r="Z84" i="4"/>
  <c r="H440" i="7"/>
  <c r="H450" i="7"/>
  <c r="J446" i="7"/>
  <c r="J453" i="7"/>
  <c r="W111" i="10"/>
  <c r="W121" i="10"/>
  <c r="X121" i="10"/>
  <c r="W133" i="10"/>
  <c r="X133" i="10"/>
  <c r="W113" i="10"/>
  <c r="W124" i="10"/>
  <c r="X124" i="10"/>
  <c r="W129" i="10"/>
  <c r="X129" i="10"/>
  <c r="W116" i="10"/>
  <c r="W137" i="10"/>
  <c r="X137" i="10"/>
  <c r="W155" i="10"/>
  <c r="X155" i="10"/>
  <c r="AA119" i="10"/>
  <c r="AA137" i="10"/>
  <c r="AB137" i="10"/>
  <c r="AA102" i="10"/>
  <c r="AA140" i="10"/>
  <c r="AB140" i="10"/>
  <c r="AA123" i="10"/>
  <c r="AB123" i="10"/>
  <c r="AA152" i="10"/>
  <c r="AB152" i="10"/>
  <c r="AA172" i="10"/>
  <c r="AB172" i="10"/>
  <c r="AA124" i="10"/>
  <c r="AB124" i="10"/>
  <c r="AA129" i="10"/>
  <c r="AB129" i="10"/>
  <c r="AA200" i="10"/>
  <c r="AB200" i="10"/>
  <c r="AA199" i="10"/>
  <c r="AB199" i="10"/>
  <c r="AA198" i="10"/>
  <c r="AB198" i="10"/>
  <c r="W198" i="10"/>
  <c r="X198" i="10"/>
  <c r="W195" i="10"/>
  <c r="X195" i="10"/>
  <c r="AA189" i="10"/>
  <c r="AB189" i="10"/>
  <c r="W175" i="10"/>
  <c r="X175" i="10"/>
  <c r="AA168" i="10"/>
  <c r="W166" i="10"/>
  <c r="X166" i="10"/>
  <c r="W165" i="10"/>
  <c r="X165" i="10"/>
  <c r="W163" i="10"/>
  <c r="X163" i="10"/>
  <c r="AA159" i="10"/>
  <c r="AB159" i="10"/>
  <c r="W156" i="10"/>
  <c r="X156" i="10"/>
  <c r="W152" i="10"/>
  <c r="X152" i="10"/>
  <c r="W119" i="10"/>
  <c r="AA114" i="10"/>
  <c r="AA111" i="10"/>
  <c r="G5" i="2"/>
  <c r="M97" i="10"/>
  <c r="N97" i="10"/>
  <c r="E97" i="10"/>
  <c r="M89" i="10"/>
  <c r="N89" i="10"/>
  <c r="E89" i="10"/>
  <c r="F89" i="10"/>
  <c r="Q104" i="10"/>
  <c r="Q119" i="10"/>
  <c r="Q128" i="10"/>
  <c r="R128" i="10"/>
  <c r="Q102" i="10"/>
  <c r="Q132" i="10"/>
  <c r="R132" i="10"/>
  <c r="Q136" i="10"/>
  <c r="R136" i="10"/>
  <c r="Q139" i="10"/>
  <c r="R139" i="10"/>
  <c r="Q140" i="10"/>
  <c r="R140" i="10"/>
  <c r="Q110" i="10"/>
  <c r="Q112" i="10"/>
  <c r="Q114" i="10"/>
  <c r="Q122" i="10"/>
  <c r="R122" i="10"/>
  <c r="Q163" i="10"/>
  <c r="R163" i="10"/>
  <c r="Q172" i="10"/>
  <c r="R172" i="10"/>
  <c r="Q162" i="10"/>
  <c r="R162" i="10"/>
  <c r="W200" i="10"/>
  <c r="X200" i="10"/>
  <c r="W199" i="10"/>
  <c r="X199" i="10"/>
  <c r="Y198" i="10"/>
  <c r="Z198" i="10"/>
  <c r="W197" i="10"/>
  <c r="X197" i="10"/>
  <c r="S194" i="10"/>
  <c r="T194" i="10"/>
  <c r="K194" i="10"/>
  <c r="L194" i="10"/>
  <c r="E194" i="10"/>
  <c r="F194" i="10"/>
  <c r="G192" i="10"/>
  <c r="H192" i="10"/>
  <c r="AA190" i="10"/>
  <c r="AB190" i="10"/>
  <c r="Q190" i="10"/>
  <c r="R190" i="10"/>
  <c r="Y189" i="10"/>
  <c r="Z189" i="10"/>
  <c r="G189" i="10"/>
  <c r="H189" i="10"/>
  <c r="W188" i="10"/>
  <c r="X188" i="10"/>
  <c r="W187" i="10"/>
  <c r="X187" i="10"/>
  <c r="E187" i="10"/>
  <c r="F187" i="10"/>
  <c r="S186" i="10"/>
  <c r="T186" i="10"/>
  <c r="K186" i="10"/>
  <c r="L186" i="10"/>
  <c r="E186" i="10"/>
  <c r="F186" i="10"/>
  <c r="G185" i="10"/>
  <c r="H185" i="10"/>
  <c r="W184" i="10"/>
  <c r="X184" i="10"/>
  <c r="S182" i="10"/>
  <c r="T182" i="10"/>
  <c r="K182" i="10"/>
  <c r="L182" i="10"/>
  <c r="E182" i="10"/>
  <c r="F182" i="10"/>
  <c r="W180" i="10"/>
  <c r="X180" i="10"/>
  <c r="AA177" i="10"/>
  <c r="AB177" i="10"/>
  <c r="I177" i="10"/>
  <c r="J177" i="10"/>
  <c r="AA173" i="10"/>
  <c r="AB173" i="10"/>
  <c r="I173" i="10"/>
  <c r="J173" i="10"/>
  <c r="AA169" i="10"/>
  <c r="AB169" i="10"/>
  <c r="AA167" i="10"/>
  <c r="AB167" i="10"/>
  <c r="Q166" i="10"/>
  <c r="R166" i="10"/>
  <c r="S166" i="10"/>
  <c r="T166" i="10"/>
  <c r="G166" i="10"/>
  <c r="H166" i="10"/>
  <c r="AA163" i="10"/>
  <c r="AB163" i="10"/>
  <c r="Q160" i="10"/>
  <c r="R160" i="10"/>
  <c r="W160" i="10"/>
  <c r="Q159" i="10"/>
  <c r="R159" i="10"/>
  <c r="Y156" i="10"/>
  <c r="Z156" i="10"/>
  <c r="I156" i="10"/>
  <c r="J156" i="10"/>
  <c r="Q156" i="10"/>
  <c r="R156" i="10"/>
  <c r="AA156" i="10"/>
  <c r="AB156" i="10"/>
  <c r="E156" i="10"/>
  <c r="F156" i="10"/>
  <c r="K156" i="10"/>
  <c r="L156" i="10"/>
  <c r="S156" i="10"/>
  <c r="T156" i="10"/>
  <c r="E154" i="10"/>
  <c r="F154" i="10"/>
  <c r="Q154" i="10"/>
  <c r="R154" i="10"/>
  <c r="Y154" i="10"/>
  <c r="Z154" i="10"/>
  <c r="Q151" i="10"/>
  <c r="AA151" i="10"/>
  <c r="AB151" i="10"/>
  <c r="I151" i="10"/>
  <c r="J151" i="10"/>
  <c r="S151" i="10"/>
  <c r="T151" i="10"/>
  <c r="E150" i="10"/>
  <c r="F150" i="10"/>
  <c r="K150" i="10"/>
  <c r="L150" i="10"/>
  <c r="Y150" i="10"/>
  <c r="Z150" i="10"/>
  <c r="AA150" i="10"/>
  <c r="AB150" i="10"/>
  <c r="AA147" i="10"/>
  <c r="AA146" i="10"/>
  <c r="W135" i="10"/>
  <c r="X135" i="10"/>
  <c r="AA133" i="10"/>
  <c r="AB133" i="10"/>
  <c r="AA132" i="10"/>
  <c r="AB132" i="10"/>
  <c r="S119" i="10"/>
  <c r="Q115" i="10"/>
  <c r="S111" i="10"/>
  <c r="W109" i="10"/>
  <c r="S108" i="10"/>
  <c r="I108" i="10"/>
  <c r="J108" i="10"/>
  <c r="Y108" i="10"/>
  <c r="E108" i="10"/>
  <c r="M108" i="10"/>
  <c r="N108" i="10"/>
  <c r="G108" i="10"/>
  <c r="H108" i="10"/>
  <c r="E101" i="10"/>
  <c r="F101" i="10"/>
  <c r="Q101" i="10"/>
  <c r="AA101" i="10"/>
  <c r="G101" i="10"/>
  <c r="H101" i="10"/>
  <c r="W101" i="10"/>
  <c r="K101" i="10"/>
  <c r="L101" i="10"/>
  <c r="S101" i="10"/>
  <c r="G3" i="2"/>
  <c r="M99" i="10"/>
  <c r="N99" i="10"/>
  <c r="E99" i="10"/>
  <c r="K97" i="10"/>
  <c r="L97" i="10"/>
  <c r="M91" i="10"/>
  <c r="N91" i="10"/>
  <c r="E91" i="10"/>
  <c r="K89" i="10"/>
  <c r="R1" i="10"/>
  <c r="U102" i="10"/>
  <c r="V102" i="10"/>
  <c r="U140" i="10"/>
  <c r="V140" i="10"/>
  <c r="U119" i="10"/>
  <c r="V119" i="10"/>
  <c r="U125" i="10"/>
  <c r="V125" i="10"/>
  <c r="U137" i="10"/>
  <c r="V137" i="10"/>
  <c r="U124" i="10"/>
  <c r="V124" i="10"/>
  <c r="U129" i="10"/>
  <c r="V129" i="10"/>
  <c r="U164" i="10"/>
  <c r="V164" i="10"/>
  <c r="U170" i="10"/>
  <c r="V170" i="10"/>
  <c r="U110" i="10"/>
  <c r="V110" i="10"/>
  <c r="U114" i="10"/>
  <c r="V114" i="10"/>
  <c r="U134" i="10"/>
  <c r="V134" i="10"/>
  <c r="U160" i="10"/>
  <c r="V160" i="10"/>
  <c r="U168" i="10"/>
  <c r="V168" i="10"/>
  <c r="Y132" i="10"/>
  <c r="Z132" i="10"/>
  <c r="Y136" i="10"/>
  <c r="Z136" i="10"/>
  <c r="Y118" i="10"/>
  <c r="Y112" i="10"/>
  <c r="Y159" i="10"/>
  <c r="Z159" i="10"/>
  <c r="Y164" i="10"/>
  <c r="Z164" i="10"/>
  <c r="Y167" i="10"/>
  <c r="Z167" i="10"/>
  <c r="S200" i="10"/>
  <c r="T200" i="10"/>
  <c r="U199" i="10"/>
  <c r="V199" i="10"/>
  <c r="U198" i="10"/>
  <c r="V198" i="10"/>
  <c r="E198" i="10"/>
  <c r="F198" i="10"/>
  <c r="AA194" i="10"/>
  <c r="AB194" i="10"/>
  <c r="Q194" i="10"/>
  <c r="R194" i="10"/>
  <c r="I194" i="10"/>
  <c r="J194" i="10"/>
  <c r="Q193" i="10"/>
  <c r="R193" i="10"/>
  <c r="W193" i="10"/>
  <c r="X193" i="10"/>
  <c r="Y192" i="10"/>
  <c r="Z192" i="10"/>
  <c r="Y190" i="10"/>
  <c r="Z190" i="10"/>
  <c r="W190" i="10"/>
  <c r="X190" i="10"/>
  <c r="S189" i="10"/>
  <c r="T189" i="10"/>
  <c r="Q188" i="10"/>
  <c r="R188" i="10"/>
  <c r="U187" i="10"/>
  <c r="V187" i="10"/>
  <c r="AA186" i="10"/>
  <c r="AB186" i="10"/>
  <c r="Q186" i="10"/>
  <c r="R186" i="10"/>
  <c r="I186" i="10"/>
  <c r="J186" i="10"/>
  <c r="S185" i="10"/>
  <c r="T185" i="10"/>
  <c r="AA182" i="10"/>
  <c r="AB182" i="10"/>
  <c r="Q182" i="10"/>
  <c r="R182" i="10"/>
  <c r="I182" i="10"/>
  <c r="J182" i="10"/>
  <c r="Q181" i="10"/>
  <c r="R181" i="10"/>
  <c r="AA181" i="10"/>
  <c r="AB181" i="10"/>
  <c r="W177" i="10"/>
  <c r="X177" i="10"/>
  <c r="AA176" i="10"/>
  <c r="AB176" i="10"/>
  <c r="Q176" i="10"/>
  <c r="R176" i="10"/>
  <c r="W176" i="10"/>
  <c r="X176" i="10"/>
  <c r="Y175" i="10"/>
  <c r="Z175" i="10"/>
  <c r="W173" i="10"/>
  <c r="X173" i="10"/>
  <c r="U172" i="10"/>
  <c r="V172" i="10"/>
  <c r="W169" i="10"/>
  <c r="X169" i="10"/>
  <c r="Q168" i="10"/>
  <c r="R168" i="10"/>
  <c r="W168" i="10"/>
  <c r="X168" i="10"/>
  <c r="Q167" i="10"/>
  <c r="R167" i="10"/>
  <c r="K166" i="10"/>
  <c r="L166" i="10"/>
  <c r="AA164" i="10"/>
  <c r="AB164" i="10"/>
  <c r="Y163" i="10"/>
  <c r="Z163" i="10"/>
  <c r="W161" i="10"/>
  <c r="X161" i="10"/>
  <c r="S158" i="10"/>
  <c r="T158" i="10"/>
  <c r="Q158" i="10"/>
  <c r="R158" i="10"/>
  <c r="Y158" i="10"/>
  <c r="Z158" i="10"/>
  <c r="E157" i="10"/>
  <c r="F157" i="10"/>
  <c r="W157" i="10"/>
  <c r="X157" i="10"/>
  <c r="U156" i="10"/>
  <c r="V156" i="10"/>
  <c r="G156" i="10"/>
  <c r="H156" i="10"/>
  <c r="AA155" i="10"/>
  <c r="AB155" i="10"/>
  <c r="G154" i="10"/>
  <c r="H154" i="10"/>
  <c r="U153" i="10"/>
  <c r="V153" i="10"/>
  <c r="U151" i="10"/>
  <c r="V151" i="10"/>
  <c r="E151" i="10"/>
  <c r="F151" i="10"/>
  <c r="G150" i="10"/>
  <c r="H150" i="10"/>
  <c r="U133" i="10"/>
  <c r="V133" i="10"/>
  <c r="U130" i="10"/>
  <c r="V130" i="10"/>
  <c r="G130" i="10"/>
  <c r="H130" i="10"/>
  <c r="M130" i="10"/>
  <c r="N130" i="10"/>
  <c r="E130" i="10"/>
  <c r="F130" i="10"/>
  <c r="W130" i="10"/>
  <c r="X130" i="10"/>
  <c r="S128" i="10"/>
  <c r="T128" i="10"/>
  <c r="W126" i="10"/>
  <c r="X126" i="10"/>
  <c r="Y126" i="10"/>
  <c r="Z126" i="10"/>
  <c r="S126" i="10"/>
  <c r="T126" i="10"/>
  <c r="G126" i="10"/>
  <c r="H126" i="10"/>
  <c r="U123" i="10"/>
  <c r="V123" i="10"/>
  <c r="Y122" i="10"/>
  <c r="Z122" i="10"/>
  <c r="W120" i="10"/>
  <c r="Q118" i="10"/>
  <c r="Y102" i="10"/>
  <c r="M18" i="3"/>
  <c r="T4" i="4"/>
  <c r="D5" i="2"/>
  <c r="O4" i="5"/>
  <c r="L2" i="5"/>
  <c r="S124" i="10"/>
  <c r="T124" i="10"/>
  <c r="S129" i="10"/>
  <c r="T129" i="10"/>
  <c r="S133" i="10"/>
  <c r="T133" i="10"/>
  <c r="S137" i="10"/>
  <c r="T137" i="10"/>
  <c r="S140" i="10"/>
  <c r="S155" i="10"/>
  <c r="T155" i="10"/>
  <c r="S159" i="10"/>
  <c r="T159" i="10"/>
  <c r="S160" i="10"/>
  <c r="T160" i="10"/>
  <c r="S167" i="10"/>
  <c r="T167" i="10"/>
  <c r="S168" i="10"/>
  <c r="T168" i="10"/>
  <c r="S102" i="10"/>
  <c r="S132" i="10"/>
  <c r="T132" i="10"/>
  <c r="S163" i="10"/>
  <c r="T163" i="10"/>
  <c r="S172" i="10"/>
  <c r="T172" i="10"/>
  <c r="X1" i="10"/>
  <c r="AB1" i="10"/>
  <c r="S199" i="10"/>
  <c r="T199" i="10"/>
  <c r="S198" i="10"/>
  <c r="T198" i="10"/>
  <c r="Y197" i="10"/>
  <c r="Z197" i="10"/>
  <c r="I196" i="10"/>
  <c r="J196" i="10"/>
  <c r="Y194" i="10"/>
  <c r="Z194" i="10"/>
  <c r="W194" i="10"/>
  <c r="X194" i="10"/>
  <c r="W191" i="10"/>
  <c r="X191" i="10"/>
  <c r="U190" i="10"/>
  <c r="V190" i="10"/>
  <c r="Q189" i="10"/>
  <c r="R189" i="10"/>
  <c r="W189" i="10"/>
  <c r="X189" i="10"/>
  <c r="M187" i="10"/>
  <c r="N187" i="10"/>
  <c r="Y186" i="10"/>
  <c r="Z186" i="10"/>
  <c r="W186" i="10"/>
  <c r="X186" i="10"/>
  <c r="Q185" i="10"/>
  <c r="R185" i="10"/>
  <c r="Y185" i="10"/>
  <c r="Z185" i="10"/>
  <c r="W183" i="10"/>
  <c r="X183" i="10"/>
  <c r="E183" i="10"/>
  <c r="F183" i="10"/>
  <c r="Y182" i="10"/>
  <c r="Z182" i="10"/>
  <c r="W182" i="10"/>
  <c r="X182" i="10"/>
  <c r="W179" i="10"/>
  <c r="X179" i="10"/>
  <c r="E179" i="10"/>
  <c r="F179" i="10"/>
  <c r="U178" i="10"/>
  <c r="V178" i="10"/>
  <c r="Y176" i="10"/>
  <c r="Z176" i="10"/>
  <c r="G175" i="10"/>
  <c r="H175" i="10"/>
  <c r="U174" i="10"/>
  <c r="V174" i="10"/>
  <c r="S173" i="10"/>
  <c r="T173" i="10"/>
  <c r="W171" i="10"/>
  <c r="X171" i="10"/>
  <c r="S164" i="10"/>
  <c r="T164" i="10"/>
  <c r="Y162" i="10"/>
  <c r="Z162" i="10"/>
  <c r="AA160" i="10"/>
  <c r="AB160" i="10"/>
  <c r="G158" i="10"/>
  <c r="H158" i="10"/>
  <c r="M156" i="10"/>
  <c r="N156" i="10"/>
  <c r="Y155" i="10"/>
  <c r="Z155" i="10"/>
  <c r="I153" i="10"/>
  <c r="J153" i="10"/>
  <c r="Q153" i="10"/>
  <c r="R153" i="10"/>
  <c r="G153" i="10"/>
  <c r="H153" i="10"/>
  <c r="W153" i="10"/>
  <c r="X153" i="10"/>
  <c r="M151" i="10"/>
  <c r="N151" i="10"/>
  <c r="S150" i="10"/>
  <c r="T150" i="10"/>
  <c r="Q149" i="10"/>
  <c r="R149" i="10"/>
  <c r="K149" i="10"/>
  <c r="L149" i="10"/>
  <c r="W149" i="10"/>
  <c r="X149" i="10"/>
  <c r="K146" i="10"/>
  <c r="L146" i="10"/>
  <c r="Y146" i="10"/>
  <c r="Q146" i="10"/>
  <c r="Y139" i="10"/>
  <c r="Z139" i="10"/>
  <c r="I130" i="10"/>
  <c r="J130" i="10"/>
  <c r="K126" i="10"/>
  <c r="L126" i="10"/>
  <c r="Q123" i="10"/>
  <c r="R123" i="10"/>
  <c r="U120" i="10"/>
  <c r="V120" i="10"/>
  <c r="U116" i="10"/>
  <c r="V116" i="10"/>
  <c r="G115" i="10"/>
  <c r="H115" i="10"/>
  <c r="M115" i="10"/>
  <c r="N115" i="10"/>
  <c r="Y115" i="10"/>
  <c r="K115" i="10"/>
  <c r="L115" i="10"/>
  <c r="S115" i="10"/>
  <c r="U115" i="10"/>
  <c r="V115" i="10"/>
  <c r="I115" i="10"/>
  <c r="J115" i="10"/>
  <c r="AA115" i="10"/>
  <c r="Q108" i="10"/>
  <c r="Y101" i="10"/>
  <c r="W172" i="10"/>
  <c r="X172" i="10"/>
  <c r="Y171" i="10"/>
  <c r="Z171" i="10"/>
  <c r="W167" i="10"/>
  <c r="X167" i="10"/>
  <c r="W164" i="10"/>
  <c r="X164" i="10"/>
  <c r="W162" i="10"/>
  <c r="X162" i="10"/>
  <c r="W159" i="10"/>
  <c r="X159" i="10"/>
  <c r="G134" i="10"/>
  <c r="H134" i="10"/>
  <c r="E134" i="10"/>
  <c r="F134" i="10"/>
  <c r="W134" i="10"/>
  <c r="X134" i="10"/>
  <c r="M134" i="10"/>
  <c r="N134" i="10"/>
  <c r="G131" i="10"/>
  <c r="H131" i="10"/>
  <c r="W131" i="10"/>
  <c r="X131" i="10"/>
  <c r="AA128" i="10"/>
  <c r="AB128" i="10"/>
  <c r="W107" i="10"/>
  <c r="G171" i="10"/>
  <c r="H171" i="10"/>
  <c r="S162" i="10"/>
  <c r="T162" i="10"/>
  <c r="W158" i="10"/>
  <c r="X158" i="10"/>
  <c r="W151" i="10"/>
  <c r="X151" i="10"/>
  <c r="W150" i="10"/>
  <c r="X150" i="10"/>
  <c r="Y149" i="10"/>
  <c r="Z149" i="10"/>
  <c r="I134" i="10"/>
  <c r="J134" i="10"/>
  <c r="G127" i="10"/>
  <c r="H127" i="10"/>
  <c r="W127" i="10"/>
  <c r="X127" i="10"/>
  <c r="E123" i="10"/>
  <c r="F123" i="10"/>
  <c r="K123" i="10"/>
  <c r="L123" i="10"/>
  <c r="S123" i="10"/>
  <c r="T123" i="10"/>
  <c r="M123" i="10"/>
  <c r="N123" i="10"/>
  <c r="Y123" i="10"/>
  <c r="Z123" i="10"/>
  <c r="E122" i="10"/>
  <c r="F122" i="10"/>
  <c r="K122" i="10"/>
  <c r="L122" i="10"/>
  <c r="AA122" i="10"/>
  <c r="AB122" i="10"/>
  <c r="G122" i="10"/>
  <c r="H122" i="10"/>
  <c r="S122" i="10"/>
  <c r="T122" i="10"/>
  <c r="I114" i="10"/>
  <c r="S114" i="10"/>
  <c r="E114" i="10"/>
  <c r="F114" i="10"/>
  <c r="M114" i="10"/>
  <c r="N114" i="10"/>
  <c r="Y114" i="10"/>
  <c r="S112" i="10"/>
  <c r="I112" i="10"/>
  <c r="J112" i="10"/>
  <c r="U112" i="10"/>
  <c r="V112" i="10"/>
  <c r="E112" i="10"/>
  <c r="F112" i="10"/>
  <c r="M112" i="10"/>
  <c r="N112" i="10"/>
  <c r="E110" i="10"/>
  <c r="M110" i="10"/>
  <c r="N110" i="10"/>
  <c r="Y110" i="10"/>
  <c r="I110" i="10"/>
  <c r="J110" i="10"/>
  <c r="S110" i="10"/>
  <c r="G109" i="10"/>
  <c r="H109" i="10"/>
  <c r="S109" i="10"/>
  <c r="AA109" i="10"/>
  <c r="G105" i="10"/>
  <c r="H105" i="10"/>
  <c r="W105" i="10"/>
  <c r="AA105" i="10"/>
  <c r="Y128" i="10"/>
  <c r="Z128" i="10"/>
  <c r="W123" i="10"/>
  <c r="X123" i="10"/>
  <c r="S118" i="10"/>
  <c r="W122" i="10"/>
  <c r="X122" i="10"/>
  <c r="S120" i="10"/>
  <c r="S116" i="10"/>
  <c r="Y113" i="10"/>
  <c r="S104" i="10"/>
  <c r="M8" i="3"/>
  <c r="D19" i="11"/>
  <c r="O6" i="3"/>
  <c r="F14" i="11"/>
  <c r="D18" i="11"/>
  <c r="C15" i="11"/>
  <c r="L9" i="3"/>
  <c r="N7" i="3"/>
  <c r="E15" i="11"/>
  <c r="L8" i="3"/>
  <c r="N8" i="3"/>
  <c r="E16" i="11"/>
  <c r="N6" i="3"/>
  <c r="E14" i="11"/>
  <c r="O7" i="3"/>
  <c r="F15" i="11"/>
  <c r="M9" i="3"/>
  <c r="Y4" i="2"/>
  <c r="T5" i="2"/>
  <c r="C16" i="5"/>
  <c r="D6" i="7"/>
  <c r="D17" i="7"/>
  <c r="H6" i="7"/>
  <c r="H17" i="7"/>
  <c r="AD24" i="2"/>
  <c r="T23" i="4"/>
  <c r="AH23" i="4"/>
  <c r="U76" i="10"/>
  <c r="V76" i="10"/>
  <c r="S76" i="10"/>
  <c r="T76" i="10" s="1"/>
  <c r="AD153" i="2"/>
  <c r="F153" i="2"/>
  <c r="Q152" i="4"/>
  <c r="AA81" i="10"/>
  <c r="Y81" i="10"/>
  <c r="W81" i="10"/>
  <c r="U81" i="10"/>
  <c r="V81" i="10"/>
  <c r="S81" i="10"/>
  <c r="Q81" i="10"/>
  <c r="G81" i="10"/>
  <c r="H81" i="10"/>
  <c r="E81" i="10"/>
  <c r="M81" i="10"/>
  <c r="N81" i="10"/>
  <c r="K81" i="10"/>
  <c r="L81" i="10"/>
  <c r="I81" i="10"/>
  <c r="J81" i="10"/>
  <c r="AA74" i="10"/>
  <c r="Y74" i="10"/>
  <c r="W74" i="10"/>
  <c r="U74" i="10"/>
  <c r="V74" i="10"/>
  <c r="S74" i="10"/>
  <c r="Q74" i="10"/>
  <c r="AA70" i="10"/>
  <c r="AB70" i="10"/>
  <c r="Y70" i="10"/>
  <c r="Z70" i="10"/>
  <c r="W70" i="10"/>
  <c r="X70" i="10"/>
  <c r="U70" i="10"/>
  <c r="V70" i="10"/>
  <c r="S70" i="10"/>
  <c r="T70" i="10"/>
  <c r="Q70" i="10"/>
  <c r="AA66" i="10"/>
  <c r="AB66" i="10"/>
  <c r="Y66" i="10"/>
  <c r="Z66" i="10"/>
  <c r="W66" i="10"/>
  <c r="X66" i="10"/>
  <c r="U66" i="10"/>
  <c r="V66" i="10"/>
  <c r="S66" i="10"/>
  <c r="T66" i="10"/>
  <c r="Q66" i="10"/>
  <c r="AA62" i="10"/>
  <c r="Y62" i="10"/>
  <c r="U62" i="10"/>
  <c r="V62" i="10"/>
  <c r="S62" i="10"/>
  <c r="Q62" i="10"/>
  <c r="W62" i="10"/>
  <c r="AA58" i="10"/>
  <c r="AB58" i="10"/>
  <c r="Y58" i="10"/>
  <c r="Z58" i="10"/>
  <c r="U58" i="10"/>
  <c r="V58" i="10"/>
  <c r="S58" i="10"/>
  <c r="T58" i="10"/>
  <c r="Q58" i="10"/>
  <c r="W58" i="10"/>
  <c r="X58" i="10"/>
  <c r="AA54" i="10"/>
  <c r="Y54" i="10"/>
  <c r="U54" i="10"/>
  <c r="V54" i="10"/>
  <c r="S54" i="10"/>
  <c r="Q54" i="10"/>
  <c r="W54" i="10"/>
  <c r="AA50" i="10"/>
  <c r="Y50" i="10"/>
  <c r="U50" i="10"/>
  <c r="V50" i="10"/>
  <c r="S50" i="10"/>
  <c r="Q50" i="10"/>
  <c r="W50" i="10"/>
  <c r="AA46" i="10"/>
  <c r="AB46" i="10"/>
  <c r="Y46" i="10"/>
  <c r="Z46" i="10"/>
  <c r="U46" i="10"/>
  <c r="V46" i="10"/>
  <c r="S46" i="10"/>
  <c r="T46" i="10"/>
  <c r="Q46" i="10"/>
  <c r="W46" i="10"/>
  <c r="X46" i="10"/>
  <c r="AA42" i="10"/>
  <c r="AB42" i="10"/>
  <c r="Y42" i="10"/>
  <c r="Z42" i="10"/>
  <c r="W42" i="10"/>
  <c r="X42" i="10"/>
  <c r="U42" i="10"/>
  <c r="V42" i="10"/>
  <c r="S42" i="10"/>
  <c r="T42" i="10"/>
  <c r="Q42" i="10"/>
  <c r="E42" i="10"/>
  <c r="F42" i="10"/>
  <c r="I42" i="10"/>
  <c r="J42" i="10"/>
  <c r="M42" i="10"/>
  <c r="N42" i="10"/>
  <c r="G42" i="10"/>
  <c r="H42" i="10"/>
  <c r="K42" i="10"/>
  <c r="L42" i="10"/>
  <c r="AA40" i="10"/>
  <c r="Y40" i="10"/>
  <c r="W40" i="10"/>
  <c r="U40" i="10"/>
  <c r="V40" i="10"/>
  <c r="S40" i="10"/>
  <c r="Q40" i="10"/>
  <c r="M40" i="10"/>
  <c r="N40" i="10"/>
  <c r="G40" i="10"/>
  <c r="H40" i="10"/>
  <c r="AA36" i="10"/>
  <c r="Y36" i="10"/>
  <c r="W36" i="10"/>
  <c r="U36" i="10"/>
  <c r="V36" i="10"/>
  <c r="S36" i="10"/>
  <c r="Q36" i="10"/>
  <c r="I36" i="10"/>
  <c r="J36" i="10"/>
  <c r="AA32" i="10"/>
  <c r="AB32" i="10"/>
  <c r="Y32" i="10"/>
  <c r="Z32" i="10"/>
  <c r="W32" i="10"/>
  <c r="X32" i="10"/>
  <c r="U32" i="10"/>
  <c r="V32" i="10"/>
  <c r="S32" i="10"/>
  <c r="T32" i="10"/>
  <c r="Q32" i="10"/>
  <c r="E32" i="10"/>
  <c r="F32" i="10"/>
  <c r="AA28" i="10"/>
  <c r="Y28" i="10"/>
  <c r="W28" i="10"/>
  <c r="U28" i="10"/>
  <c r="V28" i="10"/>
  <c r="S28" i="10"/>
  <c r="Q28" i="10"/>
  <c r="AA24" i="10"/>
  <c r="AB24" i="10"/>
  <c r="Y24" i="10"/>
  <c r="Z24" i="10"/>
  <c r="W24" i="10"/>
  <c r="X24" i="10"/>
  <c r="U24" i="10"/>
  <c r="V24" i="10"/>
  <c r="S24" i="10"/>
  <c r="T24" i="10"/>
  <c r="Q24" i="10"/>
  <c r="M24" i="10"/>
  <c r="N24" i="10"/>
  <c r="AA20" i="10"/>
  <c r="AB20" i="10"/>
  <c r="Y20" i="10"/>
  <c r="Z20" i="10"/>
  <c r="W20" i="10"/>
  <c r="X20" i="10"/>
  <c r="U20" i="10"/>
  <c r="V20" i="10"/>
  <c r="S20" i="10"/>
  <c r="T20" i="10"/>
  <c r="Q20" i="10"/>
  <c r="AA16" i="10"/>
  <c r="Y16" i="10"/>
  <c r="W16" i="10"/>
  <c r="U16" i="10"/>
  <c r="V16" i="10"/>
  <c r="S16" i="10"/>
  <c r="Q16" i="10"/>
  <c r="AA12" i="10"/>
  <c r="Y12" i="10"/>
  <c r="W12" i="10"/>
  <c r="U12" i="10"/>
  <c r="V12" i="10"/>
  <c r="S12" i="10"/>
  <c r="Q12" i="10"/>
  <c r="E12" i="10"/>
  <c r="F12" i="10"/>
  <c r="M12" i="10"/>
  <c r="N12" i="10"/>
  <c r="AA8" i="10"/>
  <c r="Y8" i="10"/>
  <c r="W8" i="10"/>
  <c r="U8" i="10"/>
  <c r="V8" i="10"/>
  <c r="S8" i="10"/>
  <c r="Q8" i="10"/>
  <c r="M8" i="10"/>
  <c r="N8" i="10"/>
  <c r="E8" i="10"/>
  <c r="F8" i="10"/>
  <c r="K8" i="10"/>
  <c r="L8" i="10"/>
  <c r="U4" i="10"/>
  <c r="V4" i="10"/>
  <c r="Y4" i="10"/>
  <c r="AA4" i="10"/>
  <c r="I8" i="10"/>
  <c r="J8" i="10"/>
  <c r="AA80" i="10"/>
  <c r="AB80" i="10"/>
  <c r="Y80" i="10"/>
  <c r="Z80" i="10"/>
  <c r="W80" i="10"/>
  <c r="X80" i="10"/>
  <c r="U80" i="10"/>
  <c r="V80" i="10"/>
  <c r="S80" i="10"/>
  <c r="T80" i="10"/>
  <c r="Q80" i="10"/>
  <c r="K80" i="10"/>
  <c r="L80" i="10"/>
  <c r="Q36" i="4"/>
  <c r="Z36" i="4"/>
  <c r="AA84" i="10"/>
  <c r="Y84" i="10"/>
  <c r="W84" i="10"/>
  <c r="U84" i="10"/>
  <c r="V84" i="10"/>
  <c r="S84" i="10"/>
  <c r="Q84" i="10"/>
  <c r="AA79" i="10"/>
  <c r="Y79" i="10"/>
  <c r="W79" i="10"/>
  <c r="U79" i="10"/>
  <c r="V79" i="10"/>
  <c r="S79" i="10"/>
  <c r="Q79" i="10"/>
  <c r="AA77" i="10"/>
  <c r="Y77" i="10"/>
  <c r="W77" i="10"/>
  <c r="U77" i="10"/>
  <c r="V77" i="10"/>
  <c r="S77" i="10"/>
  <c r="Q77" i="10"/>
  <c r="AA73" i="10"/>
  <c r="Y73" i="10"/>
  <c r="W73" i="10"/>
  <c r="U73" i="10"/>
  <c r="V73" i="10"/>
  <c r="S73" i="10"/>
  <c r="Q73" i="10"/>
  <c r="AA61" i="10"/>
  <c r="Y61" i="10"/>
  <c r="W61" i="10"/>
  <c r="U61" i="10"/>
  <c r="V61" i="10"/>
  <c r="S61" i="10"/>
  <c r="Q61" i="10"/>
  <c r="AA57" i="10"/>
  <c r="Y57" i="10"/>
  <c r="W57" i="10"/>
  <c r="U57" i="10"/>
  <c r="V57" i="10"/>
  <c r="S57" i="10"/>
  <c r="Q57" i="10"/>
  <c r="AA53" i="10"/>
  <c r="Y53" i="10"/>
  <c r="W53" i="10"/>
  <c r="U53" i="10"/>
  <c r="V53" i="10"/>
  <c r="S53" i="10"/>
  <c r="Q53" i="10"/>
  <c r="AA49" i="10"/>
  <c r="Y49" i="10"/>
  <c r="W49" i="10"/>
  <c r="U49" i="10"/>
  <c r="V49" i="10"/>
  <c r="S49" i="10"/>
  <c r="Q49" i="10"/>
  <c r="AA45" i="10"/>
  <c r="Y45" i="10"/>
  <c r="W45" i="10"/>
  <c r="U45" i="10"/>
  <c r="V45" i="10"/>
  <c r="S45" i="10"/>
  <c r="Q45" i="10"/>
  <c r="AA41" i="10"/>
  <c r="Y41" i="10"/>
  <c r="W41" i="10"/>
  <c r="U41" i="10"/>
  <c r="V41" i="10"/>
  <c r="S41" i="10"/>
  <c r="Q41" i="10"/>
  <c r="AA39" i="10"/>
  <c r="Y39" i="10"/>
  <c r="Z39" i="10"/>
  <c r="W39" i="10"/>
  <c r="X39" i="10" s="1"/>
  <c r="U39" i="10"/>
  <c r="V39" i="10"/>
  <c r="S39" i="10"/>
  <c r="Q39" i="10"/>
  <c r="O39" i="10" s="1"/>
  <c r="P39" i="10" s="1"/>
  <c r="AA35" i="10"/>
  <c r="Y35" i="10"/>
  <c r="W35" i="10"/>
  <c r="U35" i="10"/>
  <c r="V35" i="10"/>
  <c r="S35" i="10"/>
  <c r="Q35" i="10"/>
  <c r="AA31" i="10"/>
  <c r="Y31" i="10"/>
  <c r="Z31" i="10"/>
  <c r="W31" i="10"/>
  <c r="U31" i="10"/>
  <c r="V31" i="10"/>
  <c r="S31" i="10"/>
  <c r="Q31" i="10"/>
  <c r="AA27" i="10"/>
  <c r="Y27" i="10"/>
  <c r="W27" i="10"/>
  <c r="U27" i="10"/>
  <c r="V27" i="10"/>
  <c r="S27" i="10"/>
  <c r="Q27" i="10"/>
  <c r="AA23" i="10"/>
  <c r="Y23" i="10"/>
  <c r="W23" i="10"/>
  <c r="U23" i="10"/>
  <c r="V23" i="10"/>
  <c r="S23" i="10"/>
  <c r="Q23" i="10"/>
  <c r="AA19" i="10"/>
  <c r="Y19" i="10"/>
  <c r="W19" i="10"/>
  <c r="U19" i="10"/>
  <c r="V19" i="10"/>
  <c r="S19" i="10"/>
  <c r="Q19" i="10"/>
  <c r="AA15" i="10"/>
  <c r="Y15" i="10"/>
  <c r="W15" i="10"/>
  <c r="U15" i="10"/>
  <c r="V15" i="10"/>
  <c r="S15" i="10"/>
  <c r="Q15" i="10"/>
  <c r="AA11" i="10"/>
  <c r="Y11" i="10"/>
  <c r="W11" i="10"/>
  <c r="U11" i="10"/>
  <c r="V11" i="10"/>
  <c r="S11" i="10"/>
  <c r="Q11" i="10"/>
  <c r="AA7" i="10"/>
  <c r="Y7" i="10"/>
  <c r="W7" i="10"/>
  <c r="U7" i="10"/>
  <c r="V7" i="10"/>
  <c r="S7" i="10"/>
  <c r="Q7" i="10"/>
  <c r="AA85" i="10"/>
  <c r="Y85" i="10"/>
  <c r="W85" i="10"/>
  <c r="U85" i="10"/>
  <c r="V85" i="10"/>
  <c r="S85" i="10"/>
  <c r="Q85" i="10"/>
  <c r="AA83" i="10"/>
  <c r="Y83" i="10"/>
  <c r="W83" i="10"/>
  <c r="U83" i="10"/>
  <c r="V83" i="10"/>
  <c r="S83" i="10"/>
  <c r="Q83" i="10"/>
  <c r="AA78" i="10"/>
  <c r="Y78" i="10"/>
  <c r="W78" i="10"/>
  <c r="U78" i="10"/>
  <c r="V78" i="10"/>
  <c r="S78" i="10"/>
  <c r="Q78" i="10"/>
  <c r="AA72" i="10"/>
  <c r="Y72" i="10"/>
  <c r="W72" i="10"/>
  <c r="U72" i="10"/>
  <c r="V72" i="10"/>
  <c r="S72" i="10"/>
  <c r="Q72" i="10"/>
  <c r="AA68" i="10"/>
  <c r="Y68" i="10"/>
  <c r="W68" i="10"/>
  <c r="U68" i="10"/>
  <c r="V68" i="10"/>
  <c r="S68" i="10"/>
  <c r="Q68" i="10"/>
  <c r="AA64" i="10"/>
  <c r="AB64" i="10"/>
  <c r="Y64" i="10"/>
  <c r="Z64" i="10"/>
  <c r="W64" i="10"/>
  <c r="X64" i="10"/>
  <c r="U64" i="10"/>
  <c r="V64" i="10"/>
  <c r="S64" i="10"/>
  <c r="T64" i="10"/>
  <c r="Q64" i="10"/>
  <c r="AA60" i="10"/>
  <c r="AB60" i="10"/>
  <c r="Y60" i="10"/>
  <c r="Z60" i="10"/>
  <c r="W60" i="10"/>
  <c r="X60" i="10"/>
  <c r="U60" i="10"/>
  <c r="V60" i="10"/>
  <c r="S60" i="10"/>
  <c r="T60" i="10"/>
  <c r="Q60" i="10"/>
  <c r="AA56" i="10"/>
  <c r="Y56" i="10"/>
  <c r="W56" i="10"/>
  <c r="U56" i="10"/>
  <c r="V56" i="10"/>
  <c r="S56" i="10"/>
  <c r="Q56" i="10"/>
  <c r="AA52" i="10"/>
  <c r="Y52" i="10"/>
  <c r="W52" i="10"/>
  <c r="U52" i="10"/>
  <c r="V52" i="10"/>
  <c r="S52" i="10"/>
  <c r="Q52" i="10"/>
  <c r="AA48" i="10"/>
  <c r="AB48" i="10"/>
  <c r="Y48" i="10"/>
  <c r="Z48" i="10"/>
  <c r="W48" i="10"/>
  <c r="X48" i="10"/>
  <c r="U48" i="10"/>
  <c r="V48" i="10"/>
  <c r="S48" i="10"/>
  <c r="T48" i="10"/>
  <c r="Q48" i="10"/>
  <c r="AA44" i="10"/>
  <c r="AB44" i="10"/>
  <c r="Y44" i="10"/>
  <c r="Z44" i="10"/>
  <c r="W44" i="10"/>
  <c r="X44" i="10"/>
  <c r="U44" i="10"/>
  <c r="V44" i="10"/>
  <c r="S44" i="10"/>
  <c r="T44" i="10"/>
  <c r="Q44" i="10"/>
  <c r="AA38" i="10"/>
  <c r="Y38" i="10"/>
  <c r="W38" i="10"/>
  <c r="U38" i="10"/>
  <c r="V38" i="10"/>
  <c r="S38" i="10"/>
  <c r="Q38" i="10"/>
  <c r="AA34" i="10"/>
  <c r="Y34" i="10"/>
  <c r="W34" i="10"/>
  <c r="U34" i="10"/>
  <c r="V34" i="10"/>
  <c r="S34" i="10"/>
  <c r="Q34" i="10"/>
  <c r="AA30" i="10"/>
  <c r="Y30" i="10"/>
  <c r="W30" i="10"/>
  <c r="U30" i="10"/>
  <c r="V30" i="10"/>
  <c r="S30" i="10"/>
  <c r="Q30" i="10"/>
  <c r="AA26" i="10"/>
  <c r="Y26" i="10"/>
  <c r="W26" i="10"/>
  <c r="U26" i="10"/>
  <c r="V26" i="10"/>
  <c r="S26" i="10"/>
  <c r="Q26" i="10"/>
  <c r="AA22" i="10"/>
  <c r="AB22" i="10"/>
  <c r="Y22" i="10"/>
  <c r="Z22" i="10"/>
  <c r="W22" i="10"/>
  <c r="X22" i="10"/>
  <c r="U22" i="10"/>
  <c r="V22" i="10"/>
  <c r="S22" i="10"/>
  <c r="T22" i="10"/>
  <c r="Q22" i="10"/>
  <c r="AA18" i="10"/>
  <c r="AB18" i="10"/>
  <c r="Y18" i="10"/>
  <c r="Z18" i="10"/>
  <c r="W18" i="10"/>
  <c r="X18" i="10"/>
  <c r="U18" i="10"/>
  <c r="V18" i="10"/>
  <c r="S18" i="10"/>
  <c r="T18" i="10"/>
  <c r="Q18" i="10"/>
  <c r="AA14" i="10"/>
  <c r="Y14" i="10"/>
  <c r="W14" i="10"/>
  <c r="U14" i="10"/>
  <c r="V14" i="10"/>
  <c r="S14" i="10"/>
  <c r="Q14" i="10"/>
  <c r="AA10" i="10"/>
  <c r="Y10" i="10"/>
  <c r="W10" i="10"/>
  <c r="U10" i="10"/>
  <c r="V10" i="10"/>
  <c r="S10" i="10"/>
  <c r="Q10" i="10"/>
  <c r="AA6" i="10"/>
  <c r="AB6" i="10"/>
  <c r="Y6" i="10"/>
  <c r="Z6" i="10"/>
  <c r="W6" i="10"/>
  <c r="X6" i="10"/>
  <c r="U6" i="10"/>
  <c r="V6" i="10"/>
  <c r="S6" i="10"/>
  <c r="T6" i="10"/>
  <c r="Q6" i="10"/>
  <c r="AA82" i="10"/>
  <c r="AB82" i="10"/>
  <c r="Y82" i="10"/>
  <c r="Z82" i="10"/>
  <c r="W82" i="10"/>
  <c r="X82" i="10"/>
  <c r="U82" i="10"/>
  <c r="V82" i="10"/>
  <c r="S82" i="10"/>
  <c r="T82" i="10"/>
  <c r="Q82" i="10"/>
  <c r="AA75" i="10"/>
  <c r="Y75" i="10"/>
  <c r="W75" i="10"/>
  <c r="U75" i="10"/>
  <c r="V75" i="10"/>
  <c r="S75" i="10"/>
  <c r="Q75" i="10"/>
  <c r="AA71" i="10"/>
  <c r="Y71" i="10"/>
  <c r="W71" i="10"/>
  <c r="U71" i="10"/>
  <c r="V71" i="10"/>
  <c r="S71" i="10"/>
  <c r="Q71" i="10"/>
  <c r="AA69" i="10"/>
  <c r="Y69" i="10"/>
  <c r="W69" i="10"/>
  <c r="U69" i="10"/>
  <c r="V69" i="10"/>
  <c r="S69" i="10"/>
  <c r="Q69" i="10"/>
  <c r="AA67" i="10"/>
  <c r="Y67" i="10"/>
  <c r="W67" i="10"/>
  <c r="U67" i="10"/>
  <c r="V67" i="10"/>
  <c r="S67" i="10"/>
  <c r="Q67" i="10"/>
  <c r="AA65" i="10"/>
  <c r="Y65" i="10"/>
  <c r="W65" i="10"/>
  <c r="U65" i="10"/>
  <c r="V65" i="10"/>
  <c r="S65" i="10"/>
  <c r="Q65" i="10"/>
  <c r="AA63" i="10"/>
  <c r="Y63" i="10"/>
  <c r="U63" i="10"/>
  <c r="V63" i="10"/>
  <c r="S63" i="10"/>
  <c r="Q63" i="10"/>
  <c r="W63" i="10"/>
  <c r="AA59" i="10"/>
  <c r="Y59" i="10"/>
  <c r="U59" i="10"/>
  <c r="V59" i="10"/>
  <c r="S59" i="10"/>
  <c r="Q59" i="10"/>
  <c r="W59" i="10"/>
  <c r="AA55" i="10"/>
  <c r="Y55" i="10"/>
  <c r="U55" i="10"/>
  <c r="V55" i="10"/>
  <c r="S55" i="10"/>
  <c r="Q55" i="10"/>
  <c r="W55" i="10"/>
  <c r="AA51" i="10"/>
  <c r="Y51" i="10"/>
  <c r="U51" i="10"/>
  <c r="V51" i="10"/>
  <c r="S51" i="10"/>
  <c r="Q51" i="10"/>
  <c r="W51" i="10"/>
  <c r="AA47" i="10"/>
  <c r="Y47" i="10"/>
  <c r="U47" i="10"/>
  <c r="V47" i="10"/>
  <c r="S47" i="10"/>
  <c r="Q47" i="10"/>
  <c r="W47" i="10"/>
  <c r="AA43" i="10"/>
  <c r="AB43" i="10"/>
  <c r="Y43" i="10"/>
  <c r="Z43" i="10"/>
  <c r="W43" i="10"/>
  <c r="X43" i="10"/>
  <c r="U43" i="10"/>
  <c r="V43" i="10"/>
  <c r="S43" i="10"/>
  <c r="T43" i="10"/>
  <c r="Q43" i="10"/>
  <c r="AA37" i="10"/>
  <c r="Y37" i="10"/>
  <c r="W37" i="10"/>
  <c r="U37" i="10"/>
  <c r="V37" i="10"/>
  <c r="S37" i="10"/>
  <c r="Q37" i="10"/>
  <c r="AA33" i="10"/>
  <c r="Y33" i="10"/>
  <c r="Z33" i="10"/>
  <c r="W33" i="10"/>
  <c r="U33" i="10"/>
  <c r="V33" i="10"/>
  <c r="S33" i="10"/>
  <c r="Q33" i="10"/>
  <c r="AA29" i="10"/>
  <c r="Y29" i="10"/>
  <c r="W29" i="10"/>
  <c r="U29" i="10"/>
  <c r="V29" i="10"/>
  <c r="S29" i="10"/>
  <c r="Q29" i="10"/>
  <c r="AA25" i="10"/>
  <c r="Y25" i="10"/>
  <c r="W25" i="10"/>
  <c r="U25" i="10"/>
  <c r="V25" i="10"/>
  <c r="S25" i="10"/>
  <c r="Q25" i="10"/>
  <c r="AA21" i="10"/>
  <c r="Y21" i="10"/>
  <c r="W21" i="10"/>
  <c r="U21" i="10"/>
  <c r="V21" i="10"/>
  <c r="S21" i="10"/>
  <c r="Q21" i="10"/>
  <c r="AA17" i="10"/>
  <c r="Y17" i="10"/>
  <c r="W17" i="10"/>
  <c r="U17" i="10"/>
  <c r="V17" i="10"/>
  <c r="S17" i="10"/>
  <c r="Q17" i="10"/>
  <c r="AA13" i="10"/>
  <c r="Y13" i="10"/>
  <c r="W13" i="10"/>
  <c r="U13" i="10"/>
  <c r="V13" i="10"/>
  <c r="S13" i="10"/>
  <c r="Q13" i="10"/>
  <c r="AA9" i="10"/>
  <c r="Y9" i="10"/>
  <c r="W9" i="10"/>
  <c r="U9" i="10"/>
  <c r="V9" i="10"/>
  <c r="S9" i="10"/>
  <c r="Q9" i="10"/>
  <c r="AA5" i="10"/>
  <c r="Y5" i="10"/>
  <c r="W5" i="10"/>
  <c r="U5" i="10"/>
  <c r="V5" i="10"/>
  <c r="S5" i="10"/>
  <c r="Q5" i="10"/>
  <c r="P190" i="5"/>
  <c r="L190" i="5"/>
  <c r="M189" i="5"/>
  <c r="N188" i="5"/>
  <c r="O187" i="5"/>
  <c r="P186" i="5"/>
  <c r="L186" i="5"/>
  <c r="M185" i="5"/>
  <c r="N184" i="5"/>
  <c r="O183" i="5"/>
  <c r="P182" i="5"/>
  <c r="L182" i="5"/>
  <c r="M181" i="5"/>
  <c r="N180" i="5"/>
  <c r="O179" i="5"/>
  <c r="P178" i="5"/>
  <c r="L178" i="5"/>
  <c r="M177" i="5"/>
  <c r="N176" i="5"/>
  <c r="O175" i="5"/>
  <c r="P174" i="5"/>
  <c r="L174" i="5"/>
  <c r="M173" i="5"/>
  <c r="N172" i="5"/>
  <c r="O171" i="5"/>
  <c r="P170" i="5"/>
  <c r="L170" i="5"/>
  <c r="M169" i="5"/>
  <c r="N168" i="5"/>
  <c r="O167" i="5"/>
  <c r="P166" i="5"/>
  <c r="L166" i="5"/>
  <c r="M165" i="5"/>
  <c r="N164" i="5"/>
  <c r="O163" i="5"/>
  <c r="P162" i="5"/>
  <c r="L162" i="5"/>
  <c r="M161" i="5"/>
  <c r="N160" i="5"/>
  <c r="O159" i="5"/>
  <c r="P158" i="5"/>
  <c r="L158" i="5"/>
  <c r="M157" i="5"/>
  <c r="N156" i="5"/>
  <c r="O155" i="5"/>
  <c r="P154" i="5"/>
  <c r="L154" i="5"/>
  <c r="M153" i="5"/>
  <c r="N152" i="5"/>
  <c r="O151" i="5"/>
  <c r="P150" i="5"/>
  <c r="L150" i="5"/>
  <c r="M149" i="5"/>
  <c r="N148" i="5"/>
  <c r="O147" i="5"/>
  <c r="P146" i="5"/>
  <c r="L146" i="5"/>
  <c r="O143" i="5"/>
  <c r="O139" i="5"/>
  <c r="P138" i="5"/>
  <c r="L138" i="5"/>
  <c r="M137" i="5"/>
  <c r="N136" i="5"/>
  <c r="O135" i="5"/>
  <c r="P134" i="5"/>
  <c r="L134" i="5"/>
  <c r="M133" i="5"/>
  <c r="N132" i="5"/>
  <c r="O131" i="5"/>
  <c r="P130" i="5"/>
  <c r="L130" i="5"/>
  <c r="M129" i="5"/>
  <c r="N128" i="5"/>
  <c r="O127" i="5"/>
  <c r="P126" i="5"/>
  <c r="L126" i="5"/>
  <c r="M125" i="5"/>
  <c r="N124" i="5"/>
  <c r="O123" i="5"/>
  <c r="P122" i="5"/>
  <c r="L122" i="5"/>
  <c r="M121" i="5"/>
  <c r="N120" i="5"/>
  <c r="O119" i="5"/>
  <c r="P118" i="5"/>
  <c r="L118" i="5"/>
  <c r="M117" i="5"/>
  <c r="N116" i="5"/>
  <c r="O115" i="5"/>
  <c r="P114" i="5"/>
  <c r="L114" i="5"/>
  <c r="M113" i="5"/>
  <c r="N112" i="5"/>
  <c r="O111" i="5"/>
  <c r="P110" i="5"/>
  <c r="L110" i="5"/>
  <c r="M109" i="5"/>
  <c r="N108" i="5"/>
  <c r="O107" i="5"/>
  <c r="P106" i="5"/>
  <c r="L106" i="5"/>
  <c r="M105" i="5"/>
  <c r="N104" i="5"/>
  <c r="O103" i="5"/>
  <c r="P102" i="5"/>
  <c r="L102" i="5"/>
  <c r="M101" i="5"/>
  <c r="N100" i="5"/>
  <c r="O99" i="5"/>
  <c r="P98" i="5"/>
  <c r="L98" i="5"/>
  <c r="M97" i="5"/>
  <c r="N96" i="5"/>
  <c r="O95" i="5"/>
  <c r="P94" i="5"/>
  <c r="L94" i="5"/>
  <c r="M93" i="5"/>
  <c r="N92" i="5"/>
  <c r="O91" i="5"/>
  <c r="P90" i="5"/>
  <c r="L90" i="5"/>
  <c r="M89" i="5"/>
  <c r="N88" i="5"/>
  <c r="O87" i="5"/>
  <c r="P86" i="5"/>
  <c r="L86" i="5"/>
  <c r="M85" i="5"/>
  <c r="N84" i="5"/>
  <c r="O83" i="5"/>
  <c r="P82" i="5"/>
  <c r="L82" i="5"/>
  <c r="M81" i="5"/>
  <c r="N80" i="5"/>
  <c r="O79" i="5"/>
  <c r="P78" i="5"/>
  <c r="L78" i="5"/>
  <c r="M77" i="5"/>
  <c r="N76" i="5"/>
  <c r="O75" i="5"/>
  <c r="P74" i="5"/>
  <c r="L74" i="5"/>
  <c r="M73" i="5"/>
  <c r="N72" i="5"/>
  <c r="O71" i="5"/>
  <c r="P70" i="5"/>
  <c r="L70" i="5"/>
  <c r="M69" i="5"/>
  <c r="N68" i="5"/>
  <c r="O67" i="5"/>
  <c r="P66" i="5"/>
  <c r="L66" i="5"/>
  <c r="M65" i="5"/>
  <c r="N64" i="5"/>
  <c r="O63" i="5"/>
  <c r="P62" i="5"/>
  <c r="L62" i="5"/>
  <c r="M61" i="5"/>
  <c r="N60" i="5"/>
  <c r="O59" i="5"/>
  <c r="P58" i="5"/>
  <c r="L58" i="5"/>
  <c r="M57" i="5"/>
  <c r="N56" i="5"/>
  <c r="O55" i="5"/>
  <c r="P54" i="5"/>
  <c r="L54" i="5"/>
  <c r="M53" i="5"/>
  <c r="N52" i="5"/>
  <c r="O51" i="5"/>
  <c r="P50" i="5"/>
  <c r="L50" i="5"/>
  <c r="M49" i="5"/>
  <c r="N48" i="5"/>
  <c r="O47" i="5"/>
  <c r="P46" i="5"/>
  <c r="L46" i="5"/>
  <c r="M45" i="5"/>
  <c r="N44" i="5"/>
  <c r="O43" i="5"/>
  <c r="P42" i="5"/>
  <c r="L42" i="5"/>
  <c r="M41" i="5"/>
  <c r="N40" i="5"/>
  <c r="O39" i="5"/>
  <c r="P38" i="5"/>
  <c r="L38" i="5"/>
  <c r="M37" i="5"/>
  <c r="N36" i="5"/>
  <c r="O35" i="5"/>
  <c r="P34" i="5"/>
  <c r="L34" i="5"/>
  <c r="M33" i="5"/>
  <c r="N32" i="5"/>
  <c r="O31" i="5"/>
  <c r="P30" i="5"/>
  <c r="L30" i="5"/>
  <c r="M29" i="5"/>
  <c r="N28" i="5"/>
  <c r="O27" i="5"/>
  <c r="P26" i="5"/>
  <c r="L26" i="5"/>
  <c r="M25" i="5"/>
  <c r="N24" i="5"/>
  <c r="O23" i="5"/>
  <c r="P22" i="5"/>
  <c r="L22" i="5"/>
  <c r="M21" i="5"/>
  <c r="N20" i="5"/>
  <c r="O19" i="5"/>
  <c r="P18" i="5"/>
  <c r="L18" i="5"/>
  <c r="M17" i="5"/>
  <c r="N16" i="5"/>
  <c r="O15" i="5"/>
  <c r="P14" i="5"/>
  <c r="L14" i="5"/>
  <c r="M13" i="5"/>
  <c r="N12" i="5"/>
  <c r="O11" i="5"/>
  <c r="P10" i="5"/>
  <c r="L10" i="5"/>
  <c r="M9" i="5"/>
  <c r="N8" i="5"/>
  <c r="O7" i="5"/>
  <c r="P6" i="5"/>
  <c r="L6" i="5"/>
  <c r="M5" i="5"/>
  <c r="AA100" i="10"/>
  <c r="Y100" i="10"/>
  <c r="W100" i="10"/>
  <c r="U100" i="10"/>
  <c r="V100" i="10"/>
  <c r="S100" i="10"/>
  <c r="Q100" i="10"/>
  <c r="AA96" i="10"/>
  <c r="Y96" i="10"/>
  <c r="W96" i="10"/>
  <c r="U96" i="10"/>
  <c r="V96" i="10"/>
  <c r="S96" i="10"/>
  <c r="Q96" i="10"/>
  <c r="AA92" i="10"/>
  <c r="Y92" i="10"/>
  <c r="W92" i="10"/>
  <c r="U92" i="10"/>
  <c r="V92" i="10"/>
  <c r="S92" i="10"/>
  <c r="Q92" i="10"/>
  <c r="AA88" i="10"/>
  <c r="Y88" i="10"/>
  <c r="W88" i="10"/>
  <c r="U88" i="10"/>
  <c r="V88" i="10"/>
  <c r="S88" i="10"/>
  <c r="Q88" i="10"/>
  <c r="O190" i="5"/>
  <c r="P189" i="5"/>
  <c r="L189" i="5"/>
  <c r="M188" i="5"/>
  <c r="N187" i="5"/>
  <c r="O186" i="5"/>
  <c r="P185" i="5"/>
  <c r="L185" i="5"/>
  <c r="M184" i="5"/>
  <c r="N183" i="5"/>
  <c r="O182" i="5"/>
  <c r="P181" i="5"/>
  <c r="L181" i="5"/>
  <c r="M180" i="5"/>
  <c r="N179" i="5"/>
  <c r="O178" i="5"/>
  <c r="P177" i="5"/>
  <c r="L177" i="5"/>
  <c r="M176" i="5"/>
  <c r="N175" i="5"/>
  <c r="O174" i="5"/>
  <c r="P173" i="5"/>
  <c r="L173" i="5"/>
  <c r="M172" i="5"/>
  <c r="N171" i="5"/>
  <c r="O170" i="5"/>
  <c r="P169" i="5"/>
  <c r="L169" i="5"/>
  <c r="M168" i="5"/>
  <c r="N167" i="5"/>
  <c r="O166" i="5"/>
  <c r="P165" i="5"/>
  <c r="L165" i="5"/>
  <c r="M164" i="5"/>
  <c r="N163" i="5"/>
  <c r="O162" i="5"/>
  <c r="P161" i="5"/>
  <c r="L161" i="5"/>
  <c r="M160" i="5"/>
  <c r="N159" i="5"/>
  <c r="O158" i="5"/>
  <c r="P157" i="5"/>
  <c r="L157" i="5"/>
  <c r="M156" i="5"/>
  <c r="N155" i="5"/>
  <c r="O154" i="5"/>
  <c r="P153" i="5"/>
  <c r="L153" i="5"/>
  <c r="M152" i="5"/>
  <c r="N151" i="5"/>
  <c r="O150" i="5"/>
  <c r="P149" i="5"/>
  <c r="L149" i="5"/>
  <c r="M148" i="5"/>
  <c r="O146" i="5"/>
  <c r="O142" i="5"/>
  <c r="P141" i="5"/>
  <c r="L141" i="5"/>
  <c r="M140" i="5"/>
  <c r="N139" i="5"/>
  <c r="O138" i="5"/>
  <c r="P137" i="5"/>
  <c r="L137" i="5"/>
  <c r="M136" i="5"/>
  <c r="N135" i="5"/>
  <c r="O134" i="5"/>
  <c r="P133" i="5"/>
  <c r="L133" i="5"/>
  <c r="M132" i="5"/>
  <c r="N131" i="5"/>
  <c r="O130" i="5"/>
  <c r="P129" i="5"/>
  <c r="L129" i="5"/>
  <c r="M128" i="5"/>
  <c r="N127" i="5"/>
  <c r="O126" i="5"/>
  <c r="P125" i="5"/>
  <c r="L125" i="5"/>
  <c r="M124" i="5"/>
  <c r="N123" i="5"/>
  <c r="O122" i="5"/>
  <c r="P121" i="5"/>
  <c r="L121" i="5"/>
  <c r="M120" i="5"/>
  <c r="N119" i="5"/>
  <c r="O118" i="5"/>
  <c r="P117" i="5"/>
  <c r="L117" i="5"/>
  <c r="M116" i="5"/>
  <c r="N115" i="5"/>
  <c r="O114" i="5"/>
  <c r="P113" i="5"/>
  <c r="L113" i="5"/>
  <c r="M112" i="5"/>
  <c r="N111" i="5"/>
  <c r="O110" i="5"/>
  <c r="P109" i="5"/>
  <c r="L109" i="5"/>
  <c r="M108" i="5"/>
  <c r="N107" i="5"/>
  <c r="O106" i="5"/>
  <c r="P105" i="5"/>
  <c r="L105" i="5"/>
  <c r="M104" i="5"/>
  <c r="N103" i="5"/>
  <c r="O102" i="5"/>
  <c r="P101" i="5"/>
  <c r="L101" i="5"/>
  <c r="M100" i="5"/>
  <c r="N99" i="5"/>
  <c r="O98" i="5"/>
  <c r="P97" i="5"/>
  <c r="L97" i="5"/>
  <c r="M96" i="5"/>
  <c r="N95" i="5"/>
  <c r="O94" i="5"/>
  <c r="P93" i="5"/>
  <c r="L93" i="5"/>
  <c r="M92" i="5"/>
  <c r="N91" i="5"/>
  <c r="O90" i="5"/>
  <c r="P89" i="5"/>
  <c r="L89" i="5"/>
  <c r="M88" i="5"/>
  <c r="N87" i="5"/>
  <c r="O86" i="5"/>
  <c r="P85" i="5"/>
  <c r="L85" i="5"/>
  <c r="M84" i="5"/>
  <c r="N83" i="5"/>
  <c r="O82" i="5"/>
  <c r="P81" i="5"/>
  <c r="L81" i="5"/>
  <c r="M80" i="5"/>
  <c r="N79" i="5"/>
  <c r="O78" i="5"/>
  <c r="P77" i="5"/>
  <c r="L77" i="5"/>
  <c r="M76" i="5"/>
  <c r="N75" i="5"/>
  <c r="O74" i="5"/>
  <c r="P73" i="5"/>
  <c r="L73" i="5"/>
  <c r="M72" i="5"/>
  <c r="N71" i="5"/>
  <c r="O70" i="5"/>
  <c r="P69" i="5"/>
  <c r="L69" i="5"/>
  <c r="M68" i="5"/>
  <c r="N67" i="5"/>
  <c r="O66" i="5"/>
  <c r="P65" i="5"/>
  <c r="L65" i="5"/>
  <c r="M64" i="5"/>
  <c r="N63" i="5"/>
  <c r="O62" i="5"/>
  <c r="P61" i="5"/>
  <c r="L61" i="5"/>
  <c r="M60" i="5"/>
  <c r="N59" i="5"/>
  <c r="O58" i="5"/>
  <c r="P57" i="5"/>
  <c r="L57" i="5"/>
  <c r="M56" i="5"/>
  <c r="N55" i="5"/>
  <c r="O54" i="5"/>
  <c r="P53" i="5"/>
  <c r="L53" i="5"/>
  <c r="M52" i="5"/>
  <c r="N51" i="5"/>
  <c r="O50" i="5"/>
  <c r="P49" i="5"/>
  <c r="L49" i="5"/>
  <c r="M48" i="5"/>
  <c r="N47" i="5"/>
  <c r="O46" i="5"/>
  <c r="P45" i="5"/>
  <c r="L45" i="5"/>
  <c r="M44" i="5"/>
  <c r="N43" i="5"/>
  <c r="O42" i="5"/>
  <c r="P41" i="5"/>
  <c r="L41" i="5"/>
  <c r="M40" i="5"/>
  <c r="N39" i="5"/>
  <c r="O38" i="5"/>
  <c r="P37" i="5"/>
  <c r="L37" i="5"/>
  <c r="M36" i="5"/>
  <c r="N35" i="5"/>
  <c r="O34" i="5"/>
  <c r="P33" i="5"/>
  <c r="L33" i="5"/>
  <c r="M32" i="5"/>
  <c r="N31" i="5"/>
  <c r="O30" i="5"/>
  <c r="P29" i="5"/>
  <c r="L29" i="5"/>
  <c r="M28" i="5"/>
  <c r="N27" i="5"/>
  <c r="O26" i="5"/>
  <c r="P25" i="5"/>
  <c r="L25" i="5"/>
  <c r="M24" i="5"/>
  <c r="N23" i="5"/>
  <c r="O22" i="5"/>
  <c r="P21" i="5"/>
  <c r="L21" i="5"/>
  <c r="M20" i="5"/>
  <c r="N19" i="5"/>
  <c r="O18" i="5"/>
  <c r="P17" i="5"/>
  <c r="L17" i="5"/>
  <c r="M16" i="5"/>
  <c r="N15" i="5"/>
  <c r="O14" i="5"/>
  <c r="P13" i="5"/>
  <c r="L13" i="5"/>
  <c r="M12" i="5"/>
  <c r="N11" i="5"/>
  <c r="O10" i="5"/>
  <c r="P9" i="5"/>
  <c r="L9" i="5"/>
  <c r="M8" i="5"/>
  <c r="N7" i="5"/>
  <c r="O6" i="5"/>
  <c r="P5" i="5"/>
  <c r="L5" i="5"/>
  <c r="M100" i="10"/>
  <c r="N100" i="10"/>
  <c r="I100" i="10"/>
  <c r="J100" i="10"/>
  <c r="E100" i="10"/>
  <c r="F100" i="10"/>
  <c r="AA99" i="10"/>
  <c r="Y99" i="10"/>
  <c r="W99" i="10"/>
  <c r="U99" i="10"/>
  <c r="V99" i="10"/>
  <c r="S99" i="10"/>
  <c r="Q99" i="10"/>
  <c r="K98" i="10"/>
  <c r="L98" i="10"/>
  <c r="M96" i="10"/>
  <c r="N96" i="10"/>
  <c r="I96" i="10"/>
  <c r="J96" i="10"/>
  <c r="E96" i="10"/>
  <c r="F96" i="10"/>
  <c r="AA95" i="10"/>
  <c r="Y95" i="10"/>
  <c r="W95" i="10"/>
  <c r="U95" i="10"/>
  <c r="V95" i="10"/>
  <c r="S95" i="10"/>
  <c r="Q95" i="10"/>
  <c r="K94" i="10"/>
  <c r="M92" i="10"/>
  <c r="N92" i="10"/>
  <c r="I92" i="10"/>
  <c r="J92" i="10"/>
  <c r="E92" i="10"/>
  <c r="F92" i="10"/>
  <c r="AA91" i="10"/>
  <c r="Y91" i="10"/>
  <c r="W91" i="10"/>
  <c r="U91" i="10"/>
  <c r="V91" i="10"/>
  <c r="S91" i="10"/>
  <c r="Q91" i="10"/>
  <c r="K90" i="10"/>
  <c r="M88" i="10"/>
  <c r="N88" i="10"/>
  <c r="I88" i="10"/>
  <c r="J88" i="10"/>
  <c r="E88" i="10"/>
  <c r="AA87" i="10"/>
  <c r="Y87" i="10"/>
  <c r="W87" i="10"/>
  <c r="U87" i="10"/>
  <c r="V87" i="10"/>
  <c r="S87" i="10"/>
  <c r="Q87" i="10"/>
  <c r="K86" i="10"/>
  <c r="L86" i="10"/>
  <c r="T3" i="4"/>
  <c r="AH3" i="4"/>
  <c r="N190" i="5"/>
  <c r="O189" i="5"/>
  <c r="P188" i="5"/>
  <c r="L188" i="5"/>
  <c r="M187" i="5"/>
  <c r="N186" i="5"/>
  <c r="O185" i="5"/>
  <c r="P184" i="5"/>
  <c r="L184" i="5"/>
  <c r="M183" i="5"/>
  <c r="N182" i="5"/>
  <c r="O181" i="5"/>
  <c r="P180" i="5"/>
  <c r="L180" i="5"/>
  <c r="M179" i="5"/>
  <c r="N178" i="5"/>
  <c r="O177" i="5"/>
  <c r="P176" i="5"/>
  <c r="L176" i="5"/>
  <c r="M175" i="5"/>
  <c r="N174" i="5"/>
  <c r="O173" i="5"/>
  <c r="P172" i="5"/>
  <c r="L172" i="5"/>
  <c r="M171" i="5"/>
  <c r="N170" i="5"/>
  <c r="O169" i="5"/>
  <c r="P168" i="5"/>
  <c r="L168" i="5"/>
  <c r="M167" i="5"/>
  <c r="N166" i="5"/>
  <c r="O165" i="5"/>
  <c r="P164" i="5"/>
  <c r="L164" i="5"/>
  <c r="M163" i="5"/>
  <c r="N162" i="5"/>
  <c r="O161" i="5"/>
  <c r="P160" i="5"/>
  <c r="L160" i="5"/>
  <c r="M159" i="5"/>
  <c r="N158" i="5"/>
  <c r="O157" i="5"/>
  <c r="P156" i="5"/>
  <c r="L156" i="5"/>
  <c r="M155" i="5"/>
  <c r="N154" i="5"/>
  <c r="O153" i="5"/>
  <c r="P152" i="5"/>
  <c r="L152" i="5"/>
  <c r="M151" i="5"/>
  <c r="N150" i="5"/>
  <c r="O149" i="5"/>
  <c r="P148" i="5"/>
  <c r="L148" i="5"/>
  <c r="N146" i="5"/>
  <c r="P144" i="5"/>
  <c r="L144" i="5"/>
  <c r="M143" i="5"/>
  <c r="M139" i="5"/>
  <c r="N138" i="5"/>
  <c r="O137" i="5"/>
  <c r="P136" i="5"/>
  <c r="L136" i="5"/>
  <c r="M135" i="5"/>
  <c r="N134" i="5"/>
  <c r="O133" i="5"/>
  <c r="P132" i="5"/>
  <c r="L132" i="5"/>
  <c r="M131" i="5"/>
  <c r="N130" i="5"/>
  <c r="O129" i="5"/>
  <c r="P128" i="5"/>
  <c r="L128" i="5"/>
  <c r="M127" i="5"/>
  <c r="N126" i="5"/>
  <c r="O125" i="5"/>
  <c r="P124" i="5"/>
  <c r="L124" i="5"/>
  <c r="M123" i="5"/>
  <c r="N122" i="5"/>
  <c r="O121" i="5"/>
  <c r="P120" i="5"/>
  <c r="L120" i="5"/>
  <c r="M119" i="5"/>
  <c r="N118" i="5"/>
  <c r="O117" i="5"/>
  <c r="P116" i="5"/>
  <c r="L116" i="5"/>
  <c r="M115" i="5"/>
  <c r="N114" i="5"/>
  <c r="O113" i="5"/>
  <c r="P112" i="5"/>
  <c r="L112" i="5"/>
  <c r="M111" i="5"/>
  <c r="N110" i="5"/>
  <c r="O109" i="5"/>
  <c r="P108" i="5"/>
  <c r="L108" i="5"/>
  <c r="M107" i="5"/>
  <c r="N106" i="5"/>
  <c r="O105" i="5"/>
  <c r="P104" i="5"/>
  <c r="L104" i="5"/>
  <c r="M103" i="5"/>
  <c r="N102" i="5"/>
  <c r="O101" i="5"/>
  <c r="P100" i="5"/>
  <c r="L100" i="5"/>
  <c r="M99" i="5"/>
  <c r="N98" i="5"/>
  <c r="O97" i="5"/>
  <c r="P96" i="5"/>
  <c r="L96" i="5"/>
  <c r="M95" i="5"/>
  <c r="N94" i="5"/>
  <c r="O93" i="5"/>
  <c r="P92" i="5"/>
  <c r="L92" i="5"/>
  <c r="M91" i="5"/>
  <c r="N90" i="5"/>
  <c r="O89" i="5"/>
  <c r="P88" i="5"/>
  <c r="L88" i="5"/>
  <c r="M87" i="5"/>
  <c r="N86" i="5"/>
  <c r="O85" i="5"/>
  <c r="P84" i="5"/>
  <c r="L84" i="5"/>
  <c r="M83" i="5"/>
  <c r="N82" i="5"/>
  <c r="O81" i="5"/>
  <c r="P80" i="5"/>
  <c r="L80" i="5"/>
  <c r="M79" i="5"/>
  <c r="N78" i="5"/>
  <c r="O77" i="5"/>
  <c r="P76" i="5"/>
  <c r="L76" i="5"/>
  <c r="M75" i="5"/>
  <c r="N74" i="5"/>
  <c r="O73" i="5"/>
  <c r="P72" i="5"/>
  <c r="L72" i="5"/>
  <c r="M71" i="5"/>
  <c r="N70" i="5"/>
  <c r="O69" i="5"/>
  <c r="P68" i="5"/>
  <c r="L68" i="5"/>
  <c r="M67" i="5"/>
  <c r="N66" i="5"/>
  <c r="O65" i="5"/>
  <c r="P64" i="5"/>
  <c r="L64" i="5"/>
  <c r="M63" i="5"/>
  <c r="N62" i="5"/>
  <c r="O61" i="5"/>
  <c r="P60" i="5"/>
  <c r="L60" i="5"/>
  <c r="M59" i="5"/>
  <c r="N58" i="5"/>
  <c r="O57" i="5"/>
  <c r="P56" i="5"/>
  <c r="L56" i="5"/>
  <c r="M55" i="5"/>
  <c r="N54" i="5"/>
  <c r="O53" i="5"/>
  <c r="P52" i="5"/>
  <c r="L52" i="5"/>
  <c r="M51" i="5"/>
  <c r="N50" i="5"/>
  <c r="O49" i="5"/>
  <c r="P48" i="5"/>
  <c r="L48" i="5"/>
  <c r="M47" i="5"/>
  <c r="N46" i="5"/>
  <c r="O45" i="5"/>
  <c r="P44" i="5"/>
  <c r="L44" i="5"/>
  <c r="M43" i="5"/>
  <c r="N42" i="5"/>
  <c r="O41" i="5"/>
  <c r="P40" i="5"/>
  <c r="L40" i="5"/>
  <c r="M39" i="5"/>
  <c r="N38" i="5"/>
  <c r="O37" i="5"/>
  <c r="P36" i="5"/>
  <c r="L36" i="5"/>
  <c r="M35" i="5"/>
  <c r="N34" i="5"/>
  <c r="O33" i="5"/>
  <c r="P32" i="5"/>
  <c r="L32" i="5"/>
  <c r="M31" i="5"/>
  <c r="N30" i="5"/>
  <c r="O29" i="5"/>
  <c r="P28" i="5"/>
  <c r="L28" i="5"/>
  <c r="M27" i="5"/>
  <c r="N26" i="5"/>
  <c r="O25" i="5"/>
  <c r="P24" i="5"/>
  <c r="L24" i="5"/>
  <c r="M23" i="5"/>
  <c r="N22" i="5"/>
  <c r="O21" i="5"/>
  <c r="P20" i="5"/>
  <c r="L20" i="5"/>
  <c r="M19" i="5"/>
  <c r="N18" i="5"/>
  <c r="O17" i="5"/>
  <c r="P16" i="5"/>
  <c r="L16" i="5"/>
  <c r="M15" i="5"/>
  <c r="N14" i="5"/>
  <c r="O13" i="5"/>
  <c r="P12" i="5"/>
  <c r="L12" i="5"/>
  <c r="M11" i="5"/>
  <c r="N10" i="5"/>
  <c r="O9" i="5"/>
  <c r="P8" i="5"/>
  <c r="L8" i="5"/>
  <c r="M7" i="5"/>
  <c r="N6" i="5"/>
  <c r="O5" i="5"/>
  <c r="AA98" i="10"/>
  <c r="Y98" i="10"/>
  <c r="W98" i="10"/>
  <c r="U98" i="10"/>
  <c r="V98" i="10"/>
  <c r="S98" i="10"/>
  <c r="Q98" i="10"/>
  <c r="AA94" i="10"/>
  <c r="Y94" i="10"/>
  <c r="W94" i="10"/>
  <c r="U94" i="10"/>
  <c r="V94" i="10"/>
  <c r="S94" i="10"/>
  <c r="Q94" i="10"/>
  <c r="AA90" i="10"/>
  <c r="Y90" i="10"/>
  <c r="W90" i="10"/>
  <c r="U90" i="10"/>
  <c r="V90" i="10"/>
  <c r="S90" i="10"/>
  <c r="Q90" i="10"/>
  <c r="AA86" i="10"/>
  <c r="Y86" i="10"/>
  <c r="W86" i="10"/>
  <c r="U86" i="10"/>
  <c r="V86" i="10"/>
  <c r="S86" i="10"/>
  <c r="Q86" i="10"/>
  <c r="P187" i="5"/>
  <c r="P183" i="5"/>
  <c r="P179" i="5"/>
  <c r="P175" i="5"/>
  <c r="P171" i="5"/>
  <c r="P167" i="5"/>
  <c r="P163" i="5"/>
  <c r="P159" i="5"/>
  <c r="P155" i="5"/>
  <c r="P151" i="5"/>
  <c r="P147" i="5"/>
  <c r="P143" i="5"/>
  <c r="P139" i="5"/>
  <c r="P135" i="5"/>
  <c r="P131" i="5"/>
  <c r="P127" i="5"/>
  <c r="P123" i="5"/>
  <c r="P119" i="5"/>
  <c r="P115" i="5"/>
  <c r="P111" i="5"/>
  <c r="P107" i="5"/>
  <c r="P103" i="5"/>
  <c r="P99" i="5"/>
  <c r="P95" i="5"/>
  <c r="P91" i="5"/>
  <c r="P87" i="5"/>
  <c r="P83" i="5"/>
  <c r="P79" i="5"/>
  <c r="P75" i="5"/>
  <c r="P71" i="5"/>
  <c r="P67" i="5"/>
  <c r="P63" i="5"/>
  <c r="P59" i="5"/>
  <c r="P55" i="5"/>
  <c r="P51" i="5"/>
  <c r="P47" i="5"/>
  <c r="P43" i="5"/>
  <c r="P39" i="5"/>
  <c r="P35" i="5"/>
  <c r="P31" i="5"/>
  <c r="P27" i="5"/>
  <c r="P23" i="5"/>
  <c r="P19" i="5"/>
  <c r="P15" i="5"/>
  <c r="P11" i="5"/>
  <c r="P7" i="5"/>
  <c r="K100" i="10"/>
  <c r="L100" i="10"/>
  <c r="G100" i="10"/>
  <c r="H100" i="10"/>
  <c r="M98" i="10"/>
  <c r="N98" i="10"/>
  <c r="I98" i="10"/>
  <c r="J98" i="10"/>
  <c r="E98" i="10"/>
  <c r="AA97" i="10"/>
  <c r="Y97" i="10"/>
  <c r="W97" i="10"/>
  <c r="U97" i="10"/>
  <c r="V97" i="10"/>
  <c r="S97" i="10"/>
  <c r="Q97" i="10"/>
  <c r="K96" i="10"/>
  <c r="L96" i="10"/>
  <c r="G96" i="10"/>
  <c r="H96" i="10"/>
  <c r="M94" i="10"/>
  <c r="N94" i="10"/>
  <c r="I94" i="10"/>
  <c r="J94" i="10"/>
  <c r="E94" i="10"/>
  <c r="F94" i="10"/>
  <c r="AA93" i="10"/>
  <c r="Y93" i="10"/>
  <c r="W93" i="10"/>
  <c r="U93" i="10"/>
  <c r="V93" i="10"/>
  <c r="S93" i="10"/>
  <c r="Q93" i="10"/>
  <c r="K92" i="10"/>
  <c r="L92" i="10"/>
  <c r="G92" i="10"/>
  <c r="H92" i="10"/>
  <c r="M90" i="10"/>
  <c r="N90" i="10"/>
  <c r="I90" i="10"/>
  <c r="J90" i="10"/>
  <c r="E90" i="10"/>
  <c r="F90" i="10"/>
  <c r="AA89" i="10"/>
  <c r="Y89" i="10"/>
  <c r="W89" i="10"/>
  <c r="U89" i="10"/>
  <c r="V89" i="10"/>
  <c r="S89" i="10"/>
  <c r="Q89" i="10"/>
  <c r="K88" i="10"/>
  <c r="L88" i="10"/>
  <c r="G88" i="10"/>
  <c r="H88" i="10"/>
  <c r="M86" i="10"/>
  <c r="N86" i="10"/>
  <c r="I86" i="10"/>
  <c r="J86" i="10"/>
  <c r="E86" i="10"/>
  <c r="AA2" i="10"/>
  <c r="S192" i="10"/>
  <c r="T192" i="10"/>
  <c r="AA192" i="10"/>
  <c r="AB192" i="10"/>
  <c r="E192" i="10"/>
  <c r="F192" i="10"/>
  <c r="I192" i="10"/>
  <c r="J192" i="10"/>
  <c r="M192" i="10"/>
  <c r="N192" i="10"/>
  <c r="U192" i="10"/>
  <c r="V192" i="10"/>
  <c r="U200" i="10"/>
  <c r="V200" i="10"/>
  <c r="M200" i="10"/>
  <c r="N200" i="10"/>
  <c r="I200" i="10"/>
  <c r="J200" i="10"/>
  <c r="E200" i="10"/>
  <c r="F200" i="10"/>
  <c r="E197" i="10"/>
  <c r="F197" i="10"/>
  <c r="I197" i="10"/>
  <c r="J197" i="10"/>
  <c r="M197" i="10"/>
  <c r="N197" i="10"/>
  <c r="U197" i="10"/>
  <c r="V197" i="10"/>
  <c r="W196" i="10"/>
  <c r="X196" i="10"/>
  <c r="M196" i="10"/>
  <c r="N196" i="10"/>
  <c r="S196" i="10"/>
  <c r="T196" i="10"/>
  <c r="AA196" i="10"/>
  <c r="AB196" i="10"/>
  <c r="AA185" i="10"/>
  <c r="AB185" i="10"/>
  <c r="W185" i="10"/>
  <c r="X185" i="10"/>
  <c r="Y200" i="10"/>
  <c r="Z200" i="10"/>
  <c r="Q200" i="10"/>
  <c r="K200" i="10"/>
  <c r="L200" i="10"/>
  <c r="G199" i="10"/>
  <c r="H199" i="10"/>
  <c r="K199" i="10"/>
  <c r="L199" i="10"/>
  <c r="Q199" i="10"/>
  <c r="Y199" i="10"/>
  <c r="Z199" i="10"/>
  <c r="AA197" i="10"/>
  <c r="AB197" i="10"/>
  <c r="Q197" i="10"/>
  <c r="Q196" i="10"/>
  <c r="E196" i="10"/>
  <c r="F196" i="10"/>
  <c r="G195" i="10"/>
  <c r="H195" i="10"/>
  <c r="K195" i="10"/>
  <c r="L195" i="10"/>
  <c r="Q195" i="10"/>
  <c r="Y195" i="10"/>
  <c r="Z195" i="10"/>
  <c r="S195" i="10"/>
  <c r="T195" i="10"/>
  <c r="AA195" i="10"/>
  <c r="AB195" i="10"/>
  <c r="AA193" i="10"/>
  <c r="AB193" i="10"/>
  <c r="W192" i="10"/>
  <c r="X192" i="10"/>
  <c r="G191" i="10"/>
  <c r="H191" i="10"/>
  <c r="K191" i="10"/>
  <c r="L191" i="10"/>
  <c r="Q191" i="10"/>
  <c r="Y191" i="10"/>
  <c r="Z191" i="10"/>
  <c r="S191" i="10"/>
  <c r="T191" i="10"/>
  <c r="AA191" i="10"/>
  <c r="AB191" i="10"/>
  <c r="G188" i="10"/>
  <c r="H188" i="10"/>
  <c r="S188" i="10"/>
  <c r="T188" i="10"/>
  <c r="AA188" i="10"/>
  <c r="AB188" i="10"/>
  <c r="E188" i="10"/>
  <c r="F188" i="10"/>
  <c r="I188" i="10"/>
  <c r="J188" i="10"/>
  <c r="M188" i="10"/>
  <c r="N188" i="10"/>
  <c r="U188" i="10"/>
  <c r="V188" i="10"/>
  <c r="S178" i="10"/>
  <c r="T178" i="10"/>
  <c r="AA178" i="10"/>
  <c r="AB178" i="10"/>
  <c r="S174" i="10"/>
  <c r="T174" i="10"/>
  <c r="AA174" i="10"/>
  <c r="AB174" i="10"/>
  <c r="S170" i="10"/>
  <c r="T170" i="10"/>
  <c r="AA170" i="10"/>
  <c r="AB170" i="10"/>
  <c r="AA187" i="10"/>
  <c r="AB187" i="10"/>
  <c r="S187" i="10"/>
  <c r="T187" i="10"/>
  <c r="U184" i="10"/>
  <c r="V184" i="10"/>
  <c r="M184" i="10"/>
  <c r="N184" i="10"/>
  <c r="I184" i="10"/>
  <c r="J184" i="10"/>
  <c r="E184" i="10"/>
  <c r="F184" i="10"/>
  <c r="AA183" i="10"/>
  <c r="AB183" i="10"/>
  <c r="S183" i="10"/>
  <c r="T183" i="10"/>
  <c r="W181" i="10"/>
  <c r="X181" i="10"/>
  <c r="U180" i="10"/>
  <c r="V180" i="10"/>
  <c r="M180" i="10"/>
  <c r="N180" i="10"/>
  <c r="I180" i="10"/>
  <c r="J180" i="10"/>
  <c r="E180" i="10"/>
  <c r="F180" i="10"/>
  <c r="AA179" i="10"/>
  <c r="AB179" i="10"/>
  <c r="S179" i="10"/>
  <c r="T179" i="10"/>
  <c r="Q178" i="10"/>
  <c r="E178" i="10"/>
  <c r="F178" i="10"/>
  <c r="G177" i="10"/>
  <c r="H177" i="10"/>
  <c r="K177" i="10"/>
  <c r="L177" i="10"/>
  <c r="Q177" i="10"/>
  <c r="Y177" i="10"/>
  <c r="Z177" i="10"/>
  <c r="AA175" i="10"/>
  <c r="AB175" i="10"/>
  <c r="Q175" i="10"/>
  <c r="Q174" i="10"/>
  <c r="E174" i="10"/>
  <c r="F174" i="10"/>
  <c r="G173" i="10"/>
  <c r="H173" i="10"/>
  <c r="K173" i="10"/>
  <c r="L173" i="10"/>
  <c r="Q173" i="10"/>
  <c r="Y173" i="10"/>
  <c r="Z173" i="10"/>
  <c r="AA171" i="10"/>
  <c r="AB171" i="10"/>
  <c r="Q171" i="10"/>
  <c r="Q170" i="10"/>
  <c r="E170" i="10"/>
  <c r="F170" i="10"/>
  <c r="U169" i="10"/>
  <c r="V169" i="10"/>
  <c r="U193" i="10"/>
  <c r="V193" i="10"/>
  <c r="M193" i="10"/>
  <c r="N193" i="10"/>
  <c r="I193" i="10"/>
  <c r="J193" i="10"/>
  <c r="U189" i="10"/>
  <c r="V189" i="10"/>
  <c r="M189" i="10"/>
  <c r="N189" i="10"/>
  <c r="I189" i="10"/>
  <c r="J189" i="10"/>
  <c r="Y187" i="10"/>
  <c r="Z187" i="10"/>
  <c r="Q187" i="10"/>
  <c r="K187" i="10"/>
  <c r="L187" i="10"/>
  <c r="U185" i="10"/>
  <c r="V185" i="10"/>
  <c r="M185" i="10"/>
  <c r="N185" i="10"/>
  <c r="I185" i="10"/>
  <c r="J185" i="10"/>
  <c r="AA184" i="10"/>
  <c r="AB184" i="10"/>
  <c r="S184" i="10"/>
  <c r="T184" i="10"/>
  <c r="Y183" i="10"/>
  <c r="Z183" i="10"/>
  <c r="Q183" i="10"/>
  <c r="K183" i="10"/>
  <c r="L183" i="10"/>
  <c r="U181" i="10"/>
  <c r="V181" i="10"/>
  <c r="M181" i="10"/>
  <c r="N181" i="10"/>
  <c r="I181" i="10"/>
  <c r="J181" i="10"/>
  <c r="AA180" i="10"/>
  <c r="AB180" i="10"/>
  <c r="S180" i="10"/>
  <c r="T180" i="10"/>
  <c r="Y179" i="10"/>
  <c r="Z179" i="10"/>
  <c r="Q179" i="10"/>
  <c r="K179" i="10"/>
  <c r="L179" i="10"/>
  <c r="Y178" i="10"/>
  <c r="Z178" i="10"/>
  <c r="I178" i="10"/>
  <c r="J178" i="10"/>
  <c r="S177" i="10"/>
  <c r="T177" i="10"/>
  <c r="E177" i="10"/>
  <c r="F177" i="10"/>
  <c r="Y174" i="10"/>
  <c r="Z174" i="10"/>
  <c r="I174" i="10"/>
  <c r="J174" i="10"/>
  <c r="E173" i="10"/>
  <c r="F173" i="10"/>
  <c r="Y170" i="10"/>
  <c r="Z170" i="10"/>
  <c r="I170" i="10"/>
  <c r="J170" i="10"/>
  <c r="S169" i="10"/>
  <c r="T169" i="10"/>
  <c r="E165" i="10"/>
  <c r="F165" i="10"/>
  <c r="I165" i="10"/>
  <c r="J165" i="10"/>
  <c r="M165" i="10"/>
  <c r="N165" i="10"/>
  <c r="U165" i="10"/>
  <c r="V165" i="10"/>
  <c r="G165" i="10"/>
  <c r="H165" i="10"/>
  <c r="K165" i="10"/>
  <c r="L165" i="10"/>
  <c r="Q165" i="10"/>
  <c r="Y165" i="10"/>
  <c r="Z165" i="10"/>
  <c r="S165" i="10"/>
  <c r="T165" i="10"/>
  <c r="AA165" i="10"/>
  <c r="AB165" i="10"/>
  <c r="Y184" i="10"/>
  <c r="Z184" i="10"/>
  <c r="Q184" i="10"/>
  <c r="K184" i="10"/>
  <c r="L184" i="10"/>
  <c r="Y180" i="10"/>
  <c r="Z180" i="10"/>
  <c r="Q180" i="10"/>
  <c r="K180" i="10"/>
  <c r="L180" i="10"/>
  <c r="W178" i="10"/>
  <c r="X178" i="10"/>
  <c r="M178" i="10"/>
  <c r="N178" i="10"/>
  <c r="G178" i="10"/>
  <c r="H178" i="10"/>
  <c r="E175" i="10"/>
  <c r="F175" i="10"/>
  <c r="I175" i="10"/>
  <c r="J175" i="10"/>
  <c r="M175" i="10"/>
  <c r="N175" i="10"/>
  <c r="U175" i="10"/>
  <c r="V175" i="10"/>
  <c r="W174" i="10"/>
  <c r="X174" i="10"/>
  <c r="M174" i="10"/>
  <c r="N174" i="10"/>
  <c r="G174" i="10"/>
  <c r="H174" i="10"/>
  <c r="E171" i="10"/>
  <c r="F171" i="10"/>
  <c r="I171" i="10"/>
  <c r="J171" i="10"/>
  <c r="M171" i="10"/>
  <c r="N171" i="10"/>
  <c r="U171" i="10"/>
  <c r="V171" i="10"/>
  <c r="W170" i="10"/>
  <c r="X170" i="10"/>
  <c r="M170" i="10"/>
  <c r="N170" i="10"/>
  <c r="G170" i="10"/>
  <c r="H170" i="10"/>
  <c r="G169" i="10"/>
  <c r="H169" i="10"/>
  <c r="K169" i="10"/>
  <c r="L169" i="10"/>
  <c r="Q169" i="10"/>
  <c r="Y169" i="10"/>
  <c r="Z169" i="10"/>
  <c r="Y166" i="10"/>
  <c r="Z166" i="10"/>
  <c r="U166" i="10"/>
  <c r="V166" i="10"/>
  <c r="M166" i="10"/>
  <c r="N166" i="10"/>
  <c r="I166" i="10"/>
  <c r="J166" i="10"/>
  <c r="E166" i="10"/>
  <c r="F166" i="10"/>
  <c r="U162" i="10"/>
  <c r="V162" i="10"/>
  <c r="M162" i="10"/>
  <c r="N162" i="10"/>
  <c r="I162" i="10"/>
  <c r="J162" i="10"/>
  <c r="E162" i="10"/>
  <c r="F162" i="10"/>
  <c r="AA161" i="10"/>
  <c r="AB161" i="10"/>
  <c r="S161" i="10"/>
  <c r="T161" i="10"/>
  <c r="U158" i="10"/>
  <c r="V158" i="10"/>
  <c r="M158" i="10"/>
  <c r="N158" i="10"/>
  <c r="I158" i="10"/>
  <c r="J158" i="10"/>
  <c r="E158" i="10"/>
  <c r="F158" i="10"/>
  <c r="AA157" i="10"/>
  <c r="AB157" i="10"/>
  <c r="S157" i="10"/>
  <c r="T157" i="10"/>
  <c r="U154" i="10"/>
  <c r="V154" i="10"/>
  <c r="M154" i="10"/>
  <c r="N154" i="10"/>
  <c r="I154" i="10"/>
  <c r="J154" i="10"/>
  <c r="E153" i="10"/>
  <c r="F153" i="10"/>
  <c r="G152" i="10"/>
  <c r="H152" i="10"/>
  <c r="K152" i="10"/>
  <c r="L152" i="10"/>
  <c r="Q152" i="10"/>
  <c r="Y152" i="10"/>
  <c r="Z152" i="10"/>
  <c r="W148" i="10"/>
  <c r="X148" i="10"/>
  <c r="U167" i="10"/>
  <c r="V167" i="10"/>
  <c r="M167" i="10"/>
  <c r="N167" i="10"/>
  <c r="I167" i="10"/>
  <c r="J167" i="10"/>
  <c r="AA166" i="10"/>
  <c r="AB166" i="10"/>
  <c r="U163" i="10"/>
  <c r="V163" i="10"/>
  <c r="M163" i="10"/>
  <c r="N163" i="10"/>
  <c r="I163" i="10"/>
  <c r="J163" i="10"/>
  <c r="AA162" i="10"/>
  <c r="AB162" i="10"/>
  <c r="Y161" i="10"/>
  <c r="Z161" i="10"/>
  <c r="Q161" i="10"/>
  <c r="K161" i="10"/>
  <c r="L161" i="10"/>
  <c r="G161" i="10"/>
  <c r="H161" i="10"/>
  <c r="U159" i="10"/>
  <c r="V159" i="10"/>
  <c r="M159" i="10"/>
  <c r="N159" i="10"/>
  <c r="I159" i="10"/>
  <c r="J159" i="10"/>
  <c r="AA158" i="10"/>
  <c r="AB158" i="10"/>
  <c r="Y157" i="10"/>
  <c r="Z157" i="10"/>
  <c r="Q157" i="10"/>
  <c r="K157" i="10"/>
  <c r="L157" i="10"/>
  <c r="G157" i="10"/>
  <c r="H157" i="10"/>
  <c r="U155" i="10"/>
  <c r="V155" i="10"/>
  <c r="M155" i="10"/>
  <c r="N155" i="10"/>
  <c r="I155" i="10"/>
  <c r="J155" i="10"/>
  <c r="AA154" i="10"/>
  <c r="AB154" i="10"/>
  <c r="S154" i="10"/>
  <c r="T154" i="10"/>
  <c r="Y153" i="10"/>
  <c r="Z153" i="10"/>
  <c r="S152" i="10"/>
  <c r="T152" i="10"/>
  <c r="E152" i="10"/>
  <c r="F152" i="10"/>
  <c r="U148" i="10"/>
  <c r="V148" i="10"/>
  <c r="G148" i="10"/>
  <c r="H148" i="10"/>
  <c r="K148" i="10"/>
  <c r="L148" i="10"/>
  <c r="Q148" i="10"/>
  <c r="Y148" i="10"/>
  <c r="Z148" i="10"/>
  <c r="S148" i="10"/>
  <c r="T148" i="10"/>
  <c r="AA148" i="10"/>
  <c r="AB148" i="10"/>
  <c r="U161" i="10"/>
  <c r="V161" i="10"/>
  <c r="M161" i="10"/>
  <c r="N161" i="10"/>
  <c r="I161" i="10"/>
  <c r="J161" i="10"/>
  <c r="U157" i="10"/>
  <c r="V157" i="10"/>
  <c r="M157" i="10"/>
  <c r="N157" i="10"/>
  <c r="I157" i="10"/>
  <c r="J157" i="10"/>
  <c r="W154" i="10"/>
  <c r="X154" i="10"/>
  <c r="S153" i="10"/>
  <c r="AA153" i="10"/>
  <c r="AB153" i="10"/>
  <c r="S149" i="10"/>
  <c r="T149" i="10"/>
  <c r="AA149" i="10"/>
  <c r="AB149" i="10"/>
  <c r="E149" i="10"/>
  <c r="F149" i="10"/>
  <c r="I149" i="10"/>
  <c r="J149" i="10"/>
  <c r="M149" i="10"/>
  <c r="N149" i="10"/>
  <c r="U149" i="10"/>
  <c r="V149" i="10"/>
  <c r="M148" i="10"/>
  <c r="N148" i="10"/>
  <c r="E148" i="10"/>
  <c r="F148" i="10"/>
  <c r="G138" i="10"/>
  <c r="H138" i="10"/>
  <c r="K138" i="10"/>
  <c r="L138" i="10"/>
  <c r="Q138" i="10"/>
  <c r="Y138" i="10"/>
  <c r="Z138" i="10"/>
  <c r="S138" i="10"/>
  <c r="T138" i="10"/>
  <c r="AA138" i="10"/>
  <c r="AB138" i="10"/>
  <c r="AA139" i="10"/>
  <c r="AB139" i="10"/>
  <c r="E139" i="10"/>
  <c r="F139" i="10"/>
  <c r="I139" i="10"/>
  <c r="J139" i="10"/>
  <c r="M139" i="10"/>
  <c r="N139" i="10"/>
  <c r="U139" i="10"/>
  <c r="V139" i="10"/>
  <c r="M138" i="10"/>
  <c r="N138" i="10"/>
  <c r="E138" i="10"/>
  <c r="F138" i="10"/>
  <c r="AA136" i="10"/>
  <c r="AB136" i="10"/>
  <c r="U136" i="10"/>
  <c r="V136" i="10"/>
  <c r="W136" i="10"/>
  <c r="X136" i="10"/>
  <c r="W138" i="10"/>
  <c r="X138" i="10"/>
  <c r="U150" i="10"/>
  <c r="V150" i="10"/>
  <c r="M150" i="10"/>
  <c r="N150" i="10"/>
  <c r="I150" i="10"/>
  <c r="J150" i="10"/>
  <c r="U146" i="10"/>
  <c r="V146" i="10" s="1"/>
  <c r="M146" i="10"/>
  <c r="N146" i="10"/>
  <c r="I146" i="10"/>
  <c r="J146" i="10" s="1"/>
  <c r="W139" i="10"/>
  <c r="X139" i="10"/>
  <c r="K139" i="10"/>
  <c r="L139" i="10"/>
  <c r="U138" i="10"/>
  <c r="V138" i="10"/>
  <c r="I138" i="10"/>
  <c r="J138" i="10"/>
  <c r="G135" i="10"/>
  <c r="H135" i="10"/>
  <c r="K135" i="10"/>
  <c r="L135" i="10"/>
  <c r="Q135" i="10"/>
  <c r="Y135" i="10"/>
  <c r="Z135" i="10"/>
  <c r="S135" i="10"/>
  <c r="T135" i="10"/>
  <c r="AA135" i="10"/>
  <c r="AB135" i="10"/>
  <c r="E135" i="10"/>
  <c r="F135" i="10"/>
  <c r="I135" i="10"/>
  <c r="J135" i="10"/>
  <c r="M135" i="10"/>
  <c r="N135" i="10"/>
  <c r="U135" i="10"/>
  <c r="V135" i="10"/>
  <c r="S125" i="10"/>
  <c r="T125" i="10"/>
  <c r="AA125" i="10"/>
  <c r="AB125" i="10"/>
  <c r="Y137" i="10"/>
  <c r="Z137" i="10"/>
  <c r="Q137" i="10"/>
  <c r="K137" i="10"/>
  <c r="L137" i="10"/>
  <c r="AA134" i="10"/>
  <c r="AB134" i="10"/>
  <c r="S134" i="10"/>
  <c r="T134" i="10"/>
  <c r="Y133" i="10"/>
  <c r="Z133" i="10"/>
  <c r="Q133" i="10"/>
  <c r="K133" i="10"/>
  <c r="L133" i="10"/>
  <c r="W132" i="10"/>
  <c r="X132" i="10"/>
  <c r="U131" i="10"/>
  <c r="V131" i="10"/>
  <c r="M131" i="10"/>
  <c r="N131" i="10"/>
  <c r="I131" i="10"/>
  <c r="J131" i="10"/>
  <c r="E131" i="10"/>
  <c r="F131" i="10"/>
  <c r="AA130" i="10"/>
  <c r="AB130" i="10"/>
  <c r="S130" i="10"/>
  <c r="T130" i="10"/>
  <c r="Y129" i="10"/>
  <c r="Z129" i="10"/>
  <c r="Q129" i="10"/>
  <c r="K129" i="10"/>
  <c r="L129" i="10"/>
  <c r="W128" i="10"/>
  <c r="X128" i="10"/>
  <c r="U127" i="10"/>
  <c r="V127" i="10"/>
  <c r="M127" i="10"/>
  <c r="N127" i="10"/>
  <c r="I127" i="10"/>
  <c r="J127" i="10"/>
  <c r="E127" i="10"/>
  <c r="F127" i="10"/>
  <c r="AA126" i="10"/>
  <c r="AB126" i="10"/>
  <c r="Q126" i="10"/>
  <c r="Q125" i="10"/>
  <c r="E125" i="10"/>
  <c r="F125" i="10"/>
  <c r="G124" i="10"/>
  <c r="H124" i="10"/>
  <c r="K124" i="10"/>
  <c r="L124" i="10"/>
  <c r="Q124" i="10"/>
  <c r="Y124" i="10"/>
  <c r="Z124" i="10"/>
  <c r="E117" i="10"/>
  <c r="I117" i="10"/>
  <c r="J117" i="10"/>
  <c r="M117" i="10"/>
  <c r="N117" i="10"/>
  <c r="U117" i="10"/>
  <c r="V117" i="10"/>
  <c r="G117" i="10"/>
  <c r="H117" i="10"/>
  <c r="K117" i="10"/>
  <c r="L117" i="10"/>
  <c r="Q117" i="10"/>
  <c r="Y117" i="10"/>
  <c r="S117" i="10"/>
  <c r="AA117" i="10"/>
  <c r="Y134" i="10"/>
  <c r="Z134" i="10"/>
  <c r="Q134" i="10"/>
  <c r="K134" i="10"/>
  <c r="L134" i="10"/>
  <c r="U132" i="10"/>
  <c r="V132" i="10"/>
  <c r="AA131" i="10"/>
  <c r="AB131" i="10"/>
  <c r="S131" i="10"/>
  <c r="T131" i="10"/>
  <c r="Y130" i="10"/>
  <c r="Z130" i="10"/>
  <c r="Q130" i="10"/>
  <c r="K130" i="10"/>
  <c r="L130" i="10"/>
  <c r="U128" i="10"/>
  <c r="V128" i="10"/>
  <c r="AA127" i="10"/>
  <c r="AB127" i="10"/>
  <c r="S127" i="10"/>
  <c r="T127" i="10"/>
  <c r="Y125" i="10"/>
  <c r="Z125" i="10"/>
  <c r="I125" i="10"/>
  <c r="J125" i="10"/>
  <c r="E103" i="10"/>
  <c r="I103" i="10"/>
  <c r="J103" i="10"/>
  <c r="M103" i="10"/>
  <c r="N103" i="10"/>
  <c r="U103" i="10"/>
  <c r="V103" i="10"/>
  <c r="G103" i="10"/>
  <c r="H103" i="10"/>
  <c r="K103" i="10"/>
  <c r="L103" i="10"/>
  <c r="Q103" i="10"/>
  <c r="Y103" i="10"/>
  <c r="S103" i="10"/>
  <c r="AA103" i="10"/>
  <c r="W103" i="10"/>
  <c r="Y131" i="10"/>
  <c r="Z131" i="10"/>
  <c r="Q131" i="10"/>
  <c r="K131" i="10"/>
  <c r="L131" i="10"/>
  <c r="Y127" i="10"/>
  <c r="Z127" i="10"/>
  <c r="Q127" i="10"/>
  <c r="K127" i="10"/>
  <c r="L127" i="10"/>
  <c r="E126" i="10"/>
  <c r="F126" i="10"/>
  <c r="I126" i="10"/>
  <c r="J126" i="10"/>
  <c r="M126" i="10"/>
  <c r="N126" i="10"/>
  <c r="U126" i="10"/>
  <c r="V126" i="10"/>
  <c r="W125" i="10"/>
  <c r="X125" i="10"/>
  <c r="M125" i="10"/>
  <c r="N125" i="10"/>
  <c r="G125" i="10"/>
  <c r="H125" i="10"/>
  <c r="E121" i="10"/>
  <c r="F121" i="10"/>
  <c r="I121" i="10"/>
  <c r="J121" i="10"/>
  <c r="M121" i="10"/>
  <c r="N121" i="10"/>
  <c r="U121" i="10"/>
  <c r="V121" i="10"/>
  <c r="S121" i="10"/>
  <c r="T121" i="10"/>
  <c r="AA121" i="10"/>
  <c r="AB121" i="10"/>
  <c r="W118" i="10"/>
  <c r="AA118" i="10"/>
  <c r="W117" i="10"/>
  <c r="U122" i="10"/>
  <c r="V122" i="10"/>
  <c r="M122" i="10"/>
  <c r="N122" i="10"/>
  <c r="I122" i="10"/>
  <c r="J122" i="10"/>
  <c r="Y120" i="10"/>
  <c r="Q120" i="10"/>
  <c r="K120" i="10"/>
  <c r="L120" i="10"/>
  <c r="G120" i="10"/>
  <c r="H120" i="10"/>
  <c r="U118" i="10"/>
  <c r="V118" i="10"/>
  <c r="M118" i="10"/>
  <c r="N118" i="10"/>
  <c r="I118" i="10"/>
  <c r="J118" i="10"/>
  <c r="Y116" i="10"/>
  <c r="Q116" i="10"/>
  <c r="K116" i="10"/>
  <c r="L116" i="10"/>
  <c r="G116" i="10"/>
  <c r="H116" i="10"/>
  <c r="W115" i="10"/>
  <c r="E115" i="10"/>
  <c r="W104" i="10"/>
  <c r="U104" i="10"/>
  <c r="V104" i="10"/>
  <c r="E113" i="10"/>
  <c r="I113" i="10"/>
  <c r="J113" i="10"/>
  <c r="M113" i="10"/>
  <c r="N113" i="10"/>
  <c r="U113" i="10"/>
  <c r="V113" i="10"/>
  <c r="W108" i="10"/>
  <c r="U108" i="10"/>
  <c r="V108" i="10"/>
  <c r="AA120" i="10"/>
  <c r="AA116" i="10"/>
  <c r="AA113" i="10"/>
  <c r="Q113" i="10"/>
  <c r="E111" i="10"/>
  <c r="I111" i="10"/>
  <c r="J111" i="10"/>
  <c r="M111" i="10"/>
  <c r="N111" i="10"/>
  <c r="U111" i="10"/>
  <c r="V111" i="10"/>
  <c r="G111" i="10"/>
  <c r="H111" i="10"/>
  <c r="K111" i="10"/>
  <c r="L111" i="10"/>
  <c r="Q111" i="10"/>
  <c r="Y111" i="10"/>
  <c r="E107" i="10"/>
  <c r="I107" i="10"/>
  <c r="J107" i="10"/>
  <c r="M107" i="10"/>
  <c r="N107" i="10"/>
  <c r="U107" i="10"/>
  <c r="V107" i="10"/>
  <c r="G107" i="10"/>
  <c r="H107" i="10"/>
  <c r="K107" i="10"/>
  <c r="L107" i="10"/>
  <c r="Q107" i="10"/>
  <c r="Y107" i="10"/>
  <c r="S107" i="10"/>
  <c r="AA107" i="10"/>
  <c r="AA112" i="10"/>
  <c r="W110" i="10"/>
  <c r="U109" i="10"/>
  <c r="V109" i="10"/>
  <c r="M109" i="10"/>
  <c r="N109" i="10"/>
  <c r="I109" i="10"/>
  <c r="J109" i="10"/>
  <c r="E109" i="10"/>
  <c r="AA108" i="10"/>
  <c r="U105" i="10"/>
  <c r="V105" i="10"/>
  <c r="M105" i="10"/>
  <c r="N105" i="10"/>
  <c r="I105" i="10"/>
  <c r="J105" i="10"/>
  <c r="E105" i="10"/>
  <c r="AA104" i="10"/>
  <c r="U101" i="10"/>
  <c r="V101" i="10"/>
  <c r="M101" i="10"/>
  <c r="N101" i="10"/>
  <c r="I101" i="10"/>
  <c r="J101" i="10"/>
  <c r="Y109" i="10"/>
  <c r="Q109" i="10"/>
  <c r="K109" i="10"/>
  <c r="L109" i="10"/>
  <c r="Q105" i="10"/>
  <c r="K105" i="10"/>
  <c r="L105" i="10"/>
  <c r="W2" i="10"/>
  <c r="K4" i="10"/>
  <c r="L4" i="10"/>
  <c r="S4" i="10"/>
  <c r="W4" i="10"/>
  <c r="E4" i="10"/>
  <c r="F4" i="10"/>
  <c r="G4" i="10"/>
  <c r="H4" i="10"/>
  <c r="I4" i="10"/>
  <c r="J4" i="10"/>
  <c r="M4" i="10"/>
  <c r="N4" i="10"/>
  <c r="Q4" i="10"/>
  <c r="G3" i="10"/>
  <c r="H3" i="10"/>
  <c r="I3" i="10"/>
  <c r="J3" i="10"/>
  <c r="K3" i="10"/>
  <c r="L3" i="10"/>
  <c r="M3" i="10"/>
  <c r="N3" i="10"/>
  <c r="Q3" i="10"/>
  <c r="S3" i="10"/>
  <c r="U3" i="10"/>
  <c r="V3" i="10"/>
  <c r="W3" i="10"/>
  <c r="E3" i="10"/>
  <c r="F3" i="10"/>
  <c r="Y3" i="10"/>
  <c r="E2" i="10"/>
  <c r="F2" i="10"/>
  <c r="I2" i="10"/>
  <c r="M2" i="10"/>
  <c r="S2" i="10"/>
  <c r="Y2" i="10"/>
  <c r="G2" i="10"/>
  <c r="K2" i="10"/>
  <c r="Q2" i="10"/>
  <c r="T2" i="4"/>
  <c r="C3" i="2"/>
  <c r="Z50" i="10"/>
  <c r="AB50" i="10"/>
  <c r="AX18" i="8"/>
  <c r="AV18" i="8"/>
  <c r="BY18" i="8"/>
  <c r="BZ18" i="8"/>
  <c r="F68" i="10"/>
  <c r="X40" i="10"/>
  <c r="F346" i="7"/>
  <c r="F10" i="10"/>
  <c r="F97" i="10"/>
  <c r="AL154" i="4"/>
  <c r="AW18" i="8"/>
  <c r="CJ18" i="8"/>
  <c r="F27" i="10"/>
  <c r="L40" i="10"/>
  <c r="H494" i="7"/>
  <c r="L89" i="10"/>
  <c r="L112" i="10"/>
  <c r="J102" i="10"/>
  <c r="L53" i="10"/>
  <c r="L67" i="10"/>
  <c r="F45" i="10"/>
  <c r="AU18" i="8"/>
  <c r="CE18" i="8"/>
  <c r="F118" i="10"/>
  <c r="E20" i="8"/>
  <c r="Z19" i="8"/>
  <c r="F98" i="10"/>
  <c r="BF18" i="8"/>
  <c r="CF18" i="8"/>
  <c r="AT18" i="8"/>
  <c r="CA18" i="8"/>
  <c r="F108" i="10"/>
  <c r="AH64" i="4"/>
  <c r="BD18" i="8"/>
  <c r="CG18" i="8"/>
  <c r="AE18" i="8"/>
  <c r="AF18" i="8"/>
  <c r="AC18" i="8"/>
  <c r="AD18" i="8"/>
  <c r="AG18" i="8"/>
  <c r="F86" i="10"/>
  <c r="F88" i="10"/>
  <c r="F110" i="10"/>
  <c r="F116" i="10"/>
  <c r="BE18" i="8"/>
  <c r="BC18" i="8"/>
  <c r="CB18" i="8"/>
  <c r="F65" i="10"/>
  <c r="J114" i="10"/>
  <c r="L94" i="10"/>
  <c r="BB18" i="8"/>
  <c r="CH18" i="8"/>
  <c r="F490" i="7"/>
  <c r="BA18" i="8"/>
  <c r="CC18" i="8"/>
  <c r="F47" i="10"/>
  <c r="L90" i="10"/>
  <c r="L119" i="10"/>
  <c r="D295" i="7"/>
  <c r="AZ18" i="8"/>
  <c r="CI18" i="8"/>
  <c r="J95" i="10"/>
  <c r="AY18" i="8"/>
  <c r="CD18" i="8"/>
  <c r="D488" i="7"/>
  <c r="D124" i="2"/>
  <c r="AB10" i="10"/>
  <c r="AK169" i="4"/>
  <c r="D50" i="2"/>
  <c r="AJ169" i="4"/>
  <c r="AB26" i="10"/>
  <c r="AN169" i="4"/>
  <c r="AN128" i="4"/>
  <c r="D108" i="2"/>
  <c r="AL169" i="4"/>
  <c r="AK128" i="4"/>
  <c r="Y107" i="4"/>
  <c r="T10" i="10"/>
  <c r="D156" i="2"/>
  <c r="X10" i="10"/>
  <c r="T34" i="10"/>
  <c r="T110" i="10"/>
  <c r="D34" i="2"/>
  <c r="AB34" i="10"/>
  <c r="D136" i="2"/>
  <c r="Y131" i="4"/>
  <c r="X90" i="10"/>
  <c r="T92" i="10"/>
  <c r="T114" i="10"/>
  <c r="T102" i="10"/>
  <c r="Z118" i="10"/>
  <c r="AB120" i="10"/>
  <c r="AH131" i="4"/>
  <c r="Y119" i="4"/>
  <c r="AM154" i="4"/>
  <c r="D158" i="2"/>
  <c r="AK154" i="4"/>
  <c r="L132" i="7"/>
  <c r="Z3" i="10"/>
  <c r="AB40" i="10"/>
  <c r="AH19" i="4"/>
  <c r="T16" i="10"/>
  <c r="T3" i="10"/>
  <c r="T38" i="10"/>
  <c r="AK138" i="4"/>
  <c r="AH124" i="4"/>
  <c r="AM156" i="4"/>
  <c r="Y139" i="4"/>
  <c r="X16" i="10"/>
  <c r="Y166" i="4"/>
  <c r="P440" i="7"/>
  <c r="D161" i="2"/>
  <c r="Y66" i="4"/>
  <c r="D125" i="2"/>
  <c r="AH139" i="4"/>
  <c r="AH155" i="4"/>
  <c r="AH160" i="4"/>
  <c r="D72" i="2"/>
  <c r="Z16" i="10"/>
  <c r="Y33" i="4"/>
  <c r="Z38" i="10"/>
  <c r="AB16" i="10"/>
  <c r="T74" i="10"/>
  <c r="Y89" i="4"/>
  <c r="Y159" i="4"/>
  <c r="AN182" i="4"/>
  <c r="AH133" i="4"/>
  <c r="Y163" i="4"/>
  <c r="AB38" i="10"/>
  <c r="T50" i="10"/>
  <c r="Y49" i="4"/>
  <c r="D192" i="2"/>
  <c r="H192" i="2"/>
  <c r="P192" i="2"/>
  <c r="D160" i="2"/>
  <c r="D138" i="2"/>
  <c r="Y133" i="4"/>
  <c r="D42" i="2"/>
  <c r="Y44" i="4"/>
  <c r="D164" i="2"/>
  <c r="H164" i="2"/>
  <c r="K164" i="2"/>
  <c r="AN156" i="4"/>
  <c r="X38" i="10"/>
  <c r="X50" i="10"/>
  <c r="Z120" i="10"/>
  <c r="D120" i="2"/>
  <c r="D170" i="2"/>
  <c r="AH44" i="4"/>
  <c r="AH200" i="4"/>
  <c r="AB14" i="10"/>
  <c r="AH132" i="4"/>
  <c r="D133" i="2"/>
  <c r="D159" i="2"/>
  <c r="AH169" i="4"/>
  <c r="AH90" i="4"/>
  <c r="T105" i="10"/>
  <c r="F23" i="10"/>
  <c r="Z40" i="10"/>
  <c r="Y161" i="4"/>
  <c r="AH127" i="4"/>
  <c r="AH39" i="4"/>
  <c r="AH123" i="4"/>
  <c r="Z14" i="10"/>
  <c r="AH135" i="4"/>
  <c r="D162" i="2"/>
  <c r="Y35" i="4"/>
  <c r="AH115" i="4"/>
  <c r="AH66" i="4"/>
  <c r="N326" i="7"/>
  <c r="D116" i="2"/>
  <c r="AB94" i="10"/>
  <c r="X95" i="10"/>
  <c r="X88" i="10"/>
  <c r="Z17" i="10"/>
  <c r="Z69" i="10"/>
  <c r="Z56" i="10"/>
  <c r="Z15" i="10"/>
  <c r="Z61" i="10"/>
  <c r="Z77" i="10"/>
  <c r="T116" i="10"/>
  <c r="D172" i="2"/>
  <c r="AB113" i="10"/>
  <c r="X115" i="10"/>
  <c r="Z95" i="10"/>
  <c r="AB75" i="10"/>
  <c r="AB83" i="10"/>
  <c r="AB61" i="10"/>
  <c r="T40" i="10"/>
  <c r="T120" i="10"/>
  <c r="Z114" i="10"/>
  <c r="Z115" i="10"/>
  <c r="AB101" i="10"/>
  <c r="AH164" i="4"/>
  <c r="T68" i="10"/>
  <c r="AB68" i="10"/>
  <c r="AB86" i="10"/>
  <c r="X96" i="10"/>
  <c r="Z65" i="10"/>
  <c r="Z83" i="10"/>
  <c r="T112" i="10"/>
  <c r="X120" i="10"/>
  <c r="R115" i="10"/>
  <c r="Z88" i="10"/>
  <c r="AB65" i="10"/>
  <c r="AB77" i="10"/>
  <c r="T119" i="10"/>
  <c r="AB119" i="10"/>
  <c r="Y127" i="4"/>
  <c r="AB116" i="10"/>
  <c r="Z97" i="10"/>
  <c r="T90" i="10"/>
  <c r="T87" i="10"/>
  <c r="X91" i="10"/>
  <c r="AB88" i="10"/>
  <c r="T12" i="10"/>
  <c r="Z81" i="10"/>
  <c r="Z112" i="10"/>
  <c r="R101" i="10"/>
  <c r="Y90" i="4"/>
  <c r="D76" i="2"/>
  <c r="Y29" i="4"/>
  <c r="X12" i="10"/>
  <c r="F28" i="10"/>
  <c r="J63" i="10"/>
  <c r="AB112" i="10"/>
  <c r="Z116" i="10"/>
  <c r="AB118" i="10"/>
  <c r="Z90" i="10"/>
  <c r="Z98" i="10"/>
  <c r="X34" i="10"/>
  <c r="X68" i="10"/>
  <c r="Z12" i="10"/>
  <c r="X54" i="10"/>
  <c r="T118" i="10"/>
  <c r="Z110" i="10"/>
  <c r="AB114" i="10"/>
  <c r="X116" i="10"/>
  <c r="AH207" i="4"/>
  <c r="D53" i="2"/>
  <c r="AB90" i="10"/>
  <c r="X92" i="10"/>
  <c r="Z10" i="10"/>
  <c r="Z26" i="10"/>
  <c r="Z34" i="10"/>
  <c r="Z68" i="10"/>
  <c r="AB12" i="10"/>
  <c r="D36" i="2"/>
  <c r="D208" i="2"/>
  <c r="H208" i="2"/>
  <c r="K208" i="2"/>
  <c r="AH157" i="4"/>
  <c r="D33" i="2"/>
  <c r="Y31" i="4"/>
  <c r="AH52" i="4"/>
  <c r="T54" i="10"/>
  <c r="AH138" i="4"/>
  <c r="Z54" i="10"/>
  <c r="Y191" i="4"/>
  <c r="Y138" i="4"/>
  <c r="Y32" i="4"/>
  <c r="AH111" i="4"/>
  <c r="AJ156" i="4"/>
  <c r="AB54" i="10"/>
  <c r="D12" i="2"/>
  <c r="Y11" i="4"/>
  <c r="Y94" i="4"/>
  <c r="Y71" i="4"/>
  <c r="AH83" i="4"/>
  <c r="D112" i="2"/>
  <c r="AK156" i="4"/>
  <c r="F84" i="10"/>
  <c r="X104" i="10"/>
  <c r="X56" i="10"/>
  <c r="D95" i="2"/>
  <c r="AK182" i="4"/>
  <c r="AH171" i="4"/>
  <c r="H466" i="7"/>
  <c r="AB72" i="10"/>
  <c r="AN154" i="4"/>
  <c r="D57" i="2"/>
  <c r="D65" i="2"/>
  <c r="Y82" i="4"/>
  <c r="AN138" i="4"/>
  <c r="Y188" i="4"/>
  <c r="AH34" i="4"/>
  <c r="AN177" i="4"/>
  <c r="F17" i="10"/>
  <c r="Y17" i="4"/>
  <c r="D35" i="2"/>
  <c r="H35" i="2"/>
  <c r="Y28" i="4"/>
  <c r="AM126" i="4"/>
  <c r="Y51" i="4"/>
  <c r="AM177" i="4"/>
  <c r="D154" i="2"/>
  <c r="Y164" i="4"/>
  <c r="AH106" i="4"/>
  <c r="AH28" i="4"/>
  <c r="F35" i="10"/>
  <c r="Z72" i="10"/>
  <c r="D20" i="2"/>
  <c r="AH188" i="4"/>
  <c r="AN93" i="4"/>
  <c r="D52" i="2"/>
  <c r="AK177" i="4"/>
  <c r="D107" i="2"/>
  <c r="H107" i="2"/>
  <c r="K107" i="2"/>
  <c r="AL126" i="4"/>
  <c r="AL177" i="4"/>
  <c r="AH134" i="4"/>
  <c r="Y151" i="4"/>
  <c r="Y153" i="4"/>
  <c r="AL82" i="4"/>
  <c r="AK134" i="4"/>
  <c r="AK126" i="4"/>
  <c r="D135" i="2"/>
  <c r="AH166" i="4"/>
  <c r="AH92" i="4"/>
  <c r="AH75" i="4"/>
  <c r="Z62" i="10"/>
  <c r="D173" i="2"/>
  <c r="Y99" i="4"/>
  <c r="AN126" i="4"/>
  <c r="AH17" i="4"/>
  <c r="Y92" i="4"/>
  <c r="Y136" i="4"/>
  <c r="AH56" i="4"/>
  <c r="D99" i="2"/>
  <c r="H99" i="2"/>
  <c r="AA99" i="2"/>
  <c r="AL182" i="4"/>
  <c r="Y156" i="4"/>
  <c r="D137" i="2"/>
  <c r="AB62" i="10"/>
  <c r="F75" i="10"/>
  <c r="AJ138" i="4"/>
  <c r="AH57" i="4"/>
  <c r="AH79" i="4"/>
  <c r="F52" i="10"/>
  <c r="H132" i="2"/>
  <c r="K132" i="2"/>
  <c r="D62" i="2"/>
  <c r="F107" i="10"/>
  <c r="AB117" i="10"/>
  <c r="D31" i="2"/>
  <c r="D396" i="7"/>
  <c r="AL138" i="4"/>
  <c r="Y95" i="4"/>
  <c r="Y57" i="4"/>
  <c r="D49" i="2"/>
  <c r="D80" i="2"/>
  <c r="F49" i="10"/>
  <c r="J69" i="10"/>
  <c r="L23" i="10"/>
  <c r="AB97" i="10"/>
  <c r="T57" i="10"/>
  <c r="F91" i="10"/>
  <c r="AN47" i="4"/>
  <c r="AH67" i="4"/>
  <c r="Y48" i="4"/>
  <c r="D100" i="2"/>
  <c r="Y83" i="4"/>
  <c r="F57" i="10"/>
  <c r="F62" i="10"/>
  <c r="F74" i="10"/>
  <c r="X89" i="10"/>
  <c r="AM47" i="4"/>
  <c r="Y67" i="4"/>
  <c r="AH41" i="4"/>
  <c r="D420" i="7"/>
  <c r="L55" i="10"/>
  <c r="AL92" i="4"/>
  <c r="Z93" i="10"/>
  <c r="T67" i="10"/>
  <c r="T78" i="10"/>
  <c r="T49" i="10"/>
  <c r="X107" i="10"/>
  <c r="T113" i="10"/>
  <c r="D104" i="2"/>
  <c r="AB93" i="10"/>
  <c r="AB91" i="10"/>
  <c r="AB111" i="10"/>
  <c r="F113" i="10"/>
  <c r="X62" i="10"/>
  <c r="AK47" i="4"/>
  <c r="F78" i="10"/>
  <c r="AH95" i="4"/>
  <c r="D201" i="2"/>
  <c r="D90" i="2"/>
  <c r="D184" i="2"/>
  <c r="H184" i="2"/>
  <c r="AJ47" i="4"/>
  <c r="F105" i="10"/>
  <c r="F99" i="10"/>
  <c r="F73" i="10"/>
  <c r="AL97" i="4"/>
  <c r="Y183" i="4"/>
  <c r="AH172" i="4"/>
  <c r="D106" i="2"/>
  <c r="H106" i="2"/>
  <c r="K106" i="2"/>
  <c r="Y158" i="4"/>
  <c r="F61" i="10"/>
  <c r="F39" i="10"/>
  <c r="F111" i="10"/>
  <c r="T62" i="10"/>
  <c r="D56" i="2"/>
  <c r="AH103" i="4"/>
  <c r="AH98" i="4"/>
  <c r="Z91" i="10"/>
  <c r="F109" i="10"/>
  <c r="F115" i="10"/>
  <c r="F103" i="10"/>
  <c r="F117" i="10"/>
  <c r="F81" i="10"/>
  <c r="AJ182" i="4"/>
  <c r="AH61" i="4"/>
  <c r="J158" i="7"/>
  <c r="Z74" i="10"/>
  <c r="D88" i="2"/>
  <c r="AH181" i="4"/>
  <c r="AN204" i="4"/>
  <c r="Y102" i="4"/>
  <c r="AH85" i="4"/>
  <c r="AL120" i="4"/>
  <c r="AH84" i="4"/>
  <c r="Y174" i="4"/>
  <c r="Z78" i="10"/>
  <c r="Z49" i="10"/>
  <c r="D152" i="2"/>
  <c r="AJ89" i="4"/>
  <c r="AN158" i="4"/>
  <c r="Y84" i="4"/>
  <c r="AH176" i="4"/>
  <c r="AB107" i="10"/>
  <c r="X118" i="10"/>
  <c r="Z92" i="10"/>
  <c r="AB47" i="10"/>
  <c r="AB55" i="10"/>
  <c r="AB78" i="10"/>
  <c r="AB27" i="10"/>
  <c r="AB49" i="10"/>
  <c r="AB57" i="10"/>
  <c r="AB73" i="10"/>
  <c r="AB79" i="10"/>
  <c r="X36" i="10"/>
  <c r="D46" i="2"/>
  <c r="D113" i="2"/>
  <c r="H113" i="2"/>
  <c r="P113" i="2"/>
  <c r="D77" i="2"/>
  <c r="AM120" i="4"/>
  <c r="AJ134" i="4"/>
  <c r="AJ158" i="4"/>
  <c r="Y182" i="4"/>
  <c r="D169" i="2"/>
  <c r="D15" i="2"/>
  <c r="AH170" i="4"/>
  <c r="Y76" i="4"/>
  <c r="AN152" i="4"/>
  <c r="Y87" i="4"/>
  <c r="AH148" i="4"/>
  <c r="X67" i="10"/>
  <c r="D81" i="2"/>
  <c r="D193" i="2"/>
  <c r="AN89" i="4"/>
  <c r="Y181" i="4"/>
  <c r="AH42" i="4"/>
  <c r="Z47" i="10"/>
  <c r="Z57" i="10"/>
  <c r="X119" i="10"/>
  <c r="Y192" i="4"/>
  <c r="Y167" i="4"/>
  <c r="T107" i="10"/>
  <c r="T94" i="10"/>
  <c r="AB92" i="10"/>
  <c r="X8" i="10"/>
  <c r="Z36" i="10"/>
  <c r="AB115" i="10"/>
  <c r="X113" i="10"/>
  <c r="Y45" i="4"/>
  <c r="AJ6" i="4"/>
  <c r="AN124" i="4"/>
  <c r="AJ120" i="4"/>
  <c r="AN134" i="4"/>
  <c r="Y170" i="4"/>
  <c r="N350" i="7"/>
  <c r="AM152" i="4"/>
  <c r="AJ168" i="4"/>
  <c r="P199" i="7"/>
  <c r="X74" i="10"/>
  <c r="AK92" i="4"/>
  <c r="AJ204" i="4"/>
  <c r="AH102" i="4"/>
  <c r="AL158" i="4"/>
  <c r="D43" i="2"/>
  <c r="X27" i="10"/>
  <c r="AK204" i="4"/>
  <c r="Z27" i="10"/>
  <c r="Y85" i="4"/>
  <c r="AH168" i="4"/>
  <c r="AL152" i="4"/>
  <c r="T65" i="10"/>
  <c r="T69" i="10"/>
  <c r="T75" i="10"/>
  <c r="T72" i="10"/>
  <c r="T83" i="10"/>
  <c r="T45" i="10"/>
  <c r="T77" i="10"/>
  <c r="Z8" i="10"/>
  <c r="AB36" i="10"/>
  <c r="AB105" i="10"/>
  <c r="Z105" i="10"/>
  <c r="Y152" i="4"/>
  <c r="AK6" i="4"/>
  <c r="AK120" i="4"/>
  <c r="AM134" i="4"/>
  <c r="AH82" i="4"/>
  <c r="AL128" i="4"/>
  <c r="AJ152" i="4"/>
  <c r="D188" i="2"/>
  <c r="P173" i="7"/>
  <c r="P155" i="7"/>
  <c r="T52" i="10"/>
  <c r="AM158" i="4"/>
  <c r="F13" i="10"/>
  <c r="Z111" i="10"/>
  <c r="X78" i="10"/>
  <c r="X49" i="10"/>
  <c r="Y55" i="4"/>
  <c r="AH182" i="4"/>
  <c r="X94" i="10"/>
  <c r="T95" i="10"/>
  <c r="X99" i="10"/>
  <c r="T88" i="10"/>
  <c r="AB8" i="10"/>
  <c r="X105" i="10"/>
  <c r="R114" i="10"/>
  <c r="R104" i="10"/>
  <c r="D153" i="2"/>
  <c r="H153" i="2"/>
  <c r="AA153" i="2"/>
  <c r="Y195" i="4"/>
  <c r="Z119" i="10"/>
  <c r="AH130" i="4"/>
  <c r="Y187" i="4"/>
  <c r="AM128" i="4"/>
  <c r="AH162" i="4"/>
  <c r="X102" i="10"/>
  <c r="L294" i="7"/>
  <c r="P157" i="7"/>
  <c r="AN92" i="4"/>
  <c r="AB74" i="10"/>
  <c r="D175" i="2"/>
  <c r="AM89" i="4"/>
  <c r="X57" i="10"/>
  <c r="T36" i="10"/>
  <c r="D94" i="2"/>
  <c r="T8" i="10"/>
  <c r="Y112" i="4"/>
  <c r="AH30" i="4"/>
  <c r="AH14" i="4"/>
  <c r="Z107" i="10"/>
  <c r="Z94" i="10"/>
  <c r="X65" i="10"/>
  <c r="X69" i="10"/>
  <c r="X75" i="10"/>
  <c r="X14" i="10"/>
  <c r="X72" i="10"/>
  <c r="X83" i="10"/>
  <c r="X61" i="10"/>
  <c r="X77" i="10"/>
  <c r="T81" i="10"/>
  <c r="Z113" i="10"/>
  <c r="T115" i="10"/>
  <c r="R118" i="10"/>
  <c r="R112" i="10"/>
  <c r="AK97" i="4"/>
  <c r="Y130" i="4"/>
  <c r="AH105" i="4"/>
  <c r="D179" i="2"/>
  <c r="Y162" i="4"/>
  <c r="X112" i="10"/>
  <c r="J322" i="7"/>
  <c r="J130" i="7"/>
  <c r="L394" i="7"/>
  <c r="X117" i="10"/>
  <c r="T117" i="10"/>
  <c r="Z117" i="10"/>
  <c r="F344" i="7"/>
  <c r="D127" i="2"/>
  <c r="F348" i="7"/>
  <c r="AB56" i="10"/>
  <c r="AB84" i="10"/>
  <c r="T108" i="10"/>
  <c r="Y165" i="4"/>
  <c r="AJ93" i="4"/>
  <c r="D74" i="2"/>
  <c r="Y176" i="4"/>
  <c r="Y148" i="4"/>
  <c r="F5" i="10"/>
  <c r="F295" i="7"/>
  <c r="D272" i="7"/>
  <c r="D253" i="7"/>
  <c r="T29" i="10"/>
  <c r="AM93" i="4"/>
  <c r="AH199" i="4"/>
  <c r="D59" i="2"/>
  <c r="AH173" i="4"/>
  <c r="F7" i="10"/>
  <c r="R108" i="10"/>
  <c r="F56" i="10"/>
  <c r="D174" i="2"/>
  <c r="H174" i="2"/>
  <c r="V174" i="2"/>
  <c r="AH126" i="4"/>
  <c r="J249" i="7"/>
  <c r="D30" i="2"/>
  <c r="F14" i="10"/>
  <c r="F11" i="10"/>
  <c r="D227" i="7"/>
  <c r="X29" i="10"/>
  <c r="X52" i="10"/>
  <c r="Y80" i="4"/>
  <c r="D39" i="2"/>
  <c r="AN82" i="4"/>
  <c r="AK93" i="4"/>
  <c r="AK118" i="4"/>
  <c r="Y18" i="4"/>
  <c r="D41" i="2"/>
  <c r="F79" i="10"/>
  <c r="F54" i="10"/>
  <c r="Z52" i="10"/>
  <c r="D176" i="2"/>
  <c r="D9" i="2"/>
  <c r="Y196" i="4"/>
  <c r="Y38" i="4"/>
  <c r="Z104" i="10"/>
  <c r="AM82" i="4"/>
  <c r="AJ118" i="4"/>
  <c r="AH205" i="4"/>
  <c r="D230" i="7"/>
  <c r="J222" i="7"/>
  <c r="L15" i="10"/>
  <c r="H29" i="10"/>
  <c r="N251" i="7"/>
  <c r="D66" i="2"/>
  <c r="AN118" i="4"/>
  <c r="AH18" i="4"/>
  <c r="AB29" i="10"/>
  <c r="AB52" i="10"/>
  <c r="D197" i="2"/>
  <c r="D61" i="2"/>
  <c r="AK82" i="4"/>
  <c r="AM118" i="4"/>
  <c r="AN37" i="4"/>
  <c r="AN97" i="4"/>
  <c r="Y118" i="4"/>
  <c r="AH128" i="4"/>
  <c r="AH165" i="4"/>
  <c r="D206" i="2"/>
  <c r="AH195" i="4"/>
  <c r="AH93" i="4"/>
  <c r="AH60" i="4"/>
  <c r="F31" i="10"/>
  <c r="L33" i="10"/>
  <c r="F59" i="10"/>
  <c r="P467" i="7"/>
  <c r="J25" i="10"/>
  <c r="X84" i="10"/>
  <c r="Z84" i="10"/>
  <c r="Y137" i="4"/>
  <c r="X114" i="10"/>
  <c r="H158" i="2"/>
  <c r="P158" i="2"/>
  <c r="AJ37" i="4"/>
  <c r="AJ97" i="4"/>
  <c r="AH65" i="4"/>
  <c r="Y128" i="4"/>
  <c r="AL196" i="4"/>
  <c r="AL204" i="4"/>
  <c r="AH118" i="4"/>
  <c r="L41" i="10"/>
  <c r="J204" i="7"/>
  <c r="L176" i="7"/>
  <c r="Y199" i="4"/>
  <c r="T14" i="10"/>
  <c r="T56" i="10"/>
  <c r="T84" i="10"/>
  <c r="AL6" i="4"/>
  <c r="AK37" i="4"/>
  <c r="AK196" i="4"/>
  <c r="AH167" i="4"/>
  <c r="J156" i="7"/>
  <c r="N416" i="7"/>
  <c r="T111" i="10"/>
  <c r="X111" i="10"/>
  <c r="L180" i="7"/>
  <c r="X110" i="10"/>
  <c r="R110" i="10"/>
  <c r="AB110" i="10"/>
  <c r="Z109" i="10"/>
  <c r="D110" i="2"/>
  <c r="Y109" i="4"/>
  <c r="X109" i="10"/>
  <c r="AB109" i="10"/>
  <c r="T109" i="10"/>
  <c r="Z101" i="10"/>
  <c r="T101" i="10"/>
  <c r="X101" i="10"/>
  <c r="Z102" i="10"/>
  <c r="AB102" i="10"/>
  <c r="F446" i="7"/>
  <c r="AB103" i="10"/>
  <c r="T103" i="10"/>
  <c r="Z103" i="10"/>
  <c r="X103" i="10"/>
  <c r="AB104" i="10"/>
  <c r="T104" i="10"/>
  <c r="AB108" i="10"/>
  <c r="Z108" i="10"/>
  <c r="X108" i="10"/>
  <c r="T85" i="10"/>
  <c r="X85" i="10"/>
  <c r="Z85" i="10"/>
  <c r="AB85" i="10"/>
  <c r="L178" i="7"/>
  <c r="T86" i="10"/>
  <c r="X86" i="10"/>
  <c r="Z86" i="10"/>
  <c r="X87" i="10"/>
  <c r="Z87" i="10"/>
  <c r="AB87" i="10"/>
  <c r="Z89" i="10"/>
  <c r="AB89" i="10"/>
  <c r="T89" i="10"/>
  <c r="AK89" i="4"/>
  <c r="Y91" i="4"/>
  <c r="T91" i="10"/>
  <c r="D92" i="2"/>
  <c r="AM92" i="4"/>
  <c r="T93" i="10"/>
  <c r="X93" i="10"/>
  <c r="J246" i="7"/>
  <c r="N249" i="7"/>
  <c r="N245" i="7"/>
  <c r="AB95" i="10"/>
  <c r="AB96" i="10"/>
  <c r="T96" i="10"/>
  <c r="Z96" i="10"/>
  <c r="X97" i="10"/>
  <c r="T97" i="10"/>
  <c r="P127" i="7"/>
  <c r="T98" i="10"/>
  <c r="X98" i="10"/>
  <c r="AB98" i="10"/>
  <c r="T99" i="10"/>
  <c r="Z99" i="10"/>
  <c r="AB99" i="10"/>
  <c r="X100" i="10"/>
  <c r="Z100" i="10"/>
  <c r="T100" i="10"/>
  <c r="AB100" i="10"/>
  <c r="AH68" i="4"/>
  <c r="Y68" i="4"/>
  <c r="AB69" i="10"/>
  <c r="T71" i="10"/>
  <c r="X71" i="10"/>
  <c r="Z71" i="10"/>
  <c r="AB71" i="10"/>
  <c r="T73" i="10"/>
  <c r="X73" i="10"/>
  <c r="Z73" i="10"/>
  <c r="F438" i="7"/>
  <c r="L439" i="7"/>
  <c r="L437" i="7"/>
  <c r="Z75" i="10"/>
  <c r="F76" i="2"/>
  <c r="T79" i="10"/>
  <c r="X79" i="10"/>
  <c r="Z79" i="10"/>
  <c r="P391" i="7"/>
  <c r="X81" i="10"/>
  <c r="AB81" i="10"/>
  <c r="L198" i="7"/>
  <c r="L202" i="7"/>
  <c r="J203" i="7"/>
  <c r="F204" i="7"/>
  <c r="L197" i="7"/>
  <c r="D200" i="7"/>
  <c r="L199" i="7"/>
  <c r="P201" i="7"/>
  <c r="AH58" i="4"/>
  <c r="Z59" i="10"/>
  <c r="AB59" i="10"/>
  <c r="X59" i="10"/>
  <c r="T59" i="10"/>
  <c r="T61" i="10"/>
  <c r="T63" i="10"/>
  <c r="X63" i="10"/>
  <c r="Z63" i="10"/>
  <c r="AB63" i="10"/>
  <c r="L441" i="7"/>
  <c r="Z67" i="10"/>
  <c r="AB67" i="10"/>
  <c r="D247" i="7"/>
  <c r="X51" i="10"/>
  <c r="AB51" i="10"/>
  <c r="T51" i="10"/>
  <c r="Z51" i="10"/>
  <c r="H468" i="7"/>
  <c r="T53" i="10"/>
  <c r="X53" i="10"/>
  <c r="Z53" i="10"/>
  <c r="AB53" i="10"/>
  <c r="Z55" i="10"/>
  <c r="X55" i="10"/>
  <c r="T55" i="10"/>
  <c r="Y46" i="4"/>
  <c r="Y47" i="4"/>
  <c r="D48" i="2"/>
  <c r="X47" i="10"/>
  <c r="T47" i="10"/>
  <c r="L325" i="7"/>
  <c r="P415" i="7"/>
  <c r="X45" i="10"/>
  <c r="AB45" i="10"/>
  <c r="Z45" i="10"/>
  <c r="D271" i="7"/>
  <c r="H252" i="7"/>
  <c r="AH40" i="4"/>
  <c r="F274" i="7"/>
  <c r="Z30" i="10"/>
  <c r="Z29" i="10"/>
  <c r="J154" i="7"/>
  <c r="D177" i="7"/>
  <c r="D28" i="2"/>
  <c r="Y27" i="4"/>
  <c r="T27" i="10"/>
  <c r="D27" i="2"/>
  <c r="H27" i="2"/>
  <c r="K27" i="2"/>
  <c r="X26" i="10"/>
  <c r="T26" i="10"/>
  <c r="D181" i="7"/>
  <c r="L156" i="7"/>
  <c r="D179" i="7"/>
  <c r="Z25" i="10"/>
  <c r="AN25" i="4"/>
  <c r="AM25" i="4"/>
  <c r="Z23" i="10"/>
  <c r="P294" i="7"/>
  <c r="J317" i="7"/>
  <c r="J492" i="7"/>
  <c r="D301" i="7"/>
  <c r="Y16" i="4"/>
  <c r="H368" i="7"/>
  <c r="H391" i="7"/>
  <c r="D13" i="2"/>
  <c r="Y12" i="4"/>
  <c r="L230" i="7"/>
  <c r="P318" i="7"/>
  <c r="P341" i="7"/>
  <c r="Z9" i="10"/>
  <c r="AH9" i="4"/>
  <c r="Y9" i="4"/>
  <c r="P342" i="7"/>
  <c r="D325" i="7"/>
  <c r="D323" i="7"/>
  <c r="D302" i="7"/>
  <c r="Z7" i="10"/>
  <c r="Y5" i="4"/>
  <c r="T4" i="10"/>
  <c r="Z4" i="10"/>
  <c r="AB3" i="10"/>
  <c r="X3" i="10"/>
  <c r="X5" i="10"/>
  <c r="T9" i="10"/>
  <c r="AB9" i="10"/>
  <c r="X13" i="10"/>
  <c r="T17" i="10"/>
  <c r="AB17" i="10"/>
  <c r="X21" i="10"/>
  <c r="T25" i="10"/>
  <c r="AB25" i="10"/>
  <c r="T33" i="10"/>
  <c r="AB33" i="10"/>
  <c r="X37" i="10"/>
  <c r="T30" i="10"/>
  <c r="AB30" i="10"/>
  <c r="T7" i="10"/>
  <c r="AB7" i="10"/>
  <c r="X11" i="10"/>
  <c r="T15" i="10"/>
  <c r="AB15" i="10"/>
  <c r="X19" i="10"/>
  <c r="T23" i="10"/>
  <c r="AB23" i="10"/>
  <c r="T31" i="10"/>
  <c r="AB31" i="10"/>
  <c r="X35" i="10"/>
  <c r="T39" i="10"/>
  <c r="AB39" i="10"/>
  <c r="X41" i="10"/>
  <c r="D32" i="2"/>
  <c r="AH24" i="4"/>
  <c r="Z5" i="10"/>
  <c r="Z13" i="10"/>
  <c r="Z21" i="10"/>
  <c r="Z37" i="10"/>
  <c r="Z11" i="10"/>
  <c r="Z19" i="10"/>
  <c r="Z35" i="10"/>
  <c r="Z41" i="10"/>
  <c r="D38" i="2"/>
  <c r="Y36" i="4"/>
  <c r="D25" i="2"/>
  <c r="X4" i="10"/>
  <c r="T5" i="10"/>
  <c r="AB5" i="10"/>
  <c r="X9" i="10"/>
  <c r="T13" i="10"/>
  <c r="AB13" i="10"/>
  <c r="X17" i="10"/>
  <c r="T21" i="10"/>
  <c r="AB21" i="10"/>
  <c r="X25" i="10"/>
  <c r="X33" i="10"/>
  <c r="T37" i="10"/>
  <c r="AB37" i="10"/>
  <c r="X30" i="10"/>
  <c r="X7" i="10"/>
  <c r="T11" i="10"/>
  <c r="AB11" i="10"/>
  <c r="X15" i="10"/>
  <c r="T19" i="10"/>
  <c r="AB19" i="10"/>
  <c r="X23" i="10"/>
  <c r="X31" i="10"/>
  <c r="T35" i="10"/>
  <c r="AB35" i="10"/>
  <c r="T41" i="10"/>
  <c r="AB41" i="10"/>
  <c r="AB4" i="10"/>
  <c r="Y26" i="4"/>
  <c r="AH5" i="4"/>
  <c r="D47" i="2"/>
  <c r="F9" i="10"/>
  <c r="J27" i="10"/>
  <c r="X2" i="10"/>
  <c r="AM6" i="4"/>
  <c r="AB2" i="10"/>
  <c r="Y8" i="4"/>
  <c r="AN8" i="4"/>
  <c r="F23" i="2"/>
  <c r="H23" i="2"/>
  <c r="AA23" i="2"/>
  <c r="Z28" i="10"/>
  <c r="X28" i="10"/>
  <c r="T28" i="10"/>
  <c r="AB28" i="10"/>
  <c r="J179" i="7"/>
  <c r="AL25" i="4"/>
  <c r="AK25" i="4"/>
  <c r="AK8" i="4"/>
  <c r="AH15" i="4"/>
  <c r="D7" i="2"/>
  <c r="D16" i="2"/>
  <c r="AM8" i="4"/>
  <c r="AH7" i="4"/>
  <c r="F276" i="7"/>
  <c r="Y6" i="4"/>
  <c r="Y7" i="4"/>
  <c r="BG248" i="8"/>
  <c r="BG244" i="8"/>
  <c r="BG249" i="8"/>
  <c r="BG245" i="8"/>
  <c r="BG250" i="8"/>
  <c r="BG240" i="8"/>
  <c r="BG236" i="8"/>
  <c r="BG241" i="8"/>
  <c r="BG237" i="8"/>
  <c r="BG247" i="8"/>
  <c r="BG246" i="8"/>
  <c r="BG243" i="8"/>
  <c r="BG238" i="8"/>
  <c r="BG242" i="8"/>
  <c r="BG231" i="8"/>
  <c r="BG227" i="8"/>
  <c r="BG223" i="8"/>
  <c r="BG219" i="8"/>
  <c r="BG239" i="8"/>
  <c r="BG235" i="8"/>
  <c r="BG234" i="8"/>
  <c r="BG232" i="8"/>
  <c r="BG228" i="8"/>
  <c r="BG224" i="8"/>
  <c r="BG220" i="8"/>
  <c r="BG233" i="8"/>
  <c r="BG229" i="8"/>
  <c r="BG215" i="8"/>
  <c r="BG211" i="8"/>
  <c r="BG207" i="8"/>
  <c r="BG230" i="8"/>
  <c r="BG216" i="8"/>
  <c r="BG212" i="8"/>
  <c r="BG208" i="8"/>
  <c r="BG226" i="8"/>
  <c r="BG225" i="8"/>
  <c r="BG222" i="8"/>
  <c r="BG221" i="8"/>
  <c r="BG217" i="8"/>
  <c r="BG213" i="8"/>
  <c r="BG209" i="8"/>
  <c r="BG218" i="8"/>
  <c r="BG210" i="8"/>
  <c r="BG200" i="8"/>
  <c r="BG201" i="8"/>
  <c r="BG197" i="8"/>
  <c r="BG193" i="8"/>
  <c r="BG214" i="8"/>
  <c r="BG204" i="8"/>
  <c r="BG202" i="8"/>
  <c r="BG198" i="8"/>
  <c r="BG194" i="8"/>
  <c r="BG190" i="8"/>
  <c r="BG196" i="8"/>
  <c r="BG195" i="8"/>
  <c r="BG192" i="8"/>
  <c r="BG191" i="8"/>
  <c r="BG189" i="8"/>
  <c r="BG188" i="8"/>
  <c r="BG187" i="8"/>
  <c r="BG183" i="8"/>
  <c r="BG179" i="8"/>
  <c r="BG175" i="8"/>
  <c r="BG171" i="8"/>
  <c r="BG167" i="8"/>
  <c r="BG163" i="8"/>
  <c r="BG206" i="8"/>
  <c r="BG203" i="8"/>
  <c r="BG184" i="8"/>
  <c r="BG180" i="8"/>
  <c r="BG176" i="8"/>
  <c r="BG185" i="8"/>
  <c r="BG181" i="8"/>
  <c r="BG177" i="8"/>
  <c r="BG182" i="8"/>
  <c r="BG168" i="8"/>
  <c r="BG199" i="8"/>
  <c r="BG170" i="8"/>
  <c r="BG169" i="8"/>
  <c r="BG186" i="8"/>
  <c r="BG178" i="8"/>
  <c r="BG174" i="8"/>
  <c r="BG172" i="8"/>
  <c r="BG164" i="8"/>
  <c r="BG173" i="8"/>
  <c r="BG165" i="8"/>
  <c r="BG159" i="8"/>
  <c r="BG155" i="8"/>
  <c r="BG151" i="8"/>
  <c r="BG160" i="8"/>
  <c r="BG156" i="8"/>
  <c r="BG152" i="8"/>
  <c r="BG148" i="8"/>
  <c r="BG157" i="8"/>
  <c r="BG153" i="8"/>
  <c r="BG149" i="8"/>
  <c r="BG166" i="8"/>
  <c r="BG162" i="8"/>
  <c r="BG161" i="8"/>
  <c r="BG158" i="8"/>
  <c r="BG154" i="8"/>
  <c r="BG150" i="8"/>
  <c r="BG137" i="8"/>
  <c r="BG133" i="8"/>
  <c r="BG129" i="8"/>
  <c r="BG125" i="8"/>
  <c r="BG121" i="8"/>
  <c r="BG117" i="8"/>
  <c r="BG113" i="8"/>
  <c r="BG109" i="8"/>
  <c r="BG138" i="8"/>
  <c r="BG134" i="8"/>
  <c r="BG130" i="8"/>
  <c r="BG126" i="8"/>
  <c r="BG122" i="8"/>
  <c r="BG118" i="8"/>
  <c r="BG114" i="8"/>
  <c r="BG110" i="8"/>
  <c r="BG139" i="8"/>
  <c r="BG135" i="8"/>
  <c r="BG131" i="8"/>
  <c r="BG127" i="8"/>
  <c r="BG123" i="8"/>
  <c r="BG119" i="8"/>
  <c r="BG115" i="8"/>
  <c r="BG111" i="8"/>
  <c r="BG107" i="8"/>
  <c r="BG136" i="8"/>
  <c r="BG132" i="8"/>
  <c r="BG128" i="8"/>
  <c r="BG124" i="8"/>
  <c r="BG120" i="8"/>
  <c r="BG116" i="8"/>
  <c r="BG112" i="8"/>
  <c r="BG108" i="8"/>
  <c r="BG104" i="8"/>
  <c r="BG100" i="8"/>
  <c r="BG105" i="8"/>
  <c r="BG96" i="8"/>
  <c r="BG92" i="8"/>
  <c r="BG88" i="8"/>
  <c r="BG84" i="8"/>
  <c r="BG80" i="8"/>
  <c r="BG76" i="8"/>
  <c r="BG72" i="8"/>
  <c r="BG68" i="8"/>
  <c r="BG64" i="8"/>
  <c r="BG106" i="8"/>
  <c r="BG99" i="8"/>
  <c r="BG98" i="8"/>
  <c r="BG97" i="8"/>
  <c r="BG93" i="8"/>
  <c r="BG89" i="8"/>
  <c r="BG85" i="8"/>
  <c r="BG81" i="8"/>
  <c r="BG101" i="8"/>
  <c r="BG94" i="8"/>
  <c r="BG90" i="8"/>
  <c r="BG86" i="8"/>
  <c r="BG82" i="8"/>
  <c r="BG78" i="8"/>
  <c r="BG74" i="8"/>
  <c r="BG70" i="8"/>
  <c r="BG66" i="8"/>
  <c r="BG103" i="8"/>
  <c r="BG102" i="8"/>
  <c r="BG95" i="8"/>
  <c r="BG91" i="8"/>
  <c r="BG87" i="8"/>
  <c r="BG83" i="8"/>
  <c r="BG79" i="8"/>
  <c r="BG75" i="8"/>
  <c r="BG71" i="8"/>
  <c r="BG67" i="8"/>
  <c r="BG77" i="8"/>
  <c r="BG69" i="8"/>
  <c r="BG63" i="8"/>
  <c r="BG62" i="8"/>
  <c r="BG59" i="8"/>
  <c r="BG55" i="8"/>
  <c r="BG51" i="8"/>
  <c r="BG47" i="8"/>
  <c r="BG43" i="8"/>
  <c r="BG39" i="8"/>
  <c r="BG35" i="8"/>
  <c r="BG31" i="8"/>
  <c r="BG27" i="8"/>
  <c r="BG60" i="8"/>
  <c r="BG56" i="8"/>
  <c r="BG52" i="8"/>
  <c r="BG48" i="8"/>
  <c r="BG44" i="8"/>
  <c r="BG40" i="8"/>
  <c r="BG36" i="8"/>
  <c r="BG32" i="8"/>
  <c r="BG28" i="8"/>
  <c r="BG73" i="8"/>
  <c r="BG65" i="8"/>
  <c r="BG57" i="8"/>
  <c r="BG53" i="8"/>
  <c r="BG49" i="8"/>
  <c r="BG45" i="8"/>
  <c r="BG41" i="8"/>
  <c r="BG37" i="8"/>
  <c r="BG33" i="8"/>
  <c r="BG29" i="8"/>
  <c r="BG25" i="8"/>
  <c r="BG61" i="8"/>
  <c r="BG58" i="8"/>
  <c r="BG54" i="8"/>
  <c r="BG50" i="8"/>
  <c r="BG46" i="8"/>
  <c r="BG42" i="8"/>
  <c r="BG38" i="8"/>
  <c r="BG34" i="8"/>
  <c r="BG30" i="8"/>
  <c r="BG26" i="8"/>
  <c r="BG18" i="8"/>
  <c r="BG14" i="8"/>
  <c r="BG10" i="8"/>
  <c r="BG13" i="8"/>
  <c r="BG12" i="8"/>
  <c r="BG3" i="8"/>
  <c r="BG15" i="8"/>
  <c r="BG7" i="8"/>
  <c r="BG4" i="8"/>
  <c r="BG17" i="8"/>
  <c r="BG16" i="8"/>
  <c r="BG9" i="8"/>
  <c r="BG8" i="8"/>
  <c r="BG5" i="8"/>
  <c r="BG19" i="8"/>
  <c r="BG11" i="8"/>
  <c r="BG6" i="8"/>
  <c r="BG2" i="8"/>
  <c r="N371" i="7"/>
  <c r="N446" i="7"/>
  <c r="P368" i="7"/>
  <c r="AH16" i="4"/>
  <c r="P229" i="7"/>
  <c r="P491" i="7"/>
  <c r="H492" i="7"/>
  <c r="AJ8" i="4"/>
  <c r="O8" i="3"/>
  <c r="F16" i="11"/>
  <c r="Y37" i="4"/>
  <c r="Y129" i="4"/>
  <c r="AM124" i="4"/>
  <c r="AH206" i="4"/>
  <c r="AH129" i="4"/>
  <c r="AH210" i="4"/>
  <c r="AM196" i="4"/>
  <c r="AH36" i="4"/>
  <c r="AH149" i="4"/>
  <c r="AL168" i="4"/>
  <c r="AK168" i="4"/>
  <c r="Y22" i="4"/>
  <c r="AJ124" i="4"/>
  <c r="D207" i="2"/>
  <c r="Y210" i="4"/>
  <c r="AN196" i="4"/>
  <c r="AH22" i="4"/>
  <c r="Y149" i="4"/>
  <c r="AN168" i="4"/>
  <c r="Y178" i="4"/>
  <c r="AL124" i="4"/>
  <c r="AH156" i="4"/>
  <c r="H86" i="2"/>
  <c r="V86" i="2"/>
  <c r="O119" i="10"/>
  <c r="P119" i="10"/>
  <c r="H160" i="2"/>
  <c r="P160" i="2"/>
  <c r="AH177" i="4"/>
  <c r="Y177" i="4"/>
  <c r="D178" i="2"/>
  <c r="F154" i="2"/>
  <c r="F64" i="2"/>
  <c r="H64" i="2"/>
  <c r="AA64" i="2"/>
  <c r="F101" i="2"/>
  <c r="F4" i="2"/>
  <c r="F18" i="2"/>
  <c r="H18" i="2"/>
  <c r="F6" i="2"/>
  <c r="H6" i="2"/>
  <c r="K6" i="2"/>
  <c r="F29" i="2"/>
  <c r="H29" i="2"/>
  <c r="P29" i="2"/>
  <c r="F36" i="2"/>
  <c r="F52" i="2"/>
  <c r="F60" i="2"/>
  <c r="F71" i="2"/>
  <c r="F104" i="2"/>
  <c r="F111" i="2"/>
  <c r="F21" i="2"/>
  <c r="F62" i="2"/>
  <c r="F69" i="2"/>
  <c r="H69" i="2"/>
  <c r="K69" i="2"/>
  <c r="F77" i="2"/>
  <c r="F85" i="2"/>
  <c r="H85" i="2"/>
  <c r="K85" i="2"/>
  <c r="F177" i="2"/>
  <c r="H177" i="2"/>
  <c r="K177" i="2"/>
  <c r="F191" i="2"/>
  <c r="F198" i="2"/>
  <c r="F176" i="2"/>
  <c r="F45" i="2"/>
  <c r="H45" i="2"/>
  <c r="P45" i="2"/>
  <c r="F68" i="2"/>
  <c r="H68" i="2"/>
  <c r="F112" i="2"/>
  <c r="F120" i="2"/>
  <c r="F128" i="2"/>
  <c r="H128" i="2"/>
  <c r="F199" i="2"/>
  <c r="F74" i="2"/>
  <c r="F180" i="2"/>
  <c r="F59" i="2"/>
  <c r="F55" i="2"/>
  <c r="H55" i="2"/>
  <c r="AA55" i="2"/>
  <c r="F126" i="2"/>
  <c r="H126" i="2"/>
  <c r="F165" i="2"/>
  <c r="H165" i="2"/>
  <c r="F182" i="2"/>
  <c r="H182" i="2"/>
  <c r="H209" i="2"/>
  <c r="AA209" i="2"/>
  <c r="F70" i="2"/>
  <c r="F190" i="2"/>
  <c r="H190" i="2"/>
  <c r="P190" i="2"/>
  <c r="F9" i="2"/>
  <c r="F87" i="2"/>
  <c r="H87" i="2"/>
  <c r="AA87" i="2"/>
  <c r="F172" i="2"/>
  <c r="F175" i="2"/>
  <c r="F56" i="2"/>
  <c r="F39" i="2"/>
  <c r="F187" i="2"/>
  <c r="F196" i="2"/>
  <c r="H196" i="2"/>
  <c r="V196" i="2"/>
  <c r="H10" i="2"/>
  <c r="K10" i="2"/>
  <c r="F3" i="2"/>
  <c r="F89" i="2"/>
  <c r="F122" i="2"/>
  <c r="F32" i="2"/>
  <c r="F12" i="2"/>
  <c r="F123" i="2"/>
  <c r="F130" i="2"/>
  <c r="H130" i="2"/>
  <c r="AA130" i="2"/>
  <c r="F17" i="2"/>
  <c r="H17" i="2"/>
  <c r="AA17" i="2"/>
  <c r="F42" i="2"/>
  <c r="F109" i="2"/>
  <c r="F136" i="2"/>
  <c r="F156" i="2"/>
  <c r="F96" i="2"/>
  <c r="H96" i="2"/>
  <c r="AA96" i="2"/>
  <c r="F103" i="2"/>
  <c r="H103" i="2"/>
  <c r="F131" i="2"/>
  <c r="H131" i="2"/>
  <c r="K131" i="2"/>
  <c r="F151" i="2"/>
  <c r="F206" i="2"/>
  <c r="F197" i="2"/>
  <c r="F91" i="2"/>
  <c r="H91" i="2"/>
  <c r="F201" i="2"/>
  <c r="F25" i="2"/>
  <c r="F31" i="2"/>
  <c r="F37" i="2"/>
  <c r="H37" i="2"/>
  <c r="F80" i="2"/>
  <c r="F88" i="2"/>
  <c r="F124" i="2"/>
  <c r="H124" i="2"/>
  <c r="P124" i="2"/>
  <c r="F188" i="2"/>
  <c r="F207" i="2"/>
  <c r="F51" i="2"/>
  <c r="F189" i="2"/>
  <c r="H189" i="2"/>
  <c r="F211" i="2"/>
  <c r="H211" i="2"/>
  <c r="F82" i="2"/>
  <c r="H82" i="2"/>
  <c r="P82" i="2"/>
  <c r="F110" i="2"/>
  <c r="F118" i="2"/>
  <c r="F171" i="2"/>
  <c r="H171" i="2"/>
  <c r="F155" i="2"/>
  <c r="F48" i="2"/>
  <c r="F125" i="2"/>
  <c r="F152" i="2"/>
  <c r="F163" i="2"/>
  <c r="H163" i="2"/>
  <c r="H134" i="2"/>
  <c r="K134" i="2"/>
  <c r="F43" i="2"/>
  <c r="F98" i="2"/>
  <c r="F57" i="2"/>
  <c r="F94" i="2"/>
  <c r="F90" i="2"/>
  <c r="H140" i="2"/>
  <c r="V140" i="2"/>
  <c r="H84" i="2"/>
  <c r="AA84" i="2"/>
  <c r="F24" i="2"/>
  <c r="F102" i="2"/>
  <c r="F50" i="2"/>
  <c r="F54" i="2"/>
  <c r="F67" i="2"/>
  <c r="H67" i="2"/>
  <c r="F79" i="2"/>
  <c r="F5" i="2"/>
  <c r="H5" i="2"/>
  <c r="F15" i="2"/>
  <c r="F20" i="2"/>
  <c r="F75" i="2"/>
  <c r="F100" i="2"/>
  <c r="F108" i="2"/>
  <c r="F115" i="2"/>
  <c r="F166" i="2"/>
  <c r="H166" i="2"/>
  <c r="V166" i="2"/>
  <c r="F22" i="2"/>
  <c r="F28" i="2"/>
  <c r="F58" i="2"/>
  <c r="H58" i="2"/>
  <c r="F66" i="2"/>
  <c r="F73" i="2"/>
  <c r="F81" i="2"/>
  <c r="F92" i="2"/>
  <c r="F194" i="2"/>
  <c r="F202" i="2"/>
  <c r="F193" i="2"/>
  <c r="F53" i="2"/>
  <c r="F65" i="2"/>
  <c r="F72" i="2"/>
  <c r="F116" i="2"/>
  <c r="F203" i="2"/>
  <c r="F49" i="2"/>
  <c r="F47" i="2"/>
  <c r="F63" i="2"/>
  <c r="F33" i="2"/>
  <c r="F14" i="2"/>
  <c r="F149" i="2"/>
  <c r="H149" i="2"/>
  <c r="P149" i="2"/>
  <c r="F161" i="2"/>
  <c r="F179" i="2"/>
  <c r="F185" i="2"/>
  <c r="F186" i="2"/>
  <c r="F204" i="2"/>
  <c r="F117" i="2"/>
  <c r="F34" i="2"/>
  <c r="F168" i="2"/>
  <c r="H168" i="2"/>
  <c r="F40" i="2"/>
  <c r="H40" i="2"/>
  <c r="V40" i="2"/>
  <c r="F83" i="2"/>
  <c r="H83" i="2"/>
  <c r="F205" i="2"/>
  <c r="F157" i="2"/>
  <c r="H157" i="2"/>
  <c r="P157" i="2"/>
  <c r="O123" i="10"/>
  <c r="P123" i="10"/>
  <c r="O186" i="10"/>
  <c r="P186" i="10"/>
  <c r="O160" i="10"/>
  <c r="P160" i="10"/>
  <c r="O164" i="10"/>
  <c r="P164" i="10"/>
  <c r="H8" i="2"/>
  <c r="V8" i="2"/>
  <c r="F212" i="2"/>
  <c r="H212" i="2"/>
  <c r="F46" i="2"/>
  <c r="F19" i="2"/>
  <c r="H19" i="2"/>
  <c r="P19" i="2"/>
  <c r="F139" i="2"/>
  <c r="H139" i="2"/>
  <c r="P139" i="2"/>
  <c r="F135" i="2"/>
  <c r="F162" i="2"/>
  <c r="F13" i="2"/>
  <c r="F38" i="2"/>
  <c r="F129" i="2"/>
  <c r="H129" i="2"/>
  <c r="AA129" i="2"/>
  <c r="F137" i="2"/>
  <c r="F30" i="2"/>
  <c r="F95" i="2"/>
  <c r="F11" i="2"/>
  <c r="F195" i="2"/>
  <c r="F121" i="2"/>
  <c r="F181" i="2"/>
  <c r="F41" i="2"/>
  <c r="F138" i="2"/>
  <c r="F173" i="2"/>
  <c r="F26" i="2"/>
  <c r="F127" i="2"/>
  <c r="F119" i="2"/>
  <c r="H119" i="2"/>
  <c r="K119" i="2"/>
  <c r="F16" i="2"/>
  <c r="F200" i="2"/>
  <c r="H200" i="2"/>
  <c r="K200" i="2"/>
  <c r="F178" i="2"/>
  <c r="F105" i="2"/>
  <c r="F169" i="2"/>
  <c r="F159" i="2"/>
  <c r="F7" i="2"/>
  <c r="F93" i="2"/>
  <c r="H93" i="2"/>
  <c r="P93" i="2"/>
  <c r="F150" i="2"/>
  <c r="H150" i="2"/>
  <c r="V150" i="2"/>
  <c r="F61" i="2"/>
  <c r="F133" i="2"/>
  <c r="F167" i="2"/>
  <c r="H167" i="2"/>
  <c r="AA167" i="2"/>
  <c r="F183" i="2"/>
  <c r="H183" i="2"/>
  <c r="V183" i="2"/>
  <c r="F170" i="2"/>
  <c r="AL31" i="4"/>
  <c r="AK31" i="4"/>
  <c r="AM31" i="4"/>
  <c r="AN31" i="4"/>
  <c r="AJ31" i="4"/>
  <c r="AL129" i="4"/>
  <c r="AK129" i="4"/>
  <c r="AM129" i="4"/>
  <c r="AN129" i="4"/>
  <c r="AJ129" i="4"/>
  <c r="AL16" i="4"/>
  <c r="AM16" i="4"/>
  <c r="AJ16" i="4"/>
  <c r="AK16" i="4"/>
  <c r="AN16" i="4"/>
  <c r="AK108" i="4"/>
  <c r="AJ108" i="4"/>
  <c r="AM108" i="4"/>
  <c r="AN108" i="4"/>
  <c r="AL108" i="4"/>
  <c r="AJ135" i="4"/>
  <c r="AM135" i="4"/>
  <c r="AK135" i="4"/>
  <c r="AN135" i="4"/>
  <c r="AL135" i="4"/>
  <c r="AM142" i="4"/>
  <c r="AL205" i="4"/>
  <c r="AM205" i="4"/>
  <c r="AN205" i="4"/>
  <c r="AJ205" i="4"/>
  <c r="AK205" i="4"/>
  <c r="D118" i="2"/>
  <c r="AH117" i="4"/>
  <c r="Y74" i="4"/>
  <c r="AH74" i="4"/>
  <c r="D75" i="2"/>
  <c r="D51" i="2"/>
  <c r="AH50" i="4"/>
  <c r="Y50" i="4"/>
  <c r="AK30" i="4"/>
  <c r="AJ30" i="4"/>
  <c r="AL30" i="4"/>
  <c r="AM30" i="4"/>
  <c r="AN30" i="4"/>
  <c r="AM79" i="4"/>
  <c r="AK79" i="4"/>
  <c r="AN79" i="4"/>
  <c r="AJ79" i="4"/>
  <c r="AL79" i="4"/>
  <c r="AL87" i="4"/>
  <c r="AM87" i="4"/>
  <c r="AN87" i="4"/>
  <c r="AJ87" i="4"/>
  <c r="AK87" i="4"/>
  <c r="AK210" i="4"/>
  <c r="AL210" i="4"/>
  <c r="AN210" i="4"/>
  <c r="AJ210" i="4"/>
  <c r="AM210" i="4"/>
  <c r="AK81" i="4"/>
  <c r="AM81" i="4"/>
  <c r="AL81" i="4"/>
  <c r="AJ81" i="4"/>
  <c r="AN81" i="4"/>
  <c r="R119" i="10"/>
  <c r="X160" i="10"/>
  <c r="Y175" i="4"/>
  <c r="D102" i="2"/>
  <c r="AH101" i="4"/>
  <c r="AK14" i="4"/>
  <c r="AJ14" i="4"/>
  <c r="AL14" i="4"/>
  <c r="AM14" i="4"/>
  <c r="AN14" i="4"/>
  <c r="AL19" i="4"/>
  <c r="AK19" i="4"/>
  <c r="AM19" i="4"/>
  <c r="AN19" i="4"/>
  <c r="AJ19" i="4"/>
  <c r="AL39" i="4"/>
  <c r="AK39" i="4"/>
  <c r="AM39" i="4"/>
  <c r="AN39" i="4"/>
  <c r="AJ39" i="4"/>
  <c r="AK74" i="4"/>
  <c r="AM74" i="4"/>
  <c r="AN74" i="4"/>
  <c r="AJ74" i="4"/>
  <c r="AL74" i="4"/>
  <c r="AK86" i="4"/>
  <c r="AJ86" i="4"/>
  <c r="AN86" i="4"/>
  <c r="AM86" i="4"/>
  <c r="AL86" i="4"/>
  <c r="AJ99" i="4"/>
  <c r="AM99" i="4"/>
  <c r="AL99" i="4"/>
  <c r="AN99" i="4"/>
  <c r="AK99" i="4"/>
  <c r="AJ107" i="4"/>
  <c r="AM107" i="4"/>
  <c r="AN107" i="4"/>
  <c r="AK107" i="4"/>
  <c r="AL107" i="4"/>
  <c r="AM114" i="4"/>
  <c r="AJ114" i="4"/>
  <c r="AN114" i="4"/>
  <c r="AK114" i="4"/>
  <c r="AL114" i="4"/>
  <c r="AL165" i="4"/>
  <c r="AJ165" i="4"/>
  <c r="AK165" i="4"/>
  <c r="AM165" i="4"/>
  <c r="AN165" i="4"/>
  <c r="AM21" i="4"/>
  <c r="AL21" i="4"/>
  <c r="AJ21" i="4"/>
  <c r="AN21" i="4"/>
  <c r="AK21" i="4"/>
  <c r="AL27" i="4"/>
  <c r="AK27" i="4"/>
  <c r="AM27" i="4"/>
  <c r="AN27" i="4"/>
  <c r="AJ27" i="4"/>
  <c r="AM57" i="4"/>
  <c r="AL57" i="4"/>
  <c r="AJ57" i="4"/>
  <c r="AN57" i="4"/>
  <c r="AK57" i="4"/>
  <c r="AM65" i="4"/>
  <c r="AL65" i="4"/>
  <c r="AK65" i="4"/>
  <c r="AJ65" i="4"/>
  <c r="AN65" i="4"/>
  <c r="AJ72" i="4"/>
  <c r="AN72" i="4"/>
  <c r="AK72" i="4"/>
  <c r="AL72" i="4"/>
  <c r="AM72" i="4"/>
  <c r="AK80" i="4"/>
  <c r="AJ80" i="4"/>
  <c r="AL80" i="4"/>
  <c r="AM80" i="4"/>
  <c r="AN80" i="4"/>
  <c r="AL91" i="4"/>
  <c r="AK91" i="4"/>
  <c r="AM91" i="4"/>
  <c r="AJ91" i="4"/>
  <c r="AN91" i="4"/>
  <c r="AL193" i="4"/>
  <c r="AN193" i="4"/>
  <c r="AJ193" i="4"/>
  <c r="AK193" i="4"/>
  <c r="AM193" i="4"/>
  <c r="AL201" i="4"/>
  <c r="AK201" i="4"/>
  <c r="AN201" i="4"/>
  <c r="AJ201" i="4"/>
  <c r="AM201" i="4"/>
  <c r="Y189" i="4"/>
  <c r="AH189" i="4"/>
  <c r="AK192" i="4"/>
  <c r="AJ192" i="4"/>
  <c r="AM192" i="4"/>
  <c r="AN192" i="4"/>
  <c r="AL192" i="4"/>
  <c r="AL52" i="4"/>
  <c r="AM52" i="4"/>
  <c r="AN52" i="4"/>
  <c r="AJ52" i="4"/>
  <c r="AK52" i="4"/>
  <c r="AL64" i="4"/>
  <c r="AM64" i="4"/>
  <c r="AJ64" i="4"/>
  <c r="AK64" i="4"/>
  <c r="AN64" i="4"/>
  <c r="AM71" i="4"/>
  <c r="AJ71" i="4"/>
  <c r="AN71" i="4"/>
  <c r="AK71" i="4"/>
  <c r="AL71" i="4"/>
  <c r="AJ115" i="4"/>
  <c r="AM115" i="4"/>
  <c r="AL115" i="4"/>
  <c r="AK115" i="4"/>
  <c r="AN115" i="4"/>
  <c r="AJ202" i="4"/>
  <c r="AN202" i="4"/>
  <c r="AK202" i="4"/>
  <c r="AM202" i="4"/>
  <c r="AL202" i="4"/>
  <c r="D204" i="2"/>
  <c r="AH203" i="4"/>
  <c r="Y203" i="4"/>
  <c r="D44" i="2"/>
  <c r="H44" i="2"/>
  <c r="K44" i="2"/>
  <c r="AH43" i="4"/>
  <c r="Y63" i="4"/>
  <c r="AH63" i="4"/>
  <c r="Y125" i="4"/>
  <c r="AH125" i="4"/>
  <c r="D123" i="2"/>
  <c r="AH122" i="4"/>
  <c r="Y113" i="4"/>
  <c r="AH113" i="4"/>
  <c r="D114" i="2"/>
  <c r="H114" i="2"/>
  <c r="AA114" i="2"/>
  <c r="AK46" i="4"/>
  <c r="AJ46" i="4"/>
  <c r="AL46" i="4"/>
  <c r="AM46" i="4"/>
  <c r="AN46" i="4"/>
  <c r="AK62" i="4"/>
  <c r="AJ62" i="4"/>
  <c r="AL62" i="4"/>
  <c r="AM62" i="4"/>
  <c r="AN62" i="4"/>
  <c r="AL125" i="4"/>
  <c r="AM125" i="4"/>
  <c r="AN125" i="4"/>
  <c r="AJ125" i="4"/>
  <c r="AK125" i="4"/>
  <c r="AL32" i="4"/>
  <c r="AM32" i="4"/>
  <c r="AJ32" i="4"/>
  <c r="AK32" i="4"/>
  <c r="AN32" i="4"/>
  <c r="AM13" i="4"/>
  <c r="AL13" i="4"/>
  <c r="AK13" i="4"/>
  <c r="AJ13" i="4"/>
  <c r="AN13" i="4"/>
  <c r="AK96" i="4"/>
  <c r="AN96" i="4"/>
  <c r="AJ96" i="4"/>
  <c r="AM96" i="4"/>
  <c r="AL96" i="4"/>
  <c r="D105" i="2"/>
  <c r="AH104" i="4"/>
  <c r="AK148" i="4"/>
  <c r="AJ148" i="4"/>
  <c r="AM148" i="4"/>
  <c r="AN148" i="4"/>
  <c r="AL148" i="4"/>
  <c r="AK160" i="4"/>
  <c r="AN160" i="4"/>
  <c r="AJ160" i="4"/>
  <c r="AM160" i="4"/>
  <c r="AL160" i="4"/>
  <c r="AM178" i="4"/>
  <c r="AJ178" i="4"/>
  <c r="AN178" i="4"/>
  <c r="AL178" i="4"/>
  <c r="AK178" i="4"/>
  <c r="AK184" i="4"/>
  <c r="AN184" i="4"/>
  <c r="AJ184" i="4"/>
  <c r="AM184" i="4"/>
  <c r="AL184" i="4"/>
  <c r="AL185" i="4"/>
  <c r="AK185" i="4"/>
  <c r="AM185" i="4"/>
  <c r="AJ185" i="4"/>
  <c r="AN185" i="4"/>
  <c r="AJ203" i="4"/>
  <c r="AM203" i="4"/>
  <c r="AN203" i="4"/>
  <c r="AL203" i="4"/>
  <c r="AK203" i="4"/>
  <c r="Y204" i="4"/>
  <c r="AH204" i="4"/>
  <c r="AL95" i="4"/>
  <c r="AJ95" i="4"/>
  <c r="AK95" i="4"/>
  <c r="AM95" i="4"/>
  <c r="AN95" i="4"/>
  <c r="Y54" i="4"/>
  <c r="AH54" i="4"/>
  <c r="D115" i="2"/>
  <c r="AH114" i="4"/>
  <c r="Y114" i="4"/>
  <c r="AK200" i="4"/>
  <c r="AN200" i="4"/>
  <c r="AJ200" i="4"/>
  <c r="AL200" i="4"/>
  <c r="AM200" i="4"/>
  <c r="AL24" i="4"/>
  <c r="AM24" i="4"/>
  <c r="AJ24" i="4"/>
  <c r="AK24" i="4"/>
  <c r="AN24" i="4"/>
  <c r="AL36" i="4"/>
  <c r="AM36" i="4"/>
  <c r="AN36" i="4"/>
  <c r="AJ36" i="4"/>
  <c r="AK36" i="4"/>
  <c r="AJ187" i="4"/>
  <c r="AM187" i="4"/>
  <c r="AN187" i="4"/>
  <c r="AL187" i="4"/>
  <c r="AK187" i="4"/>
  <c r="AJ206" i="4"/>
  <c r="AN206" i="4"/>
  <c r="AK206" i="4"/>
  <c r="AL206" i="4"/>
  <c r="AM206" i="4"/>
  <c r="D78" i="2"/>
  <c r="H78" i="2"/>
  <c r="P78" i="2"/>
  <c r="AH77" i="4"/>
  <c r="AK104" i="4"/>
  <c r="AJ104" i="4"/>
  <c r="AM104" i="4"/>
  <c r="AN104" i="4"/>
  <c r="AL104" i="4"/>
  <c r="AK188" i="4"/>
  <c r="AM188" i="4"/>
  <c r="AN188" i="4"/>
  <c r="AJ188" i="4"/>
  <c r="AL188" i="4"/>
  <c r="Y208" i="4"/>
  <c r="AH208" i="4"/>
  <c r="AL109" i="4"/>
  <c r="AM109" i="4"/>
  <c r="AN109" i="4"/>
  <c r="AJ109" i="4"/>
  <c r="AK109" i="4"/>
  <c r="O114" i="10"/>
  <c r="P114" i="10"/>
  <c r="O182" i="10"/>
  <c r="P182" i="10"/>
  <c r="O190" i="10"/>
  <c r="P190" i="10"/>
  <c r="D205" i="2"/>
  <c r="AM9" i="4"/>
  <c r="AN9" i="4"/>
  <c r="AJ9" i="4"/>
  <c r="AK9" i="4"/>
  <c r="AL9" i="4"/>
  <c r="AL133" i="4"/>
  <c r="AJ133" i="4"/>
  <c r="AK133" i="4"/>
  <c r="AM133" i="4"/>
  <c r="AN133" i="4"/>
  <c r="AL157" i="4"/>
  <c r="AM157" i="4"/>
  <c r="AN157" i="4"/>
  <c r="AJ157" i="4"/>
  <c r="AK157" i="4"/>
  <c r="AL43" i="4"/>
  <c r="AK43" i="4"/>
  <c r="AM43" i="4"/>
  <c r="AN43" i="4"/>
  <c r="AJ43" i="4"/>
  <c r="AL105" i="4"/>
  <c r="AN105" i="4"/>
  <c r="AJ105" i="4"/>
  <c r="AK105" i="4"/>
  <c r="AM105" i="4"/>
  <c r="AK112" i="4"/>
  <c r="AN112" i="4"/>
  <c r="AJ112" i="4"/>
  <c r="AM112" i="4"/>
  <c r="AL112" i="4"/>
  <c r="AJ131" i="4"/>
  <c r="AM131" i="4"/>
  <c r="AL131" i="4"/>
  <c r="AK131" i="4"/>
  <c r="AN131" i="4"/>
  <c r="AJ139" i="4"/>
  <c r="AN139" i="4"/>
  <c r="AM139" i="4"/>
  <c r="AL139" i="4"/>
  <c r="AK139" i="4"/>
  <c r="AJ159" i="4"/>
  <c r="AM159" i="4"/>
  <c r="AL159" i="4"/>
  <c r="AK159" i="4"/>
  <c r="AN159" i="4"/>
  <c r="AM98" i="4"/>
  <c r="AJ98" i="4"/>
  <c r="AN98" i="4"/>
  <c r="AK98" i="4"/>
  <c r="AL98" i="4"/>
  <c r="AK106" i="4"/>
  <c r="AL106" i="4"/>
  <c r="AM106" i="4"/>
  <c r="AJ106" i="4"/>
  <c r="AN106" i="4"/>
  <c r="AL209" i="4"/>
  <c r="AN209" i="4"/>
  <c r="AK209" i="4"/>
  <c r="AJ209" i="4"/>
  <c r="AM209" i="4"/>
  <c r="D187" i="2"/>
  <c r="AH186" i="4"/>
  <c r="AK90" i="4"/>
  <c r="AN90" i="4"/>
  <c r="AJ90" i="4"/>
  <c r="AM90" i="4"/>
  <c r="AL90" i="4"/>
  <c r="AK208" i="4"/>
  <c r="AN208" i="4"/>
  <c r="AJ208" i="4"/>
  <c r="AM208" i="4"/>
  <c r="AL208" i="4"/>
  <c r="AK26" i="4"/>
  <c r="AJ26" i="4"/>
  <c r="AL26" i="4"/>
  <c r="AM26" i="4"/>
  <c r="AN26" i="4"/>
  <c r="AK34" i="4"/>
  <c r="AJ34" i="4"/>
  <c r="AL34" i="4"/>
  <c r="AM34" i="4"/>
  <c r="AN34" i="4"/>
  <c r="AK83" i="4"/>
  <c r="AL83" i="4"/>
  <c r="AM83" i="4"/>
  <c r="AN83" i="4"/>
  <c r="AJ83" i="4"/>
  <c r="AJ123" i="4"/>
  <c r="AM123" i="4"/>
  <c r="AN123" i="4"/>
  <c r="AL123" i="4"/>
  <c r="AK123" i="4"/>
  <c r="AL173" i="4"/>
  <c r="AM173" i="4"/>
  <c r="AN173" i="4"/>
  <c r="AK173" i="4"/>
  <c r="AJ173" i="4"/>
  <c r="AJ183" i="4"/>
  <c r="AM183" i="4"/>
  <c r="AL183" i="4"/>
  <c r="AK183" i="4"/>
  <c r="AN183" i="4"/>
  <c r="Y69" i="4"/>
  <c r="AH69" i="4"/>
  <c r="D70" i="2"/>
  <c r="AH59" i="4"/>
  <c r="Y59" i="4"/>
  <c r="D60" i="2"/>
  <c r="D97" i="2"/>
  <c r="H97" i="2"/>
  <c r="AH96" i="4"/>
  <c r="AN140" i="4"/>
  <c r="AJ191" i="4"/>
  <c r="AM191" i="4"/>
  <c r="AL191" i="4"/>
  <c r="AK191" i="4"/>
  <c r="AN191" i="4"/>
  <c r="AJ207" i="4"/>
  <c r="AM207" i="4"/>
  <c r="AK207" i="4"/>
  <c r="AL207" i="4"/>
  <c r="AN207" i="4"/>
  <c r="AJ77" i="4"/>
  <c r="AN77" i="4"/>
  <c r="AM77" i="4"/>
  <c r="AK77" i="4"/>
  <c r="AL77" i="4"/>
  <c r="AK85" i="4"/>
  <c r="AL85" i="4"/>
  <c r="AJ85" i="4"/>
  <c r="AM85" i="4"/>
  <c r="AN85" i="4"/>
  <c r="AL113" i="4"/>
  <c r="AK113" i="4"/>
  <c r="AM113" i="4"/>
  <c r="AN113" i="4"/>
  <c r="AJ113" i="4"/>
  <c r="AL11" i="4"/>
  <c r="AN11" i="4"/>
  <c r="AK11" i="4"/>
  <c r="AM11" i="4"/>
  <c r="AJ11" i="4"/>
  <c r="AM45" i="4"/>
  <c r="AL45" i="4"/>
  <c r="AJ45" i="4"/>
  <c r="AK45" i="4"/>
  <c r="AN45" i="4"/>
  <c r="AK122" i="4"/>
  <c r="AL122" i="4"/>
  <c r="AM122" i="4"/>
  <c r="AN122" i="4"/>
  <c r="AJ122" i="4"/>
  <c r="AM41" i="4"/>
  <c r="AL41" i="4"/>
  <c r="AJ41" i="4"/>
  <c r="AN41" i="4"/>
  <c r="AK41" i="4"/>
  <c r="AJ155" i="4"/>
  <c r="AN155" i="4"/>
  <c r="AK155" i="4"/>
  <c r="AL155" i="4"/>
  <c r="AM155" i="4"/>
  <c r="AL102" i="4"/>
  <c r="AM102" i="4"/>
  <c r="AN102" i="4"/>
  <c r="AJ102" i="4"/>
  <c r="AK102" i="4"/>
  <c r="AM130" i="4"/>
  <c r="AJ130" i="4"/>
  <c r="AN130" i="4"/>
  <c r="AK130" i="4"/>
  <c r="AL130" i="4"/>
  <c r="AK150" i="4"/>
  <c r="AL150" i="4"/>
  <c r="AM150" i="4"/>
  <c r="AN150" i="4"/>
  <c r="AJ150" i="4"/>
  <c r="AL117" i="4"/>
  <c r="AJ117" i="4"/>
  <c r="AK117" i="4"/>
  <c r="AM117" i="4"/>
  <c r="AN117" i="4"/>
  <c r="O156" i="10"/>
  <c r="P156" i="10"/>
  <c r="AM17" i="4"/>
  <c r="AL17" i="4"/>
  <c r="AJ17" i="4"/>
  <c r="AK17" i="4"/>
  <c r="AN17" i="4"/>
  <c r="AJ5" i="4"/>
  <c r="AN5" i="4"/>
  <c r="AK5" i="4"/>
  <c r="AM5" i="4"/>
  <c r="AL5" i="4"/>
  <c r="AL28" i="4"/>
  <c r="AM28" i="4"/>
  <c r="AN28" i="4"/>
  <c r="AJ28" i="4"/>
  <c r="AK28" i="4"/>
  <c r="AL35" i="4"/>
  <c r="AK35" i="4"/>
  <c r="AM35" i="4"/>
  <c r="AN35" i="4"/>
  <c r="AJ35" i="4"/>
  <c r="AL51" i="4"/>
  <c r="AK51" i="4"/>
  <c r="AM51" i="4"/>
  <c r="AN51" i="4"/>
  <c r="AJ51" i="4"/>
  <c r="AL59" i="4"/>
  <c r="AK59" i="4"/>
  <c r="AM59" i="4"/>
  <c r="AN59" i="4"/>
  <c r="AJ59" i="4"/>
  <c r="AK70" i="4"/>
  <c r="AJ70" i="4"/>
  <c r="AL70" i="4"/>
  <c r="AM70" i="4"/>
  <c r="AN70" i="4"/>
  <c r="AJ103" i="4"/>
  <c r="AM103" i="4"/>
  <c r="AK103" i="4"/>
  <c r="AN103" i="4"/>
  <c r="AL103" i="4"/>
  <c r="AJ110" i="4"/>
  <c r="AN110" i="4"/>
  <c r="AK110" i="4"/>
  <c r="AL110" i="4"/>
  <c r="AM110" i="4"/>
  <c r="AL20" i="4"/>
  <c r="AM20" i="4"/>
  <c r="AN20" i="4"/>
  <c r="AJ20" i="4"/>
  <c r="AK20" i="4"/>
  <c r="AM61" i="4"/>
  <c r="AL61" i="4"/>
  <c r="AJ61" i="4"/>
  <c r="AK61" i="4"/>
  <c r="AN61" i="4"/>
  <c r="AM68" i="4"/>
  <c r="AJ68" i="4"/>
  <c r="AN68" i="4"/>
  <c r="AK68" i="4"/>
  <c r="AL68" i="4"/>
  <c r="AJ76" i="4"/>
  <c r="AN76" i="4"/>
  <c r="AK76" i="4"/>
  <c r="AL76" i="4"/>
  <c r="AM76" i="4"/>
  <c r="AK84" i="4"/>
  <c r="AL84" i="4"/>
  <c r="AM84" i="4"/>
  <c r="AN84" i="4"/>
  <c r="AJ84" i="4"/>
  <c r="AK176" i="4"/>
  <c r="AN176" i="4"/>
  <c r="AJ176" i="4"/>
  <c r="AL176" i="4"/>
  <c r="AM176" i="4"/>
  <c r="AL190" i="4"/>
  <c r="AM190" i="4"/>
  <c r="AJ190" i="4"/>
  <c r="AN190" i="4"/>
  <c r="AK190" i="4"/>
  <c r="AL197" i="4"/>
  <c r="AJ197" i="4"/>
  <c r="AN197" i="4"/>
  <c r="AK197" i="4"/>
  <c r="AM197" i="4"/>
  <c r="Y81" i="4"/>
  <c r="AH81" i="4"/>
  <c r="D63" i="2"/>
  <c r="AH62" i="4"/>
  <c r="AJ175" i="4"/>
  <c r="AM175" i="4"/>
  <c r="AK175" i="4"/>
  <c r="AL175" i="4"/>
  <c r="AN175" i="4"/>
  <c r="AL44" i="4"/>
  <c r="AM44" i="4"/>
  <c r="AN44" i="4"/>
  <c r="AJ44" i="4"/>
  <c r="AK44" i="4"/>
  <c r="AK67" i="4"/>
  <c r="AJ67" i="4"/>
  <c r="AN67" i="4"/>
  <c r="AL67" i="4"/>
  <c r="AM67" i="4"/>
  <c r="AJ111" i="4"/>
  <c r="AM111" i="4"/>
  <c r="AL111" i="4"/>
  <c r="AK111" i="4"/>
  <c r="AN111" i="4"/>
  <c r="AJ119" i="4"/>
  <c r="AM119" i="4"/>
  <c r="AK119" i="4"/>
  <c r="AN119" i="4"/>
  <c r="AL119" i="4"/>
  <c r="AJ127" i="4"/>
  <c r="AM127" i="4"/>
  <c r="AL127" i="4"/>
  <c r="AK127" i="4"/>
  <c r="AN127" i="4"/>
  <c r="AL198" i="4"/>
  <c r="AM198" i="4"/>
  <c r="AJ198" i="4"/>
  <c r="AN198" i="4"/>
  <c r="AK198" i="4"/>
  <c r="Y86" i="4"/>
  <c r="AH86" i="4"/>
  <c r="Y180" i="4"/>
  <c r="AH180" i="4"/>
  <c r="D181" i="2"/>
  <c r="D111" i="2"/>
  <c r="AH110" i="4"/>
  <c r="Y110" i="4"/>
  <c r="D79" i="2"/>
  <c r="AH78" i="4"/>
  <c r="Y78" i="4"/>
  <c r="Y70" i="4"/>
  <c r="AH70" i="4"/>
  <c r="D71" i="2"/>
  <c r="AK54" i="4"/>
  <c r="AJ54" i="4"/>
  <c r="AL54" i="4"/>
  <c r="AM54" i="4"/>
  <c r="AN54" i="4"/>
  <c r="AK10" i="4"/>
  <c r="AN10" i="4"/>
  <c r="AJ10" i="4"/>
  <c r="AM10" i="4"/>
  <c r="AL10" i="4"/>
  <c r="AK132" i="4"/>
  <c r="AM132" i="4"/>
  <c r="AN132" i="4"/>
  <c r="AJ132" i="4"/>
  <c r="AL132" i="4"/>
  <c r="AK164" i="4"/>
  <c r="AM164" i="4"/>
  <c r="AN164" i="4"/>
  <c r="AJ164" i="4"/>
  <c r="AL164" i="4"/>
  <c r="AJ174" i="4"/>
  <c r="AN174" i="4"/>
  <c r="AK174" i="4"/>
  <c r="AL174" i="4"/>
  <c r="AM174" i="4"/>
  <c r="AL181" i="4"/>
  <c r="AK181" i="4"/>
  <c r="AM181" i="4"/>
  <c r="AJ181" i="4"/>
  <c r="AN181" i="4"/>
  <c r="D186" i="2"/>
  <c r="AH185" i="4"/>
  <c r="D122" i="2"/>
  <c r="AH121" i="4"/>
  <c r="AK69" i="4"/>
  <c r="AM69" i="4"/>
  <c r="AL69" i="4"/>
  <c r="AJ69" i="4"/>
  <c r="AN69" i="4"/>
  <c r="AL189" i="4"/>
  <c r="AJ189" i="4"/>
  <c r="AK189" i="4"/>
  <c r="AN189" i="4"/>
  <c r="AM189" i="4"/>
  <c r="Y4" i="4"/>
  <c r="AH4" i="4"/>
  <c r="AM4" i="4"/>
  <c r="AL4" i="4"/>
  <c r="AJ4" i="4"/>
  <c r="AK4" i="4"/>
  <c r="AN4" i="4"/>
  <c r="AJ3" i="4"/>
  <c r="AN3" i="4"/>
  <c r="AK3" i="4"/>
  <c r="AL3" i="4"/>
  <c r="AM3" i="4"/>
  <c r="AK2" i="4"/>
  <c r="AM2" i="4"/>
  <c r="AN2" i="4"/>
  <c r="AL2" i="4"/>
  <c r="AJ2" i="4"/>
  <c r="Y101" i="4"/>
  <c r="Y10" i="4"/>
  <c r="D11" i="2"/>
  <c r="Y193" i="4"/>
  <c r="D194" i="2"/>
  <c r="Y20" i="4"/>
  <c r="D21" i="2"/>
  <c r="D203" i="2"/>
  <c r="Y202" i="4"/>
  <c r="Y201" i="4"/>
  <c r="D202" i="2"/>
  <c r="D185" i="2"/>
  <c r="Y184" i="4"/>
  <c r="Y53" i="4"/>
  <c r="D54" i="2"/>
  <c r="D210" i="2"/>
  <c r="H210" i="2"/>
  <c r="Y209" i="4"/>
  <c r="Y88" i="4"/>
  <c r="D89" i="2"/>
  <c r="Y198" i="4"/>
  <c r="D199" i="2"/>
  <c r="Y197" i="4"/>
  <c r="D198" i="2"/>
  <c r="D195" i="2"/>
  <c r="Y194" i="4"/>
  <c r="D3" i="2"/>
  <c r="J3" i="2"/>
  <c r="AH2" i="4"/>
  <c r="D101" i="2"/>
  <c r="Y100" i="4"/>
  <c r="D191" i="2"/>
  <c r="Y190" i="4"/>
  <c r="D22" i="2"/>
  <c r="Y21" i="4"/>
  <c r="Y13" i="4"/>
  <c r="D14" i="2"/>
  <c r="Y179" i="4"/>
  <c r="D180" i="2"/>
  <c r="D98" i="2"/>
  <c r="Y97" i="4"/>
  <c r="Y108" i="4"/>
  <c r="D109" i="2"/>
  <c r="Y116" i="4"/>
  <c r="D117" i="2"/>
  <c r="O194" i="10"/>
  <c r="P194" i="10"/>
  <c r="R151" i="10"/>
  <c r="O151" i="10"/>
  <c r="P151" i="10"/>
  <c r="R102" i="10"/>
  <c r="O102" i="10"/>
  <c r="P102" i="10"/>
  <c r="O168" i="10"/>
  <c r="P168" i="10"/>
  <c r="AB168" i="10"/>
  <c r="Y154" i="4"/>
  <c r="D155" i="2"/>
  <c r="D26" i="2"/>
  <c r="Y25" i="4"/>
  <c r="O172" i="10"/>
  <c r="P172" i="10"/>
  <c r="O198" i="10"/>
  <c r="P198" i="10"/>
  <c r="D73" i="2"/>
  <c r="Y72" i="4"/>
  <c r="Y120" i="4"/>
  <c r="D121" i="2"/>
  <c r="O176" i="10"/>
  <c r="P176" i="10"/>
  <c r="C19" i="11"/>
  <c r="N9" i="3"/>
  <c r="E17" i="11"/>
  <c r="O9" i="3"/>
  <c r="F17" i="11"/>
  <c r="N4" i="2"/>
  <c r="Y5" i="2"/>
  <c r="I5" i="2"/>
  <c r="J5" i="2"/>
  <c r="T6" i="2"/>
  <c r="T2" i="10"/>
  <c r="O101" i="10"/>
  <c r="P101" i="10"/>
  <c r="O104" i="10"/>
  <c r="P104" i="10"/>
  <c r="R120" i="10"/>
  <c r="O120" i="10"/>
  <c r="P120" i="10"/>
  <c r="R127" i="10"/>
  <c r="O127" i="10"/>
  <c r="P127" i="10"/>
  <c r="R134" i="10"/>
  <c r="O134" i="10"/>
  <c r="P134" i="10"/>
  <c r="O122" i="10"/>
  <c r="P122" i="10"/>
  <c r="O110" i="10"/>
  <c r="P110" i="10"/>
  <c r="O154" i="10"/>
  <c r="P154" i="10"/>
  <c r="O162" i="10"/>
  <c r="P162" i="10"/>
  <c r="O155" i="10"/>
  <c r="P155" i="10"/>
  <c r="O197" i="10"/>
  <c r="P197" i="10"/>
  <c r="R197" i="10"/>
  <c r="R199" i="10"/>
  <c r="O199" i="10"/>
  <c r="P199" i="10"/>
  <c r="R200" i="10"/>
  <c r="O200" i="10"/>
  <c r="P200" i="10"/>
  <c r="O185" i="10"/>
  <c r="P185" i="10"/>
  <c r="O193" i="10"/>
  <c r="P193" i="10"/>
  <c r="O188" i="10"/>
  <c r="P188" i="10"/>
  <c r="R90" i="10"/>
  <c r="O90" i="10"/>
  <c r="P90" i="10"/>
  <c r="R98" i="10"/>
  <c r="O98" i="10"/>
  <c r="P98" i="10"/>
  <c r="O9" i="10"/>
  <c r="P9" i="10"/>
  <c r="R9" i="10"/>
  <c r="R17" i="10"/>
  <c r="O17" i="10"/>
  <c r="P17" i="10"/>
  <c r="R25" i="10"/>
  <c r="O25" i="10"/>
  <c r="P25" i="10"/>
  <c r="R33" i="10"/>
  <c r="O33" i="10"/>
  <c r="P33" i="10"/>
  <c r="R43" i="10"/>
  <c r="O43" i="10"/>
  <c r="P43" i="10"/>
  <c r="R65" i="10"/>
  <c r="O65" i="10"/>
  <c r="P65" i="10"/>
  <c r="R69" i="10"/>
  <c r="O69" i="10"/>
  <c r="P69" i="10"/>
  <c r="R75" i="10"/>
  <c r="O75" i="10"/>
  <c r="P75" i="10"/>
  <c r="O6" i="10"/>
  <c r="P6" i="10"/>
  <c r="R6" i="10"/>
  <c r="R14" i="10"/>
  <c r="O14" i="10"/>
  <c r="P14" i="10"/>
  <c r="R22" i="10"/>
  <c r="O22" i="10"/>
  <c r="P22" i="10"/>
  <c r="R30" i="10"/>
  <c r="O30" i="10"/>
  <c r="P30" i="10"/>
  <c r="R38" i="10"/>
  <c r="O38" i="10"/>
  <c r="P38" i="10"/>
  <c r="R48" i="10"/>
  <c r="O48" i="10"/>
  <c r="P48" i="10"/>
  <c r="R56" i="10"/>
  <c r="O56" i="10"/>
  <c r="P56" i="10"/>
  <c r="R64" i="10"/>
  <c r="O64" i="10"/>
  <c r="P64" i="10"/>
  <c r="R72" i="10"/>
  <c r="O72" i="10"/>
  <c r="P72" i="10"/>
  <c r="R83" i="10"/>
  <c r="O83" i="10"/>
  <c r="P83" i="10"/>
  <c r="R80" i="10"/>
  <c r="O80" i="10"/>
  <c r="P80" i="10"/>
  <c r="R28" i="10"/>
  <c r="O28" i="10"/>
  <c r="P28" i="10"/>
  <c r="R46" i="10"/>
  <c r="O46" i="10"/>
  <c r="P46" i="10"/>
  <c r="R54" i="10"/>
  <c r="O54" i="10"/>
  <c r="P54" i="10"/>
  <c r="R62" i="10"/>
  <c r="O62" i="10"/>
  <c r="P62" i="10"/>
  <c r="R81" i="10"/>
  <c r="O81" i="10"/>
  <c r="P81" i="10"/>
  <c r="D24" i="2"/>
  <c r="Y23" i="4"/>
  <c r="R105" i="10"/>
  <c r="O105" i="10"/>
  <c r="P105" i="10"/>
  <c r="R116" i="10"/>
  <c r="O116" i="10"/>
  <c r="P116" i="10"/>
  <c r="O115" i="10"/>
  <c r="P115" i="10"/>
  <c r="O118" i="10"/>
  <c r="P118" i="10"/>
  <c r="O103" i="10"/>
  <c r="P103" i="10"/>
  <c r="R103" i="10"/>
  <c r="O117" i="10"/>
  <c r="P117" i="10"/>
  <c r="R117" i="10"/>
  <c r="O133" i="10"/>
  <c r="P133" i="10"/>
  <c r="R133" i="10"/>
  <c r="O128" i="10"/>
  <c r="P128" i="10"/>
  <c r="R135" i="10"/>
  <c r="O135" i="10"/>
  <c r="P135" i="10"/>
  <c r="O132" i="10"/>
  <c r="P132" i="10"/>
  <c r="R138" i="10"/>
  <c r="O138" i="10"/>
  <c r="P138" i="10"/>
  <c r="R148" i="10"/>
  <c r="O148" i="10"/>
  <c r="P148" i="10"/>
  <c r="O150" i="10"/>
  <c r="P150" i="10"/>
  <c r="O157" i="10"/>
  <c r="P157" i="10"/>
  <c r="R157" i="10"/>
  <c r="O161" i="10"/>
  <c r="P161" i="10"/>
  <c r="R161" i="10"/>
  <c r="O158" i="10"/>
  <c r="P158" i="10"/>
  <c r="O165" i="10"/>
  <c r="P165" i="10"/>
  <c r="R165" i="10"/>
  <c r="O167" i="10"/>
  <c r="P167" i="10"/>
  <c r="R170" i="10"/>
  <c r="O170" i="10"/>
  <c r="P170" i="10"/>
  <c r="O192" i="10"/>
  <c r="P192" i="10"/>
  <c r="R97" i="10"/>
  <c r="O97" i="10"/>
  <c r="P97" i="10"/>
  <c r="R87" i="10"/>
  <c r="O87" i="10"/>
  <c r="P87" i="10"/>
  <c r="R95" i="10"/>
  <c r="O95" i="10"/>
  <c r="P95" i="10"/>
  <c r="R92" i="10"/>
  <c r="O92" i="10"/>
  <c r="P92" i="10"/>
  <c r="R100" i="10"/>
  <c r="O100" i="10"/>
  <c r="P100" i="10"/>
  <c r="R51" i="10"/>
  <c r="O51" i="10"/>
  <c r="P51" i="10"/>
  <c r="R59" i="10"/>
  <c r="O59" i="10"/>
  <c r="P59" i="10"/>
  <c r="O11" i="10"/>
  <c r="P11" i="10"/>
  <c r="R11" i="10"/>
  <c r="R19" i="10"/>
  <c r="O19" i="10"/>
  <c r="P19" i="10"/>
  <c r="R27" i="10"/>
  <c r="O27" i="10"/>
  <c r="P27" i="10"/>
  <c r="R35" i="10"/>
  <c r="O35" i="10"/>
  <c r="P35" i="10"/>
  <c r="R41" i="10"/>
  <c r="O41" i="10"/>
  <c r="P41" i="10"/>
  <c r="R49" i="10"/>
  <c r="O49" i="10"/>
  <c r="P49" i="10"/>
  <c r="R57" i="10"/>
  <c r="O57" i="10"/>
  <c r="P57" i="10"/>
  <c r="R73" i="10"/>
  <c r="O73" i="10"/>
  <c r="P73" i="10"/>
  <c r="R79" i="10"/>
  <c r="O79" i="10"/>
  <c r="P79" i="10"/>
  <c r="R16" i="10"/>
  <c r="O16" i="10"/>
  <c r="P16" i="10"/>
  <c r="R42" i="10"/>
  <c r="O42" i="10"/>
  <c r="P42" i="10"/>
  <c r="R66" i="10"/>
  <c r="O66" i="10"/>
  <c r="P66" i="10"/>
  <c r="R74" i="10"/>
  <c r="O74" i="10"/>
  <c r="P74" i="10"/>
  <c r="O113" i="10"/>
  <c r="P113" i="10"/>
  <c r="R113" i="10"/>
  <c r="O121" i="10"/>
  <c r="P121" i="10"/>
  <c r="R130" i="10"/>
  <c r="O130" i="10"/>
  <c r="P130" i="10"/>
  <c r="R124" i="10"/>
  <c r="O124" i="10"/>
  <c r="P124" i="10"/>
  <c r="R125" i="10"/>
  <c r="O125" i="10"/>
  <c r="P125" i="10"/>
  <c r="R137" i="10"/>
  <c r="O137" i="10"/>
  <c r="P137" i="10"/>
  <c r="O112" i="10"/>
  <c r="P112" i="10"/>
  <c r="T153" i="10"/>
  <c r="O153" i="10"/>
  <c r="P153" i="10"/>
  <c r="R152" i="10"/>
  <c r="O152" i="10"/>
  <c r="P152" i="10"/>
  <c r="O163" i="10"/>
  <c r="P163" i="10"/>
  <c r="R169" i="10"/>
  <c r="O169" i="10"/>
  <c r="P169" i="10"/>
  <c r="R184" i="10"/>
  <c r="O184" i="10"/>
  <c r="P184" i="10"/>
  <c r="R179" i="10"/>
  <c r="O179" i="10"/>
  <c r="P179" i="10"/>
  <c r="R183" i="10"/>
  <c r="O183" i="10"/>
  <c r="P183" i="10"/>
  <c r="R187" i="10"/>
  <c r="O187" i="10"/>
  <c r="P187" i="10"/>
  <c r="O171" i="10"/>
  <c r="P171" i="10"/>
  <c r="R171" i="10"/>
  <c r="R173" i="10"/>
  <c r="O173" i="10"/>
  <c r="P173" i="10"/>
  <c r="R174" i="10"/>
  <c r="O174" i="10"/>
  <c r="P174" i="10"/>
  <c r="O166" i="10"/>
  <c r="P166" i="10"/>
  <c r="R93" i="10"/>
  <c r="O93" i="10"/>
  <c r="P93" i="10"/>
  <c r="R86" i="10"/>
  <c r="O86" i="10"/>
  <c r="P86" i="10"/>
  <c r="R94" i="10"/>
  <c r="O94" i="10"/>
  <c r="P94" i="10"/>
  <c r="O5" i="10"/>
  <c r="P5" i="10"/>
  <c r="R5" i="10"/>
  <c r="R13" i="10"/>
  <c r="O13" i="10"/>
  <c r="P13" i="10"/>
  <c r="R21" i="10"/>
  <c r="O21" i="10"/>
  <c r="P21" i="10"/>
  <c r="R29" i="10"/>
  <c r="O29" i="10"/>
  <c r="P29" i="10"/>
  <c r="R37" i="10"/>
  <c r="O37" i="10"/>
  <c r="P37" i="10"/>
  <c r="R67" i="10"/>
  <c r="O67" i="10"/>
  <c r="P67" i="10"/>
  <c r="R71" i="10"/>
  <c r="O71" i="10"/>
  <c r="P71" i="10"/>
  <c r="R82" i="10"/>
  <c r="O82" i="10"/>
  <c r="P82" i="10"/>
  <c r="O10" i="10"/>
  <c r="P10" i="10"/>
  <c r="R10" i="10"/>
  <c r="R18" i="10"/>
  <c r="O18" i="10"/>
  <c r="P18" i="10"/>
  <c r="R26" i="10"/>
  <c r="O26" i="10"/>
  <c r="P26" i="10"/>
  <c r="R34" i="10"/>
  <c r="O34" i="10"/>
  <c r="P34" i="10"/>
  <c r="R44" i="10"/>
  <c r="O44" i="10"/>
  <c r="P44" i="10"/>
  <c r="R52" i="10"/>
  <c r="O52" i="10"/>
  <c r="P52" i="10"/>
  <c r="R60" i="10"/>
  <c r="O60" i="10"/>
  <c r="P60" i="10"/>
  <c r="R68" i="10"/>
  <c r="O68" i="10"/>
  <c r="P68" i="10"/>
  <c r="R78" i="10"/>
  <c r="O78" i="10"/>
  <c r="P78" i="10"/>
  <c r="R85" i="10"/>
  <c r="O85" i="10"/>
  <c r="P85" i="10"/>
  <c r="Z5" i="2"/>
  <c r="U5" i="2"/>
  <c r="R24" i="10"/>
  <c r="O24" i="10"/>
  <c r="P24" i="10"/>
  <c r="R36" i="10"/>
  <c r="O36" i="10"/>
  <c r="P36" i="10"/>
  <c r="R40" i="10"/>
  <c r="O40" i="10"/>
  <c r="P40" i="10"/>
  <c r="R50" i="10"/>
  <c r="O50" i="10"/>
  <c r="P50" i="10"/>
  <c r="R58" i="10"/>
  <c r="O58" i="10"/>
  <c r="P58" i="10"/>
  <c r="R109" i="10"/>
  <c r="O109" i="10"/>
  <c r="P109" i="10"/>
  <c r="O107" i="10"/>
  <c r="P107" i="10"/>
  <c r="R107" i="10"/>
  <c r="O111" i="10"/>
  <c r="P111" i="10"/>
  <c r="R111" i="10"/>
  <c r="R131" i="10"/>
  <c r="O131" i="10"/>
  <c r="P131" i="10"/>
  <c r="O108" i="10"/>
  <c r="P108" i="10"/>
  <c r="R126" i="10"/>
  <c r="O126" i="10"/>
  <c r="P126" i="10"/>
  <c r="O129" i="10"/>
  <c r="P129" i="10"/>
  <c r="R129" i="10"/>
  <c r="O136" i="10"/>
  <c r="P136" i="10"/>
  <c r="O139" i="10"/>
  <c r="P139" i="10"/>
  <c r="O149" i="10"/>
  <c r="P149" i="10"/>
  <c r="R180" i="10"/>
  <c r="O180" i="10"/>
  <c r="P180" i="10"/>
  <c r="O175" i="10"/>
  <c r="P175" i="10"/>
  <c r="R175" i="10"/>
  <c r="R177" i="10"/>
  <c r="O177" i="10"/>
  <c r="P177" i="10"/>
  <c r="R178" i="10"/>
  <c r="O178" i="10"/>
  <c r="P178" i="10"/>
  <c r="O159" i="10"/>
  <c r="P159" i="10"/>
  <c r="R191" i="10"/>
  <c r="O191" i="10"/>
  <c r="P191" i="10"/>
  <c r="R195" i="10"/>
  <c r="O195" i="10"/>
  <c r="P195" i="10"/>
  <c r="O196" i="10"/>
  <c r="P196" i="10"/>
  <c r="R196" i="10"/>
  <c r="O189" i="10"/>
  <c r="P189" i="10"/>
  <c r="O181" i="10"/>
  <c r="P181" i="10"/>
  <c r="R89" i="10"/>
  <c r="O89" i="10"/>
  <c r="P89" i="10"/>
  <c r="D4" i="2"/>
  <c r="Y3" i="4"/>
  <c r="R91" i="10"/>
  <c r="O91" i="10"/>
  <c r="P91" i="10"/>
  <c r="R99" i="10"/>
  <c r="O99" i="10"/>
  <c r="P99" i="10"/>
  <c r="R88" i="10"/>
  <c r="O88" i="10"/>
  <c r="P88" i="10"/>
  <c r="R96" i="10"/>
  <c r="O96" i="10"/>
  <c r="P96" i="10"/>
  <c r="R47" i="10"/>
  <c r="O47" i="10"/>
  <c r="P47" i="10"/>
  <c r="R55" i="10"/>
  <c r="O55" i="10"/>
  <c r="P55" i="10"/>
  <c r="R63" i="10"/>
  <c r="O63" i="10"/>
  <c r="P63" i="10"/>
  <c r="O7" i="10"/>
  <c r="P7" i="10"/>
  <c r="R7" i="10"/>
  <c r="R15" i="10"/>
  <c r="O15" i="10"/>
  <c r="P15" i="10"/>
  <c r="R23" i="10"/>
  <c r="O23" i="10"/>
  <c r="P23" i="10"/>
  <c r="R31" i="10"/>
  <c r="O31" i="10"/>
  <c r="P31" i="10"/>
  <c r="R39" i="10"/>
  <c r="R45" i="10"/>
  <c r="O45" i="10"/>
  <c r="P45" i="10"/>
  <c r="R53" i="10"/>
  <c r="O53" i="10"/>
  <c r="P53" i="10"/>
  <c r="R61" i="10"/>
  <c r="O61" i="10"/>
  <c r="P61" i="10"/>
  <c r="R77" i="10"/>
  <c r="O77" i="10"/>
  <c r="P77" i="10"/>
  <c r="R84" i="10"/>
  <c r="O84" i="10"/>
  <c r="P84" i="10"/>
  <c r="O8" i="10"/>
  <c r="P8" i="10"/>
  <c r="R8" i="10"/>
  <c r="R12" i="10"/>
  <c r="O12" i="10"/>
  <c r="P12" i="10"/>
  <c r="R20" i="10"/>
  <c r="O20" i="10"/>
  <c r="P20" i="10"/>
  <c r="R32" i="10"/>
  <c r="O32" i="10"/>
  <c r="P32" i="10"/>
  <c r="R70" i="10"/>
  <c r="O70" i="10"/>
  <c r="P70" i="10"/>
  <c r="Y2" i="4"/>
  <c r="O2" i="10"/>
  <c r="P2" i="10"/>
  <c r="O4" i="10"/>
  <c r="P4" i="10"/>
  <c r="R4" i="10"/>
  <c r="O3" i="10"/>
  <c r="P3" i="10"/>
  <c r="R3" i="10"/>
  <c r="Z2" i="10"/>
  <c r="L2" i="10"/>
  <c r="N2" i="10"/>
  <c r="R2" i="10"/>
  <c r="H2" i="10"/>
  <c r="J2" i="10"/>
  <c r="H50" i="2"/>
  <c r="AB19" i="8"/>
  <c r="CH19" i="8"/>
  <c r="BY19" i="8"/>
  <c r="AT19" i="8"/>
  <c r="CF19" i="8"/>
  <c r="CG19" i="8"/>
  <c r="AV19" i="8"/>
  <c r="CA19" i="8"/>
  <c r="AU19" i="8"/>
  <c r="BE19" i="8"/>
  <c r="BA19" i="8"/>
  <c r="CJ19" i="8"/>
  <c r="AW19" i="8"/>
  <c r="BZ19" i="8"/>
  <c r="AX19" i="8"/>
  <c r="CE19" i="8"/>
  <c r="AY19" i="8"/>
  <c r="CB19" i="8"/>
  <c r="AZ19" i="8"/>
  <c r="CD19" i="8"/>
  <c r="BB19" i="8"/>
  <c r="BF19" i="8"/>
  <c r="CI19" i="8"/>
  <c r="BC19" i="8"/>
  <c r="CC19" i="8"/>
  <c r="BD19" i="8"/>
  <c r="Z20" i="8"/>
  <c r="E21" i="8"/>
  <c r="H156" i="2"/>
  <c r="AA156" i="2"/>
  <c r="H108" i="2"/>
  <c r="P108" i="2"/>
  <c r="H31" i="2"/>
  <c r="P31" i="2"/>
  <c r="H136" i="2"/>
  <c r="AA136" i="2"/>
  <c r="H34" i="2"/>
  <c r="V34" i="2"/>
  <c r="H170" i="2"/>
  <c r="K170" i="2"/>
  <c r="H161" i="2"/>
  <c r="V161" i="2"/>
  <c r="H120" i="2"/>
  <c r="AA120" i="2"/>
  <c r="H138" i="2"/>
  <c r="V138" i="2"/>
  <c r="H112" i="2"/>
  <c r="AA112" i="2"/>
  <c r="AA158" i="2"/>
  <c r="H42" i="2"/>
  <c r="K42" i="2"/>
  <c r="H16" i="2"/>
  <c r="K16" i="2"/>
  <c r="H95" i="2"/>
  <c r="P95" i="2"/>
  <c r="H33" i="2"/>
  <c r="K33" i="2"/>
  <c r="H20" i="2"/>
  <c r="V20" i="2"/>
  <c r="H201" i="2"/>
  <c r="K201" i="2"/>
  <c r="H56" i="2"/>
  <c r="V56" i="2"/>
  <c r="H133" i="2"/>
  <c r="P133" i="2"/>
  <c r="H66" i="2"/>
  <c r="V66" i="2"/>
  <c r="V130" i="2"/>
  <c r="H72" i="2"/>
  <c r="AA72" i="2"/>
  <c r="H188" i="2"/>
  <c r="AA188" i="2"/>
  <c r="H12" i="2"/>
  <c r="AA12" i="2"/>
  <c r="H125" i="2"/>
  <c r="P125" i="2"/>
  <c r="H32" i="2"/>
  <c r="AA32" i="2"/>
  <c r="H76" i="2"/>
  <c r="AA76" i="2"/>
  <c r="H162" i="2"/>
  <c r="AA162" i="2"/>
  <c r="H53" i="2"/>
  <c r="K53" i="2"/>
  <c r="H9" i="2"/>
  <c r="AA9" i="2"/>
  <c r="H159" i="2"/>
  <c r="AA159" i="2"/>
  <c r="H193" i="2"/>
  <c r="AA193" i="2"/>
  <c r="H185" i="2"/>
  <c r="AA185" i="2"/>
  <c r="H80" i="2"/>
  <c r="P80" i="2"/>
  <c r="H90" i="2"/>
  <c r="V90" i="2"/>
  <c r="H15" i="2"/>
  <c r="K15" i="2"/>
  <c r="H57" i="2"/>
  <c r="AA57" i="2"/>
  <c r="P177" i="2"/>
  <c r="H116" i="2"/>
  <c r="AA116" i="2"/>
  <c r="AA184" i="2"/>
  <c r="K184" i="2"/>
  <c r="V184" i="2"/>
  <c r="AA35" i="2"/>
  <c r="V35" i="2"/>
  <c r="V158" i="2"/>
  <c r="H52" i="2"/>
  <c r="AA52" i="2"/>
  <c r="H36" i="2"/>
  <c r="K36" i="2"/>
  <c r="H41" i="2"/>
  <c r="V41" i="2"/>
  <c r="H65" i="2"/>
  <c r="K65" i="2"/>
  <c r="H135" i="2"/>
  <c r="V135" i="2"/>
  <c r="H152" i="2"/>
  <c r="P152" i="2"/>
  <c r="H94" i="2"/>
  <c r="P94" i="2"/>
  <c r="K158" i="2"/>
  <c r="H169" i="2"/>
  <c r="V169" i="2"/>
  <c r="H172" i="2"/>
  <c r="P172" i="2"/>
  <c r="K209" i="2"/>
  <c r="V164" i="2"/>
  <c r="H88" i="2"/>
  <c r="V88" i="2"/>
  <c r="H102" i="2"/>
  <c r="V102" i="2"/>
  <c r="P84" i="2"/>
  <c r="H137" i="2"/>
  <c r="P137" i="2"/>
  <c r="K140" i="2"/>
  <c r="H154" i="2"/>
  <c r="AA154" i="2"/>
  <c r="H173" i="2"/>
  <c r="K173" i="2"/>
  <c r="H28" i="2"/>
  <c r="V28" i="2"/>
  <c r="H176" i="2"/>
  <c r="V176" i="2"/>
  <c r="H127" i="2"/>
  <c r="V127" i="2"/>
  <c r="H49" i="2"/>
  <c r="P49" i="2"/>
  <c r="H104" i="2"/>
  <c r="K104" i="2"/>
  <c r="H43" i="2"/>
  <c r="P43" i="2"/>
  <c r="H206" i="2"/>
  <c r="P206" i="2"/>
  <c r="H197" i="2"/>
  <c r="AA197" i="2"/>
  <c r="P132" i="2"/>
  <c r="V132" i="2"/>
  <c r="P200" i="2"/>
  <c r="H111" i="2"/>
  <c r="AA111" i="2"/>
  <c r="AA132" i="2"/>
  <c r="K166" i="2"/>
  <c r="H198" i="2"/>
  <c r="AA198" i="2"/>
  <c r="H202" i="2"/>
  <c r="AA202" i="2"/>
  <c r="H179" i="2"/>
  <c r="K179" i="2"/>
  <c r="H39" i="2"/>
  <c r="AA39" i="2"/>
  <c r="H61" i="2"/>
  <c r="K61" i="2"/>
  <c r="H62" i="2"/>
  <c r="P62" i="2"/>
  <c r="K78" i="2"/>
  <c r="H178" i="2"/>
  <c r="P178" i="2"/>
  <c r="H46" i="2"/>
  <c r="P46" i="2"/>
  <c r="H100" i="2"/>
  <c r="V100" i="2"/>
  <c r="H175" i="2"/>
  <c r="AA175" i="2"/>
  <c r="K84" i="2"/>
  <c r="H30" i="2"/>
  <c r="P30" i="2"/>
  <c r="H81" i="2"/>
  <c r="AA81" i="2"/>
  <c r="H48" i="2"/>
  <c r="P48" i="2"/>
  <c r="H24" i="2"/>
  <c r="AA24" i="2"/>
  <c r="H26" i="2"/>
  <c r="P26" i="2"/>
  <c r="H77" i="2"/>
  <c r="P77" i="2"/>
  <c r="AA166" i="2"/>
  <c r="H110" i="2"/>
  <c r="K110" i="2"/>
  <c r="V208" i="2"/>
  <c r="H186" i="2"/>
  <c r="AA186" i="2"/>
  <c r="AA149" i="2"/>
  <c r="P166" i="2"/>
  <c r="H74" i="2"/>
  <c r="K74" i="2"/>
  <c r="H13" i="2"/>
  <c r="AA13" i="2"/>
  <c r="V182" i="2"/>
  <c r="P182" i="2"/>
  <c r="H118" i="2"/>
  <c r="AA118" i="2"/>
  <c r="H47" i="2"/>
  <c r="AA47" i="2"/>
  <c r="AA208" i="2"/>
  <c r="AA164" i="2"/>
  <c r="K190" i="2"/>
  <c r="P164" i="2"/>
  <c r="P208" i="2"/>
  <c r="H101" i="2"/>
  <c r="K101" i="2"/>
  <c r="H194" i="2"/>
  <c r="K194" i="2"/>
  <c r="H205" i="2"/>
  <c r="K205" i="2"/>
  <c r="AA131" i="2"/>
  <c r="P85" i="2"/>
  <c r="P131" i="2"/>
  <c r="AA85" i="2"/>
  <c r="V149" i="2"/>
  <c r="H180" i="2"/>
  <c r="K180" i="2"/>
  <c r="V192" i="2"/>
  <c r="V131" i="2"/>
  <c r="K149" i="2"/>
  <c r="H73" i="2"/>
  <c r="K73" i="2"/>
  <c r="H38" i="2"/>
  <c r="AA38" i="2"/>
  <c r="K192" i="2"/>
  <c r="H75" i="2"/>
  <c r="K75" i="2"/>
  <c r="H59" i="2"/>
  <c r="P59" i="2"/>
  <c r="K114" i="2"/>
  <c r="K113" i="2"/>
  <c r="V106" i="2"/>
  <c r="AA106" i="2"/>
  <c r="P106" i="2"/>
  <c r="AA107" i="2"/>
  <c r="P107" i="2"/>
  <c r="V107" i="2"/>
  <c r="V85" i="2"/>
  <c r="AA86" i="2"/>
  <c r="P86" i="2"/>
  <c r="K86" i="2"/>
  <c r="V87" i="2"/>
  <c r="K87" i="2"/>
  <c r="H92" i="2"/>
  <c r="P92" i="2"/>
  <c r="V84" i="2"/>
  <c r="H60" i="2"/>
  <c r="V60" i="2"/>
  <c r="H54" i="2"/>
  <c r="V54" i="2"/>
  <c r="P55" i="2"/>
  <c r="V27" i="2"/>
  <c r="H14" i="2"/>
  <c r="AA14" i="2"/>
  <c r="H25" i="2"/>
  <c r="V25" i="2"/>
  <c r="H7" i="2"/>
  <c r="V7" i="2"/>
  <c r="K17" i="2"/>
  <c r="K126" i="2"/>
  <c r="P126" i="2"/>
  <c r="K124" i="2"/>
  <c r="AA119" i="2"/>
  <c r="H187" i="2"/>
  <c r="K187" i="2"/>
  <c r="P130" i="2"/>
  <c r="K130" i="2"/>
  <c r="H70" i="2"/>
  <c r="V70" i="2"/>
  <c r="AA10" i="2"/>
  <c r="V64" i="2"/>
  <c r="H22" i="2"/>
  <c r="V22" i="2"/>
  <c r="H195" i="2"/>
  <c r="AA195" i="2"/>
  <c r="H122" i="2"/>
  <c r="AA122" i="2"/>
  <c r="H51" i="2"/>
  <c r="AA51" i="2"/>
  <c r="V29" i="2"/>
  <c r="V17" i="2"/>
  <c r="P17" i="2"/>
  <c r="BH249" i="8"/>
  <c r="BH245" i="8"/>
  <c r="BH250" i="8"/>
  <c r="BH246" i="8"/>
  <c r="BH241" i="8"/>
  <c r="BH237" i="8"/>
  <c r="BH248" i="8"/>
  <c r="BH247" i="8"/>
  <c r="BH244" i="8"/>
  <c r="BH243" i="8"/>
  <c r="BH238" i="8"/>
  <c r="BH242" i="8"/>
  <c r="BH239" i="8"/>
  <c r="BH240" i="8"/>
  <c r="BH235" i="8"/>
  <c r="BH234" i="8"/>
  <c r="BH232" i="8"/>
  <c r="BH228" i="8"/>
  <c r="BH224" i="8"/>
  <c r="BH220" i="8"/>
  <c r="BH236" i="8"/>
  <c r="BH233" i="8"/>
  <c r="BH229" i="8"/>
  <c r="BH225" i="8"/>
  <c r="BH221" i="8"/>
  <c r="BH230" i="8"/>
  <c r="BH231" i="8"/>
  <c r="BH219" i="8"/>
  <c r="BH216" i="8"/>
  <c r="BH212" i="8"/>
  <c r="BH208" i="8"/>
  <c r="BH204" i="8"/>
  <c r="BH226" i="8"/>
  <c r="BH223" i="8"/>
  <c r="BH222" i="8"/>
  <c r="BH217" i="8"/>
  <c r="BH213" i="8"/>
  <c r="BH209" i="8"/>
  <c r="BH227" i="8"/>
  <c r="BH218" i="8"/>
  <c r="BH214" i="8"/>
  <c r="BH210" i="8"/>
  <c r="BH206" i="8"/>
  <c r="BH201" i="8"/>
  <c r="BH215" i="8"/>
  <c r="BH202" i="8"/>
  <c r="BH198" i="8"/>
  <c r="BH194" i="8"/>
  <c r="BH190" i="8"/>
  <c r="BH203" i="8"/>
  <c r="BH199" i="8"/>
  <c r="BH195" i="8"/>
  <c r="BH191" i="8"/>
  <c r="BH207" i="8"/>
  <c r="BH184" i="8"/>
  <c r="BH180" i="8"/>
  <c r="BH176" i="8"/>
  <c r="BH172" i="8"/>
  <c r="BH168" i="8"/>
  <c r="BH164" i="8"/>
  <c r="BH185" i="8"/>
  <c r="BH181" i="8"/>
  <c r="BH177" i="8"/>
  <c r="BH200" i="8"/>
  <c r="BH186" i="8"/>
  <c r="BH182" i="8"/>
  <c r="BH178" i="8"/>
  <c r="BH174" i="8"/>
  <c r="BH192" i="8"/>
  <c r="BH170" i="8"/>
  <c r="BH169" i="8"/>
  <c r="BH211" i="8"/>
  <c r="BH197" i="8"/>
  <c r="BH188" i="8"/>
  <c r="BH187" i="8"/>
  <c r="BH179" i="8"/>
  <c r="BH171" i="8"/>
  <c r="BH196" i="8"/>
  <c r="BH189" i="8"/>
  <c r="BH173" i="8"/>
  <c r="BH166" i="8"/>
  <c r="BH165" i="8"/>
  <c r="BH193" i="8"/>
  <c r="BH183" i="8"/>
  <c r="BH175" i="8"/>
  <c r="BH160" i="8"/>
  <c r="BH156" i="8"/>
  <c r="BH152" i="8"/>
  <c r="BH148" i="8"/>
  <c r="BH157" i="8"/>
  <c r="BH153" i="8"/>
  <c r="BH149" i="8"/>
  <c r="BH162" i="8"/>
  <c r="BH161" i="8"/>
  <c r="BH158" i="8"/>
  <c r="BH154" i="8"/>
  <c r="BH150" i="8"/>
  <c r="BH167" i="8"/>
  <c r="BH163" i="8"/>
  <c r="BH159" i="8"/>
  <c r="BH155" i="8"/>
  <c r="BH151" i="8"/>
  <c r="BH138" i="8"/>
  <c r="BH134" i="8"/>
  <c r="BH130" i="8"/>
  <c r="BH126" i="8"/>
  <c r="BH122" i="8"/>
  <c r="BH118" i="8"/>
  <c r="BH114" i="8"/>
  <c r="BH110" i="8"/>
  <c r="BH139" i="8"/>
  <c r="BH135" i="8"/>
  <c r="BH131" i="8"/>
  <c r="BH127" i="8"/>
  <c r="BH123" i="8"/>
  <c r="BH119" i="8"/>
  <c r="BH115" i="8"/>
  <c r="BH111" i="8"/>
  <c r="BH136" i="8"/>
  <c r="BH132" i="8"/>
  <c r="BH128" i="8"/>
  <c r="BH124" i="8"/>
  <c r="BH120" i="8"/>
  <c r="BH116" i="8"/>
  <c r="BH112" i="8"/>
  <c r="BH108" i="8"/>
  <c r="BH137" i="8"/>
  <c r="BH133" i="8"/>
  <c r="BH129" i="8"/>
  <c r="BH125" i="8"/>
  <c r="BH121" i="8"/>
  <c r="BH117" i="8"/>
  <c r="BH113" i="8"/>
  <c r="BH109" i="8"/>
  <c r="BH105" i="8"/>
  <c r="BH101" i="8"/>
  <c r="BH107" i="8"/>
  <c r="BH106" i="8"/>
  <c r="BH99" i="8"/>
  <c r="BH98" i="8"/>
  <c r="BH97" i="8"/>
  <c r="BH93" i="8"/>
  <c r="BH89" i="8"/>
  <c r="BH85" i="8"/>
  <c r="BH81" i="8"/>
  <c r="BH77" i="8"/>
  <c r="BH73" i="8"/>
  <c r="BH69" i="8"/>
  <c r="BH65" i="8"/>
  <c r="BH61" i="8"/>
  <c r="BH100" i="8"/>
  <c r="BH94" i="8"/>
  <c r="BH90" i="8"/>
  <c r="BH86" i="8"/>
  <c r="BH82" i="8"/>
  <c r="BH103" i="8"/>
  <c r="BH102" i="8"/>
  <c r="BH95" i="8"/>
  <c r="BH91" i="8"/>
  <c r="BH87" i="8"/>
  <c r="BH83" i="8"/>
  <c r="BH79" i="8"/>
  <c r="BH75" i="8"/>
  <c r="BH71" i="8"/>
  <c r="BH67" i="8"/>
  <c r="BH104" i="8"/>
  <c r="BH96" i="8"/>
  <c r="BH92" i="8"/>
  <c r="BH88" i="8"/>
  <c r="BH84" i="8"/>
  <c r="BH80" i="8"/>
  <c r="BH76" i="8"/>
  <c r="BH72" i="8"/>
  <c r="BH68" i="8"/>
  <c r="BH64" i="8"/>
  <c r="BH60" i="8"/>
  <c r="BH56" i="8"/>
  <c r="BH52" i="8"/>
  <c r="BH48" i="8"/>
  <c r="BH44" i="8"/>
  <c r="BH40" i="8"/>
  <c r="BH36" i="8"/>
  <c r="BH32" i="8"/>
  <c r="BH28" i="8"/>
  <c r="BH74" i="8"/>
  <c r="BH66" i="8"/>
  <c r="BH57" i="8"/>
  <c r="BH53" i="8"/>
  <c r="BH49" i="8"/>
  <c r="BH45" i="8"/>
  <c r="BH41" i="8"/>
  <c r="BH37" i="8"/>
  <c r="BH33" i="8"/>
  <c r="BH29" i="8"/>
  <c r="BH58" i="8"/>
  <c r="BH54" i="8"/>
  <c r="BH50" i="8"/>
  <c r="BH46" i="8"/>
  <c r="BH42" i="8"/>
  <c r="BH38" i="8"/>
  <c r="BH34" i="8"/>
  <c r="BH30" i="8"/>
  <c r="BH26" i="8"/>
  <c r="BH78" i="8"/>
  <c r="BH70" i="8"/>
  <c r="BH63" i="8"/>
  <c r="BH62" i="8"/>
  <c r="BH59" i="8"/>
  <c r="BH55" i="8"/>
  <c r="BH51" i="8"/>
  <c r="BH47" i="8"/>
  <c r="BH43" i="8"/>
  <c r="BH39" i="8"/>
  <c r="BH35" i="8"/>
  <c r="BH31" i="8"/>
  <c r="BH27" i="8"/>
  <c r="BH19" i="8"/>
  <c r="BH15" i="8"/>
  <c r="BH11" i="8"/>
  <c r="BH7" i="8"/>
  <c r="BH14" i="8"/>
  <c r="BH4" i="8"/>
  <c r="BH17" i="8"/>
  <c r="BH16" i="8"/>
  <c r="BH9" i="8"/>
  <c r="BH8" i="8"/>
  <c r="BH5" i="8"/>
  <c r="BH25" i="8"/>
  <c r="BH18" i="8"/>
  <c r="BH10" i="8"/>
  <c r="BH6" i="8"/>
  <c r="BH2" i="8"/>
  <c r="BH13" i="8"/>
  <c r="BH12" i="8"/>
  <c r="BH3" i="8"/>
  <c r="K23" i="2"/>
  <c r="H21" i="2"/>
  <c r="K21" i="2"/>
  <c r="P18" i="2"/>
  <c r="K18" i="2"/>
  <c r="AA18" i="2"/>
  <c r="P10" i="2"/>
  <c r="V10" i="2"/>
  <c r="P8" i="2"/>
  <c r="AA6" i="2"/>
  <c r="P6" i="2"/>
  <c r="V6" i="2"/>
  <c r="P99" i="2"/>
  <c r="K160" i="2"/>
  <c r="K99" i="2"/>
  <c r="P53" i="2"/>
  <c r="K167" i="2"/>
  <c r="AA196" i="2"/>
  <c r="AA192" i="2"/>
  <c r="AA160" i="2"/>
  <c r="K29" i="2"/>
  <c r="P134" i="2"/>
  <c r="AA37" i="2"/>
  <c r="V37" i="2"/>
  <c r="P37" i="2"/>
  <c r="K37" i="2"/>
  <c r="P128" i="2"/>
  <c r="V128" i="2"/>
  <c r="AA128" i="2"/>
  <c r="K91" i="2"/>
  <c r="V91" i="2"/>
  <c r="AA91" i="2"/>
  <c r="V160" i="2"/>
  <c r="V99" i="2"/>
  <c r="V139" i="2"/>
  <c r="AA29" i="2"/>
  <c r="V93" i="2"/>
  <c r="P27" i="2"/>
  <c r="P23" i="2"/>
  <c r="V119" i="2"/>
  <c r="K156" i="2"/>
  <c r="H63" i="2"/>
  <c r="P63" i="2"/>
  <c r="V23" i="2"/>
  <c r="P156" i="2"/>
  <c r="O3" i="2"/>
  <c r="K93" i="2"/>
  <c r="AA27" i="2"/>
  <c r="AA56" i="2"/>
  <c r="V167" i="2"/>
  <c r="H71" i="2"/>
  <c r="K71" i="2"/>
  <c r="H207" i="2"/>
  <c r="AA207" i="2"/>
  <c r="P68" i="2"/>
  <c r="V68" i="2"/>
  <c r="K163" i="2"/>
  <c r="V163" i="2"/>
  <c r="P83" i="2"/>
  <c r="AA83" i="2"/>
  <c r="P184" i="2"/>
  <c r="P129" i="2"/>
  <c r="K45" i="2"/>
  <c r="P87" i="2"/>
  <c r="AA134" i="2"/>
  <c r="K55" i="2"/>
  <c r="H117" i="2"/>
  <c r="AA117" i="2"/>
  <c r="H89" i="2"/>
  <c r="V89" i="2"/>
  <c r="H203" i="2"/>
  <c r="P203" i="2"/>
  <c r="V209" i="2"/>
  <c r="H79" i="2"/>
  <c r="AA79" i="2"/>
  <c r="H181" i="2"/>
  <c r="V181" i="2"/>
  <c r="K129" i="2"/>
  <c r="P96" i="2"/>
  <c r="V134" i="2"/>
  <c r="AA69" i="2"/>
  <c r="V55" i="2"/>
  <c r="H11" i="2"/>
  <c r="V11" i="2"/>
  <c r="P209" i="2"/>
  <c r="AA82" i="2"/>
  <c r="P174" i="2"/>
  <c r="H115" i="2"/>
  <c r="AA97" i="2"/>
  <c r="K97" i="2"/>
  <c r="V97" i="2"/>
  <c r="V50" i="2"/>
  <c r="AA50" i="2"/>
  <c r="AA103" i="2"/>
  <c r="P103" i="2"/>
  <c r="V103" i="2"/>
  <c r="K103" i="2"/>
  <c r="AA189" i="2"/>
  <c r="P189" i="2"/>
  <c r="K189" i="2"/>
  <c r="V189" i="2"/>
  <c r="P58" i="2"/>
  <c r="K58" i="2"/>
  <c r="V58" i="2"/>
  <c r="AA58" i="2"/>
  <c r="K165" i="2"/>
  <c r="P165" i="2"/>
  <c r="V108" i="2"/>
  <c r="AA108" i="2"/>
  <c r="K67" i="2"/>
  <c r="V67" i="2"/>
  <c r="V168" i="2"/>
  <c r="AA168" i="2"/>
  <c r="K168" i="2"/>
  <c r="P168" i="2"/>
  <c r="K171" i="2"/>
  <c r="V171" i="2"/>
  <c r="AA171" i="2"/>
  <c r="P171" i="2"/>
  <c r="AA211" i="2"/>
  <c r="P211" i="2"/>
  <c r="K211" i="2"/>
  <c r="V211" i="2"/>
  <c r="V190" i="2"/>
  <c r="P163" i="2"/>
  <c r="V96" i="2"/>
  <c r="V82" i="2"/>
  <c r="P35" i="2"/>
  <c r="AA68" i="2"/>
  <c r="AA140" i="2"/>
  <c r="V124" i="2"/>
  <c r="K50" i="2"/>
  <c r="K174" i="2"/>
  <c r="K196" i="2"/>
  <c r="V69" i="2"/>
  <c r="K64" i="2"/>
  <c r="K83" i="2"/>
  <c r="H155" i="2"/>
  <c r="H98" i="2"/>
  <c r="AA98" i="2"/>
  <c r="H191" i="2"/>
  <c r="K191" i="2"/>
  <c r="AA182" i="2"/>
  <c r="AA177" i="2"/>
  <c r="AA190" i="2"/>
  <c r="AA163" i="2"/>
  <c r="K96" i="2"/>
  <c r="K82" i="2"/>
  <c r="K35" i="2"/>
  <c r="K68" i="2"/>
  <c r="P140" i="2"/>
  <c r="AA124" i="2"/>
  <c r="P50" i="2"/>
  <c r="AA174" i="2"/>
  <c r="P196" i="2"/>
  <c r="P69" i="2"/>
  <c r="P64" i="2"/>
  <c r="V83" i="2"/>
  <c r="H109" i="2"/>
  <c r="AA109" i="2"/>
  <c r="H199" i="2"/>
  <c r="V199" i="2"/>
  <c r="H123" i="2"/>
  <c r="K123" i="2"/>
  <c r="K182" i="2"/>
  <c r="V177" i="2"/>
  <c r="V153" i="2"/>
  <c r="V44" i="2"/>
  <c r="H105" i="2"/>
  <c r="P105" i="2"/>
  <c r="H204" i="2"/>
  <c r="K204" i="2"/>
  <c r="AA45" i="2"/>
  <c r="AA165" i="2"/>
  <c r="K153" i="2"/>
  <c r="K128" i="2"/>
  <c r="V129" i="2"/>
  <c r="V45" i="2"/>
  <c r="P97" i="2"/>
  <c r="P40" i="2"/>
  <c r="AA126" i="2"/>
  <c r="P91" i="2"/>
  <c r="AA93" i="2"/>
  <c r="P167" i="2"/>
  <c r="V165" i="2"/>
  <c r="P119" i="2"/>
  <c r="V18" i="2"/>
  <c r="V126" i="2"/>
  <c r="K157" i="2"/>
  <c r="K183" i="2"/>
  <c r="K150" i="2"/>
  <c r="P16" i="2"/>
  <c r="AA44" i="2"/>
  <c r="AA157" i="2"/>
  <c r="AA150" i="2"/>
  <c r="P44" i="2"/>
  <c r="V157" i="2"/>
  <c r="P150" i="2"/>
  <c r="U3" i="2"/>
  <c r="Z3" i="2"/>
  <c r="H3" i="2"/>
  <c r="K3" i="2"/>
  <c r="L3" i="2"/>
  <c r="R3" i="2"/>
  <c r="U2" i="4"/>
  <c r="X2" i="4"/>
  <c r="AA2" i="4"/>
  <c r="AD2" i="4"/>
  <c r="F2" i="5"/>
  <c r="J2" i="5"/>
  <c r="N2" i="5"/>
  <c r="AA78" i="2"/>
  <c r="K40" i="2"/>
  <c r="AA8" i="2"/>
  <c r="P67" i="2"/>
  <c r="V114" i="2"/>
  <c r="AA40" i="2"/>
  <c r="K8" i="2"/>
  <c r="V78" i="2"/>
  <c r="AA67" i="2"/>
  <c r="P114" i="2"/>
  <c r="K139" i="2"/>
  <c r="AA19" i="2"/>
  <c r="V200" i="2"/>
  <c r="AA200" i="2"/>
  <c r="AA139" i="2"/>
  <c r="V113" i="2"/>
  <c r="K19" i="2"/>
  <c r="P183" i="2"/>
  <c r="AA183" i="2"/>
  <c r="V19" i="2"/>
  <c r="H121" i="2"/>
  <c r="P121" i="2"/>
  <c r="AA113" i="2"/>
  <c r="V212" i="2"/>
  <c r="AA212" i="2"/>
  <c r="P212" i="2"/>
  <c r="K212" i="2"/>
  <c r="P153" i="2"/>
  <c r="V210" i="2"/>
  <c r="K210" i="2"/>
  <c r="AA210" i="2"/>
  <c r="P210" i="2"/>
  <c r="N5" i="2"/>
  <c r="O5" i="2"/>
  <c r="Y6" i="2"/>
  <c r="I6" i="2"/>
  <c r="J6" i="2"/>
  <c r="L6" i="2"/>
  <c r="R6" i="2"/>
  <c r="U5" i="4"/>
  <c r="X5" i="4"/>
  <c r="AA5" i="4"/>
  <c r="AD5" i="4"/>
  <c r="F5" i="5"/>
  <c r="J5" i="5"/>
  <c r="U6" i="2"/>
  <c r="T7" i="2"/>
  <c r="K5" i="2"/>
  <c r="L5" i="2"/>
  <c r="R5" i="2"/>
  <c r="U4" i="4"/>
  <c r="X4" i="4"/>
  <c r="P5" i="2"/>
  <c r="AA5" i="2"/>
  <c r="AB5" i="2"/>
  <c r="V5" i="2"/>
  <c r="W5" i="2"/>
  <c r="AC5" i="2"/>
  <c r="O4" i="2"/>
  <c r="J4" i="2"/>
  <c r="Z4" i="2"/>
  <c r="U4" i="2"/>
  <c r="H4" i="2"/>
  <c r="P12" i="2"/>
  <c r="AA31" i="2"/>
  <c r="V31" i="2"/>
  <c r="K49" i="2"/>
  <c r="K108" i="2"/>
  <c r="K31" i="2"/>
  <c r="K77" i="2"/>
  <c r="AA170" i="2"/>
  <c r="K161" i="2"/>
  <c r="K56" i="2"/>
  <c r="AA34" i="2"/>
  <c r="E22" i="8"/>
  <c r="Z21" i="8"/>
  <c r="V136" i="2"/>
  <c r="AB20" i="8"/>
  <c r="BY20" i="8"/>
  <c r="AY20" i="8"/>
  <c r="AW20" i="8"/>
  <c r="BE20" i="8"/>
  <c r="CC20" i="8"/>
  <c r="CD20" i="8"/>
  <c r="BZ20" i="8"/>
  <c r="AV20" i="8"/>
  <c r="BF20" i="8"/>
  <c r="BA20" i="8"/>
  <c r="AZ20" i="8"/>
  <c r="CJ20" i="8"/>
  <c r="CH20" i="8"/>
  <c r="AU20" i="8"/>
  <c r="CF20" i="8"/>
  <c r="CE20" i="8"/>
  <c r="AX20" i="8"/>
  <c r="BC20" i="8"/>
  <c r="BB20" i="8"/>
  <c r="BG20" i="8"/>
  <c r="CI20" i="8"/>
  <c r="BD20" i="8"/>
  <c r="CA20" i="8"/>
  <c r="CG20" i="8"/>
  <c r="CB20" i="8"/>
  <c r="AT20" i="8"/>
  <c r="K136" i="2"/>
  <c r="K34" i="2"/>
  <c r="P136" i="2"/>
  <c r="P34" i="2"/>
  <c r="BH20" i="8"/>
  <c r="V156" i="2"/>
  <c r="AE19" i="8"/>
  <c r="AC19" i="8"/>
  <c r="AG19" i="8"/>
  <c r="AF19" i="8"/>
  <c r="AD19" i="8"/>
  <c r="P120" i="2"/>
  <c r="P161" i="2"/>
  <c r="V120" i="2"/>
  <c r="AA161" i="2"/>
  <c r="P54" i="2"/>
  <c r="K120" i="2"/>
  <c r="K90" i="2"/>
  <c r="P42" i="2"/>
  <c r="P193" i="2"/>
  <c r="P159" i="2"/>
  <c r="V42" i="2"/>
  <c r="AA205" i="2"/>
  <c r="AA138" i="2"/>
  <c r="K138" i="2"/>
  <c r="AA54" i="2"/>
  <c r="P170" i="2"/>
  <c r="K162" i="2"/>
  <c r="V94" i="2"/>
  <c r="V32" i="2"/>
  <c r="V170" i="2"/>
  <c r="K112" i="2"/>
  <c r="V112" i="2"/>
  <c r="K47" i="2"/>
  <c r="P112" i="2"/>
  <c r="P73" i="2"/>
  <c r="V162" i="2"/>
  <c r="AA42" i="2"/>
  <c r="K57" i="2"/>
  <c r="K159" i="2"/>
  <c r="V123" i="2"/>
  <c r="P138" i="2"/>
  <c r="V16" i="2"/>
  <c r="K95" i="2"/>
  <c r="V137" i="2"/>
  <c r="AA15" i="2"/>
  <c r="K32" i="2"/>
  <c r="AA65" i="2"/>
  <c r="V12" i="2"/>
  <c r="K12" i="2"/>
  <c r="P202" i="2"/>
  <c r="AA135" i="2"/>
  <c r="V33" i="2"/>
  <c r="AA16" i="2"/>
  <c r="AA95" i="2"/>
  <c r="V159" i="2"/>
  <c r="P15" i="2"/>
  <c r="V15" i="2"/>
  <c r="V95" i="2"/>
  <c r="V57" i="2"/>
  <c r="V193" i="2"/>
  <c r="P33" i="2"/>
  <c r="P57" i="2"/>
  <c r="V76" i="2"/>
  <c r="AA33" i="2"/>
  <c r="P135" i="2"/>
  <c r="K116" i="2"/>
  <c r="K20" i="2"/>
  <c r="P32" i="2"/>
  <c r="P90" i="2"/>
  <c r="AA133" i="2"/>
  <c r="K137" i="2"/>
  <c r="AA169" i="2"/>
  <c r="P76" i="2"/>
  <c r="P201" i="2"/>
  <c r="P20" i="2"/>
  <c r="AA20" i="2"/>
  <c r="K76" i="2"/>
  <c r="AA201" i="2"/>
  <c r="P65" i="2"/>
  <c r="V125" i="2"/>
  <c r="K46" i="2"/>
  <c r="K9" i="2"/>
  <c r="AA49" i="2"/>
  <c r="P116" i="2"/>
  <c r="V201" i="2"/>
  <c r="V65" i="2"/>
  <c r="AA137" i="2"/>
  <c r="P104" i="2"/>
  <c r="K125" i="2"/>
  <c r="V80" i="2"/>
  <c r="K188" i="2"/>
  <c r="P52" i="2"/>
  <c r="K133" i="2"/>
  <c r="V133" i="2"/>
  <c r="AA80" i="2"/>
  <c r="P188" i="2"/>
  <c r="V188" i="2"/>
  <c r="P9" i="2"/>
  <c r="V207" i="2"/>
  <c r="V72" i="2"/>
  <c r="K185" i="2"/>
  <c r="V9" i="2"/>
  <c r="V116" i="2"/>
  <c r="P72" i="2"/>
  <c r="P66" i="2"/>
  <c r="V53" i="2"/>
  <c r="AA125" i="2"/>
  <c r="AA90" i="2"/>
  <c r="K72" i="2"/>
  <c r="P185" i="2"/>
  <c r="P162" i="2"/>
  <c r="K88" i="2"/>
  <c r="K80" i="2"/>
  <c r="P28" i="2"/>
  <c r="AA66" i="2"/>
  <c r="AA179" i="2"/>
  <c r="P56" i="2"/>
  <c r="V185" i="2"/>
  <c r="K169" i="2"/>
  <c r="K193" i="2"/>
  <c r="K66" i="2"/>
  <c r="AA53" i="2"/>
  <c r="K94" i="2"/>
  <c r="AA88" i="2"/>
  <c r="V172" i="2"/>
  <c r="P169" i="2"/>
  <c r="P39" i="2"/>
  <c r="V202" i="2"/>
  <c r="K39" i="2"/>
  <c r="AA206" i="2"/>
  <c r="K172" i="2"/>
  <c r="V39" i="2"/>
  <c r="P187" i="2"/>
  <c r="AA173" i="2"/>
  <c r="AA46" i="2"/>
  <c r="AA172" i="2"/>
  <c r="V198" i="2"/>
  <c r="V173" i="2"/>
  <c r="AA94" i="2"/>
  <c r="V49" i="2"/>
  <c r="P173" i="2"/>
  <c r="K122" i="2"/>
  <c r="P122" i="2"/>
  <c r="K127" i="2"/>
  <c r="P14" i="2"/>
  <c r="K102" i="2"/>
  <c r="K92" i="2"/>
  <c r="P198" i="2"/>
  <c r="V187" i="2"/>
  <c r="P41" i="2"/>
  <c r="K152" i="2"/>
  <c r="P88" i="2"/>
  <c r="K52" i="2"/>
  <c r="AA41" i="2"/>
  <c r="AA178" i="2"/>
  <c r="V14" i="2"/>
  <c r="P47" i="2"/>
  <c r="AA36" i="2"/>
  <c r="AA152" i="2"/>
  <c r="V26" i="2"/>
  <c r="K195" i="2"/>
  <c r="K135" i="2"/>
  <c r="AA100" i="2"/>
  <c r="V110" i="2"/>
  <c r="V36" i="2"/>
  <c r="P100" i="2"/>
  <c r="P179" i="2"/>
  <c r="AA26" i="2"/>
  <c r="V191" i="2"/>
  <c r="P36" i="2"/>
  <c r="K100" i="2"/>
  <c r="V179" i="2"/>
  <c r="K26" i="2"/>
  <c r="V152" i="2"/>
  <c r="V47" i="2"/>
  <c r="K178" i="2"/>
  <c r="P205" i="2"/>
  <c r="AA127" i="2"/>
  <c r="P102" i="2"/>
  <c r="V178" i="2"/>
  <c r="P127" i="2"/>
  <c r="V46" i="2"/>
  <c r="V52" i="2"/>
  <c r="K41" i="2"/>
  <c r="K28" i="2"/>
  <c r="K176" i="2"/>
  <c r="P24" i="2"/>
  <c r="P176" i="2"/>
  <c r="V24" i="2"/>
  <c r="V154" i="2"/>
  <c r="P154" i="2"/>
  <c r="K154" i="2"/>
  <c r="V122" i="2"/>
  <c r="K197" i="2"/>
  <c r="K198" i="2"/>
  <c r="V59" i="2"/>
  <c r="K81" i="2"/>
  <c r="P175" i="2"/>
  <c r="V197" i="2"/>
  <c r="V38" i="2"/>
  <c r="K13" i="2"/>
  <c r="K206" i="2"/>
  <c r="K175" i="2"/>
  <c r="AA110" i="2"/>
  <c r="V81" i="2"/>
  <c r="V175" i="2"/>
  <c r="P197" i="2"/>
  <c r="K62" i="2"/>
  <c r="V48" i="2"/>
  <c r="V75" i="2"/>
  <c r="AA102" i="2"/>
  <c r="AA176" i="2"/>
  <c r="AA28" i="2"/>
  <c r="P195" i="2"/>
  <c r="K202" i="2"/>
  <c r="P81" i="2"/>
  <c r="V195" i="2"/>
  <c r="K54" i="2"/>
  <c r="K43" i="2"/>
  <c r="V206" i="2"/>
  <c r="P61" i="2"/>
  <c r="V61" i="2"/>
  <c r="V101" i="2"/>
  <c r="AA59" i="2"/>
  <c r="V13" i="2"/>
  <c r="P13" i="2"/>
  <c r="K203" i="2"/>
  <c r="AA74" i="2"/>
  <c r="AA62" i="2"/>
  <c r="V204" i="2"/>
  <c r="P101" i="2"/>
  <c r="AA48" i="2"/>
  <c r="V62" i="2"/>
  <c r="K30" i="2"/>
  <c r="V104" i="2"/>
  <c r="AA104" i="2"/>
  <c r="AA61" i="2"/>
  <c r="K186" i="2"/>
  <c r="P111" i="2"/>
  <c r="K59" i="2"/>
  <c r="AA194" i="2"/>
  <c r="V180" i="2"/>
  <c r="AA101" i="2"/>
  <c r="AA43" i="2"/>
  <c r="V43" i="2"/>
  <c r="P75" i="2"/>
  <c r="K111" i="2"/>
  <c r="K48" i="2"/>
  <c r="AA180" i="2"/>
  <c r="V111" i="2"/>
  <c r="P186" i="2"/>
  <c r="V74" i="2"/>
  <c r="K24" i="2"/>
  <c r="V194" i="2"/>
  <c r="P180" i="2"/>
  <c r="V186" i="2"/>
  <c r="AA75" i="2"/>
  <c r="P74" i="2"/>
  <c r="K207" i="2"/>
  <c r="V77" i="2"/>
  <c r="AA191" i="2"/>
  <c r="P207" i="2"/>
  <c r="AA77" i="2"/>
  <c r="K38" i="2"/>
  <c r="P110" i="2"/>
  <c r="AA73" i="2"/>
  <c r="K60" i="2"/>
  <c r="V73" i="2"/>
  <c r="P22" i="2"/>
  <c r="P118" i="2"/>
  <c r="V205" i="2"/>
  <c r="P194" i="2"/>
  <c r="K117" i="2"/>
  <c r="K14" i="2"/>
  <c r="AA30" i="2"/>
  <c r="V30" i="2"/>
  <c r="P38" i="2"/>
  <c r="K118" i="2"/>
  <c r="V118" i="2"/>
  <c r="V71" i="2"/>
  <c r="P60" i="2"/>
  <c r="AA92" i="2"/>
  <c r="V92" i="2"/>
  <c r="K22" i="2"/>
  <c r="AA60" i="2"/>
  <c r="P181" i="2"/>
  <c r="K181" i="2"/>
  <c r="AA105" i="2"/>
  <c r="P7" i="2"/>
  <c r="AA181" i="2"/>
  <c r="P89" i="2"/>
  <c r="AA89" i="2"/>
  <c r="K89" i="2"/>
  <c r="AA70" i="2"/>
  <c r="P70" i="2"/>
  <c r="V79" i="2"/>
  <c r="K79" i="2"/>
  <c r="AA63" i="2"/>
  <c r="V63" i="2"/>
  <c r="P51" i="2"/>
  <c r="K51" i="2"/>
  <c r="AA22" i="2"/>
  <c r="K7" i="2"/>
  <c r="AA7" i="2"/>
  <c r="W6" i="2"/>
  <c r="AC6" i="2"/>
  <c r="AA21" i="2"/>
  <c r="V51" i="2"/>
  <c r="K25" i="2"/>
  <c r="P25" i="2"/>
  <c r="V21" i="2"/>
  <c r="P21" i="2"/>
  <c r="AA25" i="2"/>
  <c r="AA11" i="2"/>
  <c r="K11" i="2"/>
  <c r="K109" i="2"/>
  <c r="V109" i="2"/>
  <c r="AA187" i="2"/>
  <c r="AA204" i="2"/>
  <c r="K70" i="2"/>
  <c r="P71" i="2"/>
  <c r="AA203" i="2"/>
  <c r="P204" i="2"/>
  <c r="V98" i="2"/>
  <c r="BI250" i="8"/>
  <c r="BI246" i="8"/>
  <c r="BI242" i="8"/>
  <c r="BI247" i="8"/>
  <c r="BI243" i="8"/>
  <c r="BI249" i="8"/>
  <c r="BI248" i="8"/>
  <c r="BI244" i="8"/>
  <c r="BI238" i="8"/>
  <c r="BI234" i="8"/>
  <c r="BI245" i="8"/>
  <c r="BI239" i="8"/>
  <c r="BI240" i="8"/>
  <c r="BI236" i="8"/>
  <c r="BI233" i="8"/>
  <c r="BI229" i="8"/>
  <c r="BI225" i="8"/>
  <c r="BI221" i="8"/>
  <c r="BI237" i="8"/>
  <c r="BI230" i="8"/>
  <c r="BI226" i="8"/>
  <c r="BI222" i="8"/>
  <c r="BI231" i="8"/>
  <c r="BI227" i="8"/>
  <c r="BI241" i="8"/>
  <c r="BI223" i="8"/>
  <c r="BI217" i="8"/>
  <c r="BI213" i="8"/>
  <c r="BI209" i="8"/>
  <c r="BI235" i="8"/>
  <c r="BI228" i="8"/>
  <c r="BI224" i="8"/>
  <c r="BI220" i="8"/>
  <c r="BI218" i="8"/>
  <c r="BI214" i="8"/>
  <c r="BI210" i="8"/>
  <c r="BI215" i="8"/>
  <c r="BI211" i="8"/>
  <c r="BI207" i="8"/>
  <c r="BI219" i="8"/>
  <c r="BI216" i="8"/>
  <c r="BI208" i="8"/>
  <c r="BI202" i="8"/>
  <c r="BI232" i="8"/>
  <c r="BI204" i="8"/>
  <c r="BI203" i="8"/>
  <c r="BI199" i="8"/>
  <c r="BI195" i="8"/>
  <c r="BI191" i="8"/>
  <c r="BI212" i="8"/>
  <c r="BI206" i="8"/>
  <c r="BI200" i="8"/>
  <c r="BI196" i="8"/>
  <c r="BI192" i="8"/>
  <c r="BI188" i="8"/>
  <c r="BI185" i="8"/>
  <c r="BI181" i="8"/>
  <c r="BI177" i="8"/>
  <c r="BI173" i="8"/>
  <c r="BI169" i="8"/>
  <c r="BI165" i="8"/>
  <c r="BI161" i="8"/>
  <c r="BI201" i="8"/>
  <c r="BI186" i="8"/>
  <c r="BI182" i="8"/>
  <c r="BI178" i="8"/>
  <c r="BI197" i="8"/>
  <c r="BI193" i="8"/>
  <c r="BI189" i="8"/>
  <c r="BI187" i="8"/>
  <c r="BI183" i="8"/>
  <c r="BI179" i="8"/>
  <c r="BI175" i="8"/>
  <c r="BI198" i="8"/>
  <c r="BI190" i="8"/>
  <c r="BI180" i="8"/>
  <c r="BI171" i="8"/>
  <c r="BI174" i="8"/>
  <c r="BI172" i="8"/>
  <c r="BI166" i="8"/>
  <c r="BI164" i="8"/>
  <c r="BI194" i="8"/>
  <c r="BI184" i="8"/>
  <c r="BI176" i="8"/>
  <c r="BI167" i="8"/>
  <c r="BI170" i="8"/>
  <c r="BI168" i="8"/>
  <c r="BI157" i="8"/>
  <c r="BI153" i="8"/>
  <c r="BI149" i="8"/>
  <c r="BI162" i="8"/>
  <c r="BI158" i="8"/>
  <c r="BI154" i="8"/>
  <c r="BI150" i="8"/>
  <c r="BI163" i="8"/>
  <c r="BI159" i="8"/>
  <c r="BI155" i="8"/>
  <c r="BI151" i="8"/>
  <c r="BI160" i="8"/>
  <c r="BI156" i="8"/>
  <c r="BI152" i="8"/>
  <c r="BI148" i="8"/>
  <c r="BI139" i="8"/>
  <c r="BI135" i="8"/>
  <c r="BI131" i="8"/>
  <c r="BI127" i="8"/>
  <c r="BI123" i="8"/>
  <c r="BI119" i="8"/>
  <c r="BI115" i="8"/>
  <c r="BI111" i="8"/>
  <c r="BI136" i="8"/>
  <c r="BI132" i="8"/>
  <c r="BI128" i="8"/>
  <c r="BI124" i="8"/>
  <c r="BI120" i="8"/>
  <c r="BI116" i="8"/>
  <c r="BI112" i="8"/>
  <c r="BI137" i="8"/>
  <c r="BI133" i="8"/>
  <c r="BI129" i="8"/>
  <c r="BI125" i="8"/>
  <c r="BI121" i="8"/>
  <c r="BI117" i="8"/>
  <c r="BI113" i="8"/>
  <c r="BI109" i="8"/>
  <c r="BI138" i="8"/>
  <c r="BI134" i="8"/>
  <c r="BI130" i="8"/>
  <c r="BI126" i="8"/>
  <c r="BI122" i="8"/>
  <c r="BI118" i="8"/>
  <c r="BI114" i="8"/>
  <c r="BI110" i="8"/>
  <c r="BI106" i="8"/>
  <c r="BI102" i="8"/>
  <c r="BI98" i="8"/>
  <c r="BI108" i="8"/>
  <c r="BI100" i="8"/>
  <c r="BI94" i="8"/>
  <c r="BI90" i="8"/>
  <c r="BI86" i="8"/>
  <c r="BI82" i="8"/>
  <c r="BI78" i="8"/>
  <c r="BI74" i="8"/>
  <c r="BI70" i="8"/>
  <c r="BI66" i="8"/>
  <c r="BI62" i="8"/>
  <c r="BI103" i="8"/>
  <c r="BI101" i="8"/>
  <c r="BI95" i="8"/>
  <c r="BI91" i="8"/>
  <c r="BI87" i="8"/>
  <c r="BI83" i="8"/>
  <c r="BI104" i="8"/>
  <c r="BI96" i="8"/>
  <c r="BI92" i="8"/>
  <c r="BI88" i="8"/>
  <c r="BI84" i="8"/>
  <c r="BI80" i="8"/>
  <c r="BI76" i="8"/>
  <c r="BI72" i="8"/>
  <c r="BI68" i="8"/>
  <c r="BI107" i="8"/>
  <c r="BI105" i="8"/>
  <c r="BI99" i="8"/>
  <c r="BI97" i="8"/>
  <c r="BI93" i="8"/>
  <c r="BI89" i="8"/>
  <c r="BI85" i="8"/>
  <c r="BI81" i="8"/>
  <c r="BI77" i="8"/>
  <c r="BI73" i="8"/>
  <c r="BI69" i="8"/>
  <c r="BI65" i="8"/>
  <c r="BI75" i="8"/>
  <c r="BI67" i="8"/>
  <c r="BI57" i="8"/>
  <c r="BI53" i="8"/>
  <c r="BI49" i="8"/>
  <c r="BI45" i="8"/>
  <c r="BI41" i="8"/>
  <c r="BI37" i="8"/>
  <c r="BI33" i="8"/>
  <c r="BI29" i="8"/>
  <c r="BI25" i="8"/>
  <c r="BI58" i="8"/>
  <c r="BI54" i="8"/>
  <c r="BI50" i="8"/>
  <c r="BI46" i="8"/>
  <c r="BI42" i="8"/>
  <c r="BI38" i="8"/>
  <c r="BI34" i="8"/>
  <c r="BI30" i="8"/>
  <c r="BI26" i="8"/>
  <c r="BI79" i="8"/>
  <c r="BI71" i="8"/>
  <c r="BI63" i="8"/>
  <c r="BI61" i="8"/>
  <c r="BI59" i="8"/>
  <c r="BI55" i="8"/>
  <c r="BI51" i="8"/>
  <c r="BI47" i="8"/>
  <c r="BI43" i="8"/>
  <c r="BI39" i="8"/>
  <c r="BI35" i="8"/>
  <c r="BI31" i="8"/>
  <c r="BI27" i="8"/>
  <c r="BI64" i="8"/>
  <c r="BI60" i="8"/>
  <c r="BI56" i="8"/>
  <c r="BI52" i="8"/>
  <c r="BI48" i="8"/>
  <c r="BI44" i="8"/>
  <c r="BI40" i="8"/>
  <c r="BI36" i="8"/>
  <c r="BI32" i="8"/>
  <c r="BI28" i="8"/>
  <c r="BI20" i="8"/>
  <c r="BI16" i="8"/>
  <c r="BI12" i="8"/>
  <c r="BI8" i="8"/>
  <c r="BI17" i="8"/>
  <c r="BI15" i="8"/>
  <c r="BI9" i="8"/>
  <c r="BI7" i="8"/>
  <c r="BI5" i="8"/>
  <c r="BI18" i="8"/>
  <c r="BI10" i="8"/>
  <c r="BI6" i="8"/>
  <c r="BI2" i="8"/>
  <c r="BI21" i="8"/>
  <c r="BI19" i="8"/>
  <c r="BI13" i="8"/>
  <c r="BI11" i="8"/>
  <c r="BI3" i="8"/>
  <c r="BI14" i="8"/>
  <c r="BI4" i="8"/>
  <c r="P191" i="2"/>
  <c r="V203" i="2"/>
  <c r="AA71" i="2"/>
  <c r="P11" i="2"/>
  <c r="AA199" i="2"/>
  <c r="K63" i="2"/>
  <c r="AA115" i="2"/>
  <c r="V115" i="2"/>
  <c r="P109" i="2"/>
  <c r="P79" i="2"/>
  <c r="V117" i="2"/>
  <c r="K115" i="2"/>
  <c r="P117" i="2"/>
  <c r="P115" i="2"/>
  <c r="AA155" i="2"/>
  <c r="P155" i="2"/>
  <c r="K199" i="2"/>
  <c r="V3" i="2"/>
  <c r="W3" i="2"/>
  <c r="AC3" i="2"/>
  <c r="V155" i="2"/>
  <c r="K155" i="2"/>
  <c r="P199" i="2"/>
  <c r="AA3" i="2"/>
  <c r="AB3" i="2"/>
  <c r="P3" i="2"/>
  <c r="Q3" i="2"/>
  <c r="V105" i="2"/>
  <c r="K105" i="2"/>
  <c r="P123" i="2"/>
  <c r="AA123" i="2"/>
  <c r="K98" i="2"/>
  <c r="P98" i="2"/>
  <c r="V121" i="2"/>
  <c r="AA121" i="2"/>
  <c r="K121" i="2"/>
  <c r="Q5" i="2"/>
  <c r="N6" i="2"/>
  <c r="O6" i="2"/>
  <c r="Q6" i="2"/>
  <c r="Y7" i="2"/>
  <c r="Z6" i="2"/>
  <c r="AB6" i="2"/>
  <c r="I7" i="2"/>
  <c r="J7" i="2"/>
  <c r="T8" i="2"/>
  <c r="U7" i="2"/>
  <c r="W7" i="2"/>
  <c r="AC7" i="2"/>
  <c r="P4" i="2"/>
  <c r="Q4" i="2"/>
  <c r="K4" i="2"/>
  <c r="L4" i="2"/>
  <c r="R4" i="2"/>
  <c r="U3" i="4"/>
  <c r="X3" i="4"/>
  <c r="AA3" i="4"/>
  <c r="AD3" i="4"/>
  <c r="F3" i="5"/>
  <c r="J3" i="5"/>
  <c r="N3" i="5"/>
  <c r="V4" i="2"/>
  <c r="W4" i="2"/>
  <c r="AC4" i="2"/>
  <c r="AA4" i="2"/>
  <c r="AB4" i="2"/>
  <c r="AA4" i="4"/>
  <c r="AD4" i="4"/>
  <c r="F4" i="5"/>
  <c r="J4" i="5"/>
  <c r="N4" i="5"/>
  <c r="AG20" i="8"/>
  <c r="AC20" i="8"/>
  <c r="AF20" i="8"/>
  <c r="AD20" i="8"/>
  <c r="AE20" i="8"/>
  <c r="BG21" i="8"/>
  <c r="AY21" i="8"/>
  <c r="CF21" i="8"/>
  <c r="BH21" i="8"/>
  <c r="BD21" i="8"/>
  <c r="CJ21" i="8"/>
  <c r="CH21" i="8"/>
  <c r="AB21" i="8"/>
  <c r="CE21" i="8"/>
  <c r="AZ21" i="8"/>
  <c r="BE21" i="8"/>
  <c r="CI21" i="8"/>
  <c r="AW21" i="8"/>
  <c r="AT21" i="8"/>
  <c r="BY21" i="8"/>
  <c r="CB21" i="8"/>
  <c r="BA21" i="8"/>
  <c r="BF21" i="8"/>
  <c r="CD21" i="8"/>
  <c r="CG21" i="8"/>
  <c r="BB21" i="8"/>
  <c r="AV21" i="8"/>
  <c r="CA21" i="8"/>
  <c r="CC21" i="8"/>
  <c r="BZ21" i="8"/>
  <c r="BC21" i="8"/>
  <c r="AU21" i="8"/>
  <c r="AX21" i="8"/>
  <c r="Z22" i="8"/>
  <c r="E23" i="8"/>
  <c r="L7" i="2"/>
  <c r="R7" i="2"/>
  <c r="U6" i="4"/>
  <c r="X6" i="4"/>
  <c r="AA6" i="4"/>
  <c r="AD6" i="4"/>
  <c r="F6" i="5"/>
  <c r="J6" i="5"/>
  <c r="BJ250" i="8"/>
  <c r="BJ247" i="8"/>
  <c r="BJ243" i="8"/>
  <c r="BJ248" i="8"/>
  <c r="BJ244" i="8"/>
  <c r="BJ249" i="8"/>
  <c r="BJ245" i="8"/>
  <c r="BJ239" i="8"/>
  <c r="BJ235" i="8"/>
  <c r="BJ246" i="8"/>
  <c r="BJ242" i="8"/>
  <c r="BJ240" i="8"/>
  <c r="BJ241" i="8"/>
  <c r="BJ237" i="8"/>
  <c r="BJ236" i="8"/>
  <c r="BJ230" i="8"/>
  <c r="BJ226" i="8"/>
  <c r="BJ222" i="8"/>
  <c r="BJ238" i="8"/>
  <c r="BJ231" i="8"/>
  <c r="BJ227" i="8"/>
  <c r="BJ223" i="8"/>
  <c r="BJ232" i="8"/>
  <c r="BJ228" i="8"/>
  <c r="BJ224" i="8"/>
  <c r="BJ220" i="8"/>
  <c r="BJ218" i="8"/>
  <c r="BJ214" i="8"/>
  <c r="BJ210" i="8"/>
  <c r="BJ206" i="8"/>
  <c r="BJ229" i="8"/>
  <c r="BJ225" i="8"/>
  <c r="BJ221" i="8"/>
  <c r="BJ215" i="8"/>
  <c r="BJ211" i="8"/>
  <c r="BJ219" i="8"/>
  <c r="BJ216" i="8"/>
  <c r="BJ212" i="8"/>
  <c r="BJ208" i="8"/>
  <c r="BJ217" i="8"/>
  <c r="BJ209" i="8"/>
  <c r="BJ204" i="8"/>
  <c r="BJ203" i="8"/>
  <c r="BJ199" i="8"/>
  <c r="BJ234" i="8"/>
  <c r="BJ200" i="8"/>
  <c r="BJ196" i="8"/>
  <c r="BJ192" i="8"/>
  <c r="BJ213" i="8"/>
  <c r="BJ207" i="8"/>
  <c r="BJ201" i="8"/>
  <c r="BJ197" i="8"/>
  <c r="BJ193" i="8"/>
  <c r="BJ189" i="8"/>
  <c r="BJ186" i="8"/>
  <c r="BJ182" i="8"/>
  <c r="BJ178" i="8"/>
  <c r="BJ174" i="8"/>
  <c r="BJ170" i="8"/>
  <c r="BJ166" i="8"/>
  <c r="BJ162" i="8"/>
  <c r="BJ202" i="8"/>
  <c r="BJ187" i="8"/>
  <c r="BJ183" i="8"/>
  <c r="BJ179" i="8"/>
  <c r="BJ175" i="8"/>
  <c r="BJ233" i="8"/>
  <c r="BJ198" i="8"/>
  <c r="BJ194" i="8"/>
  <c r="BJ190" i="8"/>
  <c r="BJ188" i="8"/>
  <c r="BJ184" i="8"/>
  <c r="BJ180" i="8"/>
  <c r="BJ176" i="8"/>
  <c r="BJ191" i="8"/>
  <c r="BJ181" i="8"/>
  <c r="BJ172" i="8"/>
  <c r="BJ173" i="8"/>
  <c r="BJ167" i="8"/>
  <c r="BJ165" i="8"/>
  <c r="BJ195" i="8"/>
  <c r="BJ185" i="8"/>
  <c r="BJ177" i="8"/>
  <c r="BJ168" i="8"/>
  <c r="BJ171" i="8"/>
  <c r="BJ169" i="8"/>
  <c r="BJ164" i="8"/>
  <c r="BJ158" i="8"/>
  <c r="BJ154" i="8"/>
  <c r="BJ150" i="8"/>
  <c r="BJ163" i="8"/>
  <c r="BJ161" i="8"/>
  <c r="BJ159" i="8"/>
  <c r="BJ155" i="8"/>
  <c r="BJ151" i="8"/>
  <c r="BJ160" i="8"/>
  <c r="BJ156" i="8"/>
  <c r="BJ152" i="8"/>
  <c r="BJ148" i="8"/>
  <c r="BJ157" i="8"/>
  <c r="BJ153" i="8"/>
  <c r="BJ149" i="8"/>
  <c r="BJ136" i="8"/>
  <c r="BJ132" i="8"/>
  <c r="BJ128" i="8"/>
  <c r="BJ124" i="8"/>
  <c r="BJ120" i="8"/>
  <c r="BJ116" i="8"/>
  <c r="BJ112" i="8"/>
  <c r="BJ137" i="8"/>
  <c r="BJ133" i="8"/>
  <c r="BJ129" i="8"/>
  <c r="BJ125" i="8"/>
  <c r="BJ121" i="8"/>
  <c r="BJ117" i="8"/>
  <c r="BJ113" i="8"/>
  <c r="BJ138" i="8"/>
  <c r="BJ134" i="8"/>
  <c r="BJ130" i="8"/>
  <c r="BJ126" i="8"/>
  <c r="BJ122" i="8"/>
  <c r="BJ118" i="8"/>
  <c r="BJ114" i="8"/>
  <c r="BJ110" i="8"/>
  <c r="BJ106" i="8"/>
  <c r="BJ144" i="8"/>
  <c r="BJ139" i="8"/>
  <c r="BJ135" i="8"/>
  <c r="BJ131" i="8"/>
  <c r="BJ127" i="8"/>
  <c r="BJ123" i="8"/>
  <c r="BJ119" i="8"/>
  <c r="BJ115" i="8"/>
  <c r="BJ111" i="8"/>
  <c r="BJ107" i="8"/>
  <c r="BJ103" i="8"/>
  <c r="BJ99" i="8"/>
  <c r="BJ101" i="8"/>
  <c r="BJ95" i="8"/>
  <c r="BJ91" i="8"/>
  <c r="BJ87" i="8"/>
  <c r="BJ83" i="8"/>
  <c r="BJ79" i="8"/>
  <c r="BJ75" i="8"/>
  <c r="BJ71" i="8"/>
  <c r="BJ67" i="8"/>
  <c r="BJ63" i="8"/>
  <c r="BJ109" i="8"/>
  <c r="BJ104" i="8"/>
  <c r="BJ102" i="8"/>
  <c r="BJ96" i="8"/>
  <c r="BJ92" i="8"/>
  <c r="BJ88" i="8"/>
  <c r="BJ84" i="8"/>
  <c r="BJ80" i="8"/>
  <c r="BJ105" i="8"/>
  <c r="BJ97" i="8"/>
  <c r="BJ93" i="8"/>
  <c r="BJ89" i="8"/>
  <c r="BJ85" i="8"/>
  <c r="BJ81" i="8"/>
  <c r="BJ77" i="8"/>
  <c r="BJ73" i="8"/>
  <c r="BJ69" i="8"/>
  <c r="BJ65" i="8"/>
  <c r="BJ108" i="8"/>
  <c r="BJ100" i="8"/>
  <c r="BJ98" i="8"/>
  <c r="BJ94" i="8"/>
  <c r="BJ90" i="8"/>
  <c r="BJ86" i="8"/>
  <c r="BJ82" i="8"/>
  <c r="BJ78" i="8"/>
  <c r="BJ74" i="8"/>
  <c r="BJ70" i="8"/>
  <c r="BJ66" i="8"/>
  <c r="BJ76" i="8"/>
  <c r="BJ68" i="8"/>
  <c r="BJ58" i="8"/>
  <c r="BJ54" i="8"/>
  <c r="BJ50" i="8"/>
  <c r="BJ46" i="8"/>
  <c r="BJ42" i="8"/>
  <c r="BJ38" i="8"/>
  <c r="BJ34" i="8"/>
  <c r="BJ30" i="8"/>
  <c r="BJ26" i="8"/>
  <c r="BJ61" i="8"/>
  <c r="BJ59" i="8"/>
  <c r="BJ55" i="8"/>
  <c r="BJ51" i="8"/>
  <c r="BJ47" i="8"/>
  <c r="BJ43" i="8"/>
  <c r="BJ39" i="8"/>
  <c r="BJ35" i="8"/>
  <c r="BJ31" i="8"/>
  <c r="BJ27" i="8"/>
  <c r="BJ72" i="8"/>
  <c r="BJ64" i="8"/>
  <c r="BJ62" i="8"/>
  <c r="BJ60" i="8"/>
  <c r="BJ56" i="8"/>
  <c r="BJ52" i="8"/>
  <c r="BJ48" i="8"/>
  <c r="BJ44" i="8"/>
  <c r="BJ40" i="8"/>
  <c r="BJ36" i="8"/>
  <c r="BJ32" i="8"/>
  <c r="BJ28" i="8"/>
  <c r="BJ57" i="8"/>
  <c r="BJ53" i="8"/>
  <c r="BJ49" i="8"/>
  <c r="BJ45" i="8"/>
  <c r="BJ41" i="8"/>
  <c r="BJ37" i="8"/>
  <c r="BJ33" i="8"/>
  <c r="BJ29" i="8"/>
  <c r="BJ25" i="8"/>
  <c r="BJ21" i="8"/>
  <c r="BJ17" i="8"/>
  <c r="BJ13" i="8"/>
  <c r="BJ9" i="8"/>
  <c r="BJ18" i="8"/>
  <c r="BJ16" i="8"/>
  <c r="BJ10" i="8"/>
  <c r="BJ8" i="8"/>
  <c r="BJ6" i="8"/>
  <c r="BJ2" i="8"/>
  <c r="BJ19" i="8"/>
  <c r="BJ11" i="8"/>
  <c r="BJ3" i="8"/>
  <c r="BJ20" i="8"/>
  <c r="BJ14" i="8"/>
  <c r="BJ12" i="8"/>
  <c r="BJ4" i="8"/>
  <c r="BJ15" i="8"/>
  <c r="BJ7" i="8"/>
  <c r="BJ5" i="8"/>
  <c r="N7" i="2"/>
  <c r="O7" i="2"/>
  <c r="Q7" i="2"/>
  <c r="Y8" i="2"/>
  <c r="Z7" i="2"/>
  <c r="AB7" i="2"/>
  <c r="I8" i="2"/>
  <c r="J8" i="2"/>
  <c r="L8" i="2"/>
  <c r="R8" i="2"/>
  <c r="U7" i="4"/>
  <c r="T9" i="2"/>
  <c r="U8" i="2"/>
  <c r="W8" i="2"/>
  <c r="AC8" i="2"/>
  <c r="V7" i="4"/>
  <c r="E24" i="8"/>
  <c r="Z24" i="8"/>
  <c r="Z23" i="8"/>
  <c r="BH22" i="8"/>
  <c r="BD22" i="8"/>
  <c r="AW22" i="8"/>
  <c r="AB22" i="8"/>
  <c r="BF22" i="8"/>
  <c r="BY22" i="8"/>
  <c r="CA22" i="8"/>
  <c r="BG22" i="8"/>
  <c r="CJ22" i="8"/>
  <c r="AZ22" i="8"/>
  <c r="CI22" i="8"/>
  <c r="AX22" i="8"/>
  <c r="AV22" i="8"/>
  <c r="AU22" i="8"/>
  <c r="CG22" i="8"/>
  <c r="CD22" i="8"/>
  <c r="CC22" i="8"/>
  <c r="AT22" i="8"/>
  <c r="BA22" i="8"/>
  <c r="CF22" i="8"/>
  <c r="BI22" i="8"/>
  <c r="BE22" i="8"/>
  <c r="AY22" i="8"/>
  <c r="CH22" i="8"/>
  <c r="BZ22" i="8"/>
  <c r="BB22" i="8"/>
  <c r="BC22" i="8"/>
  <c r="CB22" i="8"/>
  <c r="CE22" i="8"/>
  <c r="BJ22" i="8"/>
  <c r="AG21" i="8"/>
  <c r="AF21" i="8"/>
  <c r="AC21" i="8"/>
  <c r="AE21" i="8"/>
  <c r="AD21" i="8"/>
  <c r="X7" i="4"/>
  <c r="AA7" i="4"/>
  <c r="AD7" i="4"/>
  <c r="F7" i="5"/>
  <c r="J7" i="5"/>
  <c r="BK248" i="8"/>
  <c r="BK244" i="8"/>
  <c r="BK249" i="8"/>
  <c r="BK245" i="8"/>
  <c r="BK250" i="8"/>
  <c r="BK247" i="8"/>
  <c r="BK246" i="8"/>
  <c r="BK243" i="8"/>
  <c r="BK242" i="8"/>
  <c r="BK240" i="8"/>
  <c r="BK236" i="8"/>
  <c r="BK241" i="8"/>
  <c r="BK237" i="8"/>
  <c r="BK238" i="8"/>
  <c r="BK239" i="8"/>
  <c r="BK231" i="8"/>
  <c r="BK227" i="8"/>
  <c r="BK223" i="8"/>
  <c r="BK219" i="8"/>
  <c r="BK232" i="8"/>
  <c r="BK228" i="8"/>
  <c r="BK224" i="8"/>
  <c r="BK220" i="8"/>
  <c r="BK235" i="8"/>
  <c r="BK234" i="8"/>
  <c r="BK233" i="8"/>
  <c r="BK229" i="8"/>
  <c r="BK230" i="8"/>
  <c r="BK226" i="8"/>
  <c r="BK225" i="8"/>
  <c r="BK222" i="8"/>
  <c r="BK221" i="8"/>
  <c r="BK215" i="8"/>
  <c r="BK211" i="8"/>
  <c r="BK207" i="8"/>
  <c r="BK216" i="8"/>
  <c r="BK212" i="8"/>
  <c r="BK208" i="8"/>
  <c r="BK217" i="8"/>
  <c r="BK213" i="8"/>
  <c r="BK209" i="8"/>
  <c r="BK200" i="8"/>
  <c r="BK214" i="8"/>
  <c r="BK206" i="8"/>
  <c r="BK201" i="8"/>
  <c r="BK197" i="8"/>
  <c r="BK193" i="8"/>
  <c r="BK202" i="8"/>
  <c r="BK198" i="8"/>
  <c r="BK194" i="8"/>
  <c r="BK190" i="8"/>
  <c r="BK203" i="8"/>
  <c r="BK187" i="8"/>
  <c r="BK183" i="8"/>
  <c r="BK179" i="8"/>
  <c r="BK175" i="8"/>
  <c r="BK171" i="8"/>
  <c r="BK167" i="8"/>
  <c r="BK163" i="8"/>
  <c r="BK218" i="8"/>
  <c r="BK210" i="8"/>
  <c r="BK204" i="8"/>
  <c r="BK189" i="8"/>
  <c r="BK188" i="8"/>
  <c r="BK184" i="8"/>
  <c r="BK180" i="8"/>
  <c r="BK176" i="8"/>
  <c r="BK199" i="8"/>
  <c r="BK196" i="8"/>
  <c r="BK195" i="8"/>
  <c r="BK192" i="8"/>
  <c r="BK191" i="8"/>
  <c r="BK185" i="8"/>
  <c r="BK181" i="8"/>
  <c r="BK177" i="8"/>
  <c r="BK174" i="8"/>
  <c r="BK173" i="8"/>
  <c r="BK186" i="8"/>
  <c r="BK178" i="8"/>
  <c r="BK168" i="8"/>
  <c r="BK170" i="8"/>
  <c r="BK169" i="8"/>
  <c r="BK182" i="8"/>
  <c r="BK172" i="8"/>
  <c r="BK162" i="8"/>
  <c r="BK161" i="8"/>
  <c r="BK159" i="8"/>
  <c r="BK155" i="8"/>
  <c r="BK151" i="8"/>
  <c r="BK160" i="8"/>
  <c r="BK156" i="8"/>
  <c r="BK152" i="8"/>
  <c r="BK148" i="8"/>
  <c r="BK166" i="8"/>
  <c r="BK157" i="8"/>
  <c r="BK153" i="8"/>
  <c r="BK149" i="8"/>
  <c r="BK165" i="8"/>
  <c r="BK164" i="8"/>
  <c r="BK158" i="8"/>
  <c r="BK154" i="8"/>
  <c r="BK150" i="8"/>
  <c r="BK140" i="8"/>
  <c r="BK137" i="8"/>
  <c r="BK133" i="8"/>
  <c r="BK129" i="8"/>
  <c r="BK125" i="8"/>
  <c r="BK121" i="8"/>
  <c r="BK117" i="8"/>
  <c r="BK113" i="8"/>
  <c r="BK109" i="8"/>
  <c r="BK138" i="8"/>
  <c r="BK134" i="8"/>
  <c r="BK130" i="8"/>
  <c r="BK126" i="8"/>
  <c r="BK122" i="8"/>
  <c r="BK118" i="8"/>
  <c r="BK114" i="8"/>
  <c r="BK110" i="8"/>
  <c r="BK139" i="8"/>
  <c r="BK135" i="8"/>
  <c r="BK131" i="8"/>
  <c r="BK127" i="8"/>
  <c r="BK123" i="8"/>
  <c r="BK119" i="8"/>
  <c r="BK115" i="8"/>
  <c r="BK111" i="8"/>
  <c r="BK107" i="8"/>
  <c r="BK136" i="8"/>
  <c r="BK132" i="8"/>
  <c r="BK128" i="8"/>
  <c r="BK124" i="8"/>
  <c r="BK120" i="8"/>
  <c r="BK116" i="8"/>
  <c r="BK112" i="8"/>
  <c r="BK108" i="8"/>
  <c r="BK104" i="8"/>
  <c r="BK100" i="8"/>
  <c r="BK103" i="8"/>
  <c r="BK102" i="8"/>
  <c r="BK96" i="8"/>
  <c r="BK92" i="8"/>
  <c r="BK88" i="8"/>
  <c r="BK84" i="8"/>
  <c r="BK80" i="8"/>
  <c r="BK76" i="8"/>
  <c r="BK72" i="8"/>
  <c r="BK68" i="8"/>
  <c r="BK64" i="8"/>
  <c r="BK105" i="8"/>
  <c r="BK97" i="8"/>
  <c r="BK93" i="8"/>
  <c r="BK89" i="8"/>
  <c r="BK85" i="8"/>
  <c r="BK81" i="8"/>
  <c r="BK99" i="8"/>
  <c r="BK98" i="8"/>
  <c r="BK94" i="8"/>
  <c r="BK90" i="8"/>
  <c r="BK86" i="8"/>
  <c r="BK82" i="8"/>
  <c r="BK78" i="8"/>
  <c r="BK74" i="8"/>
  <c r="BK70" i="8"/>
  <c r="BK66" i="8"/>
  <c r="BK106" i="8"/>
  <c r="BK101" i="8"/>
  <c r="BK95" i="8"/>
  <c r="BK91" i="8"/>
  <c r="BK87" i="8"/>
  <c r="BK83" i="8"/>
  <c r="BK79" i="8"/>
  <c r="BK75" i="8"/>
  <c r="BK71" i="8"/>
  <c r="BK67" i="8"/>
  <c r="BK61" i="8"/>
  <c r="BK59" i="8"/>
  <c r="BK55" i="8"/>
  <c r="BK51" i="8"/>
  <c r="BK47" i="8"/>
  <c r="BK43" i="8"/>
  <c r="BK39" i="8"/>
  <c r="BK35" i="8"/>
  <c r="BK31" i="8"/>
  <c r="BK27" i="8"/>
  <c r="BK73" i="8"/>
  <c r="BK65" i="8"/>
  <c r="BK63" i="8"/>
  <c r="BK62" i="8"/>
  <c r="BK60" i="8"/>
  <c r="BK56" i="8"/>
  <c r="BK52" i="8"/>
  <c r="BK48" i="8"/>
  <c r="BK44" i="8"/>
  <c r="BK40" i="8"/>
  <c r="BK36" i="8"/>
  <c r="BK32" i="8"/>
  <c r="BK28" i="8"/>
  <c r="BK57" i="8"/>
  <c r="BK53" i="8"/>
  <c r="BK49" i="8"/>
  <c r="BK45" i="8"/>
  <c r="BK41" i="8"/>
  <c r="BK37" i="8"/>
  <c r="BK33" i="8"/>
  <c r="BK29" i="8"/>
  <c r="BK25" i="8"/>
  <c r="BK77" i="8"/>
  <c r="BK69" i="8"/>
  <c r="BK58" i="8"/>
  <c r="BK54" i="8"/>
  <c r="BK50" i="8"/>
  <c r="BK46" i="8"/>
  <c r="BK42" i="8"/>
  <c r="BK38" i="8"/>
  <c r="BK34" i="8"/>
  <c r="BK30" i="8"/>
  <c r="BK26" i="8"/>
  <c r="BK22" i="8"/>
  <c r="BK18" i="8"/>
  <c r="BK14" i="8"/>
  <c r="BK10" i="8"/>
  <c r="BK19" i="8"/>
  <c r="BK11" i="8"/>
  <c r="BK3" i="8"/>
  <c r="BK21" i="8"/>
  <c r="BK20" i="8"/>
  <c r="BK13" i="8"/>
  <c r="BK12" i="8"/>
  <c r="BK4" i="8"/>
  <c r="BK24" i="8"/>
  <c r="BK15" i="8"/>
  <c r="BK7" i="8"/>
  <c r="BK5" i="8"/>
  <c r="BK17" i="8"/>
  <c r="BK16" i="8"/>
  <c r="BK9" i="8"/>
  <c r="BK8" i="8"/>
  <c r="BK6" i="8"/>
  <c r="BK2" i="8"/>
  <c r="N8" i="2"/>
  <c r="O8" i="2"/>
  <c r="Q8" i="2"/>
  <c r="Y9" i="2"/>
  <c r="Z8" i="2"/>
  <c r="AB8" i="2"/>
  <c r="I9" i="2"/>
  <c r="J9" i="2"/>
  <c r="L9" i="2"/>
  <c r="R9" i="2"/>
  <c r="U8" i="4"/>
  <c r="T10" i="2"/>
  <c r="U9" i="2"/>
  <c r="W9" i="2"/>
  <c r="AC9" i="2"/>
  <c r="V8" i="4"/>
  <c r="BI23" i="8"/>
  <c r="CF23" i="8"/>
  <c r="CD23" i="8"/>
  <c r="BH23" i="8"/>
  <c r="CJ23" i="8"/>
  <c r="CI23" i="8"/>
  <c r="CA23" i="8"/>
  <c r="BD23" i="8"/>
  <c r="AY23" i="8"/>
  <c r="BF23" i="8"/>
  <c r="AZ23" i="8"/>
  <c r="AT23" i="8"/>
  <c r="BJ23" i="8"/>
  <c r="BZ23" i="8"/>
  <c r="AU23" i="8"/>
  <c r="BA23" i="8"/>
  <c r="CC23" i="8"/>
  <c r="CE23" i="8"/>
  <c r="CB23" i="8"/>
  <c r="BB23" i="8"/>
  <c r="AW23" i="8"/>
  <c r="AB23" i="8"/>
  <c r="BY23" i="8"/>
  <c r="CH23" i="8"/>
  <c r="CG23" i="8"/>
  <c r="BC23" i="8"/>
  <c r="AV23" i="8"/>
  <c r="AX23" i="8"/>
  <c r="BE23" i="8"/>
  <c r="BG23" i="8"/>
  <c r="AG22" i="8"/>
  <c r="AE22" i="8"/>
  <c r="AD22" i="8"/>
  <c r="AC22" i="8"/>
  <c r="AF22" i="8"/>
  <c r="BK23" i="8"/>
  <c r="BI24" i="8"/>
  <c r="CF24" i="8"/>
  <c r="CB24" i="8"/>
  <c r="CH24" i="8"/>
  <c r="AV24" i="8"/>
  <c r="CC24" i="8"/>
  <c r="AU24" i="8"/>
  <c r="BB24" i="8"/>
  <c r="BZ24" i="8"/>
  <c r="BC24" i="8"/>
  <c r="CE24" i="8"/>
  <c r="AB24" i="8"/>
  <c r="BE24" i="8"/>
  <c r="AW24" i="8"/>
  <c r="AT24" i="8"/>
  <c r="BY24" i="8"/>
  <c r="CJ24" i="8"/>
  <c r="AX24" i="8"/>
  <c r="AY24" i="8"/>
  <c r="BD24" i="8"/>
  <c r="BG24" i="8"/>
  <c r="CD24" i="8"/>
  <c r="BF24" i="8"/>
  <c r="BH24" i="8"/>
  <c r="AZ24" i="8"/>
  <c r="CG24" i="8"/>
  <c r="CI24" i="8"/>
  <c r="CA24" i="8"/>
  <c r="BA24" i="8"/>
  <c r="BJ24" i="8"/>
  <c r="X8" i="4"/>
  <c r="AA8" i="4"/>
  <c r="AD8" i="4"/>
  <c r="F8" i="5"/>
  <c r="J8" i="5"/>
  <c r="BL249" i="8"/>
  <c r="BL245" i="8"/>
  <c r="BL250" i="8"/>
  <c r="BL246" i="8"/>
  <c r="BL242" i="8"/>
  <c r="BL241" i="8"/>
  <c r="BL237" i="8"/>
  <c r="BL238" i="8"/>
  <c r="BL239" i="8"/>
  <c r="BL232" i="8"/>
  <c r="BL228" i="8"/>
  <c r="BL224" i="8"/>
  <c r="BL220" i="8"/>
  <c r="BL248" i="8"/>
  <c r="BL244" i="8"/>
  <c r="BL235" i="8"/>
  <c r="BL234" i="8"/>
  <c r="BL233" i="8"/>
  <c r="BL229" i="8"/>
  <c r="BL225" i="8"/>
  <c r="BL221" i="8"/>
  <c r="BL247" i="8"/>
  <c r="BL243" i="8"/>
  <c r="BL230" i="8"/>
  <c r="BL216" i="8"/>
  <c r="BL212" i="8"/>
  <c r="BL208" i="8"/>
  <c r="BL204" i="8"/>
  <c r="BL227" i="8"/>
  <c r="BL219" i="8"/>
  <c r="BL217" i="8"/>
  <c r="BL213" i="8"/>
  <c r="BL209" i="8"/>
  <c r="BL240" i="8"/>
  <c r="BL218" i="8"/>
  <c r="BL214" i="8"/>
  <c r="BL210" i="8"/>
  <c r="BL206" i="8"/>
  <c r="BL236" i="8"/>
  <c r="BL226" i="8"/>
  <c r="BL222" i="8"/>
  <c r="BL215" i="8"/>
  <c r="BL201" i="8"/>
  <c r="BL207" i="8"/>
  <c r="BL202" i="8"/>
  <c r="BL198" i="8"/>
  <c r="BL194" i="8"/>
  <c r="BL190" i="8"/>
  <c r="BL211" i="8"/>
  <c r="BL203" i="8"/>
  <c r="BL199" i="8"/>
  <c r="BL195" i="8"/>
  <c r="BL191" i="8"/>
  <c r="BL189" i="8"/>
  <c r="BL188" i="8"/>
  <c r="BL184" i="8"/>
  <c r="BL180" i="8"/>
  <c r="BL176" i="8"/>
  <c r="BL172" i="8"/>
  <c r="BL168" i="8"/>
  <c r="BL164" i="8"/>
  <c r="BL231" i="8"/>
  <c r="BL200" i="8"/>
  <c r="BL197" i="8"/>
  <c r="BL196" i="8"/>
  <c r="BL193" i="8"/>
  <c r="BL192" i="8"/>
  <c r="BL185" i="8"/>
  <c r="BL181" i="8"/>
  <c r="BL177" i="8"/>
  <c r="BL186" i="8"/>
  <c r="BL182" i="8"/>
  <c r="BL178" i="8"/>
  <c r="BL174" i="8"/>
  <c r="BL187" i="8"/>
  <c r="BL179" i="8"/>
  <c r="BL167" i="8"/>
  <c r="BL170" i="8"/>
  <c r="BL169" i="8"/>
  <c r="BL183" i="8"/>
  <c r="BL175" i="8"/>
  <c r="BL171" i="8"/>
  <c r="BL223" i="8"/>
  <c r="BL173" i="8"/>
  <c r="BL163" i="8"/>
  <c r="BL160" i="8"/>
  <c r="BL156" i="8"/>
  <c r="BL152" i="8"/>
  <c r="BL148" i="8"/>
  <c r="BL166" i="8"/>
  <c r="BL157" i="8"/>
  <c r="BL153" i="8"/>
  <c r="BL149" i="8"/>
  <c r="BL165" i="8"/>
  <c r="BL158" i="8"/>
  <c r="BL154" i="8"/>
  <c r="BL150" i="8"/>
  <c r="BL162" i="8"/>
  <c r="BL161" i="8"/>
  <c r="BL159" i="8"/>
  <c r="BL155" i="8"/>
  <c r="BL151" i="8"/>
  <c r="BL138" i="8"/>
  <c r="BL134" i="8"/>
  <c r="BL130" i="8"/>
  <c r="BL126" i="8"/>
  <c r="BL122" i="8"/>
  <c r="BL118" i="8"/>
  <c r="BL114" i="8"/>
  <c r="BL110" i="8"/>
  <c r="BL139" i="8"/>
  <c r="BL135" i="8"/>
  <c r="BL131" i="8"/>
  <c r="BL127" i="8"/>
  <c r="BL123" i="8"/>
  <c r="BL119" i="8"/>
  <c r="BL115" i="8"/>
  <c r="BL111" i="8"/>
  <c r="BL136" i="8"/>
  <c r="BL132" i="8"/>
  <c r="BL128" i="8"/>
  <c r="BL124" i="8"/>
  <c r="BL120" i="8"/>
  <c r="BL116" i="8"/>
  <c r="BL112" i="8"/>
  <c r="BL108" i="8"/>
  <c r="BL137" i="8"/>
  <c r="BL133" i="8"/>
  <c r="BL129" i="8"/>
  <c r="BL125" i="8"/>
  <c r="BL121" i="8"/>
  <c r="BL117" i="8"/>
  <c r="BL113" i="8"/>
  <c r="BL109" i="8"/>
  <c r="BL105" i="8"/>
  <c r="BL101" i="8"/>
  <c r="BL104" i="8"/>
  <c r="BL97" i="8"/>
  <c r="BL93" i="8"/>
  <c r="BL89" i="8"/>
  <c r="BL85" i="8"/>
  <c r="BL81" i="8"/>
  <c r="BL77" i="8"/>
  <c r="BL73" i="8"/>
  <c r="BL69" i="8"/>
  <c r="BL65" i="8"/>
  <c r="BL61" i="8"/>
  <c r="BL99" i="8"/>
  <c r="BL98" i="8"/>
  <c r="BL94" i="8"/>
  <c r="BL90" i="8"/>
  <c r="BL86" i="8"/>
  <c r="BL82" i="8"/>
  <c r="BL107" i="8"/>
  <c r="BL106" i="8"/>
  <c r="BL100" i="8"/>
  <c r="BL95" i="8"/>
  <c r="BL91" i="8"/>
  <c r="BL87" i="8"/>
  <c r="BL83" i="8"/>
  <c r="BL79" i="8"/>
  <c r="BL75" i="8"/>
  <c r="BL71" i="8"/>
  <c r="BL67" i="8"/>
  <c r="BL103" i="8"/>
  <c r="BL102" i="8"/>
  <c r="BL96" i="8"/>
  <c r="BL92" i="8"/>
  <c r="BL88" i="8"/>
  <c r="BL84" i="8"/>
  <c r="BL80" i="8"/>
  <c r="BL76" i="8"/>
  <c r="BL72" i="8"/>
  <c r="BL68" i="8"/>
  <c r="BL74" i="8"/>
  <c r="BL66" i="8"/>
  <c r="BL63" i="8"/>
  <c r="BL62" i="8"/>
  <c r="BL60" i="8"/>
  <c r="BL56" i="8"/>
  <c r="BL52" i="8"/>
  <c r="BL48" i="8"/>
  <c r="BL44" i="8"/>
  <c r="BL40" i="8"/>
  <c r="BL36" i="8"/>
  <c r="BL32" i="8"/>
  <c r="BL28" i="8"/>
  <c r="BL24" i="8"/>
  <c r="BL64" i="8"/>
  <c r="BL57" i="8"/>
  <c r="BL53" i="8"/>
  <c r="BL49" i="8"/>
  <c r="BL45" i="8"/>
  <c r="BL41" i="8"/>
  <c r="BL37" i="8"/>
  <c r="BL33" i="8"/>
  <c r="BL29" i="8"/>
  <c r="BL78" i="8"/>
  <c r="BL70" i="8"/>
  <c r="BL58" i="8"/>
  <c r="BL54" i="8"/>
  <c r="BL50" i="8"/>
  <c r="BL46" i="8"/>
  <c r="BL42" i="8"/>
  <c r="BL38" i="8"/>
  <c r="BL34" i="8"/>
  <c r="BL30" i="8"/>
  <c r="BL26" i="8"/>
  <c r="BL22" i="8"/>
  <c r="BL59" i="8"/>
  <c r="BL55" i="8"/>
  <c r="BL51" i="8"/>
  <c r="BL47" i="8"/>
  <c r="BL43" i="8"/>
  <c r="BL39" i="8"/>
  <c r="BL35" i="8"/>
  <c r="BL31" i="8"/>
  <c r="BL27" i="8"/>
  <c r="BL23" i="8"/>
  <c r="BL19" i="8"/>
  <c r="BL15" i="8"/>
  <c r="BL11" i="8"/>
  <c r="BL7" i="8"/>
  <c r="BL21" i="8"/>
  <c r="BL20" i="8"/>
  <c r="BL13" i="8"/>
  <c r="BL12" i="8"/>
  <c r="BL4" i="8"/>
  <c r="BL25" i="8"/>
  <c r="BL14" i="8"/>
  <c r="BL5" i="8"/>
  <c r="BL17" i="8"/>
  <c r="BL16" i="8"/>
  <c r="BL9" i="8"/>
  <c r="BL8" i="8"/>
  <c r="BL6" i="8"/>
  <c r="BL2" i="8"/>
  <c r="BL18" i="8"/>
  <c r="BL10" i="8"/>
  <c r="BL3" i="8"/>
  <c r="N9" i="2"/>
  <c r="O9" i="2"/>
  <c r="Q9" i="2"/>
  <c r="Y10" i="2"/>
  <c r="Z9" i="2"/>
  <c r="AB9" i="2"/>
  <c r="I10" i="2"/>
  <c r="J10" i="2"/>
  <c r="L10" i="2"/>
  <c r="R10" i="2"/>
  <c r="U9" i="4"/>
  <c r="X9" i="4"/>
  <c r="T11" i="2"/>
  <c r="U10" i="2"/>
  <c r="W10" i="2"/>
  <c r="AC10" i="2"/>
  <c r="AG23" i="8"/>
  <c r="AC23" i="8"/>
  <c r="AE23" i="8"/>
  <c r="AF23" i="8"/>
  <c r="AD23" i="8"/>
  <c r="AC24" i="8"/>
  <c r="AD24" i="8"/>
  <c r="AE24" i="8"/>
  <c r="AG24" i="8"/>
  <c r="AF24" i="8"/>
  <c r="BM250" i="8"/>
  <c r="BM246" i="8"/>
  <c r="BM242" i="8"/>
  <c r="BM247" i="8"/>
  <c r="BM243" i="8"/>
  <c r="BM238" i="8"/>
  <c r="BM234" i="8"/>
  <c r="BM239" i="8"/>
  <c r="BM248" i="8"/>
  <c r="BM244" i="8"/>
  <c r="BM240" i="8"/>
  <c r="BM236" i="8"/>
  <c r="BM245" i="8"/>
  <c r="BM237" i="8"/>
  <c r="BM235" i="8"/>
  <c r="BM233" i="8"/>
  <c r="BM229" i="8"/>
  <c r="BM225" i="8"/>
  <c r="BM221" i="8"/>
  <c r="BM249" i="8"/>
  <c r="BM230" i="8"/>
  <c r="BM226" i="8"/>
  <c r="BM222" i="8"/>
  <c r="BM241" i="8"/>
  <c r="BM231" i="8"/>
  <c r="BM227" i="8"/>
  <c r="BM228" i="8"/>
  <c r="BM219" i="8"/>
  <c r="BM217" i="8"/>
  <c r="BM213" i="8"/>
  <c r="BM209" i="8"/>
  <c r="BM218" i="8"/>
  <c r="BM214" i="8"/>
  <c r="BM210" i="8"/>
  <c r="BM232" i="8"/>
  <c r="BM223" i="8"/>
  <c r="BM215" i="8"/>
  <c r="BM211" i="8"/>
  <c r="BM207" i="8"/>
  <c r="BM206" i="8"/>
  <c r="BM202" i="8"/>
  <c r="BM212" i="8"/>
  <c r="BM203" i="8"/>
  <c r="BM199" i="8"/>
  <c r="BM195" i="8"/>
  <c r="BM191" i="8"/>
  <c r="BM224" i="8"/>
  <c r="BM220" i="8"/>
  <c r="BM204" i="8"/>
  <c r="BM200" i="8"/>
  <c r="BM196" i="8"/>
  <c r="BM192" i="8"/>
  <c r="BM188" i="8"/>
  <c r="BM201" i="8"/>
  <c r="BM197" i="8"/>
  <c r="BM193" i="8"/>
  <c r="BM185" i="8"/>
  <c r="BM181" i="8"/>
  <c r="BM177" i="8"/>
  <c r="BM173" i="8"/>
  <c r="BM169" i="8"/>
  <c r="BM165" i="8"/>
  <c r="BM161" i="8"/>
  <c r="BM198" i="8"/>
  <c r="BM194" i="8"/>
  <c r="BM190" i="8"/>
  <c r="BM186" i="8"/>
  <c r="BM182" i="8"/>
  <c r="BM178" i="8"/>
  <c r="BM187" i="8"/>
  <c r="BM183" i="8"/>
  <c r="BM179" i="8"/>
  <c r="BM175" i="8"/>
  <c r="BM170" i="8"/>
  <c r="BM168" i="8"/>
  <c r="BM216" i="8"/>
  <c r="BM208" i="8"/>
  <c r="BM189" i="8"/>
  <c r="BM184" i="8"/>
  <c r="BM176" i="8"/>
  <c r="BM171" i="8"/>
  <c r="BM172" i="8"/>
  <c r="BM166" i="8"/>
  <c r="BM164" i="8"/>
  <c r="BM180" i="8"/>
  <c r="BM174" i="8"/>
  <c r="BM167" i="8"/>
  <c r="BM157" i="8"/>
  <c r="BM153" i="8"/>
  <c r="BM149" i="8"/>
  <c r="BM158" i="8"/>
  <c r="BM154" i="8"/>
  <c r="BM150" i="8"/>
  <c r="BM162" i="8"/>
  <c r="BM159" i="8"/>
  <c r="BM155" i="8"/>
  <c r="BM151" i="8"/>
  <c r="BM163" i="8"/>
  <c r="BM160" i="8"/>
  <c r="BM156" i="8"/>
  <c r="BM152" i="8"/>
  <c r="BM148" i="8"/>
  <c r="BM139" i="8"/>
  <c r="BM135" i="8"/>
  <c r="BM131" i="8"/>
  <c r="BM127" i="8"/>
  <c r="BM123" i="8"/>
  <c r="BM119" i="8"/>
  <c r="BM115" i="8"/>
  <c r="BM111" i="8"/>
  <c r="BM136" i="8"/>
  <c r="BM132" i="8"/>
  <c r="BM128" i="8"/>
  <c r="BM124" i="8"/>
  <c r="BM120" i="8"/>
  <c r="BM116" i="8"/>
  <c r="BM112" i="8"/>
  <c r="BM137" i="8"/>
  <c r="BM133" i="8"/>
  <c r="BM129" i="8"/>
  <c r="BM125" i="8"/>
  <c r="BM121" i="8"/>
  <c r="BM117" i="8"/>
  <c r="BM113" i="8"/>
  <c r="BM109" i="8"/>
  <c r="BM138" i="8"/>
  <c r="BM134" i="8"/>
  <c r="BM130" i="8"/>
  <c r="BM126" i="8"/>
  <c r="BM122" i="8"/>
  <c r="BM118" i="8"/>
  <c r="BM114" i="8"/>
  <c r="BM110" i="8"/>
  <c r="BM106" i="8"/>
  <c r="BM102" i="8"/>
  <c r="BM98" i="8"/>
  <c r="BM105" i="8"/>
  <c r="BM99" i="8"/>
  <c r="BM94" i="8"/>
  <c r="BM90" i="8"/>
  <c r="BM86" i="8"/>
  <c r="BM82" i="8"/>
  <c r="BM78" i="8"/>
  <c r="BM74" i="8"/>
  <c r="BM70" i="8"/>
  <c r="BM66" i="8"/>
  <c r="BM62" i="8"/>
  <c r="BM107" i="8"/>
  <c r="BM100" i="8"/>
  <c r="BM95" i="8"/>
  <c r="BM91" i="8"/>
  <c r="BM87" i="8"/>
  <c r="BM83" i="8"/>
  <c r="BM108" i="8"/>
  <c r="BM103" i="8"/>
  <c r="BM101" i="8"/>
  <c r="BM96" i="8"/>
  <c r="BM92" i="8"/>
  <c r="BM88" i="8"/>
  <c r="BM84" i="8"/>
  <c r="BM80" i="8"/>
  <c r="BM76" i="8"/>
  <c r="BM72" i="8"/>
  <c r="BM68" i="8"/>
  <c r="BM104" i="8"/>
  <c r="BM97" i="8"/>
  <c r="BM93" i="8"/>
  <c r="BM89" i="8"/>
  <c r="BM85" i="8"/>
  <c r="BM81" i="8"/>
  <c r="BM77" i="8"/>
  <c r="BM73" i="8"/>
  <c r="BM69" i="8"/>
  <c r="BM65" i="8"/>
  <c r="BM64" i="8"/>
  <c r="BM57" i="8"/>
  <c r="BM53" i="8"/>
  <c r="BM49" i="8"/>
  <c r="BM45" i="8"/>
  <c r="BM41" i="8"/>
  <c r="BM37" i="8"/>
  <c r="BM33" i="8"/>
  <c r="BM29" i="8"/>
  <c r="BM25" i="8"/>
  <c r="BM79" i="8"/>
  <c r="BM71" i="8"/>
  <c r="BM58" i="8"/>
  <c r="BM54" i="8"/>
  <c r="BM50" i="8"/>
  <c r="BM46" i="8"/>
  <c r="BM42" i="8"/>
  <c r="BM38" i="8"/>
  <c r="BM34" i="8"/>
  <c r="BM30" i="8"/>
  <c r="BM26" i="8"/>
  <c r="BM59" i="8"/>
  <c r="BM55" i="8"/>
  <c r="BM51" i="8"/>
  <c r="BM47" i="8"/>
  <c r="BM43" i="8"/>
  <c r="BM39" i="8"/>
  <c r="BM35" i="8"/>
  <c r="BM31" i="8"/>
  <c r="BM27" i="8"/>
  <c r="BM23" i="8"/>
  <c r="BM75" i="8"/>
  <c r="BM67" i="8"/>
  <c r="BM63" i="8"/>
  <c r="BM61" i="8"/>
  <c r="BM60" i="8"/>
  <c r="BM56" i="8"/>
  <c r="BM52" i="8"/>
  <c r="BM48" i="8"/>
  <c r="BM44" i="8"/>
  <c r="BM40" i="8"/>
  <c r="BM36" i="8"/>
  <c r="BM32" i="8"/>
  <c r="BM28" i="8"/>
  <c r="BM24" i="8"/>
  <c r="BM20" i="8"/>
  <c r="BM16" i="8"/>
  <c r="BM12" i="8"/>
  <c r="BM8" i="8"/>
  <c r="BM14" i="8"/>
  <c r="BM5" i="8"/>
  <c r="BM17" i="8"/>
  <c r="BM15" i="8"/>
  <c r="BM9" i="8"/>
  <c r="BM7" i="8"/>
  <c r="BM6" i="8"/>
  <c r="BM2" i="8"/>
  <c r="BM22" i="8"/>
  <c r="BM18" i="8"/>
  <c r="BM10" i="8"/>
  <c r="BM3" i="8"/>
  <c r="BM21" i="8"/>
  <c r="BM19" i="8"/>
  <c r="BM13" i="8"/>
  <c r="BM11" i="8"/>
  <c r="BM4" i="8"/>
  <c r="N10" i="2"/>
  <c r="O10" i="2"/>
  <c r="Q10" i="2"/>
  <c r="Y11" i="2"/>
  <c r="Z10" i="2"/>
  <c r="AB10" i="2"/>
  <c r="I11" i="2"/>
  <c r="J11" i="2"/>
  <c r="L11" i="2"/>
  <c r="R11" i="2"/>
  <c r="U10" i="4"/>
  <c r="X10" i="4"/>
  <c r="AA10" i="4"/>
  <c r="AD10" i="4"/>
  <c r="F10" i="5"/>
  <c r="J10" i="5"/>
  <c r="U11" i="2"/>
  <c r="W11" i="2"/>
  <c r="AC11" i="2"/>
  <c r="T12" i="2"/>
  <c r="AA9" i="4"/>
  <c r="AD9" i="4"/>
  <c r="F9" i="5"/>
  <c r="J9" i="5"/>
  <c r="BN250" i="8"/>
  <c r="BN247" i="8"/>
  <c r="BN243" i="8"/>
  <c r="BN248" i="8"/>
  <c r="BN244" i="8"/>
  <c r="BN249" i="8"/>
  <c r="BN239" i="8"/>
  <c r="BN235" i="8"/>
  <c r="BN240" i="8"/>
  <c r="BN245" i="8"/>
  <c r="BN241" i="8"/>
  <c r="BN237" i="8"/>
  <c r="BN238" i="8"/>
  <c r="BN234" i="8"/>
  <c r="BN230" i="8"/>
  <c r="BN226" i="8"/>
  <c r="BN222" i="8"/>
  <c r="BN231" i="8"/>
  <c r="BN227" i="8"/>
  <c r="BN223" i="8"/>
  <c r="BN236" i="8"/>
  <c r="BN232" i="8"/>
  <c r="BN228" i="8"/>
  <c r="BN229" i="8"/>
  <c r="BN218" i="8"/>
  <c r="BN214" i="8"/>
  <c r="BN210" i="8"/>
  <c r="BN206" i="8"/>
  <c r="BN215" i="8"/>
  <c r="BN211" i="8"/>
  <c r="BN246" i="8"/>
  <c r="BN242" i="8"/>
  <c r="BN233" i="8"/>
  <c r="BN224" i="8"/>
  <c r="BN220" i="8"/>
  <c r="BN216" i="8"/>
  <c r="BN212" i="8"/>
  <c r="BN208" i="8"/>
  <c r="BN207" i="8"/>
  <c r="BN203" i="8"/>
  <c r="BN199" i="8"/>
  <c r="BN225" i="8"/>
  <c r="BN221" i="8"/>
  <c r="BN213" i="8"/>
  <c r="BN204" i="8"/>
  <c r="BN200" i="8"/>
  <c r="BN196" i="8"/>
  <c r="BN192" i="8"/>
  <c r="BN201" i="8"/>
  <c r="BN197" i="8"/>
  <c r="BN193" i="8"/>
  <c r="BN189" i="8"/>
  <c r="BN217" i="8"/>
  <c r="BN209" i="8"/>
  <c r="BN202" i="8"/>
  <c r="BN198" i="8"/>
  <c r="BN194" i="8"/>
  <c r="BN190" i="8"/>
  <c r="BN186" i="8"/>
  <c r="BN182" i="8"/>
  <c r="BN178" i="8"/>
  <c r="BN174" i="8"/>
  <c r="BN170" i="8"/>
  <c r="BN166" i="8"/>
  <c r="BN162" i="8"/>
  <c r="BN195" i="8"/>
  <c r="BN191" i="8"/>
  <c r="BN187" i="8"/>
  <c r="BN183" i="8"/>
  <c r="BN179" i="8"/>
  <c r="BN175" i="8"/>
  <c r="BN184" i="8"/>
  <c r="BN180" i="8"/>
  <c r="BN176" i="8"/>
  <c r="BN188" i="8"/>
  <c r="BN171" i="8"/>
  <c r="BN169" i="8"/>
  <c r="BN219" i="8"/>
  <c r="BN185" i="8"/>
  <c r="BN177" i="8"/>
  <c r="BN172" i="8"/>
  <c r="BN164" i="8"/>
  <c r="BN173" i="8"/>
  <c r="BN167" i="8"/>
  <c r="BN165" i="8"/>
  <c r="BN181" i="8"/>
  <c r="BN168" i="8"/>
  <c r="BN158" i="8"/>
  <c r="BN154" i="8"/>
  <c r="BN150" i="8"/>
  <c r="BN159" i="8"/>
  <c r="BN155" i="8"/>
  <c r="BN151" i="8"/>
  <c r="BN163" i="8"/>
  <c r="BN161" i="8"/>
  <c r="BN160" i="8"/>
  <c r="BN156" i="8"/>
  <c r="BN152" i="8"/>
  <c r="BN148" i="8"/>
  <c r="BN157" i="8"/>
  <c r="BN153" i="8"/>
  <c r="BN149" i="8"/>
  <c r="BN136" i="8"/>
  <c r="BN132" i="8"/>
  <c r="BN128" i="8"/>
  <c r="BN124" i="8"/>
  <c r="BN120" i="8"/>
  <c r="BN116" i="8"/>
  <c r="BN112" i="8"/>
  <c r="BN137" i="8"/>
  <c r="BN133" i="8"/>
  <c r="BN129" i="8"/>
  <c r="BN125" i="8"/>
  <c r="BN121" i="8"/>
  <c r="BN117" i="8"/>
  <c r="BN113" i="8"/>
  <c r="BN138" i="8"/>
  <c r="BN134" i="8"/>
  <c r="BN130" i="8"/>
  <c r="BN126" i="8"/>
  <c r="BN122" i="8"/>
  <c r="BN118" i="8"/>
  <c r="BN114" i="8"/>
  <c r="BN110" i="8"/>
  <c r="BN106" i="8"/>
  <c r="BN139" i="8"/>
  <c r="BN135" i="8"/>
  <c r="BN131" i="8"/>
  <c r="BN127" i="8"/>
  <c r="BN123" i="8"/>
  <c r="BN119" i="8"/>
  <c r="BN115" i="8"/>
  <c r="BN111" i="8"/>
  <c r="BN107" i="8"/>
  <c r="BN103" i="8"/>
  <c r="BN99" i="8"/>
  <c r="BN109" i="8"/>
  <c r="BN100" i="8"/>
  <c r="BN98" i="8"/>
  <c r="BN95" i="8"/>
  <c r="BN91" i="8"/>
  <c r="BN87" i="8"/>
  <c r="BN83" i="8"/>
  <c r="BN79" i="8"/>
  <c r="BN75" i="8"/>
  <c r="BN71" i="8"/>
  <c r="BN67" i="8"/>
  <c r="BN63" i="8"/>
  <c r="BN108" i="8"/>
  <c r="BN101" i="8"/>
  <c r="BN96" i="8"/>
  <c r="BN92" i="8"/>
  <c r="BN88" i="8"/>
  <c r="BN84" i="8"/>
  <c r="BN80" i="8"/>
  <c r="BN104" i="8"/>
  <c r="BN102" i="8"/>
  <c r="BN97" i="8"/>
  <c r="BN93" i="8"/>
  <c r="BN89" i="8"/>
  <c r="BN85" i="8"/>
  <c r="BN81" i="8"/>
  <c r="BN77" i="8"/>
  <c r="BN73" i="8"/>
  <c r="BN69" i="8"/>
  <c r="BN65" i="8"/>
  <c r="BN105" i="8"/>
  <c r="BN94" i="8"/>
  <c r="BN90" i="8"/>
  <c r="BN86" i="8"/>
  <c r="BN82" i="8"/>
  <c r="BN78" i="8"/>
  <c r="BN74" i="8"/>
  <c r="BN70" i="8"/>
  <c r="BN66" i="8"/>
  <c r="BN58" i="8"/>
  <c r="BN54" i="8"/>
  <c r="BN50" i="8"/>
  <c r="BN46" i="8"/>
  <c r="BN42" i="8"/>
  <c r="BN38" i="8"/>
  <c r="BN34" i="8"/>
  <c r="BN30" i="8"/>
  <c r="BN26" i="8"/>
  <c r="BN72" i="8"/>
  <c r="BN59" i="8"/>
  <c r="BN55" i="8"/>
  <c r="BN51" i="8"/>
  <c r="BN47" i="8"/>
  <c r="BN43" i="8"/>
  <c r="BN39" i="8"/>
  <c r="BN35" i="8"/>
  <c r="BN31" i="8"/>
  <c r="BN27" i="8"/>
  <c r="BN61" i="8"/>
  <c r="BN60" i="8"/>
  <c r="BN56" i="8"/>
  <c r="BN52" i="8"/>
  <c r="BN48" i="8"/>
  <c r="BN44" i="8"/>
  <c r="BN40" i="8"/>
  <c r="BN36" i="8"/>
  <c r="BN32" i="8"/>
  <c r="BN28" i="8"/>
  <c r="BN24" i="8"/>
  <c r="BN76" i="8"/>
  <c r="BN68" i="8"/>
  <c r="BN64" i="8"/>
  <c r="BN62" i="8"/>
  <c r="BN57" i="8"/>
  <c r="BN53" i="8"/>
  <c r="BN49" i="8"/>
  <c r="BN45" i="8"/>
  <c r="BN41" i="8"/>
  <c r="BN37" i="8"/>
  <c r="BN33" i="8"/>
  <c r="BN29" i="8"/>
  <c r="BN25" i="8"/>
  <c r="BN21" i="8"/>
  <c r="BN17" i="8"/>
  <c r="BN13" i="8"/>
  <c r="BN9" i="8"/>
  <c r="BN15" i="8"/>
  <c r="BN7" i="8"/>
  <c r="BN6" i="8"/>
  <c r="BN2" i="8"/>
  <c r="BN22" i="8"/>
  <c r="BN18" i="8"/>
  <c r="BN16" i="8"/>
  <c r="BN10" i="8"/>
  <c r="BN8" i="8"/>
  <c r="BN3" i="8"/>
  <c r="BN23" i="8"/>
  <c r="BN19" i="8"/>
  <c r="BN11" i="8"/>
  <c r="BN4" i="8"/>
  <c r="BN20" i="8"/>
  <c r="BN14" i="8"/>
  <c r="BN12" i="8"/>
  <c r="BN5" i="8"/>
  <c r="N11" i="2"/>
  <c r="O11" i="2"/>
  <c r="Q11" i="2"/>
  <c r="Y12" i="2"/>
  <c r="Z11" i="2"/>
  <c r="AB11" i="2"/>
  <c r="I12" i="2"/>
  <c r="J12" i="2"/>
  <c r="L12" i="2"/>
  <c r="R12" i="2"/>
  <c r="U11" i="4"/>
  <c r="X11" i="4"/>
  <c r="AA11" i="4"/>
  <c r="AD11" i="4"/>
  <c r="F11" i="5"/>
  <c r="J11" i="5"/>
  <c r="T13" i="2"/>
  <c r="U12" i="2"/>
  <c r="W12" i="2"/>
  <c r="AC12" i="2"/>
  <c r="BO248" i="8"/>
  <c r="BO244" i="8"/>
  <c r="BO249" i="8"/>
  <c r="BO245" i="8"/>
  <c r="BO250" i="8"/>
  <c r="BO240" i="8"/>
  <c r="BO236" i="8"/>
  <c r="BO241" i="8"/>
  <c r="BO237" i="8"/>
  <c r="BO247" i="8"/>
  <c r="BO246" i="8"/>
  <c r="BO243" i="8"/>
  <c r="BO242" i="8"/>
  <c r="BO238" i="8"/>
  <c r="BO231" i="8"/>
  <c r="BO227" i="8"/>
  <c r="BO223" i="8"/>
  <c r="BO219" i="8"/>
  <c r="BO232" i="8"/>
  <c r="BO228" i="8"/>
  <c r="BO224" i="8"/>
  <c r="BO220" i="8"/>
  <c r="BO233" i="8"/>
  <c r="BO229" i="8"/>
  <c r="BO235" i="8"/>
  <c r="BO215" i="8"/>
  <c r="BO211" i="8"/>
  <c r="BO207" i="8"/>
  <c r="BO203" i="8"/>
  <c r="BO239" i="8"/>
  <c r="BO216" i="8"/>
  <c r="BO212" i="8"/>
  <c r="BO208" i="8"/>
  <c r="BO234" i="8"/>
  <c r="BO226" i="8"/>
  <c r="BO225" i="8"/>
  <c r="BO222" i="8"/>
  <c r="BO221" i="8"/>
  <c r="BO217" i="8"/>
  <c r="BO213" i="8"/>
  <c r="BO209" i="8"/>
  <c r="BO214" i="8"/>
  <c r="BO204" i="8"/>
  <c r="BO200" i="8"/>
  <c r="BO201" i="8"/>
  <c r="BO197" i="8"/>
  <c r="BO193" i="8"/>
  <c r="BO230" i="8"/>
  <c r="BO218" i="8"/>
  <c r="BO210" i="8"/>
  <c r="BO202" i="8"/>
  <c r="BO198" i="8"/>
  <c r="BO194" i="8"/>
  <c r="BO190" i="8"/>
  <c r="BO206" i="8"/>
  <c r="BO196" i="8"/>
  <c r="BO195" i="8"/>
  <c r="BO192" i="8"/>
  <c r="BO191" i="8"/>
  <c r="BO187" i="8"/>
  <c r="BO183" i="8"/>
  <c r="BO179" i="8"/>
  <c r="BO175" i="8"/>
  <c r="BO171" i="8"/>
  <c r="BO167" i="8"/>
  <c r="BO163" i="8"/>
  <c r="BO199" i="8"/>
  <c r="BO184" i="8"/>
  <c r="BO180" i="8"/>
  <c r="BO176" i="8"/>
  <c r="BO189" i="8"/>
  <c r="BO188" i="8"/>
  <c r="BO185" i="8"/>
  <c r="BO181" i="8"/>
  <c r="BO177" i="8"/>
  <c r="BO186" i="8"/>
  <c r="BO178" i="8"/>
  <c r="BO172" i="8"/>
  <c r="BO173" i="8"/>
  <c r="BO166" i="8"/>
  <c r="BO165" i="8"/>
  <c r="BO182" i="8"/>
  <c r="BO174" i="8"/>
  <c r="BO168" i="8"/>
  <c r="BO170" i="8"/>
  <c r="BO169" i="8"/>
  <c r="BO159" i="8"/>
  <c r="BO155" i="8"/>
  <c r="BO151" i="8"/>
  <c r="BO162" i="8"/>
  <c r="BO161" i="8"/>
  <c r="BO160" i="8"/>
  <c r="BO156" i="8"/>
  <c r="BO152" i="8"/>
  <c r="BO148" i="8"/>
  <c r="BO164" i="8"/>
  <c r="BO157" i="8"/>
  <c r="BO153" i="8"/>
  <c r="BO149" i="8"/>
  <c r="BO158" i="8"/>
  <c r="BO154" i="8"/>
  <c r="BO150" i="8"/>
  <c r="BO142" i="8"/>
  <c r="BO137" i="8"/>
  <c r="BO133" i="8"/>
  <c r="BO129" i="8"/>
  <c r="BO125" i="8"/>
  <c r="BO121" i="8"/>
  <c r="BO117" i="8"/>
  <c r="BO113" i="8"/>
  <c r="BO109" i="8"/>
  <c r="BO138" i="8"/>
  <c r="BO134" i="8"/>
  <c r="BO130" i="8"/>
  <c r="BO126" i="8"/>
  <c r="BO122" i="8"/>
  <c r="BO118" i="8"/>
  <c r="BO114" i="8"/>
  <c r="BO110" i="8"/>
  <c r="BO139" i="8"/>
  <c r="BO135" i="8"/>
  <c r="BO131" i="8"/>
  <c r="BO127" i="8"/>
  <c r="BO123" i="8"/>
  <c r="BO119" i="8"/>
  <c r="BO115" i="8"/>
  <c r="BO111" i="8"/>
  <c r="BO107" i="8"/>
  <c r="BO136" i="8"/>
  <c r="BO132" i="8"/>
  <c r="BO128" i="8"/>
  <c r="BO124" i="8"/>
  <c r="BO120" i="8"/>
  <c r="BO116" i="8"/>
  <c r="BO112" i="8"/>
  <c r="BO108" i="8"/>
  <c r="BO104" i="8"/>
  <c r="BO100" i="8"/>
  <c r="BO101" i="8"/>
  <c r="BO96" i="8"/>
  <c r="BO92" i="8"/>
  <c r="BO88" i="8"/>
  <c r="BO84" i="8"/>
  <c r="BO80" i="8"/>
  <c r="BO76" i="8"/>
  <c r="BO72" i="8"/>
  <c r="BO68" i="8"/>
  <c r="BO64" i="8"/>
  <c r="BO106" i="8"/>
  <c r="BO103" i="8"/>
  <c r="BO102" i="8"/>
  <c r="BO97" i="8"/>
  <c r="BO93" i="8"/>
  <c r="BO89" i="8"/>
  <c r="BO85" i="8"/>
  <c r="BO81" i="8"/>
  <c r="BO105" i="8"/>
  <c r="BO94" i="8"/>
  <c r="BO90" i="8"/>
  <c r="BO86" i="8"/>
  <c r="BO82" i="8"/>
  <c r="BO78" i="8"/>
  <c r="BO74" i="8"/>
  <c r="BO70" i="8"/>
  <c r="BO66" i="8"/>
  <c r="BO99" i="8"/>
  <c r="BO98" i="8"/>
  <c r="BO95" i="8"/>
  <c r="BO91" i="8"/>
  <c r="BO87" i="8"/>
  <c r="BO83" i="8"/>
  <c r="BO79" i="8"/>
  <c r="BO75" i="8"/>
  <c r="BO71" i="8"/>
  <c r="BO67" i="8"/>
  <c r="BO73" i="8"/>
  <c r="BO65" i="8"/>
  <c r="BO59" i="8"/>
  <c r="BO55" i="8"/>
  <c r="BO51" i="8"/>
  <c r="BO47" i="8"/>
  <c r="BO43" i="8"/>
  <c r="BO39" i="8"/>
  <c r="BO35" i="8"/>
  <c r="BO31" i="8"/>
  <c r="BO27" i="8"/>
  <c r="BO61" i="8"/>
  <c r="BO60" i="8"/>
  <c r="BO56" i="8"/>
  <c r="BO52" i="8"/>
  <c r="BO48" i="8"/>
  <c r="BO44" i="8"/>
  <c r="BO40" i="8"/>
  <c r="BO36" i="8"/>
  <c r="BO32" i="8"/>
  <c r="BO28" i="8"/>
  <c r="BO77" i="8"/>
  <c r="BO69" i="8"/>
  <c r="BO63" i="8"/>
  <c r="BO62" i="8"/>
  <c r="BO57" i="8"/>
  <c r="BO53" i="8"/>
  <c r="BO49" i="8"/>
  <c r="BO45" i="8"/>
  <c r="BO41" i="8"/>
  <c r="BO37" i="8"/>
  <c r="BO33" i="8"/>
  <c r="BO29" i="8"/>
  <c r="BO25" i="8"/>
  <c r="BO58" i="8"/>
  <c r="BO54" i="8"/>
  <c r="BO50" i="8"/>
  <c r="BO46" i="8"/>
  <c r="BO42" i="8"/>
  <c r="BO38" i="8"/>
  <c r="BO34" i="8"/>
  <c r="BO30" i="8"/>
  <c r="BO26" i="8"/>
  <c r="BO22" i="8"/>
  <c r="BO18" i="8"/>
  <c r="BO14" i="8"/>
  <c r="BO10" i="8"/>
  <c r="BO17" i="8"/>
  <c r="BO16" i="8"/>
  <c r="BO9" i="8"/>
  <c r="BO8" i="8"/>
  <c r="BO3" i="8"/>
  <c r="BO24" i="8"/>
  <c r="BO23" i="8"/>
  <c r="BO19" i="8"/>
  <c r="BO11" i="8"/>
  <c r="BO4" i="8"/>
  <c r="BO21" i="8"/>
  <c r="BO20" i="8"/>
  <c r="BO13" i="8"/>
  <c r="BO12" i="8"/>
  <c r="BO5" i="8"/>
  <c r="BO15" i="8"/>
  <c r="BO7" i="8"/>
  <c r="BO6" i="8"/>
  <c r="BO2" i="8"/>
  <c r="N12" i="2"/>
  <c r="O12" i="2"/>
  <c r="Q12" i="2"/>
  <c r="Z12" i="2"/>
  <c r="AB12" i="2"/>
  <c r="Y13" i="2"/>
  <c r="I13" i="2"/>
  <c r="J13" i="2"/>
  <c r="L13" i="2"/>
  <c r="R13" i="2"/>
  <c r="U12" i="4"/>
  <c r="X12" i="4"/>
  <c r="AA12" i="4"/>
  <c r="AD12" i="4"/>
  <c r="F12" i="5"/>
  <c r="J12" i="5"/>
  <c r="U13" i="2"/>
  <c r="W13" i="2"/>
  <c r="AC13" i="2"/>
  <c r="T14" i="2"/>
  <c r="BP249" i="8"/>
  <c r="BP245" i="8"/>
  <c r="BP250" i="8"/>
  <c r="BP246" i="8"/>
  <c r="BP242" i="8"/>
  <c r="BP241" i="8"/>
  <c r="BP237" i="8"/>
  <c r="BP248" i="8"/>
  <c r="BP247" i="8"/>
  <c r="BP244" i="8"/>
  <c r="BP243" i="8"/>
  <c r="BP238" i="8"/>
  <c r="BP239" i="8"/>
  <c r="BP232" i="8"/>
  <c r="BP228" i="8"/>
  <c r="BP224" i="8"/>
  <c r="BP220" i="8"/>
  <c r="BP236" i="8"/>
  <c r="BP233" i="8"/>
  <c r="BP229" i="8"/>
  <c r="BP225" i="8"/>
  <c r="BP221" i="8"/>
  <c r="BP240" i="8"/>
  <c r="BP235" i="8"/>
  <c r="BP234" i="8"/>
  <c r="BP230" i="8"/>
  <c r="BP227" i="8"/>
  <c r="BP216" i="8"/>
  <c r="BP212" i="8"/>
  <c r="BP208" i="8"/>
  <c r="BP204" i="8"/>
  <c r="BP226" i="8"/>
  <c r="BP223" i="8"/>
  <c r="BP222" i="8"/>
  <c r="BP217" i="8"/>
  <c r="BP213" i="8"/>
  <c r="BP209" i="8"/>
  <c r="BP231" i="8"/>
  <c r="BP219" i="8"/>
  <c r="BP218" i="8"/>
  <c r="BP214" i="8"/>
  <c r="BP210" i="8"/>
  <c r="BP206" i="8"/>
  <c r="BP201" i="8"/>
  <c r="BP211" i="8"/>
  <c r="BP202" i="8"/>
  <c r="BP198" i="8"/>
  <c r="BP194" i="8"/>
  <c r="BP190" i="8"/>
  <c r="BP199" i="8"/>
  <c r="BP195" i="8"/>
  <c r="BP191" i="8"/>
  <c r="BP200" i="8"/>
  <c r="BP184" i="8"/>
  <c r="BP180" i="8"/>
  <c r="BP176" i="8"/>
  <c r="BP172" i="8"/>
  <c r="BP168" i="8"/>
  <c r="BP164" i="8"/>
  <c r="BP189" i="8"/>
  <c r="BP188" i="8"/>
  <c r="BP185" i="8"/>
  <c r="BP181" i="8"/>
  <c r="BP177" i="8"/>
  <c r="BP215" i="8"/>
  <c r="BP186" i="8"/>
  <c r="BP182" i="8"/>
  <c r="BP178" i="8"/>
  <c r="BP174" i="8"/>
  <c r="BP203" i="8"/>
  <c r="BP197" i="8"/>
  <c r="BP173" i="8"/>
  <c r="BP166" i="8"/>
  <c r="BP196" i="8"/>
  <c r="BP183" i="8"/>
  <c r="BP175" i="8"/>
  <c r="BP167" i="8"/>
  <c r="BP193" i="8"/>
  <c r="BP170" i="8"/>
  <c r="BP169" i="8"/>
  <c r="BP207" i="8"/>
  <c r="BP192" i="8"/>
  <c r="BP187" i="8"/>
  <c r="BP179" i="8"/>
  <c r="BP171" i="8"/>
  <c r="BP162" i="8"/>
  <c r="BP161" i="8"/>
  <c r="BP160" i="8"/>
  <c r="BP156" i="8"/>
  <c r="BP152" i="8"/>
  <c r="BP148" i="8"/>
  <c r="BP144" i="8"/>
  <c r="BP165" i="8"/>
  <c r="BP163" i="8"/>
  <c r="BP157" i="8"/>
  <c r="BP153" i="8"/>
  <c r="BP149" i="8"/>
  <c r="BP158" i="8"/>
  <c r="BP154" i="8"/>
  <c r="BP150" i="8"/>
  <c r="BP159" i="8"/>
  <c r="BP155" i="8"/>
  <c r="BP151" i="8"/>
  <c r="BP138" i="8"/>
  <c r="BP134" i="8"/>
  <c r="BP130" i="8"/>
  <c r="BP126" i="8"/>
  <c r="BP122" i="8"/>
  <c r="BP118" i="8"/>
  <c r="BP114" i="8"/>
  <c r="BP110" i="8"/>
  <c r="BP139" i="8"/>
  <c r="BP135" i="8"/>
  <c r="BP131" i="8"/>
  <c r="BP127" i="8"/>
  <c r="BP123" i="8"/>
  <c r="BP119" i="8"/>
  <c r="BP115" i="8"/>
  <c r="BP111" i="8"/>
  <c r="BP136" i="8"/>
  <c r="BP132" i="8"/>
  <c r="BP128" i="8"/>
  <c r="BP124" i="8"/>
  <c r="BP120" i="8"/>
  <c r="BP116" i="8"/>
  <c r="BP112" i="8"/>
  <c r="BP108" i="8"/>
  <c r="BP137" i="8"/>
  <c r="BP133" i="8"/>
  <c r="BP129" i="8"/>
  <c r="BP125" i="8"/>
  <c r="BP121" i="8"/>
  <c r="BP117" i="8"/>
  <c r="BP113" i="8"/>
  <c r="BP109" i="8"/>
  <c r="BP105" i="8"/>
  <c r="BP101" i="8"/>
  <c r="BP107" i="8"/>
  <c r="BP106" i="8"/>
  <c r="BP103" i="8"/>
  <c r="BP102" i="8"/>
  <c r="BP97" i="8"/>
  <c r="BP93" i="8"/>
  <c r="BP89" i="8"/>
  <c r="BP85" i="8"/>
  <c r="BP81" i="8"/>
  <c r="BP77" i="8"/>
  <c r="BP73" i="8"/>
  <c r="BP69" i="8"/>
  <c r="BP65" i="8"/>
  <c r="BP61" i="8"/>
  <c r="BP104" i="8"/>
  <c r="BP94" i="8"/>
  <c r="BP90" i="8"/>
  <c r="BP86" i="8"/>
  <c r="BP82" i="8"/>
  <c r="BP99" i="8"/>
  <c r="BP98" i="8"/>
  <c r="BP95" i="8"/>
  <c r="BP91" i="8"/>
  <c r="BP87" i="8"/>
  <c r="BP83" i="8"/>
  <c r="BP79" i="8"/>
  <c r="BP75" i="8"/>
  <c r="BP71" i="8"/>
  <c r="BP67" i="8"/>
  <c r="BP100" i="8"/>
  <c r="BP96" i="8"/>
  <c r="BP92" i="8"/>
  <c r="BP88" i="8"/>
  <c r="BP84" i="8"/>
  <c r="BP80" i="8"/>
  <c r="BP76" i="8"/>
  <c r="BP72" i="8"/>
  <c r="BP68" i="8"/>
  <c r="BP60" i="8"/>
  <c r="BP56" i="8"/>
  <c r="BP52" i="8"/>
  <c r="BP48" i="8"/>
  <c r="BP44" i="8"/>
  <c r="BP40" i="8"/>
  <c r="BP36" i="8"/>
  <c r="BP32" i="8"/>
  <c r="BP28" i="8"/>
  <c r="BP24" i="8"/>
  <c r="BP78" i="8"/>
  <c r="BP70" i="8"/>
  <c r="BP63" i="8"/>
  <c r="BP62" i="8"/>
  <c r="BP57" i="8"/>
  <c r="BP53" i="8"/>
  <c r="BP49" i="8"/>
  <c r="BP45" i="8"/>
  <c r="BP41" i="8"/>
  <c r="BP37" i="8"/>
  <c r="BP33" i="8"/>
  <c r="BP29" i="8"/>
  <c r="BP25" i="8"/>
  <c r="BP64" i="8"/>
  <c r="BP58" i="8"/>
  <c r="BP54" i="8"/>
  <c r="BP50" i="8"/>
  <c r="BP46" i="8"/>
  <c r="BP42" i="8"/>
  <c r="BP38" i="8"/>
  <c r="BP34" i="8"/>
  <c r="BP30" i="8"/>
  <c r="BP26" i="8"/>
  <c r="BP22" i="8"/>
  <c r="BP74" i="8"/>
  <c r="BP66" i="8"/>
  <c r="BP59" i="8"/>
  <c r="BP55" i="8"/>
  <c r="BP51" i="8"/>
  <c r="BP47" i="8"/>
  <c r="BP43" i="8"/>
  <c r="BP39" i="8"/>
  <c r="BP35" i="8"/>
  <c r="BP31" i="8"/>
  <c r="BP27" i="8"/>
  <c r="BP23" i="8"/>
  <c r="BP19" i="8"/>
  <c r="BP15" i="8"/>
  <c r="BP11" i="8"/>
  <c r="BP7" i="8"/>
  <c r="BP18" i="8"/>
  <c r="BP10" i="8"/>
  <c r="BP4" i="8"/>
  <c r="BP21" i="8"/>
  <c r="BP20" i="8"/>
  <c r="BP13" i="8"/>
  <c r="BP12" i="8"/>
  <c r="BP5" i="8"/>
  <c r="BP14" i="8"/>
  <c r="BP6" i="8"/>
  <c r="BP2" i="8"/>
  <c r="BP17" i="8"/>
  <c r="BP16" i="8"/>
  <c r="BP9" i="8"/>
  <c r="BP8" i="8"/>
  <c r="BP3" i="8"/>
  <c r="N13" i="2"/>
  <c r="O13" i="2"/>
  <c r="Q13" i="2"/>
  <c r="Y14" i="2"/>
  <c r="Z13" i="2"/>
  <c r="AB13" i="2"/>
  <c r="I14" i="2"/>
  <c r="J14" i="2"/>
  <c r="L14" i="2"/>
  <c r="R14" i="2"/>
  <c r="U13" i="4"/>
  <c r="U14" i="2"/>
  <c r="W14" i="2"/>
  <c r="AC14" i="2"/>
  <c r="V13" i="4"/>
  <c r="T15" i="2"/>
  <c r="X13" i="4"/>
  <c r="AA13" i="4"/>
  <c r="AD13" i="4"/>
  <c r="F13" i="5"/>
  <c r="J13" i="5"/>
  <c r="BQ250" i="8"/>
  <c r="BQ246" i="8"/>
  <c r="BQ242" i="8"/>
  <c r="BQ247" i="8"/>
  <c r="BQ243" i="8"/>
  <c r="BQ248" i="8"/>
  <c r="BQ244" i="8"/>
  <c r="BQ238" i="8"/>
  <c r="BQ234" i="8"/>
  <c r="BQ245" i="8"/>
  <c r="BQ239" i="8"/>
  <c r="BQ249" i="8"/>
  <c r="BQ240" i="8"/>
  <c r="BQ236" i="8"/>
  <c r="BQ233" i="8"/>
  <c r="BQ229" i="8"/>
  <c r="BQ225" i="8"/>
  <c r="BQ221" i="8"/>
  <c r="BQ241" i="8"/>
  <c r="BQ235" i="8"/>
  <c r="BQ230" i="8"/>
  <c r="BQ226" i="8"/>
  <c r="BQ222" i="8"/>
  <c r="BQ231" i="8"/>
  <c r="BQ227" i="8"/>
  <c r="BQ223" i="8"/>
  <c r="BQ217" i="8"/>
  <c r="BQ213" i="8"/>
  <c r="BQ209" i="8"/>
  <c r="BQ232" i="8"/>
  <c r="BQ224" i="8"/>
  <c r="BQ220" i="8"/>
  <c r="BQ219" i="8"/>
  <c r="BQ218" i="8"/>
  <c r="BQ214" i="8"/>
  <c r="BQ210" i="8"/>
  <c r="BQ215" i="8"/>
  <c r="BQ211" i="8"/>
  <c r="BQ207" i="8"/>
  <c r="BQ228" i="8"/>
  <c r="BQ212" i="8"/>
  <c r="BQ202" i="8"/>
  <c r="BQ199" i="8"/>
  <c r="BQ195" i="8"/>
  <c r="BQ191" i="8"/>
  <c r="BQ237" i="8"/>
  <c r="BQ216" i="8"/>
  <c r="BQ208" i="8"/>
  <c r="BQ206" i="8"/>
  <c r="BQ203" i="8"/>
  <c r="BQ200" i="8"/>
  <c r="BQ196" i="8"/>
  <c r="BQ192" i="8"/>
  <c r="BQ188" i="8"/>
  <c r="BQ204" i="8"/>
  <c r="BQ189" i="8"/>
  <c r="BQ185" i="8"/>
  <c r="BQ181" i="8"/>
  <c r="BQ177" i="8"/>
  <c r="BQ173" i="8"/>
  <c r="BQ169" i="8"/>
  <c r="BQ165" i="8"/>
  <c r="BQ161" i="8"/>
  <c r="BQ186" i="8"/>
  <c r="BQ182" i="8"/>
  <c r="BQ178" i="8"/>
  <c r="BQ174" i="8"/>
  <c r="BQ197" i="8"/>
  <c r="BQ193" i="8"/>
  <c r="BQ187" i="8"/>
  <c r="BQ183" i="8"/>
  <c r="BQ179" i="8"/>
  <c r="BQ175" i="8"/>
  <c r="BQ184" i="8"/>
  <c r="BQ176" i="8"/>
  <c r="BQ167" i="8"/>
  <c r="BQ194" i="8"/>
  <c r="BQ170" i="8"/>
  <c r="BQ168" i="8"/>
  <c r="BQ201" i="8"/>
  <c r="BQ180" i="8"/>
  <c r="BQ171" i="8"/>
  <c r="BQ163" i="8"/>
  <c r="BQ198" i="8"/>
  <c r="BQ190" i="8"/>
  <c r="BQ172" i="8"/>
  <c r="BQ166" i="8"/>
  <c r="BQ157" i="8"/>
  <c r="BQ153" i="8"/>
  <c r="BQ149" i="8"/>
  <c r="BQ164" i="8"/>
  <c r="BQ158" i="8"/>
  <c r="BQ154" i="8"/>
  <c r="BQ150" i="8"/>
  <c r="BQ159" i="8"/>
  <c r="BQ155" i="8"/>
  <c r="BQ151" i="8"/>
  <c r="BQ162" i="8"/>
  <c r="BQ160" i="8"/>
  <c r="BQ156" i="8"/>
  <c r="BQ152" i="8"/>
  <c r="BQ148" i="8"/>
  <c r="BQ140" i="8"/>
  <c r="BQ139" i="8"/>
  <c r="BQ135" i="8"/>
  <c r="BQ131" i="8"/>
  <c r="BQ127" i="8"/>
  <c r="BQ123" i="8"/>
  <c r="BQ119" i="8"/>
  <c r="BQ115" i="8"/>
  <c r="BQ111" i="8"/>
  <c r="BQ136" i="8"/>
  <c r="BQ132" i="8"/>
  <c r="BQ128" i="8"/>
  <c r="BQ124" i="8"/>
  <c r="BQ120" i="8"/>
  <c r="BQ116" i="8"/>
  <c r="BQ112" i="8"/>
  <c r="BQ137" i="8"/>
  <c r="BQ133" i="8"/>
  <c r="BQ129" i="8"/>
  <c r="BQ125" i="8"/>
  <c r="BQ121" i="8"/>
  <c r="BQ117" i="8"/>
  <c r="BQ113" i="8"/>
  <c r="BQ109" i="8"/>
  <c r="BQ138" i="8"/>
  <c r="BQ134" i="8"/>
  <c r="BQ130" i="8"/>
  <c r="BQ126" i="8"/>
  <c r="BQ122" i="8"/>
  <c r="BQ118" i="8"/>
  <c r="BQ114" i="8"/>
  <c r="BQ110" i="8"/>
  <c r="BQ106" i="8"/>
  <c r="BQ102" i="8"/>
  <c r="BQ98" i="8"/>
  <c r="BQ108" i="8"/>
  <c r="BQ104" i="8"/>
  <c r="BQ94" i="8"/>
  <c r="BQ90" i="8"/>
  <c r="BQ86" i="8"/>
  <c r="BQ82" i="8"/>
  <c r="BQ78" i="8"/>
  <c r="BQ74" i="8"/>
  <c r="BQ70" i="8"/>
  <c r="BQ66" i="8"/>
  <c r="BQ62" i="8"/>
  <c r="BQ105" i="8"/>
  <c r="BQ99" i="8"/>
  <c r="BQ95" i="8"/>
  <c r="BQ91" i="8"/>
  <c r="BQ87" i="8"/>
  <c r="BQ83" i="8"/>
  <c r="BQ100" i="8"/>
  <c r="BQ96" i="8"/>
  <c r="BQ92" i="8"/>
  <c r="BQ88" i="8"/>
  <c r="BQ84" i="8"/>
  <c r="BQ80" i="8"/>
  <c r="BQ76" i="8"/>
  <c r="BQ72" i="8"/>
  <c r="BQ68" i="8"/>
  <c r="BQ107" i="8"/>
  <c r="BQ103" i="8"/>
  <c r="BQ101" i="8"/>
  <c r="BQ97" i="8"/>
  <c r="BQ93" i="8"/>
  <c r="BQ89" i="8"/>
  <c r="BQ85" i="8"/>
  <c r="BQ81" i="8"/>
  <c r="BQ77" i="8"/>
  <c r="BQ73" i="8"/>
  <c r="BQ69" i="8"/>
  <c r="BQ65" i="8"/>
  <c r="BQ79" i="8"/>
  <c r="BQ71" i="8"/>
  <c r="BQ63" i="8"/>
  <c r="BQ61" i="8"/>
  <c r="BQ57" i="8"/>
  <c r="BQ53" i="8"/>
  <c r="BQ49" i="8"/>
  <c r="BQ45" i="8"/>
  <c r="BQ41" i="8"/>
  <c r="BQ37" i="8"/>
  <c r="BQ33" i="8"/>
  <c r="BQ29" i="8"/>
  <c r="BQ25" i="8"/>
  <c r="BQ64" i="8"/>
  <c r="BQ58" i="8"/>
  <c r="BQ54" i="8"/>
  <c r="BQ50" i="8"/>
  <c r="BQ46" i="8"/>
  <c r="BQ42" i="8"/>
  <c r="BQ38" i="8"/>
  <c r="BQ34" i="8"/>
  <c r="BQ30" i="8"/>
  <c r="BQ26" i="8"/>
  <c r="BQ75" i="8"/>
  <c r="BQ67" i="8"/>
  <c r="BQ59" i="8"/>
  <c r="BQ55" i="8"/>
  <c r="BQ51" i="8"/>
  <c r="BQ47" i="8"/>
  <c r="BQ43" i="8"/>
  <c r="BQ39" i="8"/>
  <c r="BQ35" i="8"/>
  <c r="BQ31" i="8"/>
  <c r="BQ27" i="8"/>
  <c r="BQ23" i="8"/>
  <c r="BQ60" i="8"/>
  <c r="BQ56" i="8"/>
  <c r="BQ52" i="8"/>
  <c r="BQ48" i="8"/>
  <c r="BQ44" i="8"/>
  <c r="BQ40" i="8"/>
  <c r="BQ36" i="8"/>
  <c r="BQ32" i="8"/>
  <c r="BQ28" i="8"/>
  <c r="BQ24" i="8"/>
  <c r="BQ20" i="8"/>
  <c r="BQ16" i="8"/>
  <c r="BQ12" i="8"/>
  <c r="BQ8" i="8"/>
  <c r="BQ22" i="8"/>
  <c r="BQ21" i="8"/>
  <c r="BQ19" i="8"/>
  <c r="BQ13" i="8"/>
  <c r="BQ11" i="8"/>
  <c r="BQ5" i="8"/>
  <c r="BQ14" i="8"/>
  <c r="BQ6" i="8"/>
  <c r="BQ2" i="8"/>
  <c r="BQ17" i="8"/>
  <c r="BQ15" i="8"/>
  <c r="BQ9" i="8"/>
  <c r="BQ7" i="8"/>
  <c r="BQ3" i="8"/>
  <c r="BQ18" i="8"/>
  <c r="BQ10" i="8"/>
  <c r="BQ4" i="8"/>
  <c r="N14" i="2"/>
  <c r="O14" i="2"/>
  <c r="Q14" i="2"/>
  <c r="Y15" i="2"/>
  <c r="Z14" i="2"/>
  <c r="AB14" i="2"/>
  <c r="I15" i="2"/>
  <c r="J15" i="2"/>
  <c r="L15" i="2"/>
  <c r="R15" i="2"/>
  <c r="U14" i="4"/>
  <c r="U15" i="2"/>
  <c r="W15" i="2"/>
  <c r="AC15" i="2"/>
  <c r="V14" i="4"/>
  <c r="T16" i="2"/>
  <c r="X14" i="4"/>
  <c r="AA14" i="4"/>
  <c r="AD14" i="4"/>
  <c r="F14" i="5"/>
  <c r="J14" i="5"/>
  <c r="BR250" i="8"/>
  <c r="BR247" i="8"/>
  <c r="BR243" i="8"/>
  <c r="BR248" i="8"/>
  <c r="BR244" i="8"/>
  <c r="BR249" i="8"/>
  <c r="BR245" i="8"/>
  <c r="BR239" i="8"/>
  <c r="BR235" i="8"/>
  <c r="BR246" i="8"/>
  <c r="BR242" i="8"/>
  <c r="BR240" i="8"/>
  <c r="BR241" i="8"/>
  <c r="BR237" i="8"/>
  <c r="BR236" i="8"/>
  <c r="BR230" i="8"/>
  <c r="BR226" i="8"/>
  <c r="BR222" i="8"/>
  <c r="BR234" i="8"/>
  <c r="BR231" i="8"/>
  <c r="BR227" i="8"/>
  <c r="BR223" i="8"/>
  <c r="BR232" i="8"/>
  <c r="BR228" i="8"/>
  <c r="BR238" i="8"/>
  <c r="BR224" i="8"/>
  <c r="BR220" i="8"/>
  <c r="BR219" i="8"/>
  <c r="BR218" i="8"/>
  <c r="BR214" i="8"/>
  <c r="BR210" i="8"/>
  <c r="BR206" i="8"/>
  <c r="BR233" i="8"/>
  <c r="BR225" i="8"/>
  <c r="BR221" i="8"/>
  <c r="BR215" i="8"/>
  <c r="BR211" i="8"/>
  <c r="BR216" i="8"/>
  <c r="BR212" i="8"/>
  <c r="BR208" i="8"/>
  <c r="BR213" i="8"/>
  <c r="BR199" i="8"/>
  <c r="BR229" i="8"/>
  <c r="BR203" i="8"/>
  <c r="BR200" i="8"/>
  <c r="BR196" i="8"/>
  <c r="BR192" i="8"/>
  <c r="BR217" i="8"/>
  <c r="BR209" i="8"/>
  <c r="BR207" i="8"/>
  <c r="BR204" i="8"/>
  <c r="BR201" i="8"/>
  <c r="BR197" i="8"/>
  <c r="BR193" i="8"/>
  <c r="BR189" i="8"/>
  <c r="BR188" i="8"/>
  <c r="BR186" i="8"/>
  <c r="BR182" i="8"/>
  <c r="BR178" i="8"/>
  <c r="BR174" i="8"/>
  <c r="BR170" i="8"/>
  <c r="BR166" i="8"/>
  <c r="BR162" i="8"/>
  <c r="BR187" i="8"/>
  <c r="BR183" i="8"/>
  <c r="BR179" i="8"/>
  <c r="BR175" i="8"/>
  <c r="BR198" i="8"/>
  <c r="BR194" i="8"/>
  <c r="BR190" i="8"/>
  <c r="BR184" i="8"/>
  <c r="BR180" i="8"/>
  <c r="BR176" i="8"/>
  <c r="BR185" i="8"/>
  <c r="BR177" i="8"/>
  <c r="BR168" i="8"/>
  <c r="BR195" i="8"/>
  <c r="BR171" i="8"/>
  <c r="BR169" i="8"/>
  <c r="BR163" i="8"/>
  <c r="BR181" i="8"/>
  <c r="BR172" i="8"/>
  <c r="BR164" i="8"/>
  <c r="BR202" i="8"/>
  <c r="BR191" i="8"/>
  <c r="BR173" i="8"/>
  <c r="BR167" i="8"/>
  <c r="BR165" i="8"/>
  <c r="BR158" i="8"/>
  <c r="BR154" i="8"/>
  <c r="BR150" i="8"/>
  <c r="BR159" i="8"/>
  <c r="BR155" i="8"/>
  <c r="BR151" i="8"/>
  <c r="BR160" i="8"/>
  <c r="BR156" i="8"/>
  <c r="BR152" i="8"/>
  <c r="BR148" i="8"/>
  <c r="BR161" i="8"/>
  <c r="BR157" i="8"/>
  <c r="BR153" i="8"/>
  <c r="BR149" i="8"/>
  <c r="BR136" i="8"/>
  <c r="BR132" i="8"/>
  <c r="BR128" i="8"/>
  <c r="BR124" i="8"/>
  <c r="BR120" i="8"/>
  <c r="BR116" i="8"/>
  <c r="BR112" i="8"/>
  <c r="BR137" i="8"/>
  <c r="BR133" i="8"/>
  <c r="BR129" i="8"/>
  <c r="BR125" i="8"/>
  <c r="BR121" i="8"/>
  <c r="BR117" i="8"/>
  <c r="BR113" i="8"/>
  <c r="BR138" i="8"/>
  <c r="BR134" i="8"/>
  <c r="BR130" i="8"/>
  <c r="BR126" i="8"/>
  <c r="BR122" i="8"/>
  <c r="BR118" i="8"/>
  <c r="BR114" i="8"/>
  <c r="BR110" i="8"/>
  <c r="BR106" i="8"/>
  <c r="BR139" i="8"/>
  <c r="BR135" i="8"/>
  <c r="BR131" i="8"/>
  <c r="BR127" i="8"/>
  <c r="BR123" i="8"/>
  <c r="BR119" i="8"/>
  <c r="BR115" i="8"/>
  <c r="BR111" i="8"/>
  <c r="BR107" i="8"/>
  <c r="BR103" i="8"/>
  <c r="BR99" i="8"/>
  <c r="BR105" i="8"/>
  <c r="BR95" i="8"/>
  <c r="BR91" i="8"/>
  <c r="BR87" i="8"/>
  <c r="BR83" i="8"/>
  <c r="BR79" i="8"/>
  <c r="BR75" i="8"/>
  <c r="BR71" i="8"/>
  <c r="BR67" i="8"/>
  <c r="BR63" i="8"/>
  <c r="BR100" i="8"/>
  <c r="BR98" i="8"/>
  <c r="BR96" i="8"/>
  <c r="BR92" i="8"/>
  <c r="BR88" i="8"/>
  <c r="BR84" i="8"/>
  <c r="BR80" i="8"/>
  <c r="BR101" i="8"/>
  <c r="BR97" i="8"/>
  <c r="BR93" i="8"/>
  <c r="BR89" i="8"/>
  <c r="BR85" i="8"/>
  <c r="BR81" i="8"/>
  <c r="BR77" i="8"/>
  <c r="BR73" i="8"/>
  <c r="BR69" i="8"/>
  <c r="BR65" i="8"/>
  <c r="BR109" i="8"/>
  <c r="BR108" i="8"/>
  <c r="BR104" i="8"/>
  <c r="BR102" i="8"/>
  <c r="BR94" i="8"/>
  <c r="BR90" i="8"/>
  <c r="BR86" i="8"/>
  <c r="BR82" i="8"/>
  <c r="BR78" i="8"/>
  <c r="BR74" i="8"/>
  <c r="BR70" i="8"/>
  <c r="BR66" i="8"/>
  <c r="BR72" i="8"/>
  <c r="BR64" i="8"/>
  <c r="BR62" i="8"/>
  <c r="BR58" i="8"/>
  <c r="BR54" i="8"/>
  <c r="BR50" i="8"/>
  <c r="BR46" i="8"/>
  <c r="BR42" i="8"/>
  <c r="BR38" i="8"/>
  <c r="BR34" i="8"/>
  <c r="BR30" i="8"/>
  <c r="BR26" i="8"/>
  <c r="BR59" i="8"/>
  <c r="BR55" i="8"/>
  <c r="BR51" i="8"/>
  <c r="BR47" i="8"/>
  <c r="BR43" i="8"/>
  <c r="BR39" i="8"/>
  <c r="BR35" i="8"/>
  <c r="BR31" i="8"/>
  <c r="BR27" i="8"/>
  <c r="BR76" i="8"/>
  <c r="BR68" i="8"/>
  <c r="BR60" i="8"/>
  <c r="BR56" i="8"/>
  <c r="BR52" i="8"/>
  <c r="BR48" i="8"/>
  <c r="BR44" i="8"/>
  <c r="BR40" i="8"/>
  <c r="BR36" i="8"/>
  <c r="BR32" i="8"/>
  <c r="BR28" i="8"/>
  <c r="BR24" i="8"/>
  <c r="BR61" i="8"/>
  <c r="BR57" i="8"/>
  <c r="BR53" i="8"/>
  <c r="BR49" i="8"/>
  <c r="BR45" i="8"/>
  <c r="BR41" i="8"/>
  <c r="BR37" i="8"/>
  <c r="BR33" i="8"/>
  <c r="BR29" i="8"/>
  <c r="BR25" i="8"/>
  <c r="BR21" i="8"/>
  <c r="BR17" i="8"/>
  <c r="BR13" i="8"/>
  <c r="BR9" i="8"/>
  <c r="BR23" i="8"/>
  <c r="BR20" i="8"/>
  <c r="BR14" i="8"/>
  <c r="BR12" i="8"/>
  <c r="BR6" i="8"/>
  <c r="BR2" i="8"/>
  <c r="BR15" i="8"/>
  <c r="BR7" i="8"/>
  <c r="BR3" i="8"/>
  <c r="BR18" i="8"/>
  <c r="BR16" i="8"/>
  <c r="BR10" i="8"/>
  <c r="BR8" i="8"/>
  <c r="BR4" i="8"/>
  <c r="BR22" i="8"/>
  <c r="BR19" i="8"/>
  <c r="BR11" i="8"/>
  <c r="BR5" i="8"/>
  <c r="N15" i="2"/>
  <c r="O15" i="2"/>
  <c r="Q15" i="2"/>
  <c r="Y16" i="2"/>
  <c r="Z15" i="2"/>
  <c r="AB15" i="2"/>
  <c r="I16" i="2"/>
  <c r="J16" i="2"/>
  <c r="L16" i="2"/>
  <c r="R16" i="2"/>
  <c r="U15" i="4"/>
  <c r="X15" i="4"/>
  <c r="AA15" i="4"/>
  <c r="AD15" i="4"/>
  <c r="F15" i="5"/>
  <c r="J15" i="5"/>
  <c r="T17" i="2"/>
  <c r="U16" i="2"/>
  <c r="W16" i="2"/>
  <c r="AC16" i="2"/>
  <c r="BS248" i="8"/>
  <c r="BS244" i="8"/>
  <c r="BS249" i="8"/>
  <c r="BS245" i="8"/>
  <c r="BS250" i="8"/>
  <c r="BS247" i="8"/>
  <c r="BS246" i="8"/>
  <c r="BS243" i="8"/>
  <c r="BS242" i="8"/>
  <c r="BS240" i="8"/>
  <c r="BS236" i="8"/>
  <c r="BS241" i="8"/>
  <c r="BS237" i="8"/>
  <c r="BS238" i="8"/>
  <c r="BS235" i="8"/>
  <c r="BS234" i="8"/>
  <c r="BS231" i="8"/>
  <c r="BS227" i="8"/>
  <c r="BS223" i="8"/>
  <c r="BS219" i="8"/>
  <c r="BS232" i="8"/>
  <c r="BS228" i="8"/>
  <c r="BS224" i="8"/>
  <c r="BS220" i="8"/>
  <c r="BS239" i="8"/>
  <c r="BS233" i="8"/>
  <c r="BS229" i="8"/>
  <c r="BS226" i="8"/>
  <c r="BS225" i="8"/>
  <c r="BS222" i="8"/>
  <c r="BS221" i="8"/>
  <c r="BS215" i="8"/>
  <c r="BS211" i="8"/>
  <c r="BS207" i="8"/>
  <c r="BS203" i="8"/>
  <c r="BS216" i="8"/>
  <c r="BS212" i="8"/>
  <c r="BS208" i="8"/>
  <c r="BS230" i="8"/>
  <c r="BS217" i="8"/>
  <c r="BS213" i="8"/>
  <c r="BS209" i="8"/>
  <c r="BS200" i="8"/>
  <c r="BS218" i="8"/>
  <c r="BS210" i="8"/>
  <c r="BS206" i="8"/>
  <c r="BS204" i="8"/>
  <c r="BS201" i="8"/>
  <c r="BS197" i="8"/>
  <c r="BS193" i="8"/>
  <c r="BS202" i="8"/>
  <c r="BS198" i="8"/>
  <c r="BS194" i="8"/>
  <c r="BS190" i="8"/>
  <c r="BS199" i="8"/>
  <c r="BS187" i="8"/>
  <c r="BS183" i="8"/>
  <c r="BS179" i="8"/>
  <c r="BS175" i="8"/>
  <c r="BS171" i="8"/>
  <c r="BS167" i="8"/>
  <c r="BS163" i="8"/>
  <c r="BS214" i="8"/>
  <c r="BS184" i="8"/>
  <c r="BS180" i="8"/>
  <c r="BS176" i="8"/>
  <c r="BS196" i="8"/>
  <c r="BS195" i="8"/>
  <c r="BS192" i="8"/>
  <c r="BS191" i="8"/>
  <c r="BS185" i="8"/>
  <c r="BS181" i="8"/>
  <c r="BS177" i="8"/>
  <c r="BS189" i="8"/>
  <c r="BS170" i="8"/>
  <c r="BS169" i="8"/>
  <c r="BS182" i="8"/>
  <c r="BS174" i="8"/>
  <c r="BS172" i="8"/>
  <c r="BS164" i="8"/>
  <c r="BS173" i="8"/>
  <c r="BS166" i="8"/>
  <c r="BS165" i="8"/>
  <c r="BS188" i="8"/>
  <c r="BS186" i="8"/>
  <c r="BS178" i="8"/>
  <c r="BS168" i="8"/>
  <c r="BS159" i="8"/>
  <c r="BS155" i="8"/>
  <c r="BS151" i="8"/>
  <c r="BS160" i="8"/>
  <c r="BS156" i="8"/>
  <c r="BS152" i="8"/>
  <c r="BS148" i="8"/>
  <c r="BS162" i="8"/>
  <c r="BS161" i="8"/>
  <c r="BS157" i="8"/>
  <c r="BS153" i="8"/>
  <c r="BS149" i="8"/>
  <c r="BS158" i="8"/>
  <c r="BS154" i="8"/>
  <c r="BS150" i="8"/>
  <c r="BS142" i="8"/>
  <c r="BS137" i="8"/>
  <c r="BS133" i="8"/>
  <c r="BS129" i="8"/>
  <c r="BS125" i="8"/>
  <c r="BS121" i="8"/>
  <c r="BS117" i="8"/>
  <c r="BS113" i="8"/>
  <c r="BS109" i="8"/>
  <c r="BS138" i="8"/>
  <c r="BS134" i="8"/>
  <c r="BS130" i="8"/>
  <c r="BS126" i="8"/>
  <c r="BS122" i="8"/>
  <c r="BS118" i="8"/>
  <c r="BS114" i="8"/>
  <c r="BS110" i="8"/>
  <c r="BS140" i="8"/>
  <c r="BS139" i="8"/>
  <c r="BS135" i="8"/>
  <c r="BS131" i="8"/>
  <c r="BS127" i="8"/>
  <c r="BS123" i="8"/>
  <c r="BS119" i="8"/>
  <c r="BS115" i="8"/>
  <c r="BS111" i="8"/>
  <c r="BS107" i="8"/>
  <c r="BS136" i="8"/>
  <c r="BS132" i="8"/>
  <c r="BS128" i="8"/>
  <c r="BS124" i="8"/>
  <c r="BS120" i="8"/>
  <c r="BS116" i="8"/>
  <c r="BS112" i="8"/>
  <c r="BS108" i="8"/>
  <c r="BS104" i="8"/>
  <c r="BS100" i="8"/>
  <c r="BS99" i="8"/>
  <c r="BS98" i="8"/>
  <c r="BS96" i="8"/>
  <c r="BS92" i="8"/>
  <c r="BS88" i="8"/>
  <c r="BS84" i="8"/>
  <c r="BS80" i="8"/>
  <c r="BS76" i="8"/>
  <c r="BS72" i="8"/>
  <c r="BS68" i="8"/>
  <c r="BS64" i="8"/>
  <c r="BS60" i="8"/>
  <c r="BS101" i="8"/>
  <c r="BS97" i="8"/>
  <c r="BS93" i="8"/>
  <c r="BS89" i="8"/>
  <c r="BS85" i="8"/>
  <c r="BS81" i="8"/>
  <c r="BS103" i="8"/>
  <c r="BS102" i="8"/>
  <c r="BS94" i="8"/>
  <c r="BS90" i="8"/>
  <c r="BS86" i="8"/>
  <c r="BS82" i="8"/>
  <c r="BS78" i="8"/>
  <c r="BS74" i="8"/>
  <c r="BS70" i="8"/>
  <c r="BS66" i="8"/>
  <c r="BS106" i="8"/>
  <c r="BS105" i="8"/>
  <c r="BS95" i="8"/>
  <c r="BS91" i="8"/>
  <c r="BS87" i="8"/>
  <c r="BS83" i="8"/>
  <c r="BS79" i="8"/>
  <c r="BS75" i="8"/>
  <c r="BS71" i="8"/>
  <c r="BS67" i="8"/>
  <c r="BS59" i="8"/>
  <c r="BS55" i="8"/>
  <c r="BS51" i="8"/>
  <c r="BS47" i="8"/>
  <c r="BS43" i="8"/>
  <c r="BS39" i="8"/>
  <c r="BS35" i="8"/>
  <c r="BS31" i="8"/>
  <c r="BS27" i="8"/>
  <c r="BS77" i="8"/>
  <c r="BS69" i="8"/>
  <c r="BS56" i="8"/>
  <c r="BS52" i="8"/>
  <c r="BS48" i="8"/>
  <c r="BS44" i="8"/>
  <c r="BS40" i="8"/>
  <c r="BS36" i="8"/>
  <c r="BS32" i="8"/>
  <c r="BS28" i="8"/>
  <c r="BS61" i="8"/>
  <c r="BS57" i="8"/>
  <c r="BS53" i="8"/>
  <c r="BS49" i="8"/>
  <c r="BS45" i="8"/>
  <c r="BS41" i="8"/>
  <c r="BS37" i="8"/>
  <c r="BS33" i="8"/>
  <c r="BS29" i="8"/>
  <c r="BS25" i="8"/>
  <c r="BS73" i="8"/>
  <c r="BS65" i="8"/>
  <c r="BS63" i="8"/>
  <c r="BS62" i="8"/>
  <c r="BS58" i="8"/>
  <c r="BS54" i="8"/>
  <c r="BS50" i="8"/>
  <c r="BS46" i="8"/>
  <c r="BS42" i="8"/>
  <c r="BS38" i="8"/>
  <c r="BS34" i="8"/>
  <c r="BS30" i="8"/>
  <c r="BS26" i="8"/>
  <c r="BS22" i="8"/>
  <c r="BS18" i="8"/>
  <c r="BS14" i="8"/>
  <c r="BS10" i="8"/>
  <c r="BS24" i="8"/>
  <c r="BS15" i="8"/>
  <c r="BS7" i="8"/>
  <c r="BS3" i="8"/>
  <c r="BS17" i="8"/>
  <c r="BS16" i="8"/>
  <c r="BS9" i="8"/>
  <c r="BS8" i="8"/>
  <c r="BS4" i="8"/>
  <c r="BS19" i="8"/>
  <c r="BS11" i="8"/>
  <c r="BS5" i="8"/>
  <c r="BS23" i="8"/>
  <c r="BS21" i="8"/>
  <c r="BS20" i="8"/>
  <c r="BS13" i="8"/>
  <c r="BS12" i="8"/>
  <c r="BS6" i="8"/>
  <c r="BS2" i="8"/>
  <c r="N16" i="2"/>
  <c r="O16" i="2"/>
  <c r="Q16" i="2"/>
  <c r="Z16" i="2"/>
  <c r="AB16" i="2"/>
  <c r="Y17" i="2"/>
  <c r="I17" i="2"/>
  <c r="J17" i="2"/>
  <c r="L17" i="2"/>
  <c r="R17" i="2"/>
  <c r="U16" i="4"/>
  <c r="X16" i="4"/>
  <c r="AA16" i="4"/>
  <c r="AD16" i="4"/>
  <c r="F16" i="5"/>
  <c r="J16" i="5"/>
  <c r="T18" i="2"/>
  <c r="U17" i="2"/>
  <c r="W17" i="2"/>
  <c r="AC17" i="2"/>
  <c r="BT249" i="8"/>
  <c r="BT245" i="8"/>
  <c r="BT241" i="8"/>
  <c r="BT250" i="8"/>
  <c r="BT246" i="8"/>
  <c r="BT242" i="8"/>
  <c r="BT237" i="8"/>
  <c r="BT238" i="8"/>
  <c r="BT239" i="8"/>
  <c r="BT248" i="8"/>
  <c r="BT244" i="8"/>
  <c r="BT232" i="8"/>
  <c r="BT228" i="8"/>
  <c r="BT224" i="8"/>
  <c r="BT220" i="8"/>
  <c r="BT247" i="8"/>
  <c r="BT243" i="8"/>
  <c r="BT240" i="8"/>
  <c r="BT233" i="8"/>
  <c r="BT229" i="8"/>
  <c r="BT225" i="8"/>
  <c r="BT221" i="8"/>
  <c r="BT230" i="8"/>
  <c r="BT216" i="8"/>
  <c r="BT212" i="8"/>
  <c r="BT208" i="8"/>
  <c r="BT204" i="8"/>
  <c r="BT234" i="8"/>
  <c r="BT231" i="8"/>
  <c r="BT217" i="8"/>
  <c r="BT213" i="8"/>
  <c r="BT209" i="8"/>
  <c r="BT236" i="8"/>
  <c r="BT218" i="8"/>
  <c r="BT214" i="8"/>
  <c r="BT210" i="8"/>
  <c r="BT206" i="8"/>
  <c r="BT211" i="8"/>
  <c r="BT203" i="8"/>
  <c r="BT201" i="8"/>
  <c r="BT207" i="8"/>
  <c r="BT202" i="8"/>
  <c r="BT198" i="8"/>
  <c r="BT194" i="8"/>
  <c r="BT190" i="8"/>
  <c r="BT235" i="8"/>
  <c r="BT223" i="8"/>
  <c r="BT219" i="8"/>
  <c r="BT215" i="8"/>
  <c r="BT199" i="8"/>
  <c r="BT195" i="8"/>
  <c r="BT191" i="8"/>
  <c r="BT184" i="8"/>
  <c r="BT180" i="8"/>
  <c r="BT176" i="8"/>
  <c r="BT172" i="8"/>
  <c r="BT168" i="8"/>
  <c r="BT164" i="8"/>
  <c r="BT226" i="8"/>
  <c r="BT222" i="8"/>
  <c r="BT197" i="8"/>
  <c r="BT196" i="8"/>
  <c r="BT193" i="8"/>
  <c r="BT192" i="8"/>
  <c r="BT185" i="8"/>
  <c r="BT181" i="8"/>
  <c r="BT177" i="8"/>
  <c r="BT189" i="8"/>
  <c r="BT188" i="8"/>
  <c r="BT186" i="8"/>
  <c r="BT182" i="8"/>
  <c r="BT178" i="8"/>
  <c r="BT174" i="8"/>
  <c r="BT183" i="8"/>
  <c r="BT175" i="8"/>
  <c r="BT171" i="8"/>
  <c r="BT227" i="8"/>
  <c r="BT200" i="8"/>
  <c r="BT173" i="8"/>
  <c r="BT166" i="8"/>
  <c r="BT165" i="8"/>
  <c r="BT187" i="8"/>
  <c r="BT179" i="8"/>
  <c r="BT167" i="8"/>
  <c r="BT170" i="8"/>
  <c r="BT169" i="8"/>
  <c r="BT163" i="8"/>
  <c r="BT160" i="8"/>
  <c r="BT156" i="8"/>
  <c r="BT152" i="8"/>
  <c r="BT148" i="8"/>
  <c r="BT162" i="8"/>
  <c r="BT161" i="8"/>
  <c r="BT157" i="8"/>
  <c r="BT153" i="8"/>
  <c r="BT149" i="8"/>
  <c r="BT158" i="8"/>
  <c r="BT154" i="8"/>
  <c r="BT150" i="8"/>
  <c r="BT159" i="8"/>
  <c r="BT155" i="8"/>
  <c r="BT151" i="8"/>
  <c r="BT138" i="8"/>
  <c r="BT134" i="8"/>
  <c r="BT130" i="8"/>
  <c r="BT126" i="8"/>
  <c r="BT122" i="8"/>
  <c r="BT118" i="8"/>
  <c r="BT114" i="8"/>
  <c r="BT110" i="8"/>
  <c r="BT139" i="8"/>
  <c r="BT135" i="8"/>
  <c r="BT131" i="8"/>
  <c r="BT127" i="8"/>
  <c r="BT123" i="8"/>
  <c r="BT119" i="8"/>
  <c r="BT115" i="8"/>
  <c r="BT111" i="8"/>
  <c r="BT136" i="8"/>
  <c r="BT132" i="8"/>
  <c r="BT128" i="8"/>
  <c r="BT124" i="8"/>
  <c r="BT120" i="8"/>
  <c r="BT116" i="8"/>
  <c r="BT112" i="8"/>
  <c r="BT108" i="8"/>
  <c r="BT137" i="8"/>
  <c r="BT133" i="8"/>
  <c r="BT129" i="8"/>
  <c r="BT125" i="8"/>
  <c r="BT121" i="8"/>
  <c r="BT117" i="8"/>
  <c r="BT113" i="8"/>
  <c r="BT109" i="8"/>
  <c r="BT105" i="8"/>
  <c r="BT101" i="8"/>
  <c r="BT100" i="8"/>
  <c r="BT97" i="8"/>
  <c r="BT93" i="8"/>
  <c r="BT89" i="8"/>
  <c r="BT85" i="8"/>
  <c r="BT81" i="8"/>
  <c r="BT77" i="8"/>
  <c r="BT73" i="8"/>
  <c r="BT69" i="8"/>
  <c r="BT65" i="8"/>
  <c r="BT61" i="8"/>
  <c r="BT103" i="8"/>
  <c r="BT102" i="8"/>
  <c r="BT94" i="8"/>
  <c r="BT90" i="8"/>
  <c r="BT86" i="8"/>
  <c r="BT82" i="8"/>
  <c r="BT107" i="8"/>
  <c r="BT106" i="8"/>
  <c r="BT104" i="8"/>
  <c r="BT95" i="8"/>
  <c r="BT91" i="8"/>
  <c r="BT87" i="8"/>
  <c r="BT83" i="8"/>
  <c r="BT79" i="8"/>
  <c r="BT75" i="8"/>
  <c r="BT71" i="8"/>
  <c r="BT67" i="8"/>
  <c r="BT99" i="8"/>
  <c r="BT98" i="8"/>
  <c r="BT96" i="8"/>
  <c r="BT92" i="8"/>
  <c r="BT88" i="8"/>
  <c r="BT84" i="8"/>
  <c r="BT80" i="8"/>
  <c r="BT76" i="8"/>
  <c r="BT72" i="8"/>
  <c r="BT68" i="8"/>
  <c r="BT78" i="8"/>
  <c r="BT70" i="8"/>
  <c r="BT56" i="8"/>
  <c r="BT52" i="8"/>
  <c r="BT48" i="8"/>
  <c r="BT44" i="8"/>
  <c r="BT40" i="8"/>
  <c r="BT36" i="8"/>
  <c r="BT32" i="8"/>
  <c r="BT28" i="8"/>
  <c r="BT24" i="8"/>
  <c r="BT60" i="8"/>
  <c r="BT57" i="8"/>
  <c r="BT53" i="8"/>
  <c r="BT49" i="8"/>
  <c r="BT45" i="8"/>
  <c r="BT41" i="8"/>
  <c r="BT37" i="8"/>
  <c r="BT33" i="8"/>
  <c r="BT29" i="8"/>
  <c r="BT25" i="8"/>
  <c r="BT74" i="8"/>
  <c r="BT66" i="8"/>
  <c r="BT63" i="8"/>
  <c r="BT62" i="8"/>
  <c r="BT58" i="8"/>
  <c r="BT54" i="8"/>
  <c r="BT50" i="8"/>
  <c r="BT46" i="8"/>
  <c r="BT42" i="8"/>
  <c r="BT38" i="8"/>
  <c r="BT34" i="8"/>
  <c r="BT30" i="8"/>
  <c r="BT26" i="8"/>
  <c r="BT22" i="8"/>
  <c r="BT64" i="8"/>
  <c r="BT59" i="8"/>
  <c r="BT55" i="8"/>
  <c r="BT51" i="8"/>
  <c r="BT47" i="8"/>
  <c r="BT43" i="8"/>
  <c r="BT39" i="8"/>
  <c r="BT35" i="8"/>
  <c r="BT31" i="8"/>
  <c r="BT27" i="8"/>
  <c r="BT23" i="8"/>
  <c r="BT19" i="8"/>
  <c r="BT15" i="8"/>
  <c r="BT11" i="8"/>
  <c r="BT7" i="8"/>
  <c r="BT17" i="8"/>
  <c r="BT16" i="8"/>
  <c r="BT9" i="8"/>
  <c r="BT8" i="8"/>
  <c r="BT4" i="8"/>
  <c r="BT18" i="8"/>
  <c r="BT10" i="8"/>
  <c r="BT5" i="8"/>
  <c r="BT21" i="8"/>
  <c r="BT20" i="8"/>
  <c r="BT13" i="8"/>
  <c r="BT12" i="8"/>
  <c r="BT6" i="8"/>
  <c r="BT2" i="8"/>
  <c r="BT14" i="8"/>
  <c r="BT3" i="8"/>
  <c r="N17" i="2"/>
  <c r="O17" i="2"/>
  <c r="Q17" i="2"/>
  <c r="Y18" i="2"/>
  <c r="Z17" i="2"/>
  <c r="AB17" i="2"/>
  <c r="I18" i="2"/>
  <c r="J18" i="2"/>
  <c r="L18" i="2"/>
  <c r="R18" i="2"/>
  <c r="U17" i="4"/>
  <c r="X17" i="4"/>
  <c r="AA17" i="4"/>
  <c r="AD17" i="4"/>
  <c r="F17" i="5"/>
  <c r="J17" i="5"/>
  <c r="T19" i="2"/>
  <c r="U18" i="2"/>
  <c r="W18" i="2"/>
  <c r="AC18" i="2"/>
  <c r="BU250" i="8"/>
  <c r="BU246" i="8"/>
  <c r="BU242" i="8"/>
  <c r="BU247" i="8"/>
  <c r="BU243" i="8"/>
  <c r="BU241" i="8"/>
  <c r="BU238" i="8"/>
  <c r="BU234" i="8"/>
  <c r="BU249" i="8"/>
  <c r="BU239" i="8"/>
  <c r="BU248" i="8"/>
  <c r="BU244" i="8"/>
  <c r="BU240" i="8"/>
  <c r="BU236" i="8"/>
  <c r="BU233" i="8"/>
  <c r="BU229" i="8"/>
  <c r="BU225" i="8"/>
  <c r="BU221" i="8"/>
  <c r="BU230" i="8"/>
  <c r="BU226" i="8"/>
  <c r="BU222" i="8"/>
  <c r="BU237" i="8"/>
  <c r="BU235" i="8"/>
  <c r="BU231" i="8"/>
  <c r="BU227" i="8"/>
  <c r="BU245" i="8"/>
  <c r="BU232" i="8"/>
  <c r="BU217" i="8"/>
  <c r="BU213" i="8"/>
  <c r="BU209" i="8"/>
  <c r="BU218" i="8"/>
  <c r="BU214" i="8"/>
  <c r="BU210" i="8"/>
  <c r="BU228" i="8"/>
  <c r="BU223" i="8"/>
  <c r="BU219" i="8"/>
  <c r="BU215" i="8"/>
  <c r="BU211" i="8"/>
  <c r="BU207" i="8"/>
  <c r="BU206" i="8"/>
  <c r="BU204" i="8"/>
  <c r="BU202" i="8"/>
  <c r="BU224" i="8"/>
  <c r="BU220" i="8"/>
  <c r="BU216" i="8"/>
  <c r="BU208" i="8"/>
  <c r="BU199" i="8"/>
  <c r="BU195" i="8"/>
  <c r="BU191" i="8"/>
  <c r="BU200" i="8"/>
  <c r="BU196" i="8"/>
  <c r="BU192" i="8"/>
  <c r="BU188" i="8"/>
  <c r="BU197" i="8"/>
  <c r="BU193" i="8"/>
  <c r="BU185" i="8"/>
  <c r="BU181" i="8"/>
  <c r="BU177" i="8"/>
  <c r="BU173" i="8"/>
  <c r="BU169" i="8"/>
  <c r="BU165" i="8"/>
  <c r="BU161" i="8"/>
  <c r="BU198" i="8"/>
  <c r="BU194" i="8"/>
  <c r="BU190" i="8"/>
  <c r="BU189" i="8"/>
  <c r="BU186" i="8"/>
  <c r="BU182" i="8"/>
  <c r="BU178" i="8"/>
  <c r="BU174" i="8"/>
  <c r="BU203" i="8"/>
  <c r="BU201" i="8"/>
  <c r="BU187" i="8"/>
  <c r="BU183" i="8"/>
  <c r="BU179" i="8"/>
  <c r="BU175" i="8"/>
  <c r="BU172" i="8"/>
  <c r="BU166" i="8"/>
  <c r="BU180" i="8"/>
  <c r="BU167" i="8"/>
  <c r="BU170" i="8"/>
  <c r="BU168" i="8"/>
  <c r="BU212" i="8"/>
  <c r="BU184" i="8"/>
  <c r="BU176" i="8"/>
  <c r="BU171" i="8"/>
  <c r="BU164" i="8"/>
  <c r="BU162" i="8"/>
  <c r="BU157" i="8"/>
  <c r="BU153" i="8"/>
  <c r="BU149" i="8"/>
  <c r="BU158" i="8"/>
  <c r="BU154" i="8"/>
  <c r="BU150" i="8"/>
  <c r="BU159" i="8"/>
  <c r="BU155" i="8"/>
  <c r="BU151" i="8"/>
  <c r="BU163" i="8"/>
  <c r="BU160" i="8"/>
  <c r="BU156" i="8"/>
  <c r="BU152" i="8"/>
  <c r="BU148" i="8"/>
  <c r="BU142" i="8"/>
  <c r="BU139" i="8"/>
  <c r="BU135" i="8"/>
  <c r="BU131" i="8"/>
  <c r="BU127" i="8"/>
  <c r="BU123" i="8"/>
  <c r="BU119" i="8"/>
  <c r="BU115" i="8"/>
  <c r="BU111" i="8"/>
  <c r="BU140" i="8"/>
  <c r="BU136" i="8"/>
  <c r="BU132" i="8"/>
  <c r="BU128" i="8"/>
  <c r="BU124" i="8"/>
  <c r="BU120" i="8"/>
  <c r="BU116" i="8"/>
  <c r="BU112" i="8"/>
  <c r="BU137" i="8"/>
  <c r="BU133" i="8"/>
  <c r="BU129" i="8"/>
  <c r="BU125" i="8"/>
  <c r="BU121" i="8"/>
  <c r="BU117" i="8"/>
  <c r="BU113" i="8"/>
  <c r="BU109" i="8"/>
  <c r="BU138" i="8"/>
  <c r="BU134" i="8"/>
  <c r="BU130" i="8"/>
  <c r="BU126" i="8"/>
  <c r="BU122" i="8"/>
  <c r="BU118" i="8"/>
  <c r="BU114" i="8"/>
  <c r="BU110" i="8"/>
  <c r="BU106" i="8"/>
  <c r="BU102" i="8"/>
  <c r="BU98" i="8"/>
  <c r="BU103" i="8"/>
  <c r="BU101" i="8"/>
  <c r="BU94" i="8"/>
  <c r="BU90" i="8"/>
  <c r="BU86" i="8"/>
  <c r="BU82" i="8"/>
  <c r="BU78" i="8"/>
  <c r="BU74" i="8"/>
  <c r="BU70" i="8"/>
  <c r="BU66" i="8"/>
  <c r="BU62" i="8"/>
  <c r="BU107" i="8"/>
  <c r="BU104" i="8"/>
  <c r="BU95" i="8"/>
  <c r="BU91" i="8"/>
  <c r="BU87" i="8"/>
  <c r="BU83" i="8"/>
  <c r="BU108" i="8"/>
  <c r="BU105" i="8"/>
  <c r="BU99" i="8"/>
  <c r="BU96" i="8"/>
  <c r="BU92" i="8"/>
  <c r="BU88" i="8"/>
  <c r="BU84" i="8"/>
  <c r="BU80" i="8"/>
  <c r="BU76" i="8"/>
  <c r="BU72" i="8"/>
  <c r="BU68" i="8"/>
  <c r="BU100" i="8"/>
  <c r="BU97" i="8"/>
  <c r="BU93" i="8"/>
  <c r="BU89" i="8"/>
  <c r="BU85" i="8"/>
  <c r="BU81" i="8"/>
  <c r="BU77" i="8"/>
  <c r="BU73" i="8"/>
  <c r="BU69" i="8"/>
  <c r="BU65" i="8"/>
  <c r="BU60" i="8"/>
  <c r="BU57" i="8"/>
  <c r="BU53" i="8"/>
  <c r="BU49" i="8"/>
  <c r="BU45" i="8"/>
  <c r="BU41" i="8"/>
  <c r="BU37" i="8"/>
  <c r="BU33" i="8"/>
  <c r="BU29" i="8"/>
  <c r="BU25" i="8"/>
  <c r="BU75" i="8"/>
  <c r="BU67" i="8"/>
  <c r="BU63" i="8"/>
  <c r="BU61" i="8"/>
  <c r="BU58" i="8"/>
  <c r="BU54" i="8"/>
  <c r="BU50" i="8"/>
  <c r="BU46" i="8"/>
  <c r="BU42" i="8"/>
  <c r="BU38" i="8"/>
  <c r="BU34" i="8"/>
  <c r="BU30" i="8"/>
  <c r="BU26" i="8"/>
  <c r="BU64" i="8"/>
  <c r="BU59" i="8"/>
  <c r="BU55" i="8"/>
  <c r="BU51" i="8"/>
  <c r="BU47" i="8"/>
  <c r="BU43" i="8"/>
  <c r="BU39" i="8"/>
  <c r="BU35" i="8"/>
  <c r="BU31" i="8"/>
  <c r="BU27" i="8"/>
  <c r="BU23" i="8"/>
  <c r="BU79" i="8"/>
  <c r="BU71" i="8"/>
  <c r="BU56" i="8"/>
  <c r="BU52" i="8"/>
  <c r="BU48" i="8"/>
  <c r="BU44" i="8"/>
  <c r="BU40" i="8"/>
  <c r="BU36" i="8"/>
  <c r="BU32" i="8"/>
  <c r="BU28" i="8"/>
  <c r="BU24" i="8"/>
  <c r="BU20" i="8"/>
  <c r="BU16" i="8"/>
  <c r="BU12" i="8"/>
  <c r="BU8" i="8"/>
  <c r="BU18" i="8"/>
  <c r="BU10" i="8"/>
  <c r="BU5" i="8"/>
  <c r="BU21" i="8"/>
  <c r="BU19" i="8"/>
  <c r="BU13" i="8"/>
  <c r="BU11" i="8"/>
  <c r="BU6" i="8"/>
  <c r="BU2" i="8"/>
  <c r="BU22" i="8"/>
  <c r="BU14" i="8"/>
  <c r="BU3" i="8"/>
  <c r="BU17" i="8"/>
  <c r="BU15" i="8"/>
  <c r="BU9" i="8"/>
  <c r="BU7" i="8"/>
  <c r="BU4" i="8"/>
  <c r="N18" i="2"/>
  <c r="O18" i="2"/>
  <c r="Q18" i="2"/>
  <c r="Y19" i="2"/>
  <c r="Z18" i="2"/>
  <c r="AB18" i="2"/>
  <c r="I19" i="2"/>
  <c r="J19" i="2"/>
  <c r="L19" i="2"/>
  <c r="R19" i="2"/>
  <c r="U18" i="4"/>
  <c r="X18" i="4"/>
  <c r="AA18" i="4"/>
  <c r="AD18" i="4"/>
  <c r="F18" i="5"/>
  <c r="J18" i="5"/>
  <c r="T20" i="2"/>
  <c r="U19" i="2"/>
  <c r="W19" i="2"/>
  <c r="AC19" i="2"/>
  <c r="BV250" i="8"/>
  <c r="BV247" i="8"/>
  <c r="BV243" i="8"/>
  <c r="BV248" i="8"/>
  <c r="BV244" i="8"/>
  <c r="BV249" i="8"/>
  <c r="BV239" i="8"/>
  <c r="BV235" i="8"/>
  <c r="BV240" i="8"/>
  <c r="BV236" i="8"/>
  <c r="BV245" i="8"/>
  <c r="BV237" i="8"/>
  <c r="BV241" i="8"/>
  <c r="BV230" i="8"/>
  <c r="BV226" i="8"/>
  <c r="BV222" i="8"/>
  <c r="BV218" i="8"/>
  <c r="BV231" i="8"/>
  <c r="BV227" i="8"/>
  <c r="BV223" i="8"/>
  <c r="BV246" i="8"/>
  <c r="BV242" i="8"/>
  <c r="BV238" i="8"/>
  <c r="BV234" i="8"/>
  <c r="BV232" i="8"/>
  <c r="BV228" i="8"/>
  <c r="BV233" i="8"/>
  <c r="BV214" i="8"/>
  <c r="BV210" i="8"/>
  <c r="BV206" i="8"/>
  <c r="BV219" i="8"/>
  <c r="BV215" i="8"/>
  <c r="BV211" i="8"/>
  <c r="BV229" i="8"/>
  <c r="BV224" i="8"/>
  <c r="BV220" i="8"/>
  <c r="BV216" i="8"/>
  <c r="BV212" i="8"/>
  <c r="BV208" i="8"/>
  <c r="BV225" i="8"/>
  <c r="BV221" i="8"/>
  <c r="BV207" i="8"/>
  <c r="BV199" i="8"/>
  <c r="BV217" i="8"/>
  <c r="BV209" i="8"/>
  <c r="BV200" i="8"/>
  <c r="BV196" i="8"/>
  <c r="BV192" i="8"/>
  <c r="BV203" i="8"/>
  <c r="BV201" i="8"/>
  <c r="BV197" i="8"/>
  <c r="BV193" i="8"/>
  <c r="BV189" i="8"/>
  <c r="BV213" i="8"/>
  <c r="BV198" i="8"/>
  <c r="BV194" i="8"/>
  <c r="BV190" i="8"/>
  <c r="BV186" i="8"/>
  <c r="BV182" i="8"/>
  <c r="BV178" i="8"/>
  <c r="BV174" i="8"/>
  <c r="BV170" i="8"/>
  <c r="BV166" i="8"/>
  <c r="BV162" i="8"/>
  <c r="BV195" i="8"/>
  <c r="BV191" i="8"/>
  <c r="BV188" i="8"/>
  <c r="BV187" i="8"/>
  <c r="BV183" i="8"/>
  <c r="BV179" i="8"/>
  <c r="BV175" i="8"/>
  <c r="BV202" i="8"/>
  <c r="BV184" i="8"/>
  <c r="BV180" i="8"/>
  <c r="BV176" i="8"/>
  <c r="BV173" i="8"/>
  <c r="BV167" i="8"/>
  <c r="BV204" i="8"/>
  <c r="BV181" i="8"/>
  <c r="BV168" i="8"/>
  <c r="BV171" i="8"/>
  <c r="BV169" i="8"/>
  <c r="BV163" i="8"/>
  <c r="BV185" i="8"/>
  <c r="BV177" i="8"/>
  <c r="BV172" i="8"/>
  <c r="BV161" i="8"/>
  <c r="BV158" i="8"/>
  <c r="BV154" i="8"/>
  <c r="BV150" i="8"/>
  <c r="BV142" i="8"/>
  <c r="BV159" i="8"/>
  <c r="BV155" i="8"/>
  <c r="BV151" i="8"/>
  <c r="BV160" i="8"/>
  <c r="BV156" i="8"/>
  <c r="BV152" i="8"/>
  <c r="BV148" i="8"/>
  <c r="BV165" i="8"/>
  <c r="BV164" i="8"/>
  <c r="BV157" i="8"/>
  <c r="BV153" i="8"/>
  <c r="BV149" i="8"/>
  <c r="BV136" i="8"/>
  <c r="BV132" i="8"/>
  <c r="BV128" i="8"/>
  <c r="BV124" i="8"/>
  <c r="BV120" i="8"/>
  <c r="BV116" i="8"/>
  <c r="BV112" i="8"/>
  <c r="BV108" i="8"/>
  <c r="BV137" i="8"/>
  <c r="BV133" i="8"/>
  <c r="BV129" i="8"/>
  <c r="BV125" i="8"/>
  <c r="BV121" i="8"/>
  <c r="BV117" i="8"/>
  <c r="BV113" i="8"/>
  <c r="BV138" i="8"/>
  <c r="BV134" i="8"/>
  <c r="BV130" i="8"/>
  <c r="BV126" i="8"/>
  <c r="BV122" i="8"/>
  <c r="BV118" i="8"/>
  <c r="BV114" i="8"/>
  <c r="BV110" i="8"/>
  <c r="BV106" i="8"/>
  <c r="BV139" i="8"/>
  <c r="BV135" i="8"/>
  <c r="BV131" i="8"/>
  <c r="BV127" i="8"/>
  <c r="BV123" i="8"/>
  <c r="BV119" i="8"/>
  <c r="BV115" i="8"/>
  <c r="BV111" i="8"/>
  <c r="BV107" i="8"/>
  <c r="BV103" i="8"/>
  <c r="BV99" i="8"/>
  <c r="BV104" i="8"/>
  <c r="BV102" i="8"/>
  <c r="BV95" i="8"/>
  <c r="BV91" i="8"/>
  <c r="BV87" i="8"/>
  <c r="BV83" i="8"/>
  <c r="BV79" i="8"/>
  <c r="BV75" i="8"/>
  <c r="BV71" i="8"/>
  <c r="BV67" i="8"/>
  <c r="BV63" i="8"/>
  <c r="BV105" i="8"/>
  <c r="BV96" i="8"/>
  <c r="BV92" i="8"/>
  <c r="BV88" i="8"/>
  <c r="BV84" i="8"/>
  <c r="BV80" i="8"/>
  <c r="BV109" i="8"/>
  <c r="BV100" i="8"/>
  <c r="BV98" i="8"/>
  <c r="BV97" i="8"/>
  <c r="BV93" i="8"/>
  <c r="BV89" i="8"/>
  <c r="BV85" i="8"/>
  <c r="BV81" i="8"/>
  <c r="BV77" i="8"/>
  <c r="BV73" i="8"/>
  <c r="BV69" i="8"/>
  <c r="BV65" i="8"/>
  <c r="BV101" i="8"/>
  <c r="BV94" i="8"/>
  <c r="BV90" i="8"/>
  <c r="BV86" i="8"/>
  <c r="BV82" i="8"/>
  <c r="BV78" i="8"/>
  <c r="BV74" i="8"/>
  <c r="BV70" i="8"/>
  <c r="BV66" i="8"/>
  <c r="BV61" i="8"/>
  <c r="BV58" i="8"/>
  <c r="BV54" i="8"/>
  <c r="BV50" i="8"/>
  <c r="BV46" i="8"/>
  <c r="BV42" i="8"/>
  <c r="BV38" i="8"/>
  <c r="BV34" i="8"/>
  <c r="BV30" i="8"/>
  <c r="BV26" i="8"/>
  <c r="BV76" i="8"/>
  <c r="BV68" i="8"/>
  <c r="BV64" i="8"/>
  <c r="BV62" i="8"/>
  <c r="BV59" i="8"/>
  <c r="BV55" i="8"/>
  <c r="BV51" i="8"/>
  <c r="BV47" i="8"/>
  <c r="BV43" i="8"/>
  <c r="BV39" i="8"/>
  <c r="BV35" i="8"/>
  <c r="BV31" i="8"/>
  <c r="BV27" i="8"/>
  <c r="BV56" i="8"/>
  <c r="BV52" i="8"/>
  <c r="BV48" i="8"/>
  <c r="BV44" i="8"/>
  <c r="BV40" i="8"/>
  <c r="BV36" i="8"/>
  <c r="BV32" i="8"/>
  <c r="BV28" i="8"/>
  <c r="BV24" i="8"/>
  <c r="BV72" i="8"/>
  <c r="BV60" i="8"/>
  <c r="BV57" i="8"/>
  <c r="BV53" i="8"/>
  <c r="BV49" i="8"/>
  <c r="BV45" i="8"/>
  <c r="BV41" i="8"/>
  <c r="BV37" i="8"/>
  <c r="BV33" i="8"/>
  <c r="BV29" i="8"/>
  <c r="BV25" i="8"/>
  <c r="BV21" i="8"/>
  <c r="BV17" i="8"/>
  <c r="BV13" i="8"/>
  <c r="BV9" i="8"/>
  <c r="BV19" i="8"/>
  <c r="BV11" i="8"/>
  <c r="BV6" i="8"/>
  <c r="BV2" i="8"/>
  <c r="BV22" i="8"/>
  <c r="BV20" i="8"/>
  <c r="BV14" i="8"/>
  <c r="BV12" i="8"/>
  <c r="BV3" i="8"/>
  <c r="BV23" i="8"/>
  <c r="BV15" i="8"/>
  <c r="BV7" i="8"/>
  <c r="BV4" i="8"/>
  <c r="BV18" i="8"/>
  <c r="BV16" i="8"/>
  <c r="BV10" i="8"/>
  <c r="BV8" i="8"/>
  <c r="BV5" i="8"/>
  <c r="N19" i="2"/>
  <c r="O19" i="2"/>
  <c r="Q19" i="2"/>
  <c r="Y20" i="2"/>
  <c r="Z19" i="2"/>
  <c r="AB19" i="2"/>
  <c r="I20" i="2"/>
  <c r="J20" i="2"/>
  <c r="L20" i="2"/>
  <c r="R20" i="2"/>
  <c r="U19" i="4"/>
  <c r="X19" i="4"/>
  <c r="AA19" i="4"/>
  <c r="AD19" i="4"/>
  <c r="F19" i="5"/>
  <c r="J19" i="5"/>
  <c r="T21" i="2"/>
  <c r="U20" i="2"/>
  <c r="W20" i="2"/>
  <c r="AC20" i="2"/>
  <c r="BW248" i="8"/>
  <c r="BW244" i="8"/>
  <c r="BW249" i="8"/>
  <c r="BW245" i="8"/>
  <c r="BW250" i="8"/>
  <c r="BW240" i="8"/>
  <c r="BW236" i="8"/>
  <c r="BW237" i="8"/>
  <c r="BW247" i="8"/>
  <c r="BW246" i="8"/>
  <c r="BW243" i="8"/>
  <c r="BW242" i="8"/>
  <c r="BW241" i="8"/>
  <c r="BW238" i="8"/>
  <c r="BW231" i="8"/>
  <c r="BW227" i="8"/>
  <c r="BW223" i="8"/>
  <c r="BW219" i="8"/>
  <c r="BW239" i="8"/>
  <c r="BW235" i="8"/>
  <c r="BW234" i="8"/>
  <c r="BW232" i="8"/>
  <c r="BW228" i="8"/>
  <c r="BW224" i="8"/>
  <c r="BW220" i="8"/>
  <c r="BW233" i="8"/>
  <c r="BW229" i="8"/>
  <c r="BW218" i="8"/>
  <c r="BW215" i="8"/>
  <c r="BW211" i="8"/>
  <c r="BW207" i="8"/>
  <c r="BW203" i="8"/>
  <c r="BW230" i="8"/>
  <c r="BW216" i="8"/>
  <c r="BW212" i="8"/>
  <c r="BW208" i="8"/>
  <c r="BW226" i="8"/>
  <c r="BW225" i="8"/>
  <c r="BW222" i="8"/>
  <c r="BW221" i="8"/>
  <c r="BW217" i="8"/>
  <c r="BW213" i="8"/>
  <c r="BW209" i="8"/>
  <c r="BW210" i="8"/>
  <c r="BW200" i="8"/>
  <c r="BW201" i="8"/>
  <c r="BW197" i="8"/>
  <c r="BW193" i="8"/>
  <c r="BW214" i="8"/>
  <c r="BW204" i="8"/>
  <c r="BW202" i="8"/>
  <c r="BW198" i="8"/>
  <c r="BW194" i="8"/>
  <c r="BW190" i="8"/>
  <c r="BW196" i="8"/>
  <c r="BW195" i="8"/>
  <c r="BW192" i="8"/>
  <c r="BW191" i="8"/>
  <c r="BW189" i="8"/>
  <c r="BW188" i="8"/>
  <c r="BW187" i="8"/>
  <c r="BW183" i="8"/>
  <c r="BW179" i="8"/>
  <c r="BW175" i="8"/>
  <c r="BW171" i="8"/>
  <c r="BW167" i="8"/>
  <c r="BW163" i="8"/>
  <c r="BW184" i="8"/>
  <c r="BW180" i="8"/>
  <c r="BW176" i="8"/>
  <c r="BW185" i="8"/>
  <c r="BW181" i="8"/>
  <c r="BW177" i="8"/>
  <c r="BW199" i="8"/>
  <c r="BW182" i="8"/>
  <c r="BW174" i="8"/>
  <c r="BW168" i="8"/>
  <c r="BW206" i="8"/>
  <c r="BW170" i="8"/>
  <c r="BW169" i="8"/>
  <c r="BW186" i="8"/>
  <c r="BW178" i="8"/>
  <c r="BW172" i="8"/>
  <c r="BW164" i="8"/>
  <c r="BW173" i="8"/>
  <c r="BW159" i="8"/>
  <c r="BW155" i="8"/>
  <c r="BW151" i="8"/>
  <c r="BW160" i="8"/>
  <c r="BW156" i="8"/>
  <c r="BW152" i="8"/>
  <c r="BW148" i="8"/>
  <c r="BW165" i="8"/>
  <c r="BW157" i="8"/>
  <c r="BW153" i="8"/>
  <c r="BW149" i="8"/>
  <c r="BW166" i="8"/>
  <c r="BW162" i="8"/>
  <c r="BW161" i="8"/>
  <c r="BW158" i="8"/>
  <c r="BW154" i="8"/>
  <c r="BW150" i="8"/>
  <c r="BW142" i="8"/>
  <c r="BW137" i="8"/>
  <c r="BW133" i="8"/>
  <c r="BW129" i="8"/>
  <c r="BW125" i="8"/>
  <c r="BW121" i="8"/>
  <c r="BW117" i="8"/>
  <c r="BW113" i="8"/>
  <c r="BW109" i="8"/>
  <c r="BW138" i="8"/>
  <c r="BW134" i="8"/>
  <c r="BW130" i="8"/>
  <c r="BW126" i="8"/>
  <c r="BW122" i="8"/>
  <c r="BW118" i="8"/>
  <c r="BW114" i="8"/>
  <c r="BW110" i="8"/>
  <c r="BW139" i="8"/>
  <c r="BW135" i="8"/>
  <c r="BW131" i="8"/>
  <c r="BW127" i="8"/>
  <c r="BW123" i="8"/>
  <c r="BW119" i="8"/>
  <c r="BW115" i="8"/>
  <c r="BW111" i="8"/>
  <c r="BW107" i="8"/>
  <c r="BW140" i="8"/>
  <c r="BW136" i="8"/>
  <c r="BW132" i="8"/>
  <c r="BW128" i="8"/>
  <c r="BW124" i="8"/>
  <c r="BW120" i="8"/>
  <c r="BW116" i="8"/>
  <c r="BW112" i="8"/>
  <c r="BW108" i="8"/>
  <c r="BW104" i="8"/>
  <c r="BW100" i="8"/>
  <c r="BW105" i="8"/>
  <c r="BW96" i="8"/>
  <c r="BW92" i="8"/>
  <c r="BW88" i="8"/>
  <c r="BW84" i="8"/>
  <c r="BW80" i="8"/>
  <c r="BW76" i="8"/>
  <c r="BW72" i="8"/>
  <c r="BW68" i="8"/>
  <c r="BW64" i="8"/>
  <c r="BW60" i="8"/>
  <c r="BW106" i="8"/>
  <c r="BW99" i="8"/>
  <c r="BW98" i="8"/>
  <c r="BW97" i="8"/>
  <c r="BW93" i="8"/>
  <c r="BW89" i="8"/>
  <c r="BW85" i="8"/>
  <c r="BW81" i="8"/>
  <c r="BW101" i="8"/>
  <c r="BW94" i="8"/>
  <c r="BW90" i="8"/>
  <c r="BW86" i="8"/>
  <c r="BW82" i="8"/>
  <c r="BW78" i="8"/>
  <c r="BW74" i="8"/>
  <c r="BW70" i="8"/>
  <c r="BW66" i="8"/>
  <c r="BW103" i="8"/>
  <c r="BW102" i="8"/>
  <c r="BW95" i="8"/>
  <c r="BW91" i="8"/>
  <c r="BW87" i="8"/>
  <c r="BW83" i="8"/>
  <c r="BW79" i="8"/>
  <c r="BW75" i="8"/>
  <c r="BW71" i="8"/>
  <c r="BW67" i="8"/>
  <c r="BW77" i="8"/>
  <c r="BW69" i="8"/>
  <c r="BW63" i="8"/>
  <c r="BW62" i="8"/>
  <c r="BW59" i="8"/>
  <c r="BW55" i="8"/>
  <c r="BW51" i="8"/>
  <c r="BW47" i="8"/>
  <c r="BW43" i="8"/>
  <c r="BW39" i="8"/>
  <c r="BW35" i="8"/>
  <c r="BW31" i="8"/>
  <c r="BW27" i="8"/>
  <c r="BW56" i="8"/>
  <c r="BW52" i="8"/>
  <c r="BW48" i="8"/>
  <c r="BW44" i="8"/>
  <c r="BW40" i="8"/>
  <c r="BW36" i="8"/>
  <c r="BW32" i="8"/>
  <c r="BW28" i="8"/>
  <c r="BW73" i="8"/>
  <c r="BW65" i="8"/>
  <c r="BW57" i="8"/>
  <c r="BW53" i="8"/>
  <c r="BW49" i="8"/>
  <c r="BW45" i="8"/>
  <c r="BW41" i="8"/>
  <c r="BW37" i="8"/>
  <c r="BW33" i="8"/>
  <c r="BW29" i="8"/>
  <c r="BW25" i="8"/>
  <c r="BW21" i="8"/>
  <c r="BW61" i="8"/>
  <c r="BW58" i="8"/>
  <c r="BW54" i="8"/>
  <c r="BW50" i="8"/>
  <c r="BW46" i="8"/>
  <c r="BW42" i="8"/>
  <c r="BW38" i="8"/>
  <c r="BW34" i="8"/>
  <c r="BW30" i="8"/>
  <c r="BW26" i="8"/>
  <c r="BW22" i="8"/>
  <c r="BW18" i="8"/>
  <c r="BW14" i="8"/>
  <c r="BW10" i="8"/>
  <c r="BW20" i="8"/>
  <c r="BW13" i="8"/>
  <c r="BW12" i="8"/>
  <c r="BW3" i="8"/>
  <c r="BW23" i="8"/>
  <c r="BW15" i="8"/>
  <c r="BW7" i="8"/>
  <c r="BW4" i="8"/>
  <c r="BW17" i="8"/>
  <c r="BW16" i="8"/>
  <c r="BW9" i="8"/>
  <c r="BW8" i="8"/>
  <c r="BW5" i="8"/>
  <c r="BW24" i="8"/>
  <c r="BW19" i="8"/>
  <c r="BW11" i="8"/>
  <c r="BW6" i="8"/>
  <c r="BW2" i="8"/>
  <c r="N20" i="2"/>
  <c r="O20" i="2"/>
  <c r="Q20" i="2"/>
  <c r="Z20" i="2"/>
  <c r="AB20" i="2"/>
  <c r="Y21" i="2"/>
  <c r="I21" i="2"/>
  <c r="J21" i="2"/>
  <c r="L21" i="2"/>
  <c r="R21" i="2"/>
  <c r="U20" i="4"/>
  <c r="X20" i="4"/>
  <c r="AA20" i="4"/>
  <c r="AD20" i="4"/>
  <c r="F20" i="5"/>
  <c r="J20" i="5"/>
  <c r="T22" i="2"/>
  <c r="U21" i="2"/>
  <c r="W21" i="2"/>
  <c r="AC21" i="2"/>
  <c r="BX249" i="8"/>
  <c r="BX245" i="8"/>
  <c r="BX241" i="8"/>
  <c r="BX250" i="8"/>
  <c r="BX246" i="8"/>
  <c r="BX242" i="8"/>
  <c r="BX237" i="8"/>
  <c r="BX248" i="8"/>
  <c r="BX247" i="8"/>
  <c r="BX244" i="8"/>
  <c r="BX243" i="8"/>
  <c r="BX238" i="8"/>
  <c r="BX239" i="8"/>
  <c r="BX235" i="8"/>
  <c r="BX240" i="8"/>
  <c r="BX234" i="8"/>
  <c r="BX232" i="8"/>
  <c r="BX228" i="8"/>
  <c r="BX224" i="8"/>
  <c r="BX220" i="8"/>
  <c r="BX233" i="8"/>
  <c r="BX229" i="8"/>
  <c r="BX225" i="8"/>
  <c r="BX221" i="8"/>
  <c r="BX236" i="8"/>
  <c r="BX230" i="8"/>
  <c r="BX231" i="8"/>
  <c r="BX219" i="8"/>
  <c r="BX216" i="8"/>
  <c r="BX212" i="8"/>
  <c r="BX208" i="8"/>
  <c r="BX204" i="8"/>
  <c r="BX226" i="8"/>
  <c r="BX223" i="8"/>
  <c r="BX222" i="8"/>
  <c r="BX217" i="8"/>
  <c r="BX213" i="8"/>
  <c r="BX209" i="8"/>
  <c r="BX227" i="8"/>
  <c r="BX214" i="8"/>
  <c r="BX210" i="8"/>
  <c r="BX206" i="8"/>
  <c r="BX218" i="8"/>
  <c r="BX201" i="8"/>
  <c r="BX215" i="8"/>
  <c r="BX203" i="8"/>
  <c r="BX202" i="8"/>
  <c r="BX198" i="8"/>
  <c r="BX194" i="8"/>
  <c r="BX190" i="8"/>
  <c r="BX199" i="8"/>
  <c r="BX195" i="8"/>
  <c r="BX191" i="8"/>
  <c r="BX184" i="8"/>
  <c r="BX180" i="8"/>
  <c r="BX176" i="8"/>
  <c r="BX172" i="8"/>
  <c r="BX168" i="8"/>
  <c r="BX164" i="8"/>
  <c r="BX185" i="8"/>
  <c r="BX181" i="8"/>
  <c r="BX177" i="8"/>
  <c r="BX211" i="8"/>
  <c r="BX207" i="8"/>
  <c r="BX200" i="8"/>
  <c r="BX186" i="8"/>
  <c r="BX182" i="8"/>
  <c r="BX178" i="8"/>
  <c r="BX174" i="8"/>
  <c r="BX196" i="8"/>
  <c r="BX170" i="8"/>
  <c r="BX169" i="8"/>
  <c r="BX193" i="8"/>
  <c r="BX187" i="8"/>
  <c r="BX179" i="8"/>
  <c r="BX171" i="8"/>
  <c r="BX163" i="8"/>
  <c r="BX192" i="8"/>
  <c r="BX188" i="8"/>
  <c r="BX173" i="8"/>
  <c r="BX166" i="8"/>
  <c r="BX165" i="8"/>
  <c r="BX197" i="8"/>
  <c r="BX189" i="8"/>
  <c r="BX183" i="8"/>
  <c r="BX175" i="8"/>
  <c r="BX167" i="8"/>
  <c r="BX160" i="8"/>
  <c r="BX156" i="8"/>
  <c r="BX152" i="8"/>
  <c r="BX148" i="8"/>
  <c r="BX140" i="8"/>
  <c r="BX157" i="8"/>
  <c r="BX153" i="8"/>
  <c r="BX149" i="8"/>
  <c r="BX162" i="8"/>
  <c r="BX161" i="8"/>
  <c r="BX158" i="8"/>
  <c r="BX154" i="8"/>
  <c r="BX150" i="8"/>
  <c r="BX159" i="8"/>
  <c r="BX155" i="8"/>
  <c r="BX151" i="8"/>
  <c r="BX138" i="8"/>
  <c r="BX134" i="8"/>
  <c r="BX130" i="8"/>
  <c r="BX126" i="8"/>
  <c r="BX122" i="8"/>
  <c r="BX118" i="8"/>
  <c r="BX114" i="8"/>
  <c r="BX110" i="8"/>
  <c r="BX139" i="8"/>
  <c r="BX135" i="8"/>
  <c r="BX131" i="8"/>
  <c r="BX127" i="8"/>
  <c r="BX123" i="8"/>
  <c r="BX119" i="8"/>
  <c r="BX115" i="8"/>
  <c r="BX111" i="8"/>
  <c r="BX136" i="8"/>
  <c r="BX132" i="8"/>
  <c r="BX128" i="8"/>
  <c r="BX124" i="8"/>
  <c r="BX120" i="8"/>
  <c r="BX116" i="8"/>
  <c r="BX112" i="8"/>
  <c r="BX108" i="8"/>
  <c r="BX137" i="8"/>
  <c r="BX133" i="8"/>
  <c r="BX129" i="8"/>
  <c r="BX125" i="8"/>
  <c r="BX121" i="8"/>
  <c r="BX117" i="8"/>
  <c r="BX113" i="8"/>
  <c r="BX109" i="8"/>
  <c r="BX105" i="8"/>
  <c r="BX101" i="8"/>
  <c r="BX107" i="8"/>
  <c r="BX106" i="8"/>
  <c r="BX99" i="8"/>
  <c r="BX98" i="8"/>
  <c r="BX97" i="8"/>
  <c r="BX93" i="8"/>
  <c r="BX89" i="8"/>
  <c r="BX85" i="8"/>
  <c r="BX81" i="8"/>
  <c r="BX77" i="8"/>
  <c r="BX73" i="8"/>
  <c r="BX69" i="8"/>
  <c r="BX65" i="8"/>
  <c r="BX61" i="8"/>
  <c r="BX100" i="8"/>
  <c r="BX94" i="8"/>
  <c r="BX90" i="8"/>
  <c r="BX86" i="8"/>
  <c r="BX82" i="8"/>
  <c r="BX103" i="8"/>
  <c r="BX102" i="8"/>
  <c r="BX95" i="8"/>
  <c r="BX91" i="8"/>
  <c r="BX87" i="8"/>
  <c r="BX83" i="8"/>
  <c r="BX79" i="8"/>
  <c r="BX75" i="8"/>
  <c r="BX71" i="8"/>
  <c r="BX67" i="8"/>
  <c r="BX104" i="8"/>
  <c r="BX96" i="8"/>
  <c r="BX92" i="8"/>
  <c r="BX88" i="8"/>
  <c r="BX84" i="8"/>
  <c r="BX80" i="8"/>
  <c r="BX76" i="8"/>
  <c r="BX72" i="8"/>
  <c r="BX68" i="8"/>
  <c r="BX64" i="8"/>
  <c r="BX56" i="8"/>
  <c r="BX52" i="8"/>
  <c r="BX48" i="8"/>
  <c r="BX44" i="8"/>
  <c r="BX40" i="8"/>
  <c r="BX36" i="8"/>
  <c r="BX32" i="8"/>
  <c r="BX28" i="8"/>
  <c r="BX24" i="8"/>
  <c r="BX74" i="8"/>
  <c r="BX66" i="8"/>
  <c r="BX57" i="8"/>
  <c r="BX53" i="8"/>
  <c r="BX49" i="8"/>
  <c r="BX45" i="8"/>
  <c r="BX41" i="8"/>
  <c r="BX37" i="8"/>
  <c r="BX33" i="8"/>
  <c r="BX29" i="8"/>
  <c r="BX25" i="8"/>
  <c r="BX60" i="8"/>
  <c r="BX58" i="8"/>
  <c r="BX54" i="8"/>
  <c r="BX50" i="8"/>
  <c r="BX46" i="8"/>
  <c r="BX42" i="8"/>
  <c r="BX38" i="8"/>
  <c r="BX34" i="8"/>
  <c r="BX30" i="8"/>
  <c r="BX26" i="8"/>
  <c r="BX22" i="8"/>
  <c r="BX78" i="8"/>
  <c r="BX70" i="8"/>
  <c r="BX63" i="8"/>
  <c r="BX62" i="8"/>
  <c r="BX59" i="8"/>
  <c r="BX55" i="8"/>
  <c r="BX51" i="8"/>
  <c r="BX47" i="8"/>
  <c r="BX43" i="8"/>
  <c r="BX39" i="8"/>
  <c r="BX35" i="8"/>
  <c r="BX31" i="8"/>
  <c r="BX27" i="8"/>
  <c r="BX23" i="8"/>
  <c r="BX19" i="8"/>
  <c r="BX15" i="8"/>
  <c r="BX11" i="8"/>
  <c r="BX7" i="8"/>
  <c r="BX21" i="8"/>
  <c r="BX14" i="8"/>
  <c r="BX4" i="8"/>
  <c r="BX17" i="8"/>
  <c r="BX16" i="8"/>
  <c r="BX9" i="8"/>
  <c r="BX8" i="8"/>
  <c r="BX5" i="8"/>
  <c r="BX18" i="8"/>
  <c r="BX10" i="8"/>
  <c r="BX6" i="8"/>
  <c r="BX2" i="8"/>
  <c r="BX20" i="8"/>
  <c r="BX13" i="8"/>
  <c r="BX12" i="8"/>
  <c r="BX3" i="8"/>
  <c r="N21" i="2"/>
  <c r="O21" i="2"/>
  <c r="Q21" i="2"/>
  <c r="Z21" i="2"/>
  <c r="AB21" i="2"/>
  <c r="Y22" i="2"/>
  <c r="I22" i="2"/>
  <c r="J22" i="2"/>
  <c r="L22" i="2"/>
  <c r="R22" i="2"/>
  <c r="U21" i="4"/>
  <c r="T23" i="2"/>
  <c r="U22" i="2"/>
  <c r="W22" i="2"/>
  <c r="AC22" i="2"/>
  <c r="V21" i="4"/>
  <c r="X21" i="4"/>
  <c r="AA21" i="4"/>
  <c r="AD21" i="4"/>
  <c r="F21" i="5"/>
  <c r="J21" i="5"/>
  <c r="N22" i="2"/>
  <c r="O22" i="2"/>
  <c r="Q22" i="2"/>
  <c r="Y23" i="2"/>
  <c r="Z22" i="2"/>
  <c r="AB22" i="2"/>
  <c r="I23" i="2"/>
  <c r="J23" i="2"/>
  <c r="L23" i="2"/>
  <c r="R23" i="2"/>
  <c r="U22" i="4"/>
  <c r="X22" i="4"/>
  <c r="AA22" i="4"/>
  <c r="AD22" i="4"/>
  <c r="F22" i="5"/>
  <c r="J22" i="5"/>
  <c r="T24" i="2"/>
  <c r="U23" i="2"/>
  <c r="W23" i="2"/>
  <c r="AC23" i="2"/>
  <c r="N23" i="2"/>
  <c r="O23" i="2"/>
  <c r="Q23" i="2"/>
  <c r="Y24" i="2"/>
  <c r="Z23" i="2"/>
  <c r="AB23" i="2"/>
  <c r="I24" i="2"/>
  <c r="J24" i="2"/>
  <c r="L24" i="2"/>
  <c r="R24" i="2"/>
  <c r="U23" i="4"/>
  <c r="X23" i="4"/>
  <c r="AA23" i="4"/>
  <c r="AD23" i="4"/>
  <c r="F23" i="5"/>
  <c r="J23" i="5"/>
  <c r="T25" i="2"/>
  <c r="U24" i="2"/>
  <c r="W24" i="2"/>
  <c r="AC24" i="2"/>
  <c r="N24" i="2"/>
  <c r="O24" i="2"/>
  <c r="Q24" i="2"/>
  <c r="Y25" i="2"/>
  <c r="Z24" i="2"/>
  <c r="AB24" i="2"/>
  <c r="I25" i="2"/>
  <c r="J25" i="2"/>
  <c r="L25" i="2"/>
  <c r="R25" i="2"/>
  <c r="U24" i="4"/>
  <c r="X24" i="4"/>
  <c r="AA24" i="4"/>
  <c r="AD24" i="4"/>
  <c r="F24" i="5"/>
  <c r="J24" i="5"/>
  <c r="T26" i="2"/>
  <c r="U25" i="2"/>
  <c r="W25" i="2"/>
  <c r="AC25" i="2"/>
  <c r="N25" i="2"/>
  <c r="O25" i="2"/>
  <c r="Q25" i="2"/>
  <c r="Z25" i="2"/>
  <c r="AB25" i="2"/>
  <c r="Y26" i="2"/>
  <c r="I26" i="2"/>
  <c r="J26" i="2"/>
  <c r="L26" i="2"/>
  <c r="R26" i="2"/>
  <c r="U25" i="4"/>
  <c r="X25" i="4"/>
  <c r="AA25" i="4"/>
  <c r="AD25" i="4"/>
  <c r="F25" i="5"/>
  <c r="J25" i="5"/>
  <c r="U26" i="2"/>
  <c r="W26" i="2"/>
  <c r="AC26" i="2"/>
  <c r="T27" i="2"/>
  <c r="N26" i="2"/>
  <c r="O26" i="2"/>
  <c r="Q26" i="2"/>
  <c r="Z26" i="2"/>
  <c r="AB26" i="2"/>
  <c r="Y27" i="2"/>
  <c r="I27" i="2"/>
  <c r="J27" i="2"/>
  <c r="L27" i="2"/>
  <c r="R27" i="2"/>
  <c r="U26" i="4"/>
  <c r="U27" i="2"/>
  <c r="W27" i="2"/>
  <c r="AC27" i="2"/>
  <c r="V26" i="4"/>
  <c r="T28" i="2"/>
  <c r="X26" i="4"/>
  <c r="AA26" i="4"/>
  <c r="AD26" i="4"/>
  <c r="F26" i="5"/>
  <c r="J26" i="5"/>
  <c r="N27" i="2"/>
  <c r="O27" i="2"/>
  <c r="Q27" i="2"/>
  <c r="Y28" i="2"/>
  <c r="Z27" i="2"/>
  <c r="AB27" i="2"/>
  <c r="I28" i="2"/>
  <c r="J28" i="2"/>
  <c r="L28" i="2"/>
  <c r="R28" i="2"/>
  <c r="U27" i="4"/>
  <c r="X27" i="4"/>
  <c r="AA27" i="4"/>
  <c r="AD27" i="4"/>
  <c r="F27" i="5"/>
  <c r="J27" i="5"/>
  <c r="T29" i="2"/>
  <c r="U28" i="2"/>
  <c r="W28" i="2"/>
  <c r="AC28" i="2"/>
  <c r="N28" i="2"/>
  <c r="O28" i="2"/>
  <c r="Q28" i="2"/>
  <c r="Z28" i="2"/>
  <c r="AB28" i="2"/>
  <c r="Y29" i="2"/>
  <c r="I29" i="2"/>
  <c r="J29" i="2"/>
  <c r="L29" i="2"/>
  <c r="R29" i="2"/>
  <c r="U28" i="4"/>
  <c r="X28" i="4"/>
  <c r="AA28" i="4"/>
  <c r="AD28" i="4"/>
  <c r="F28" i="5"/>
  <c r="J28" i="5"/>
  <c r="U29" i="2"/>
  <c r="W29" i="2"/>
  <c r="AC29" i="2"/>
  <c r="T30" i="2"/>
  <c r="N29" i="2"/>
  <c r="O29" i="2"/>
  <c r="Q29" i="2"/>
  <c r="Z29" i="2"/>
  <c r="AB29" i="2"/>
  <c r="Y30" i="2"/>
  <c r="I30" i="2"/>
  <c r="J30" i="2"/>
  <c r="L30" i="2"/>
  <c r="R30" i="2"/>
  <c r="U29" i="4"/>
  <c r="X29" i="4"/>
  <c r="AA29" i="4"/>
  <c r="AD29" i="4"/>
  <c r="F29" i="5"/>
  <c r="J29" i="5"/>
  <c r="U30" i="2"/>
  <c r="W30" i="2"/>
  <c r="AC30" i="2"/>
  <c r="T31" i="2"/>
  <c r="N30" i="2"/>
  <c r="O30" i="2"/>
  <c r="Q30" i="2"/>
  <c r="Y31" i="2"/>
  <c r="Z30" i="2"/>
  <c r="AB30" i="2"/>
  <c r="I31" i="2"/>
  <c r="J31" i="2"/>
  <c r="L31" i="2"/>
  <c r="R31" i="2"/>
  <c r="U30" i="4"/>
  <c r="T32" i="2"/>
  <c r="U31" i="2"/>
  <c r="W31" i="2"/>
  <c r="AC31" i="2"/>
  <c r="V30" i="4"/>
  <c r="X30" i="4"/>
  <c r="AA30" i="4"/>
  <c r="AD30" i="4"/>
  <c r="F30" i="5"/>
  <c r="J30" i="5"/>
  <c r="N31" i="2"/>
  <c r="O31" i="2"/>
  <c r="Q31" i="2"/>
  <c r="Y32" i="2"/>
  <c r="Z31" i="2"/>
  <c r="AB31" i="2"/>
  <c r="I32" i="2"/>
  <c r="J32" i="2"/>
  <c r="L32" i="2"/>
  <c r="R32" i="2"/>
  <c r="U31" i="4"/>
  <c r="X31" i="4"/>
  <c r="T33" i="2"/>
  <c r="U32" i="2"/>
  <c r="W32" i="2"/>
  <c r="AC32" i="2"/>
  <c r="N32" i="2"/>
  <c r="O32" i="2"/>
  <c r="Q32" i="2"/>
  <c r="Y33" i="2"/>
  <c r="Z32" i="2"/>
  <c r="AB32" i="2"/>
  <c r="I33" i="2"/>
  <c r="J33" i="2"/>
  <c r="L33" i="2"/>
  <c r="R33" i="2"/>
  <c r="U32" i="4"/>
  <c r="X32" i="4"/>
  <c r="AA32" i="4"/>
  <c r="AD32" i="4"/>
  <c r="F32" i="5"/>
  <c r="J32" i="5"/>
  <c r="T34" i="2"/>
  <c r="U33" i="2"/>
  <c r="W33" i="2"/>
  <c r="AC33" i="2"/>
  <c r="AA31" i="4"/>
  <c r="AD31" i="4"/>
  <c r="F31" i="5"/>
  <c r="J31" i="5"/>
  <c r="N33" i="2"/>
  <c r="O33" i="2"/>
  <c r="Q33" i="2"/>
  <c r="Z33" i="2"/>
  <c r="AB33" i="2"/>
  <c r="Y34" i="2"/>
  <c r="I34" i="2"/>
  <c r="J34" i="2"/>
  <c r="L34" i="2"/>
  <c r="R34" i="2"/>
  <c r="U33" i="4"/>
  <c r="X33" i="4"/>
  <c r="AA33" i="4"/>
  <c r="AD33" i="4"/>
  <c r="F33" i="5"/>
  <c r="J33" i="5"/>
  <c r="T35" i="2"/>
  <c r="U34" i="2"/>
  <c r="W34" i="2"/>
  <c r="AC34" i="2"/>
  <c r="N34" i="2"/>
  <c r="O34" i="2"/>
  <c r="Q34" i="2"/>
  <c r="Y35" i="2"/>
  <c r="Z34" i="2"/>
  <c r="AB34" i="2"/>
  <c r="I35" i="2"/>
  <c r="J35" i="2"/>
  <c r="L35" i="2"/>
  <c r="R35" i="2"/>
  <c r="U34" i="4"/>
  <c r="X34" i="4"/>
  <c r="AA34" i="4"/>
  <c r="AD34" i="4"/>
  <c r="F34" i="5"/>
  <c r="J34" i="5"/>
  <c r="U35" i="2"/>
  <c r="W35" i="2"/>
  <c r="AC35" i="2"/>
  <c r="T36" i="2"/>
  <c r="N35" i="2"/>
  <c r="O35" i="2"/>
  <c r="Q35" i="2"/>
  <c r="Y36" i="2"/>
  <c r="Z35" i="2"/>
  <c r="AB35" i="2"/>
  <c r="I36" i="2"/>
  <c r="J36" i="2"/>
  <c r="L36" i="2"/>
  <c r="R36" i="2"/>
  <c r="U35" i="4"/>
  <c r="X35" i="4"/>
  <c r="AA35" i="4"/>
  <c r="AD35" i="4"/>
  <c r="F35" i="5"/>
  <c r="J35" i="5"/>
  <c r="T37" i="2"/>
  <c r="U36" i="2"/>
  <c r="W36" i="2"/>
  <c r="AC36" i="2"/>
  <c r="N36" i="2"/>
  <c r="O36" i="2"/>
  <c r="Q36" i="2"/>
  <c r="Z36" i="2"/>
  <c r="AB36" i="2"/>
  <c r="Y37" i="2"/>
  <c r="I37" i="2"/>
  <c r="J37" i="2"/>
  <c r="L37" i="2"/>
  <c r="R37" i="2"/>
  <c r="U36" i="4"/>
  <c r="X36" i="4"/>
  <c r="AA36" i="4"/>
  <c r="AD36" i="4"/>
  <c r="F36" i="5"/>
  <c r="J36" i="5"/>
  <c r="T38" i="2"/>
  <c r="U37" i="2"/>
  <c r="W37" i="2"/>
  <c r="AC37" i="2"/>
  <c r="N37" i="2"/>
  <c r="O37" i="2"/>
  <c r="Q37" i="2"/>
  <c r="Z37" i="2"/>
  <c r="AB37" i="2"/>
  <c r="Y38" i="2"/>
  <c r="I38" i="2"/>
  <c r="J38" i="2"/>
  <c r="L38" i="2"/>
  <c r="R38" i="2"/>
  <c r="U37" i="4"/>
  <c r="X37" i="4"/>
  <c r="AA37" i="4"/>
  <c r="AD37" i="4"/>
  <c r="F37" i="5"/>
  <c r="J37" i="5"/>
  <c r="T39" i="2"/>
  <c r="U38" i="2"/>
  <c r="W38" i="2"/>
  <c r="AC38" i="2"/>
  <c r="N38" i="2"/>
  <c r="O38" i="2"/>
  <c r="Q38" i="2"/>
  <c r="Y39" i="2"/>
  <c r="Z38" i="2"/>
  <c r="AB38" i="2"/>
  <c r="I39" i="2"/>
  <c r="J39" i="2"/>
  <c r="L39" i="2"/>
  <c r="R39" i="2"/>
  <c r="U38" i="4"/>
  <c r="X38" i="4"/>
  <c r="AA38" i="4"/>
  <c r="AD38" i="4"/>
  <c r="F38" i="5"/>
  <c r="J38" i="5"/>
  <c r="T40" i="2"/>
  <c r="U39" i="2"/>
  <c r="W39" i="2"/>
  <c r="AC39" i="2"/>
  <c r="N39" i="2"/>
  <c r="O39" i="2"/>
  <c r="Q39" i="2"/>
  <c r="Y40" i="2"/>
  <c r="Z39" i="2"/>
  <c r="AB39" i="2"/>
  <c r="I40" i="2"/>
  <c r="J40" i="2"/>
  <c r="L40" i="2"/>
  <c r="R40" i="2"/>
  <c r="U39" i="4"/>
  <c r="X39" i="4"/>
  <c r="AA39" i="4"/>
  <c r="AD39" i="4"/>
  <c r="F39" i="5"/>
  <c r="J39" i="5"/>
  <c r="T41" i="2"/>
  <c r="U40" i="2"/>
  <c r="W40" i="2"/>
  <c r="AC40" i="2"/>
  <c r="N40" i="2"/>
  <c r="O40" i="2"/>
  <c r="Q40" i="2"/>
  <c r="Y41" i="2"/>
  <c r="Z40" i="2"/>
  <c r="AB40" i="2"/>
  <c r="I41" i="2"/>
  <c r="J41" i="2"/>
  <c r="L41" i="2"/>
  <c r="R41" i="2"/>
  <c r="U40" i="4"/>
  <c r="X40" i="4"/>
  <c r="AA40" i="4"/>
  <c r="AD40" i="4"/>
  <c r="F40" i="5"/>
  <c r="J40" i="5"/>
  <c r="T42" i="2"/>
  <c r="U41" i="2"/>
  <c r="W41" i="2"/>
  <c r="AC41" i="2"/>
  <c r="N41" i="2"/>
  <c r="O41" i="2"/>
  <c r="Q41" i="2"/>
  <c r="Y42" i="2"/>
  <c r="Z41" i="2"/>
  <c r="AB41" i="2"/>
  <c r="I42" i="2"/>
  <c r="J42" i="2"/>
  <c r="L42" i="2"/>
  <c r="R42" i="2"/>
  <c r="U41" i="4"/>
  <c r="X41" i="4"/>
  <c r="AA41" i="4"/>
  <c r="AD41" i="4"/>
  <c r="F41" i="5"/>
  <c r="J41" i="5"/>
  <c r="T43" i="2"/>
  <c r="U42" i="2"/>
  <c r="W42" i="2"/>
  <c r="AC42" i="2"/>
  <c r="N42" i="2"/>
  <c r="O42" i="2"/>
  <c r="Q42" i="2"/>
  <c r="Y43" i="2"/>
  <c r="Z42" i="2"/>
  <c r="AB42" i="2"/>
  <c r="I43" i="2"/>
  <c r="J43" i="2"/>
  <c r="L43" i="2"/>
  <c r="R43" i="2"/>
  <c r="U42" i="4"/>
  <c r="X42" i="4"/>
  <c r="AA42" i="4"/>
  <c r="AD42" i="4"/>
  <c r="F42" i="5"/>
  <c r="J42" i="5"/>
  <c r="U43" i="2"/>
  <c r="W43" i="2"/>
  <c r="AC43" i="2"/>
  <c r="T44" i="2"/>
  <c r="N43" i="2"/>
  <c r="O43" i="2"/>
  <c r="Q43" i="2"/>
  <c r="Z43" i="2"/>
  <c r="AB43" i="2"/>
  <c r="Y44" i="2"/>
  <c r="I44" i="2"/>
  <c r="J44" i="2"/>
  <c r="L44" i="2"/>
  <c r="R44" i="2"/>
  <c r="U43" i="4"/>
  <c r="X43" i="4"/>
  <c r="AA43" i="4"/>
  <c r="AD43" i="4"/>
  <c r="F43" i="5"/>
  <c r="J43" i="5"/>
  <c r="T45" i="2"/>
  <c r="U44" i="2"/>
  <c r="W44" i="2"/>
  <c r="AC44" i="2"/>
  <c r="N44" i="2"/>
  <c r="O44" i="2"/>
  <c r="Q44" i="2"/>
  <c r="Z44" i="2"/>
  <c r="AB44" i="2"/>
  <c r="Y45" i="2"/>
  <c r="I45" i="2"/>
  <c r="J45" i="2"/>
  <c r="L45" i="2"/>
  <c r="R45" i="2"/>
  <c r="U44" i="4"/>
  <c r="X44" i="4"/>
  <c r="AA44" i="4"/>
  <c r="AD44" i="4"/>
  <c r="F44" i="5"/>
  <c r="J44" i="5"/>
  <c r="T46" i="2"/>
  <c r="U45" i="2"/>
  <c r="W45" i="2"/>
  <c r="AC45" i="2"/>
  <c r="N45" i="2"/>
  <c r="O45" i="2"/>
  <c r="Q45" i="2"/>
  <c r="Y46" i="2"/>
  <c r="Z45" i="2"/>
  <c r="AB45" i="2"/>
  <c r="I46" i="2"/>
  <c r="J46" i="2"/>
  <c r="L46" i="2"/>
  <c r="R46" i="2"/>
  <c r="U45" i="4"/>
  <c r="X45" i="4"/>
  <c r="AA45" i="4"/>
  <c r="AD45" i="4"/>
  <c r="F45" i="5"/>
  <c r="J45" i="5"/>
  <c r="U46" i="2"/>
  <c r="W46" i="2"/>
  <c r="AC46" i="2"/>
  <c r="T47" i="2"/>
  <c r="N46" i="2"/>
  <c r="O46" i="2"/>
  <c r="Q46" i="2"/>
  <c r="Z46" i="2"/>
  <c r="AB46" i="2"/>
  <c r="Y47" i="2"/>
  <c r="I47" i="2"/>
  <c r="J47" i="2"/>
  <c r="L47" i="2"/>
  <c r="R47" i="2"/>
  <c r="U46" i="4"/>
  <c r="X46" i="4"/>
  <c r="AA46" i="4"/>
  <c r="AD46" i="4"/>
  <c r="F46" i="5"/>
  <c r="J46" i="5"/>
  <c r="U47" i="2"/>
  <c r="W47" i="2"/>
  <c r="AC47" i="2"/>
  <c r="T48" i="2"/>
  <c r="N47" i="2"/>
  <c r="O47" i="2"/>
  <c r="Q47" i="2"/>
  <c r="Z47" i="2"/>
  <c r="AB47" i="2"/>
  <c r="Y48" i="2"/>
  <c r="I48" i="2"/>
  <c r="J48" i="2"/>
  <c r="L48" i="2"/>
  <c r="R48" i="2"/>
  <c r="U47" i="4"/>
  <c r="X47" i="4"/>
  <c r="AA47" i="4"/>
  <c r="AD47" i="4"/>
  <c r="F47" i="5"/>
  <c r="J47" i="5"/>
  <c r="T49" i="2"/>
  <c r="U48" i="2"/>
  <c r="W48" i="2"/>
  <c r="AC48" i="2"/>
  <c r="N48" i="2"/>
  <c r="O48" i="2"/>
  <c r="Q48" i="2"/>
  <c r="Z48" i="2"/>
  <c r="AB48" i="2"/>
  <c r="Y49" i="2"/>
  <c r="I49" i="2"/>
  <c r="J49" i="2"/>
  <c r="L49" i="2"/>
  <c r="R49" i="2"/>
  <c r="U48" i="4"/>
  <c r="X48" i="4"/>
  <c r="AA48" i="4"/>
  <c r="AD48" i="4"/>
  <c r="F48" i="5"/>
  <c r="J48" i="5"/>
  <c r="U49" i="2"/>
  <c r="W49" i="2"/>
  <c r="AC49" i="2"/>
  <c r="T50" i="2"/>
  <c r="N49" i="2"/>
  <c r="O49" i="2"/>
  <c r="Q49" i="2"/>
  <c r="Z49" i="2"/>
  <c r="AB49" i="2"/>
  <c r="Y50" i="2"/>
  <c r="I50" i="2"/>
  <c r="J50" i="2"/>
  <c r="L50" i="2"/>
  <c r="R50" i="2"/>
  <c r="U49" i="4"/>
  <c r="X49" i="4"/>
  <c r="AA49" i="4"/>
  <c r="AD49" i="4"/>
  <c r="F49" i="5"/>
  <c r="J49" i="5"/>
  <c r="T51" i="2"/>
  <c r="U50" i="2"/>
  <c r="W50" i="2"/>
  <c r="AC50" i="2"/>
  <c r="N50" i="2"/>
  <c r="O50" i="2"/>
  <c r="Q50" i="2"/>
  <c r="Y51" i="2"/>
  <c r="Z50" i="2"/>
  <c r="AB50" i="2"/>
  <c r="I51" i="2"/>
  <c r="J51" i="2"/>
  <c r="L51" i="2"/>
  <c r="R51" i="2"/>
  <c r="U50" i="4"/>
  <c r="X50" i="4"/>
  <c r="AA50" i="4"/>
  <c r="AD50" i="4"/>
  <c r="F50" i="5"/>
  <c r="J50" i="5"/>
  <c r="U51" i="2"/>
  <c r="W51" i="2"/>
  <c r="AC51" i="2"/>
  <c r="T52" i="2"/>
  <c r="N51" i="2"/>
  <c r="O51" i="2"/>
  <c r="Q51" i="2"/>
  <c r="Y52" i="2"/>
  <c r="Z51" i="2"/>
  <c r="AB51" i="2"/>
  <c r="I52" i="2"/>
  <c r="J52" i="2"/>
  <c r="L52" i="2"/>
  <c r="R52" i="2"/>
  <c r="U51" i="4"/>
  <c r="X51" i="4"/>
  <c r="AA51" i="4"/>
  <c r="AD51" i="4"/>
  <c r="F51" i="5"/>
  <c r="J51" i="5"/>
  <c r="T53" i="2"/>
  <c r="U52" i="2"/>
  <c r="W52" i="2"/>
  <c r="AC52" i="2"/>
  <c r="N52" i="2"/>
  <c r="O52" i="2"/>
  <c r="Q52" i="2"/>
  <c r="Y53" i="2"/>
  <c r="Z52" i="2"/>
  <c r="AB52" i="2"/>
  <c r="I53" i="2"/>
  <c r="J53" i="2"/>
  <c r="L53" i="2"/>
  <c r="R53" i="2"/>
  <c r="U52" i="4"/>
  <c r="X52" i="4"/>
  <c r="AA52" i="4"/>
  <c r="AD52" i="4"/>
  <c r="F52" i="5"/>
  <c r="J52" i="5"/>
  <c r="T54" i="2"/>
  <c r="U53" i="2"/>
  <c r="W53" i="2"/>
  <c r="AC53" i="2"/>
  <c r="N53" i="2"/>
  <c r="O53" i="2"/>
  <c r="Q53" i="2"/>
  <c r="Y54" i="2"/>
  <c r="Z53" i="2"/>
  <c r="AB53" i="2"/>
  <c r="I54" i="2"/>
  <c r="J54" i="2"/>
  <c r="L54" i="2"/>
  <c r="R54" i="2"/>
  <c r="U53" i="4"/>
  <c r="X53" i="4"/>
  <c r="U54" i="2"/>
  <c r="W54" i="2"/>
  <c r="AC54" i="2"/>
  <c r="T55" i="2"/>
  <c r="N54" i="2"/>
  <c r="O54" i="2"/>
  <c r="Q54" i="2"/>
  <c r="Z54" i="2"/>
  <c r="AB54" i="2"/>
  <c r="Y55" i="2"/>
  <c r="I55" i="2"/>
  <c r="J55" i="2"/>
  <c r="L55" i="2"/>
  <c r="R55" i="2"/>
  <c r="U54" i="4"/>
  <c r="X54" i="4"/>
  <c r="AA54" i="4"/>
  <c r="AD54" i="4"/>
  <c r="F54" i="5"/>
  <c r="J54" i="5"/>
  <c r="T56" i="2"/>
  <c r="U55" i="2"/>
  <c r="W55" i="2"/>
  <c r="AC55" i="2"/>
  <c r="AA53" i="4"/>
  <c r="AD53" i="4"/>
  <c r="F53" i="5"/>
  <c r="J53" i="5"/>
  <c r="N55" i="2"/>
  <c r="O55" i="2"/>
  <c r="Q55" i="2"/>
  <c r="Y56" i="2"/>
  <c r="Z55" i="2"/>
  <c r="AB55" i="2"/>
  <c r="I56" i="2"/>
  <c r="J56" i="2"/>
  <c r="L56" i="2"/>
  <c r="R56" i="2"/>
  <c r="U55" i="4"/>
  <c r="X55" i="4"/>
  <c r="AA55" i="4"/>
  <c r="AD55" i="4"/>
  <c r="F55" i="5"/>
  <c r="J55" i="5"/>
  <c r="T57" i="2"/>
  <c r="U56" i="2"/>
  <c r="W56" i="2"/>
  <c r="AC56" i="2"/>
  <c r="N56" i="2"/>
  <c r="O56" i="2"/>
  <c r="Q56" i="2"/>
  <c r="Y57" i="2"/>
  <c r="Z56" i="2"/>
  <c r="AB56" i="2"/>
  <c r="I57" i="2"/>
  <c r="J57" i="2"/>
  <c r="L57" i="2"/>
  <c r="R57" i="2"/>
  <c r="U56" i="4"/>
  <c r="T58" i="2"/>
  <c r="U57" i="2"/>
  <c r="W57" i="2"/>
  <c r="AC57" i="2"/>
  <c r="V56" i="4"/>
  <c r="X56" i="4"/>
  <c r="AA56" i="4"/>
  <c r="AD56" i="4"/>
  <c r="F56" i="5"/>
  <c r="J56" i="5"/>
  <c r="N57" i="2"/>
  <c r="O57" i="2"/>
  <c r="Q57" i="2"/>
  <c r="Y58" i="2"/>
  <c r="Z57" i="2"/>
  <c r="AB57" i="2"/>
  <c r="I58" i="2"/>
  <c r="J58" i="2"/>
  <c r="L58" i="2"/>
  <c r="R58" i="2"/>
  <c r="U57" i="4"/>
  <c r="X57" i="4"/>
  <c r="AA57" i="4"/>
  <c r="AD57" i="4"/>
  <c r="F57" i="5"/>
  <c r="J57" i="5"/>
  <c r="U58" i="2"/>
  <c r="W58" i="2"/>
  <c r="AC58" i="2"/>
  <c r="T59" i="2"/>
  <c r="N58" i="2"/>
  <c r="O58" i="2"/>
  <c r="Q58" i="2"/>
  <c r="Y59" i="2"/>
  <c r="Z58" i="2"/>
  <c r="AB58" i="2"/>
  <c r="I59" i="2"/>
  <c r="J59" i="2"/>
  <c r="L59" i="2"/>
  <c r="R59" i="2"/>
  <c r="U58" i="4"/>
  <c r="T60" i="2"/>
  <c r="U59" i="2"/>
  <c r="W59" i="2"/>
  <c r="AC59" i="2"/>
  <c r="V58" i="4"/>
  <c r="X58" i="4"/>
  <c r="AA58" i="4"/>
  <c r="AD58" i="4"/>
  <c r="F58" i="5"/>
  <c r="J58" i="5"/>
  <c r="N59" i="2"/>
  <c r="O59" i="2"/>
  <c r="Q59" i="2"/>
  <c r="Y60" i="2"/>
  <c r="Z59" i="2"/>
  <c r="AB59" i="2"/>
  <c r="I60" i="2"/>
  <c r="J60" i="2"/>
  <c r="L60" i="2"/>
  <c r="R60" i="2"/>
  <c r="U59" i="4"/>
  <c r="X59" i="4"/>
  <c r="AA59" i="4"/>
  <c r="AD59" i="4"/>
  <c r="F59" i="5"/>
  <c r="J59" i="5"/>
  <c r="T61" i="2"/>
  <c r="U60" i="2"/>
  <c r="W60" i="2"/>
  <c r="AC60" i="2"/>
  <c r="N60" i="2"/>
  <c r="O60" i="2"/>
  <c r="Q60" i="2"/>
  <c r="Z60" i="2"/>
  <c r="AB60" i="2"/>
  <c r="Y61" i="2"/>
  <c r="I61" i="2"/>
  <c r="J61" i="2"/>
  <c r="L61" i="2"/>
  <c r="R61" i="2"/>
  <c r="U60" i="4"/>
  <c r="X60" i="4"/>
  <c r="AA60" i="4"/>
  <c r="AD60" i="4"/>
  <c r="F60" i="5"/>
  <c r="J60" i="5"/>
  <c r="U61" i="2"/>
  <c r="W61" i="2"/>
  <c r="AC61" i="2"/>
  <c r="T62" i="2"/>
  <c r="N61" i="2"/>
  <c r="O61" i="2"/>
  <c r="Q61" i="2"/>
  <c r="Y62" i="2"/>
  <c r="Z61" i="2"/>
  <c r="AB61" i="2"/>
  <c r="I62" i="2"/>
  <c r="J62" i="2"/>
  <c r="L62" i="2"/>
  <c r="R62" i="2"/>
  <c r="U61" i="4"/>
  <c r="X61" i="4"/>
  <c r="AA61" i="4"/>
  <c r="AD61" i="4"/>
  <c r="F61" i="5"/>
  <c r="J61" i="5"/>
  <c r="U62" i="2"/>
  <c r="W62" i="2"/>
  <c r="AC62" i="2"/>
  <c r="T63" i="2"/>
  <c r="N62" i="2"/>
  <c r="O62" i="2"/>
  <c r="Q62" i="2"/>
  <c r="Z62" i="2"/>
  <c r="AB62" i="2"/>
  <c r="Y63" i="2"/>
  <c r="I63" i="2"/>
  <c r="J63" i="2"/>
  <c r="L63" i="2"/>
  <c r="R63" i="2"/>
  <c r="U62" i="4"/>
  <c r="X62" i="4"/>
  <c r="AA62" i="4"/>
  <c r="AD62" i="4"/>
  <c r="F62" i="5"/>
  <c r="J62" i="5"/>
  <c r="T64" i="2"/>
  <c r="U63" i="2"/>
  <c r="W63" i="2"/>
  <c r="AC63" i="2"/>
  <c r="N63" i="2"/>
  <c r="O63" i="2"/>
  <c r="Q63" i="2"/>
  <c r="Z63" i="2"/>
  <c r="AB63" i="2"/>
  <c r="Y64" i="2"/>
  <c r="I64" i="2"/>
  <c r="J64" i="2"/>
  <c r="L64" i="2"/>
  <c r="R64" i="2"/>
  <c r="U63" i="4"/>
  <c r="X63" i="4"/>
  <c r="AA63" i="4"/>
  <c r="AD63" i="4"/>
  <c r="F63" i="5"/>
  <c r="J63" i="5"/>
  <c r="U64" i="2"/>
  <c r="W64" i="2"/>
  <c r="AC64" i="2"/>
  <c r="T65" i="2"/>
  <c r="N64" i="2"/>
  <c r="O64" i="2"/>
  <c r="Q64" i="2"/>
  <c r="Z64" i="2"/>
  <c r="AB64" i="2"/>
  <c r="Y65" i="2"/>
  <c r="I65" i="2"/>
  <c r="J65" i="2"/>
  <c r="L65" i="2"/>
  <c r="R65" i="2"/>
  <c r="U64" i="4"/>
  <c r="X64" i="4"/>
  <c r="AA64" i="4"/>
  <c r="AD64" i="4"/>
  <c r="F64" i="5"/>
  <c r="J64" i="5"/>
  <c r="T66" i="2"/>
  <c r="U65" i="2"/>
  <c r="W65" i="2"/>
  <c r="AC65" i="2"/>
  <c r="N65" i="2"/>
  <c r="O65" i="2"/>
  <c r="Q65" i="2"/>
  <c r="Y66" i="2"/>
  <c r="Z65" i="2"/>
  <c r="AB65" i="2"/>
  <c r="I66" i="2"/>
  <c r="J66" i="2"/>
  <c r="L66" i="2"/>
  <c r="R66" i="2"/>
  <c r="U65" i="4"/>
  <c r="X65" i="4"/>
  <c r="T67" i="2"/>
  <c r="U66" i="2"/>
  <c r="W66" i="2"/>
  <c r="AC66" i="2"/>
  <c r="N66" i="2"/>
  <c r="O66" i="2"/>
  <c r="Q66" i="2"/>
  <c r="Y67" i="2"/>
  <c r="Z66" i="2"/>
  <c r="AB66" i="2"/>
  <c r="I67" i="2"/>
  <c r="J67" i="2"/>
  <c r="L67" i="2"/>
  <c r="R67" i="2"/>
  <c r="U66" i="4"/>
  <c r="X66" i="4"/>
  <c r="AA66" i="4"/>
  <c r="AD66" i="4"/>
  <c r="F66" i="5"/>
  <c r="J66" i="5"/>
  <c r="U67" i="2"/>
  <c r="W67" i="2"/>
  <c r="AC67" i="2"/>
  <c r="T68" i="2"/>
  <c r="AA65" i="4"/>
  <c r="AD65" i="4"/>
  <c r="F65" i="5"/>
  <c r="J65" i="5"/>
  <c r="N67" i="2"/>
  <c r="O67" i="2"/>
  <c r="Q67" i="2"/>
  <c r="Y68" i="2"/>
  <c r="Z67" i="2"/>
  <c r="AB67" i="2"/>
  <c r="I68" i="2"/>
  <c r="J68" i="2"/>
  <c r="L68" i="2"/>
  <c r="R68" i="2"/>
  <c r="U67" i="4"/>
  <c r="X67" i="4"/>
  <c r="AA67" i="4"/>
  <c r="AD67" i="4"/>
  <c r="F67" i="5"/>
  <c r="J67" i="5"/>
  <c r="T69" i="2"/>
  <c r="U68" i="2"/>
  <c r="W68" i="2"/>
  <c r="AC68" i="2"/>
  <c r="N68" i="2"/>
  <c r="O68" i="2"/>
  <c r="Q68" i="2"/>
  <c r="Y69" i="2"/>
  <c r="Z68" i="2"/>
  <c r="AB68" i="2"/>
  <c r="I69" i="2"/>
  <c r="J69" i="2"/>
  <c r="L69" i="2"/>
  <c r="R69" i="2"/>
  <c r="U68" i="4"/>
  <c r="X68" i="4"/>
  <c r="AA68" i="4"/>
  <c r="AD68" i="4"/>
  <c r="F68" i="5"/>
  <c r="J68" i="5"/>
  <c r="U69" i="2"/>
  <c r="W69" i="2"/>
  <c r="AC69" i="2"/>
  <c r="T70" i="2"/>
  <c r="N69" i="2"/>
  <c r="O69" i="2"/>
  <c r="Q69" i="2"/>
  <c r="Z69" i="2"/>
  <c r="AB69" i="2"/>
  <c r="Y70" i="2"/>
  <c r="I70" i="2"/>
  <c r="J70" i="2"/>
  <c r="L70" i="2"/>
  <c r="R70" i="2"/>
  <c r="U69" i="4"/>
  <c r="X69" i="4"/>
  <c r="AA69" i="4"/>
  <c r="AD69" i="4"/>
  <c r="F69" i="5"/>
  <c r="J69" i="5"/>
  <c r="T71" i="2"/>
  <c r="U70" i="2"/>
  <c r="W70" i="2"/>
  <c r="AC70" i="2"/>
  <c r="N70" i="2"/>
  <c r="O70" i="2"/>
  <c r="Q70" i="2"/>
  <c r="Y71" i="2"/>
  <c r="Z70" i="2"/>
  <c r="AB70" i="2"/>
  <c r="I71" i="2"/>
  <c r="J71" i="2"/>
  <c r="L71" i="2"/>
  <c r="R71" i="2"/>
  <c r="U70" i="4"/>
  <c r="X70" i="4"/>
  <c r="AA70" i="4"/>
  <c r="AD70" i="4"/>
  <c r="F70" i="5"/>
  <c r="J70" i="5"/>
  <c r="U71" i="2"/>
  <c r="W71" i="2"/>
  <c r="AC71" i="2"/>
  <c r="T72" i="2"/>
  <c r="N71" i="2"/>
  <c r="O71" i="2"/>
  <c r="Q71" i="2"/>
  <c r="Z71" i="2"/>
  <c r="AB71" i="2"/>
  <c r="Y72" i="2"/>
  <c r="I72" i="2"/>
  <c r="J72" i="2"/>
  <c r="L72" i="2"/>
  <c r="R72" i="2"/>
  <c r="U71" i="4"/>
  <c r="X71" i="4"/>
  <c r="AA71" i="4"/>
  <c r="AD71" i="4"/>
  <c r="F71" i="5"/>
  <c r="J71" i="5"/>
  <c r="T73" i="2"/>
  <c r="U72" i="2"/>
  <c r="W72" i="2"/>
  <c r="AC72" i="2"/>
  <c r="N72" i="2"/>
  <c r="O72" i="2"/>
  <c r="Q72" i="2"/>
  <c r="Z72" i="2"/>
  <c r="AB72" i="2"/>
  <c r="Y73" i="2"/>
  <c r="I73" i="2"/>
  <c r="J73" i="2"/>
  <c r="L73" i="2"/>
  <c r="R73" i="2"/>
  <c r="U72" i="4"/>
  <c r="T74" i="2"/>
  <c r="U73" i="2"/>
  <c r="W73" i="2"/>
  <c r="AC73" i="2"/>
  <c r="V72" i="4"/>
  <c r="X72" i="4"/>
  <c r="AA72" i="4"/>
  <c r="AD72" i="4"/>
  <c r="F72" i="5"/>
  <c r="J72" i="5"/>
  <c r="N73" i="2"/>
  <c r="O73" i="2"/>
  <c r="Q73" i="2"/>
  <c r="Y74" i="2"/>
  <c r="Z73" i="2"/>
  <c r="AB73" i="2"/>
  <c r="I74" i="2"/>
  <c r="J74" i="2"/>
  <c r="L74" i="2"/>
  <c r="R74" i="2"/>
  <c r="U73" i="4"/>
  <c r="X73" i="4"/>
  <c r="AA73" i="4"/>
  <c r="AD73" i="4"/>
  <c r="F73" i="5"/>
  <c r="J73" i="5"/>
  <c r="T75" i="2"/>
  <c r="U74" i="2"/>
  <c r="W74" i="2"/>
  <c r="AC74" i="2"/>
  <c r="N74" i="2"/>
  <c r="O74" i="2"/>
  <c r="Q74" i="2"/>
  <c r="Z74" i="2"/>
  <c r="AB74" i="2"/>
  <c r="Y75" i="2"/>
  <c r="I75" i="2"/>
  <c r="J75" i="2"/>
  <c r="L75" i="2"/>
  <c r="R75" i="2"/>
  <c r="U74" i="4"/>
  <c r="U75" i="2"/>
  <c r="W75" i="2"/>
  <c r="AC75" i="2"/>
  <c r="V74" i="4"/>
  <c r="T76" i="2"/>
  <c r="X74" i="4"/>
  <c r="AA74" i="4"/>
  <c r="AD74" i="4"/>
  <c r="F74" i="5"/>
  <c r="J74" i="5"/>
  <c r="N75" i="2"/>
  <c r="O75" i="2"/>
  <c r="Q75" i="2"/>
  <c r="Y76" i="2"/>
  <c r="Z75" i="2"/>
  <c r="AB75" i="2"/>
  <c r="I76" i="2"/>
  <c r="J76" i="2"/>
  <c r="L76" i="2"/>
  <c r="R76" i="2"/>
  <c r="U75" i="4"/>
  <c r="X75" i="4"/>
  <c r="AA75" i="4"/>
  <c r="AD75" i="4"/>
  <c r="F75" i="5"/>
  <c r="J75" i="5"/>
  <c r="U76" i="2"/>
  <c r="W76" i="2"/>
  <c r="AC76" i="2"/>
  <c r="T77" i="2"/>
  <c r="N76" i="2"/>
  <c r="O76" i="2"/>
  <c r="Q76" i="2"/>
  <c r="Y77" i="2"/>
  <c r="Z76" i="2"/>
  <c r="AB76" i="2"/>
  <c r="I77" i="2"/>
  <c r="J77" i="2"/>
  <c r="L77" i="2"/>
  <c r="R77" i="2"/>
  <c r="U76" i="4"/>
  <c r="F76" i="5"/>
  <c r="J76" i="5"/>
  <c r="T78" i="2"/>
  <c r="U77" i="2"/>
  <c r="W77" i="2"/>
  <c r="AC77" i="2"/>
  <c r="N77" i="2"/>
  <c r="O77" i="2"/>
  <c r="Q77" i="2"/>
  <c r="Y78" i="2"/>
  <c r="Z77" i="2"/>
  <c r="AB77" i="2"/>
  <c r="I78" i="2"/>
  <c r="J78" i="2"/>
  <c r="L78" i="2"/>
  <c r="R78" i="2"/>
  <c r="U77" i="4"/>
  <c r="X77" i="4"/>
  <c r="AA77" i="4"/>
  <c r="AD77" i="4"/>
  <c r="F77" i="5"/>
  <c r="J77" i="5"/>
  <c r="U78" i="2"/>
  <c r="W78" i="2"/>
  <c r="AC78" i="2"/>
  <c r="T79" i="2"/>
  <c r="N78" i="2"/>
  <c r="O78" i="2"/>
  <c r="Q78" i="2"/>
  <c r="Y79" i="2"/>
  <c r="Z78" i="2"/>
  <c r="AB78" i="2"/>
  <c r="I79" i="2"/>
  <c r="J79" i="2"/>
  <c r="L79" i="2"/>
  <c r="R79" i="2"/>
  <c r="U78" i="4"/>
  <c r="X78" i="4"/>
  <c r="AA78" i="4"/>
  <c r="AD78" i="4"/>
  <c r="F78" i="5"/>
  <c r="J78" i="5"/>
  <c r="T80" i="2"/>
  <c r="U79" i="2"/>
  <c r="W79" i="2"/>
  <c r="AC79" i="2"/>
  <c r="N79" i="2"/>
  <c r="O79" i="2"/>
  <c r="Q79" i="2"/>
  <c r="Y80" i="2"/>
  <c r="Z79" i="2"/>
  <c r="AB79" i="2"/>
  <c r="I80" i="2"/>
  <c r="J80" i="2"/>
  <c r="L80" i="2"/>
  <c r="R80" i="2"/>
  <c r="U79" i="4"/>
  <c r="X79" i="4"/>
  <c r="AA79" i="4"/>
  <c r="AD79" i="4"/>
  <c r="F79" i="5"/>
  <c r="J79" i="5"/>
  <c r="U80" i="2"/>
  <c r="W80" i="2"/>
  <c r="AC80" i="2"/>
  <c r="T81" i="2"/>
  <c r="N80" i="2"/>
  <c r="O80" i="2"/>
  <c r="Q80" i="2"/>
  <c r="Z80" i="2"/>
  <c r="AB80" i="2"/>
  <c r="Y81" i="2"/>
  <c r="I81" i="2"/>
  <c r="J81" i="2"/>
  <c r="L81" i="2"/>
  <c r="R81" i="2"/>
  <c r="U80" i="4"/>
  <c r="X80" i="4"/>
  <c r="AA80" i="4"/>
  <c r="AD80" i="4"/>
  <c r="F80" i="5"/>
  <c r="J80" i="5"/>
  <c r="T82" i="2"/>
  <c r="U81" i="2"/>
  <c r="W81" i="2"/>
  <c r="AC81" i="2"/>
  <c r="N81" i="2"/>
  <c r="O81" i="2"/>
  <c r="Q81" i="2"/>
  <c r="Z81" i="2"/>
  <c r="AB81" i="2"/>
  <c r="Y82" i="2"/>
  <c r="I82" i="2"/>
  <c r="J82" i="2"/>
  <c r="L82" i="2"/>
  <c r="R82" i="2"/>
  <c r="U81" i="4"/>
  <c r="X81" i="4"/>
  <c r="AA81" i="4"/>
  <c r="AD81" i="4"/>
  <c r="F81" i="5"/>
  <c r="J81" i="5"/>
  <c r="T83" i="2"/>
  <c r="U82" i="2"/>
  <c r="W82" i="2"/>
  <c r="AC82" i="2"/>
  <c r="N82" i="2"/>
  <c r="O82" i="2"/>
  <c r="Q82" i="2"/>
  <c r="Y83" i="2"/>
  <c r="Z82" i="2"/>
  <c r="AB82" i="2"/>
  <c r="I83" i="2"/>
  <c r="J83" i="2"/>
  <c r="L83" i="2"/>
  <c r="R83" i="2"/>
  <c r="U82" i="4"/>
  <c r="X82" i="4"/>
  <c r="AA82" i="4"/>
  <c r="AD82" i="4"/>
  <c r="F82" i="5"/>
  <c r="J82" i="5"/>
  <c r="U83" i="2"/>
  <c r="W83" i="2"/>
  <c r="AC83" i="2"/>
  <c r="T84" i="2"/>
  <c r="N83" i="2"/>
  <c r="O83" i="2"/>
  <c r="Q83" i="2"/>
  <c r="Y84" i="2"/>
  <c r="Z83" i="2"/>
  <c r="AB83" i="2"/>
  <c r="I84" i="2"/>
  <c r="J84" i="2"/>
  <c r="L84" i="2"/>
  <c r="R84" i="2"/>
  <c r="U83" i="4"/>
  <c r="X83" i="4"/>
  <c r="AA83" i="4"/>
  <c r="AD83" i="4"/>
  <c r="F83" i="5"/>
  <c r="J83" i="5"/>
  <c r="T85" i="2"/>
  <c r="U84" i="2"/>
  <c r="W84" i="2"/>
  <c r="AC84" i="2"/>
  <c r="N84" i="2"/>
  <c r="O84" i="2"/>
  <c r="Q84" i="2"/>
  <c r="Y85" i="2"/>
  <c r="Z84" i="2"/>
  <c r="AB84" i="2"/>
  <c r="I85" i="2"/>
  <c r="J85" i="2"/>
  <c r="L85" i="2"/>
  <c r="R85" i="2"/>
  <c r="U84" i="4"/>
  <c r="T86" i="2"/>
  <c r="U85" i="2"/>
  <c r="W85" i="2"/>
  <c r="AC85" i="2"/>
  <c r="V84" i="4"/>
  <c r="X84" i="4"/>
  <c r="AA84" i="4"/>
  <c r="AD84" i="4"/>
  <c r="F84" i="5"/>
  <c r="J84" i="5"/>
  <c r="N85" i="2"/>
  <c r="O85" i="2"/>
  <c r="Q85" i="2"/>
  <c r="Y86" i="2"/>
  <c r="Z85" i="2"/>
  <c r="AB85" i="2"/>
  <c r="I86" i="2"/>
  <c r="J86" i="2"/>
  <c r="L86" i="2"/>
  <c r="R86" i="2"/>
  <c r="U85" i="4"/>
  <c r="X85" i="4"/>
  <c r="AA85" i="4"/>
  <c r="AD85" i="4"/>
  <c r="F85" i="5"/>
  <c r="J85" i="5"/>
  <c r="T87" i="2"/>
  <c r="U86" i="2"/>
  <c r="W86" i="2"/>
  <c r="AC86" i="2"/>
  <c r="N86" i="2"/>
  <c r="O86" i="2"/>
  <c r="Q86" i="2"/>
  <c r="Y87" i="2"/>
  <c r="Z86" i="2"/>
  <c r="AB86" i="2"/>
  <c r="I87" i="2"/>
  <c r="J87" i="2"/>
  <c r="L87" i="2"/>
  <c r="R87" i="2"/>
  <c r="U86" i="4"/>
  <c r="X86" i="4"/>
  <c r="AA86" i="4"/>
  <c r="AD86" i="4"/>
  <c r="F86" i="5"/>
  <c r="J86" i="5"/>
  <c r="T88" i="2"/>
  <c r="U87" i="2"/>
  <c r="W87" i="2"/>
  <c r="AC87" i="2"/>
  <c r="N87" i="2"/>
  <c r="O87" i="2"/>
  <c r="Q87" i="2"/>
  <c r="Z87" i="2"/>
  <c r="AB87" i="2"/>
  <c r="Y88" i="2"/>
  <c r="I88" i="2"/>
  <c r="J88" i="2"/>
  <c r="L88" i="2"/>
  <c r="R88" i="2"/>
  <c r="U87" i="4"/>
  <c r="X87" i="4"/>
  <c r="AA87" i="4"/>
  <c r="AD87" i="4"/>
  <c r="F87" i="5"/>
  <c r="J87" i="5"/>
  <c r="T89" i="2"/>
  <c r="U88" i="2"/>
  <c r="W88" i="2"/>
  <c r="AC88" i="2"/>
  <c r="N88" i="2"/>
  <c r="O88" i="2"/>
  <c r="Q88" i="2"/>
  <c r="Y89" i="2"/>
  <c r="Z88" i="2"/>
  <c r="AB88" i="2"/>
  <c r="I89" i="2"/>
  <c r="J89" i="2"/>
  <c r="L89" i="2"/>
  <c r="R89" i="2"/>
  <c r="U88" i="4"/>
  <c r="X88" i="4"/>
  <c r="T90" i="2"/>
  <c r="U89" i="2"/>
  <c r="W89" i="2"/>
  <c r="AC89" i="2"/>
  <c r="N89" i="2"/>
  <c r="O89" i="2"/>
  <c r="Q89" i="2"/>
  <c r="Y90" i="2"/>
  <c r="Z89" i="2"/>
  <c r="AB89" i="2"/>
  <c r="I90" i="2"/>
  <c r="J90" i="2"/>
  <c r="L90" i="2"/>
  <c r="R90" i="2"/>
  <c r="U89" i="4"/>
  <c r="X89" i="4"/>
  <c r="AA89" i="4"/>
  <c r="AD89" i="4"/>
  <c r="F89" i="5"/>
  <c r="J89" i="5"/>
  <c r="T91" i="2"/>
  <c r="U90" i="2"/>
  <c r="W90" i="2"/>
  <c r="AC90" i="2"/>
  <c r="AA88" i="4"/>
  <c r="AD88" i="4"/>
  <c r="F88" i="5"/>
  <c r="J88" i="5"/>
  <c r="N90" i="2"/>
  <c r="O90" i="2"/>
  <c r="Q90" i="2"/>
  <c r="Z90" i="2"/>
  <c r="AB90" i="2"/>
  <c r="Y91" i="2"/>
  <c r="I91" i="2"/>
  <c r="J91" i="2"/>
  <c r="L91" i="2"/>
  <c r="R91" i="2"/>
  <c r="U90" i="4"/>
  <c r="X90" i="4"/>
  <c r="AA90" i="4"/>
  <c r="AD90" i="4"/>
  <c r="F90" i="5"/>
  <c r="J90" i="5"/>
  <c r="U91" i="2"/>
  <c r="W91" i="2"/>
  <c r="AC91" i="2"/>
  <c r="T92" i="2"/>
  <c r="N91" i="2"/>
  <c r="O91" i="2"/>
  <c r="Q91" i="2"/>
  <c r="Y92" i="2"/>
  <c r="Z91" i="2"/>
  <c r="AB91" i="2"/>
  <c r="I92" i="2"/>
  <c r="J92" i="2"/>
  <c r="L92" i="2"/>
  <c r="R92" i="2"/>
  <c r="U91" i="4"/>
  <c r="X91" i="4"/>
  <c r="AA91" i="4"/>
  <c r="AD91" i="4"/>
  <c r="F91" i="5"/>
  <c r="J91" i="5"/>
  <c r="T93" i="2"/>
  <c r="U92" i="2"/>
  <c r="W92" i="2"/>
  <c r="AC92" i="2"/>
  <c r="N92" i="2"/>
  <c r="O92" i="2"/>
  <c r="Q92" i="2"/>
  <c r="Y93" i="2"/>
  <c r="Z92" i="2"/>
  <c r="AB92" i="2"/>
  <c r="I93" i="2"/>
  <c r="J93" i="2"/>
  <c r="L93" i="2"/>
  <c r="R93" i="2"/>
  <c r="U92" i="4"/>
  <c r="X92" i="4"/>
  <c r="AA92" i="4"/>
  <c r="AD92" i="4"/>
  <c r="F92" i="5"/>
  <c r="J92" i="5"/>
  <c r="U93" i="2"/>
  <c r="W93" i="2"/>
  <c r="AC93" i="2"/>
  <c r="T94" i="2"/>
  <c r="N93" i="2"/>
  <c r="O93" i="2"/>
  <c r="Q93" i="2"/>
  <c r="Z93" i="2"/>
  <c r="AB93" i="2"/>
  <c r="Y94" i="2"/>
  <c r="I94" i="2"/>
  <c r="J94" i="2"/>
  <c r="L94" i="2"/>
  <c r="R94" i="2"/>
  <c r="U93" i="4"/>
  <c r="T95" i="2"/>
  <c r="U94" i="2"/>
  <c r="W94" i="2"/>
  <c r="AC94" i="2"/>
  <c r="V93" i="4"/>
  <c r="X93" i="4"/>
  <c r="AA93" i="4"/>
  <c r="AD93" i="4"/>
  <c r="F93" i="5"/>
  <c r="J93" i="5"/>
  <c r="N94" i="2"/>
  <c r="O94" i="2"/>
  <c r="Q94" i="2"/>
  <c r="Z94" i="2"/>
  <c r="AB94" i="2"/>
  <c r="Y95" i="2"/>
  <c r="I95" i="2"/>
  <c r="J95" i="2"/>
  <c r="L95" i="2"/>
  <c r="R95" i="2"/>
  <c r="U94" i="4"/>
  <c r="X94" i="4"/>
  <c r="AA94" i="4"/>
  <c r="AD94" i="4"/>
  <c r="F94" i="5"/>
  <c r="J94" i="5"/>
  <c r="T96" i="2"/>
  <c r="U95" i="2"/>
  <c r="W95" i="2"/>
  <c r="AC95" i="2"/>
  <c r="N95" i="2"/>
  <c r="O95" i="2"/>
  <c r="Q95" i="2"/>
  <c r="Y96" i="2"/>
  <c r="Z95" i="2"/>
  <c r="AB95" i="2"/>
  <c r="I96" i="2"/>
  <c r="J96" i="2"/>
  <c r="L96" i="2"/>
  <c r="R96" i="2"/>
  <c r="U95" i="4"/>
  <c r="X95" i="4"/>
  <c r="AA95" i="4"/>
  <c r="AD95" i="4"/>
  <c r="F95" i="5"/>
  <c r="J95" i="5"/>
  <c r="U96" i="2"/>
  <c r="W96" i="2"/>
  <c r="AC96" i="2"/>
  <c r="T97" i="2"/>
  <c r="N96" i="2"/>
  <c r="O96" i="2"/>
  <c r="Q96" i="2"/>
  <c r="Y97" i="2"/>
  <c r="Z96" i="2"/>
  <c r="AB96" i="2"/>
  <c r="I97" i="2"/>
  <c r="J97" i="2"/>
  <c r="L97" i="2"/>
  <c r="R97" i="2"/>
  <c r="U96" i="4"/>
  <c r="X96" i="4"/>
  <c r="AA96" i="4"/>
  <c r="AD96" i="4"/>
  <c r="F96" i="5"/>
  <c r="J96" i="5"/>
  <c r="T98" i="2"/>
  <c r="U97" i="2"/>
  <c r="W97" i="2"/>
  <c r="AC97" i="2"/>
  <c r="N97" i="2"/>
  <c r="O97" i="2"/>
  <c r="Q97" i="2"/>
  <c r="Z97" i="2"/>
  <c r="AB97" i="2"/>
  <c r="Y98" i="2"/>
  <c r="I98" i="2"/>
  <c r="J98" i="2"/>
  <c r="L98" i="2"/>
  <c r="T99" i="2"/>
  <c r="U98" i="2"/>
  <c r="W98" i="2"/>
  <c r="AC98" i="2"/>
  <c r="N98" i="2"/>
  <c r="O98" i="2"/>
  <c r="Q98" i="2"/>
  <c r="R98" i="2"/>
  <c r="U97" i="4"/>
  <c r="X97" i="4"/>
  <c r="AA97" i="4"/>
  <c r="AD97" i="4"/>
  <c r="F97" i="5"/>
  <c r="J97" i="5"/>
  <c r="Y99" i="2"/>
  <c r="Z98" i="2"/>
  <c r="AB98" i="2"/>
  <c r="I99" i="2"/>
  <c r="J99" i="2"/>
  <c r="L99" i="2"/>
  <c r="R99" i="2"/>
  <c r="U98" i="4"/>
  <c r="X98" i="4"/>
  <c r="AA98" i="4"/>
  <c r="AD98" i="4"/>
  <c r="F98" i="5"/>
  <c r="J98" i="5"/>
  <c r="U99" i="2"/>
  <c r="W99" i="2"/>
  <c r="AC99" i="2"/>
  <c r="T100" i="2"/>
  <c r="N99" i="2"/>
  <c r="O99" i="2"/>
  <c r="Q99" i="2"/>
  <c r="Y100" i="2"/>
  <c r="Z99" i="2"/>
  <c r="AB99" i="2"/>
  <c r="I100" i="2"/>
  <c r="J100" i="2"/>
  <c r="L100" i="2"/>
  <c r="R100" i="2"/>
  <c r="U99" i="4"/>
  <c r="X99" i="4"/>
  <c r="AA99" i="4"/>
  <c r="AD99" i="4"/>
  <c r="F99" i="5"/>
  <c r="J99" i="5"/>
  <c r="T101" i="2"/>
  <c r="U100" i="2"/>
  <c r="W100" i="2"/>
  <c r="AC100" i="2"/>
  <c r="N100" i="2"/>
  <c r="O100" i="2"/>
  <c r="Q100" i="2"/>
  <c r="Y101" i="2"/>
  <c r="Z100" i="2"/>
  <c r="AB100" i="2"/>
  <c r="I101" i="2"/>
  <c r="J101" i="2"/>
  <c r="L101" i="2"/>
  <c r="R101" i="2"/>
  <c r="U100" i="4"/>
  <c r="X100" i="4"/>
  <c r="AA100" i="4"/>
  <c r="AD100" i="4"/>
  <c r="F100" i="5"/>
  <c r="J100" i="5"/>
  <c r="U101" i="2"/>
  <c r="W101" i="2"/>
  <c r="AC101" i="2"/>
  <c r="T102" i="2"/>
  <c r="N101" i="2"/>
  <c r="O101" i="2"/>
  <c r="Q101" i="2"/>
  <c r="Y102" i="2"/>
  <c r="Z101" i="2"/>
  <c r="AB101" i="2"/>
  <c r="I102" i="2"/>
  <c r="J102" i="2"/>
  <c r="L102" i="2"/>
  <c r="R102" i="2"/>
  <c r="U101" i="4"/>
  <c r="X101" i="4"/>
  <c r="AA101" i="4"/>
  <c r="AD101" i="4"/>
  <c r="F101" i="5"/>
  <c r="J101" i="5"/>
  <c r="T103" i="2"/>
  <c r="U102" i="2"/>
  <c r="W102" i="2"/>
  <c r="AC102" i="2"/>
  <c r="N102" i="2"/>
  <c r="O102" i="2"/>
  <c r="Q102" i="2"/>
  <c r="Z102" i="2"/>
  <c r="AB102" i="2"/>
  <c r="Y103" i="2"/>
  <c r="I103" i="2"/>
  <c r="J103" i="2"/>
  <c r="L103" i="2"/>
  <c r="R103" i="2"/>
  <c r="U102" i="4"/>
  <c r="X102" i="4"/>
  <c r="AA102" i="4"/>
  <c r="AD102" i="4"/>
  <c r="F102" i="5"/>
  <c r="J102" i="5"/>
  <c r="T104" i="2"/>
  <c r="U103" i="2"/>
  <c r="W103" i="2"/>
  <c r="AC103" i="2"/>
  <c r="N103" i="2"/>
  <c r="O103" i="2"/>
  <c r="Q103" i="2"/>
  <c r="Y104" i="2"/>
  <c r="Z103" i="2"/>
  <c r="AB103" i="2"/>
  <c r="I104" i="2"/>
  <c r="J104" i="2"/>
  <c r="L104" i="2"/>
  <c r="R104" i="2"/>
  <c r="U103" i="4"/>
  <c r="X103" i="4"/>
  <c r="AA103" i="4"/>
  <c r="AD103" i="4"/>
  <c r="F103" i="5"/>
  <c r="J103" i="5"/>
  <c r="T105" i="2"/>
  <c r="U104" i="2"/>
  <c r="W104" i="2"/>
  <c r="AC104" i="2"/>
  <c r="N104" i="2"/>
  <c r="O104" i="2"/>
  <c r="Q104" i="2"/>
  <c r="Y105" i="2"/>
  <c r="Z104" i="2"/>
  <c r="AB104" i="2"/>
  <c r="I105" i="2"/>
  <c r="J105" i="2"/>
  <c r="L105" i="2"/>
  <c r="R105" i="2"/>
  <c r="U104" i="4"/>
  <c r="X104" i="4"/>
  <c r="AA104" i="4"/>
  <c r="AD104" i="4"/>
  <c r="F104" i="5"/>
  <c r="J104" i="5"/>
  <c r="U105" i="2"/>
  <c r="W105" i="2"/>
  <c r="AC105" i="2"/>
  <c r="T106" i="2"/>
  <c r="N105" i="2"/>
  <c r="O105" i="2"/>
  <c r="Q105" i="2"/>
  <c r="Y106" i="2"/>
  <c r="Z105" i="2"/>
  <c r="AB105" i="2"/>
  <c r="I106" i="2"/>
  <c r="J106" i="2"/>
  <c r="L106" i="2"/>
  <c r="R106" i="2"/>
  <c r="U105" i="4"/>
  <c r="X105" i="4"/>
  <c r="AA105" i="4"/>
  <c r="AD105" i="4"/>
  <c r="F105" i="5"/>
  <c r="J105" i="5"/>
  <c r="U106" i="2"/>
  <c r="W106" i="2"/>
  <c r="AC106" i="2"/>
  <c r="T107" i="2"/>
  <c r="N106" i="2"/>
  <c r="O106" i="2"/>
  <c r="Q106" i="2"/>
  <c r="Y107" i="2"/>
  <c r="Z106" i="2"/>
  <c r="AB106" i="2"/>
  <c r="I107" i="2"/>
  <c r="J107" i="2"/>
  <c r="L107" i="2"/>
  <c r="R107" i="2"/>
  <c r="U106" i="4"/>
  <c r="F106" i="5"/>
  <c r="J106" i="5"/>
  <c r="U107" i="2"/>
  <c r="W107" i="2"/>
  <c r="AC107" i="2"/>
  <c r="T108" i="2"/>
  <c r="N107" i="2"/>
  <c r="O107" i="2"/>
  <c r="Q107" i="2"/>
  <c r="Z107" i="2"/>
  <c r="AB107" i="2"/>
  <c r="Y108" i="2"/>
  <c r="I108" i="2"/>
  <c r="J108" i="2"/>
  <c r="L108" i="2"/>
  <c r="R108" i="2"/>
  <c r="U107" i="4"/>
  <c r="X107" i="4"/>
  <c r="AA107" i="4"/>
  <c r="AD107" i="4"/>
  <c r="F107" i="5"/>
  <c r="J107" i="5"/>
  <c r="U108" i="2"/>
  <c r="W108" i="2"/>
  <c r="AC108" i="2"/>
  <c r="T109" i="2"/>
  <c r="N108" i="2"/>
  <c r="O108" i="2"/>
  <c r="Q108" i="2"/>
  <c r="Z108" i="2"/>
  <c r="AB108" i="2"/>
  <c r="Y109" i="2"/>
  <c r="I109" i="2"/>
  <c r="J109" i="2"/>
  <c r="L109" i="2"/>
  <c r="R109" i="2"/>
  <c r="U108" i="4"/>
  <c r="X108" i="4"/>
  <c r="T110" i="2"/>
  <c r="U109" i="2"/>
  <c r="W109" i="2"/>
  <c r="AC109" i="2"/>
  <c r="N109" i="2"/>
  <c r="O109" i="2"/>
  <c r="Q109" i="2"/>
  <c r="Y110" i="2"/>
  <c r="Z109" i="2"/>
  <c r="AB109" i="2"/>
  <c r="I110" i="2"/>
  <c r="J110" i="2"/>
  <c r="L110" i="2"/>
  <c r="R110" i="2"/>
  <c r="U109" i="4"/>
  <c r="X109" i="4"/>
  <c r="AA109" i="4"/>
  <c r="AD109" i="4"/>
  <c r="F109" i="5"/>
  <c r="J109" i="5"/>
  <c r="T111" i="2"/>
  <c r="U110" i="2"/>
  <c r="W110" i="2"/>
  <c r="AC110" i="2"/>
  <c r="AA108" i="4"/>
  <c r="AD108" i="4"/>
  <c r="F108" i="5"/>
  <c r="J108" i="5"/>
  <c r="N110" i="2"/>
  <c r="O110" i="2"/>
  <c r="Q110" i="2"/>
  <c r="Y111" i="2"/>
  <c r="Z110" i="2"/>
  <c r="AB110" i="2"/>
  <c r="I111" i="2"/>
  <c r="J111" i="2"/>
  <c r="L111" i="2"/>
  <c r="R111" i="2"/>
  <c r="U110" i="4"/>
  <c r="X110" i="4"/>
  <c r="AA110" i="4"/>
  <c r="AD110" i="4"/>
  <c r="F110" i="5"/>
  <c r="J110" i="5"/>
  <c r="U111" i="2"/>
  <c r="W111" i="2"/>
  <c r="AC111" i="2"/>
  <c r="T112" i="2"/>
  <c r="N111" i="2"/>
  <c r="O111" i="2"/>
  <c r="Q111" i="2"/>
  <c r="Y112" i="2"/>
  <c r="Z111" i="2"/>
  <c r="AB111" i="2"/>
  <c r="I112" i="2"/>
  <c r="J112" i="2"/>
  <c r="L112" i="2"/>
  <c r="R112" i="2"/>
  <c r="U111" i="4"/>
  <c r="X111" i="4"/>
  <c r="AA111" i="4"/>
  <c r="AD111" i="4"/>
  <c r="F111" i="5"/>
  <c r="J111" i="5"/>
  <c r="T113" i="2"/>
  <c r="U112" i="2"/>
  <c r="W112" i="2"/>
  <c r="AC112" i="2"/>
  <c r="N112" i="2"/>
  <c r="O112" i="2"/>
  <c r="Q112" i="2"/>
  <c r="Y113" i="2"/>
  <c r="Z112" i="2"/>
  <c r="AB112" i="2"/>
  <c r="I113" i="2"/>
  <c r="J113" i="2"/>
  <c r="L113" i="2"/>
  <c r="R113" i="2"/>
  <c r="U112" i="4"/>
  <c r="X112" i="4"/>
  <c r="AA112" i="4"/>
  <c r="AD112" i="4"/>
  <c r="F112" i="5"/>
  <c r="J112" i="5"/>
  <c r="U113" i="2"/>
  <c r="W113" i="2"/>
  <c r="AC113" i="2"/>
  <c r="T114" i="2"/>
  <c r="N113" i="2"/>
  <c r="O113" i="2"/>
  <c r="Q113" i="2"/>
  <c r="Y114" i="2"/>
  <c r="Z113" i="2"/>
  <c r="AB113" i="2"/>
  <c r="I114" i="2"/>
  <c r="J114" i="2"/>
  <c r="L114" i="2"/>
  <c r="R114" i="2"/>
  <c r="U113" i="4"/>
  <c r="X113" i="4"/>
  <c r="AA113" i="4"/>
  <c r="AD113" i="4"/>
  <c r="F113" i="5"/>
  <c r="J113" i="5"/>
  <c r="T115" i="2"/>
  <c r="U114" i="2"/>
  <c r="W114" i="2"/>
  <c r="AC114" i="2"/>
  <c r="N114" i="2"/>
  <c r="O114" i="2"/>
  <c r="Q114" i="2"/>
  <c r="Z114" i="2"/>
  <c r="AB114" i="2"/>
  <c r="Y115" i="2"/>
  <c r="I115" i="2"/>
  <c r="J115" i="2"/>
  <c r="L115" i="2"/>
  <c r="R115" i="2"/>
  <c r="U114" i="4"/>
  <c r="X114" i="4"/>
  <c r="AA114" i="4"/>
  <c r="AD114" i="4"/>
  <c r="F114" i="5"/>
  <c r="J114" i="5"/>
  <c r="U115" i="2"/>
  <c r="W115" i="2"/>
  <c r="AC115" i="2"/>
  <c r="T116" i="2"/>
  <c r="N115" i="2"/>
  <c r="O115" i="2"/>
  <c r="Q115" i="2"/>
  <c r="Y116" i="2"/>
  <c r="Z115" i="2"/>
  <c r="AB115" i="2"/>
  <c r="I116" i="2"/>
  <c r="J116" i="2"/>
  <c r="L116" i="2"/>
  <c r="R116" i="2"/>
  <c r="U115" i="4"/>
  <c r="X115" i="4"/>
  <c r="AA115" i="4"/>
  <c r="AD115" i="4"/>
  <c r="F115" i="5"/>
  <c r="J115" i="5"/>
  <c r="T117" i="2"/>
  <c r="U116" i="2"/>
  <c r="W116" i="2"/>
  <c r="AC116" i="2"/>
  <c r="N116" i="2"/>
  <c r="O116" i="2"/>
  <c r="Q116" i="2"/>
  <c r="Z116" i="2"/>
  <c r="AB116" i="2"/>
  <c r="Y117" i="2"/>
  <c r="I117" i="2"/>
  <c r="J117" i="2"/>
  <c r="L117" i="2"/>
  <c r="R117" i="2"/>
  <c r="U116" i="4"/>
  <c r="U117" i="2"/>
  <c r="W117" i="2"/>
  <c r="AC117" i="2"/>
  <c r="V116" i="4"/>
  <c r="T118" i="2"/>
  <c r="X116" i="4"/>
  <c r="AA116" i="4"/>
  <c r="AD116" i="4"/>
  <c r="F116" i="5"/>
  <c r="J116" i="5"/>
  <c r="N117" i="2"/>
  <c r="O117" i="2"/>
  <c r="Q117" i="2"/>
  <c r="Z117" i="2"/>
  <c r="AB117" i="2"/>
  <c r="Y118" i="2"/>
  <c r="I118" i="2"/>
  <c r="J118" i="2"/>
  <c r="L118" i="2"/>
  <c r="R118" i="2"/>
  <c r="U117" i="4"/>
  <c r="T119" i="2"/>
  <c r="U118" i="2"/>
  <c r="W118" i="2"/>
  <c r="AC118" i="2"/>
  <c r="V117" i="4"/>
  <c r="X117" i="4"/>
  <c r="AA117" i="4"/>
  <c r="AD117" i="4"/>
  <c r="F117" i="5"/>
  <c r="J117" i="5"/>
  <c r="N118" i="2"/>
  <c r="O118" i="2"/>
  <c r="Q118" i="2"/>
  <c r="Y119" i="2"/>
  <c r="Z118" i="2"/>
  <c r="AB118" i="2"/>
  <c r="I119" i="2"/>
  <c r="J119" i="2"/>
  <c r="L119" i="2"/>
  <c r="R119" i="2"/>
  <c r="U118" i="4"/>
  <c r="X118" i="4"/>
  <c r="AA118" i="4"/>
  <c r="AD118" i="4"/>
  <c r="F118" i="5"/>
  <c r="J118" i="5"/>
  <c r="T120" i="2"/>
  <c r="U119" i="2"/>
  <c r="W119" i="2"/>
  <c r="AC119" i="2"/>
  <c r="N119" i="2"/>
  <c r="O119" i="2"/>
  <c r="Q119" i="2"/>
  <c r="Y120" i="2"/>
  <c r="Z119" i="2"/>
  <c r="AB119" i="2"/>
  <c r="I120" i="2"/>
  <c r="J120" i="2"/>
  <c r="L120" i="2"/>
  <c r="R120" i="2"/>
  <c r="U119" i="4"/>
  <c r="X119" i="4"/>
  <c r="AA119" i="4"/>
  <c r="AD119" i="4"/>
  <c r="F119" i="5"/>
  <c r="J119" i="5"/>
  <c r="T121" i="2"/>
  <c r="U120" i="2"/>
  <c r="W120" i="2"/>
  <c r="AC120" i="2"/>
  <c r="N120" i="2"/>
  <c r="O120" i="2"/>
  <c r="Q120" i="2"/>
  <c r="Y121" i="2"/>
  <c r="Z120" i="2"/>
  <c r="AB120" i="2"/>
  <c r="I121" i="2"/>
  <c r="J121" i="2"/>
  <c r="L121" i="2"/>
  <c r="R121" i="2"/>
  <c r="U120" i="4"/>
  <c r="X120" i="4"/>
  <c r="AA120" i="4"/>
  <c r="AD120" i="4"/>
  <c r="F120" i="5"/>
  <c r="J120" i="5"/>
  <c r="U121" i="2"/>
  <c r="W121" i="2"/>
  <c r="AC121" i="2"/>
  <c r="T122" i="2"/>
  <c r="N121" i="2"/>
  <c r="O121" i="2"/>
  <c r="Q121" i="2"/>
  <c r="Y122" i="2"/>
  <c r="Z121" i="2"/>
  <c r="AB121" i="2"/>
  <c r="I122" i="2"/>
  <c r="J122" i="2"/>
  <c r="L122" i="2"/>
  <c r="R122" i="2"/>
  <c r="U121" i="4"/>
  <c r="X121" i="4"/>
  <c r="AA121" i="4"/>
  <c r="AD121" i="4"/>
  <c r="F121" i="5"/>
  <c r="J121" i="5"/>
  <c r="T123" i="2"/>
  <c r="U122" i="2"/>
  <c r="W122" i="2"/>
  <c r="AC122" i="2"/>
  <c r="N122" i="2"/>
  <c r="O122" i="2"/>
  <c r="Q122" i="2"/>
  <c r="Y123" i="2"/>
  <c r="Z122" i="2"/>
  <c r="AB122" i="2"/>
  <c r="I123" i="2"/>
  <c r="J123" i="2"/>
  <c r="L123" i="2"/>
  <c r="R123" i="2"/>
  <c r="U122" i="4"/>
  <c r="X122" i="4"/>
  <c r="AA122" i="4"/>
  <c r="AD122" i="4"/>
  <c r="F122" i="5"/>
  <c r="J122" i="5"/>
  <c r="U123" i="2"/>
  <c r="W123" i="2"/>
  <c r="AC123" i="2"/>
  <c r="T124" i="2"/>
  <c r="N123" i="2"/>
  <c r="O123" i="2"/>
  <c r="Q123" i="2"/>
  <c r="Z123" i="2"/>
  <c r="AB123" i="2"/>
  <c r="Y124" i="2"/>
  <c r="I124" i="2"/>
  <c r="J124" i="2"/>
  <c r="L124" i="2"/>
  <c r="R124" i="2"/>
  <c r="U123" i="4"/>
  <c r="X123" i="4"/>
  <c r="AA123" i="4"/>
  <c r="AD123" i="4"/>
  <c r="F123" i="5"/>
  <c r="J123" i="5"/>
  <c r="U124" i="2"/>
  <c r="W124" i="2"/>
  <c r="AC124" i="2"/>
  <c r="T125" i="2"/>
  <c r="N124" i="2"/>
  <c r="O124" i="2"/>
  <c r="Q124" i="2"/>
  <c r="Y125" i="2"/>
  <c r="Z124" i="2"/>
  <c r="AB124" i="2"/>
  <c r="I125" i="2"/>
  <c r="J125" i="2"/>
  <c r="L125" i="2"/>
  <c r="R125" i="2"/>
  <c r="U124" i="4"/>
  <c r="X124" i="4"/>
  <c r="U125" i="2"/>
  <c r="W125" i="2"/>
  <c r="AC125" i="2"/>
  <c r="T126" i="2"/>
  <c r="N125" i="2"/>
  <c r="O125" i="2"/>
  <c r="Q125" i="2"/>
  <c r="Y126" i="2"/>
  <c r="Z125" i="2"/>
  <c r="AB125" i="2"/>
  <c r="I126" i="2"/>
  <c r="J126" i="2"/>
  <c r="L126" i="2"/>
  <c r="R126" i="2"/>
  <c r="U125" i="4"/>
  <c r="T127" i="2"/>
  <c r="U126" i="2"/>
  <c r="W126" i="2"/>
  <c r="AC126" i="2"/>
  <c r="V125" i="4"/>
  <c r="AA124" i="4"/>
  <c r="AD124" i="4"/>
  <c r="F124" i="5"/>
  <c r="J124" i="5"/>
  <c r="X125" i="4"/>
  <c r="AA125" i="4"/>
  <c r="AD125" i="4"/>
  <c r="F125" i="5"/>
  <c r="J125" i="5"/>
  <c r="N126" i="2"/>
  <c r="O126" i="2"/>
  <c r="Q126" i="2"/>
  <c r="Y127" i="2"/>
  <c r="Z126" i="2"/>
  <c r="AB126" i="2"/>
  <c r="I127" i="2"/>
  <c r="J127" i="2"/>
  <c r="L127" i="2"/>
  <c r="R127" i="2"/>
  <c r="U126" i="4"/>
  <c r="X126" i="4"/>
  <c r="AA126" i="4"/>
  <c r="AD126" i="4"/>
  <c r="F126" i="5"/>
  <c r="J126" i="5"/>
  <c r="T128" i="2"/>
  <c r="U127" i="2"/>
  <c r="W127" i="2"/>
  <c r="AC127" i="2"/>
  <c r="N127" i="2"/>
  <c r="O127" i="2"/>
  <c r="Q127" i="2"/>
  <c r="Z127" i="2"/>
  <c r="AB127" i="2"/>
  <c r="Y128" i="2"/>
  <c r="I128" i="2"/>
  <c r="J128" i="2"/>
  <c r="L128" i="2"/>
  <c r="R128" i="2"/>
  <c r="U127" i="4"/>
  <c r="X127" i="4"/>
  <c r="AA127" i="4"/>
  <c r="AD127" i="4"/>
  <c r="F127" i="5"/>
  <c r="J127" i="5"/>
  <c r="U128" i="2"/>
  <c r="W128" i="2"/>
  <c r="AC128" i="2"/>
  <c r="T129" i="2"/>
  <c r="N128" i="2"/>
  <c r="O128" i="2"/>
  <c r="Q128" i="2"/>
  <c r="Y129" i="2"/>
  <c r="Z128" i="2"/>
  <c r="AB128" i="2"/>
  <c r="I129" i="2"/>
  <c r="J129" i="2"/>
  <c r="L129" i="2"/>
  <c r="R129" i="2"/>
  <c r="U128" i="4"/>
  <c r="X128" i="4"/>
  <c r="U129" i="2"/>
  <c r="W129" i="2"/>
  <c r="AC129" i="2"/>
  <c r="T130" i="2"/>
  <c r="N129" i="2"/>
  <c r="O129" i="2"/>
  <c r="Q129" i="2"/>
  <c r="Z129" i="2"/>
  <c r="AB129" i="2"/>
  <c r="Y130" i="2"/>
  <c r="I130" i="2"/>
  <c r="J130" i="2"/>
  <c r="L130" i="2"/>
  <c r="R130" i="2"/>
  <c r="U129" i="4"/>
  <c r="X129" i="4"/>
  <c r="AA129" i="4"/>
  <c r="AD129" i="4"/>
  <c r="F129" i="5"/>
  <c r="J129" i="5"/>
  <c r="U130" i="2"/>
  <c r="W130" i="2"/>
  <c r="AC130" i="2"/>
  <c r="T131" i="2"/>
  <c r="AA128" i="4"/>
  <c r="AD128" i="4"/>
  <c r="F128" i="5"/>
  <c r="J128" i="5"/>
  <c r="N130" i="2"/>
  <c r="O130" i="2"/>
  <c r="Q130" i="2"/>
  <c r="Z130" i="2"/>
  <c r="AB130" i="2"/>
  <c r="Y131" i="2"/>
  <c r="I131" i="2"/>
  <c r="J131" i="2"/>
  <c r="L131" i="2"/>
  <c r="R131" i="2"/>
  <c r="U130" i="4"/>
  <c r="X130" i="4"/>
  <c r="U131" i="2"/>
  <c r="W131" i="2"/>
  <c r="AC131" i="2"/>
  <c r="T132" i="2"/>
  <c r="N131" i="2"/>
  <c r="O131" i="2"/>
  <c r="Q131" i="2"/>
  <c r="Z131" i="2"/>
  <c r="AB131" i="2"/>
  <c r="Y132" i="2"/>
  <c r="I132" i="2"/>
  <c r="J132" i="2"/>
  <c r="L132" i="2"/>
  <c r="R132" i="2"/>
  <c r="U131" i="4"/>
  <c r="X131" i="4"/>
  <c r="AA131" i="4"/>
  <c r="AD131" i="4"/>
  <c r="F131" i="5"/>
  <c r="J131" i="5"/>
  <c r="U132" i="2"/>
  <c r="W132" i="2"/>
  <c r="AC132" i="2"/>
  <c r="T133" i="2"/>
  <c r="AA130" i="4"/>
  <c r="AD130" i="4"/>
  <c r="F130" i="5"/>
  <c r="J130" i="5"/>
  <c r="N132" i="2"/>
  <c r="O132" i="2"/>
  <c r="Q132" i="2"/>
  <c r="Y133" i="2"/>
  <c r="Z132" i="2"/>
  <c r="AB132" i="2"/>
  <c r="I133" i="2"/>
  <c r="J133" i="2"/>
  <c r="L133" i="2"/>
  <c r="R133" i="2"/>
  <c r="U132" i="4"/>
  <c r="X132" i="4"/>
  <c r="U133" i="2"/>
  <c r="W133" i="2"/>
  <c r="AC133" i="2"/>
  <c r="T134" i="2"/>
  <c r="N133" i="2"/>
  <c r="O133" i="2"/>
  <c r="Q133" i="2"/>
  <c r="Y134" i="2"/>
  <c r="Z133" i="2"/>
  <c r="AB133" i="2"/>
  <c r="I134" i="2"/>
  <c r="J134" i="2"/>
  <c r="L134" i="2"/>
  <c r="R134" i="2"/>
  <c r="U133" i="4"/>
  <c r="X133" i="4"/>
  <c r="AA133" i="4"/>
  <c r="AD133" i="4"/>
  <c r="F133" i="5"/>
  <c r="J133" i="5"/>
  <c r="T135" i="2"/>
  <c r="U134" i="2"/>
  <c r="W134" i="2"/>
  <c r="AC134" i="2"/>
  <c r="AA132" i="4"/>
  <c r="AD132" i="4"/>
  <c r="F132" i="5"/>
  <c r="J132" i="5"/>
  <c r="N134" i="2"/>
  <c r="O134" i="2"/>
  <c r="Q134" i="2"/>
  <c r="Z134" i="2"/>
  <c r="AB134" i="2"/>
  <c r="Y135" i="2"/>
  <c r="I135" i="2"/>
  <c r="J135" i="2"/>
  <c r="L135" i="2"/>
  <c r="R135" i="2"/>
  <c r="U134" i="4"/>
  <c r="X134" i="4"/>
  <c r="AA134" i="4"/>
  <c r="AD134" i="4"/>
  <c r="F134" i="5"/>
  <c r="J134" i="5"/>
  <c r="U135" i="2"/>
  <c r="W135" i="2"/>
  <c r="AC135" i="2"/>
  <c r="T136" i="2"/>
  <c r="N135" i="2"/>
  <c r="O135" i="2"/>
  <c r="Q135" i="2"/>
  <c r="Z135" i="2"/>
  <c r="AB135" i="2"/>
  <c r="Y136" i="2"/>
  <c r="I136" i="2"/>
  <c r="J136" i="2"/>
  <c r="L136" i="2"/>
  <c r="R136" i="2"/>
  <c r="U135" i="4"/>
  <c r="X135" i="4"/>
  <c r="AA135" i="4"/>
  <c r="AD135" i="4"/>
  <c r="F135" i="5"/>
  <c r="J135" i="5"/>
  <c r="T137" i="2"/>
  <c r="U136" i="2"/>
  <c r="W136" i="2"/>
  <c r="AC136" i="2"/>
  <c r="N136" i="2"/>
  <c r="O136" i="2"/>
  <c r="Q136" i="2"/>
  <c r="Y137" i="2"/>
  <c r="Z136" i="2"/>
  <c r="AB136" i="2"/>
  <c r="I137" i="2"/>
  <c r="J137" i="2"/>
  <c r="L137" i="2"/>
  <c r="R137" i="2"/>
  <c r="U136" i="4"/>
  <c r="X136" i="4"/>
  <c r="AA136" i="4"/>
  <c r="AD136" i="4"/>
  <c r="F136" i="5"/>
  <c r="J136" i="5"/>
  <c r="T138" i="2"/>
  <c r="U137" i="2"/>
  <c r="W137" i="2"/>
  <c r="AC137" i="2"/>
  <c r="N137" i="2"/>
  <c r="O137" i="2"/>
  <c r="Q137" i="2"/>
  <c r="Y138" i="2"/>
  <c r="Z137" i="2"/>
  <c r="AB137" i="2"/>
  <c r="I138" i="2"/>
  <c r="J138" i="2"/>
  <c r="L138" i="2"/>
  <c r="R138" i="2"/>
  <c r="U137" i="4"/>
  <c r="X137" i="4"/>
  <c r="AA137" i="4"/>
  <c r="AD137" i="4"/>
  <c r="F137" i="5"/>
  <c r="J137" i="5"/>
  <c r="U138" i="2"/>
  <c r="W138" i="2"/>
  <c r="AC138" i="2"/>
  <c r="T139" i="2"/>
  <c r="N138" i="2"/>
  <c r="O138" i="2"/>
  <c r="Q138" i="2"/>
  <c r="Y139" i="2"/>
  <c r="Z138" i="2"/>
  <c r="AB138" i="2"/>
  <c r="I139" i="2"/>
  <c r="J139" i="2"/>
  <c r="L139" i="2"/>
  <c r="R139" i="2"/>
  <c r="U138" i="4"/>
  <c r="X138" i="4"/>
  <c r="AA138" i="4"/>
  <c r="AD138" i="4"/>
  <c r="F138" i="5"/>
  <c r="J138" i="5"/>
  <c r="U139" i="2"/>
  <c r="W139" i="2"/>
  <c r="AC139" i="2"/>
  <c r="T140" i="2"/>
  <c r="N139" i="2"/>
  <c r="O139" i="2"/>
  <c r="Q139" i="2"/>
  <c r="Y140" i="2"/>
  <c r="Z139" i="2"/>
  <c r="AB139" i="2"/>
  <c r="I140" i="2"/>
  <c r="J140" i="2"/>
  <c r="L140" i="2"/>
  <c r="R140" i="2"/>
  <c r="U139" i="4"/>
  <c r="X139" i="4"/>
  <c r="AA139" i="4"/>
  <c r="AD139" i="4"/>
  <c r="F139" i="5"/>
  <c r="J139" i="5"/>
  <c r="T141" i="2"/>
  <c r="U140" i="2"/>
  <c r="W140" i="2"/>
  <c r="AC140" i="2"/>
  <c r="N140" i="2"/>
  <c r="O140" i="2"/>
  <c r="Q140" i="2"/>
  <c r="Y141" i="2"/>
  <c r="Z140" i="2"/>
  <c r="AB140" i="2"/>
  <c r="I141" i="2"/>
  <c r="F140" i="5"/>
  <c r="J140" i="5"/>
  <c r="AC141" i="2"/>
  <c r="T142" i="2"/>
  <c r="N141" i="2"/>
  <c r="Y142" i="2"/>
  <c r="I142" i="2"/>
  <c r="F141" i="5"/>
  <c r="J141" i="5"/>
  <c r="AC142" i="2"/>
  <c r="T143" i="2"/>
  <c r="N142" i="2"/>
  <c r="Y143" i="2"/>
  <c r="I143" i="2"/>
  <c r="F142" i="5"/>
  <c r="J142" i="5"/>
  <c r="AC143" i="2"/>
  <c r="T144" i="2"/>
  <c r="N143" i="2"/>
  <c r="Y144" i="2"/>
  <c r="I144" i="2"/>
  <c r="F143" i="5"/>
  <c r="J143" i="5"/>
  <c r="AC144" i="2"/>
  <c r="T145" i="2"/>
  <c r="N144" i="2"/>
  <c r="Y145" i="2"/>
  <c r="I145" i="2"/>
  <c r="F144" i="5"/>
  <c r="J144" i="5"/>
  <c r="T146" i="2"/>
  <c r="AC145" i="2"/>
  <c r="N145" i="2"/>
  <c r="Y146" i="2"/>
  <c r="I146" i="2"/>
  <c r="F145" i="5"/>
  <c r="J145" i="5" s="1"/>
  <c r="T147" i="2"/>
  <c r="AC146" i="2"/>
  <c r="N146" i="2"/>
  <c r="Y147" i="2"/>
  <c r="I147" i="2"/>
  <c r="F146" i="5"/>
  <c r="J146" i="5"/>
  <c r="T148" i="2"/>
  <c r="AC147" i="2"/>
  <c r="N147" i="2"/>
  <c r="Y148" i="2"/>
  <c r="I148" i="2"/>
  <c r="F147" i="5"/>
  <c r="J147" i="5"/>
  <c r="T149" i="2"/>
  <c r="AC148" i="2"/>
  <c r="N148" i="2"/>
  <c r="Y149" i="2"/>
  <c r="I149" i="2"/>
  <c r="J149" i="2"/>
  <c r="L149" i="2"/>
  <c r="R149" i="2"/>
  <c r="U148" i="4"/>
  <c r="X148" i="4"/>
  <c r="AA148" i="4"/>
  <c r="AD148" i="4"/>
  <c r="F148" i="5"/>
  <c r="J148" i="5"/>
  <c r="T150" i="2"/>
  <c r="U149" i="2"/>
  <c r="W149" i="2"/>
  <c r="AC149" i="2"/>
  <c r="N149" i="2"/>
  <c r="O149" i="2"/>
  <c r="Q149" i="2"/>
  <c r="Z149" i="2"/>
  <c r="AB149" i="2"/>
  <c r="Y150" i="2"/>
  <c r="I150" i="2"/>
  <c r="J150" i="2"/>
  <c r="L150" i="2"/>
  <c r="R150" i="2"/>
  <c r="U149" i="4"/>
  <c r="X149" i="4"/>
  <c r="AA149" i="4"/>
  <c r="AD149" i="4"/>
  <c r="F149" i="5"/>
  <c r="J149" i="5"/>
  <c r="U150" i="2"/>
  <c r="W150" i="2"/>
  <c r="AC150" i="2"/>
  <c r="T151" i="2"/>
  <c r="N150" i="2"/>
  <c r="O150" i="2"/>
  <c r="Q150" i="2"/>
  <c r="Z150" i="2"/>
  <c r="AB150" i="2"/>
  <c r="Y151" i="2"/>
  <c r="I151" i="2"/>
  <c r="F150" i="5"/>
  <c r="J150" i="5"/>
  <c r="T152" i="2"/>
  <c r="AC151" i="2"/>
  <c r="N151" i="2"/>
  <c r="Y152" i="2"/>
  <c r="I152" i="2"/>
  <c r="J152" i="2"/>
  <c r="L152" i="2"/>
  <c r="R152" i="2"/>
  <c r="U151" i="4"/>
  <c r="X151" i="4"/>
  <c r="AA151" i="4"/>
  <c r="AD151" i="4"/>
  <c r="F151" i="5"/>
  <c r="J151" i="5"/>
  <c r="U152" i="2"/>
  <c r="W152" i="2"/>
  <c r="AC152" i="2"/>
  <c r="T153" i="2"/>
  <c r="N152" i="2"/>
  <c r="O152" i="2"/>
  <c r="Q152" i="2"/>
  <c r="Y153" i="2"/>
  <c r="Z152" i="2"/>
  <c r="AB152" i="2"/>
  <c r="I153" i="2"/>
  <c r="J153" i="2"/>
  <c r="L153" i="2"/>
  <c r="R153" i="2"/>
  <c r="U152" i="4"/>
  <c r="X152" i="4"/>
  <c r="AA152" i="4"/>
  <c r="AD152" i="4"/>
  <c r="F152" i="5"/>
  <c r="J152" i="5"/>
  <c r="T154" i="2"/>
  <c r="U153" i="2"/>
  <c r="W153" i="2"/>
  <c r="AC153" i="2"/>
  <c r="N153" i="2"/>
  <c r="O153" i="2"/>
  <c r="Q153" i="2"/>
  <c r="Z153" i="2"/>
  <c r="AB153" i="2"/>
  <c r="Y154" i="2"/>
  <c r="I154" i="2"/>
  <c r="J154" i="2"/>
  <c r="L154" i="2"/>
  <c r="R154" i="2"/>
  <c r="U153" i="4"/>
  <c r="X153" i="4"/>
  <c r="AA153" i="4"/>
  <c r="AD153" i="4"/>
  <c r="F153" i="5"/>
  <c r="J153" i="5"/>
  <c r="T155" i="2"/>
  <c r="U154" i="2"/>
  <c r="W154" i="2"/>
  <c r="AC154" i="2"/>
  <c r="N154" i="2"/>
  <c r="O154" i="2"/>
  <c r="Q154" i="2"/>
  <c r="Y155" i="2"/>
  <c r="Z154" i="2"/>
  <c r="AB154" i="2"/>
  <c r="I155" i="2"/>
  <c r="J155" i="2"/>
  <c r="L155" i="2"/>
  <c r="R155" i="2"/>
  <c r="U154" i="4"/>
  <c r="X154" i="4"/>
  <c r="AA154" i="4"/>
  <c r="AD154" i="4"/>
  <c r="F154" i="5"/>
  <c r="J154" i="5"/>
  <c r="T156" i="2"/>
  <c r="U155" i="2"/>
  <c r="W155" i="2"/>
  <c r="AC155" i="2"/>
  <c r="N155" i="2"/>
  <c r="O155" i="2"/>
  <c r="Q155" i="2"/>
  <c r="Y156" i="2"/>
  <c r="Z155" i="2"/>
  <c r="AB155" i="2"/>
  <c r="I156" i="2"/>
  <c r="J156" i="2"/>
  <c r="L156" i="2"/>
  <c r="R156" i="2"/>
  <c r="U155" i="4"/>
  <c r="X155" i="4"/>
  <c r="AA155" i="4"/>
  <c r="AD155" i="4"/>
  <c r="F155" i="5"/>
  <c r="J155" i="5"/>
  <c r="T157" i="2"/>
  <c r="U156" i="2"/>
  <c r="W156" i="2"/>
  <c r="AC156" i="2"/>
  <c r="N156" i="2"/>
  <c r="O156" i="2"/>
  <c r="Q156" i="2"/>
  <c r="Z156" i="2"/>
  <c r="AB156" i="2"/>
  <c r="Y157" i="2"/>
  <c r="I157" i="2"/>
  <c r="J157" i="2"/>
  <c r="L157" i="2"/>
  <c r="R157" i="2"/>
  <c r="U156" i="4"/>
  <c r="X156" i="4"/>
  <c r="AA156" i="4"/>
  <c r="AD156" i="4"/>
  <c r="F156" i="5"/>
  <c r="J156" i="5"/>
  <c r="T158" i="2"/>
  <c r="U157" i="2"/>
  <c r="W157" i="2"/>
  <c r="AC157" i="2"/>
  <c r="N157" i="2"/>
  <c r="O157" i="2"/>
  <c r="Q157" i="2"/>
  <c r="Y158" i="2"/>
  <c r="Z157" i="2"/>
  <c r="AB157" i="2"/>
  <c r="I158" i="2"/>
  <c r="J158" i="2"/>
  <c r="L158" i="2"/>
  <c r="R158" i="2"/>
  <c r="U157" i="4"/>
  <c r="X157" i="4"/>
  <c r="AA157" i="4"/>
  <c r="AD157" i="4"/>
  <c r="F157" i="5"/>
  <c r="J157" i="5"/>
  <c r="U158" i="2"/>
  <c r="W158" i="2"/>
  <c r="AC158" i="2"/>
  <c r="T159" i="2"/>
  <c r="N158" i="2"/>
  <c r="O158" i="2"/>
  <c r="Q158" i="2"/>
  <c r="Y159" i="2"/>
  <c r="Z158" i="2"/>
  <c r="AB158" i="2"/>
  <c r="I159" i="2"/>
  <c r="J159" i="2"/>
  <c r="L159" i="2"/>
  <c r="R159" i="2"/>
  <c r="U158" i="4"/>
  <c r="X158" i="4"/>
  <c r="AA158" i="4"/>
  <c r="AD158" i="4"/>
  <c r="F158" i="5"/>
  <c r="J158" i="5"/>
  <c r="T160" i="2"/>
  <c r="U159" i="2"/>
  <c r="W159" i="2"/>
  <c r="AC159" i="2"/>
  <c r="N159" i="2"/>
  <c r="O159" i="2"/>
  <c r="Q159" i="2"/>
  <c r="Z159" i="2"/>
  <c r="AB159" i="2"/>
  <c r="Y160" i="2"/>
  <c r="I160" i="2"/>
  <c r="J160" i="2"/>
  <c r="L160" i="2"/>
  <c r="R160" i="2"/>
  <c r="U159" i="4"/>
  <c r="X159" i="4"/>
  <c r="AA159" i="4"/>
  <c r="AD159" i="4"/>
  <c r="F159" i="5"/>
  <c r="J159" i="5"/>
  <c r="U160" i="2"/>
  <c r="W160" i="2"/>
  <c r="AC160" i="2"/>
  <c r="T161" i="2"/>
  <c r="N160" i="2"/>
  <c r="O160" i="2"/>
  <c r="Q160" i="2"/>
  <c r="Y161" i="2"/>
  <c r="Z160" i="2"/>
  <c r="AB160" i="2"/>
  <c r="I161" i="2"/>
  <c r="J161" i="2"/>
  <c r="L161" i="2"/>
  <c r="R161" i="2"/>
  <c r="U160" i="4"/>
  <c r="X160" i="4"/>
  <c r="AA160" i="4"/>
  <c r="AD160" i="4"/>
  <c r="F160" i="5"/>
  <c r="J160" i="5"/>
  <c r="U161" i="2"/>
  <c r="W161" i="2"/>
  <c r="AC161" i="2"/>
  <c r="T162" i="2"/>
  <c r="N161" i="2"/>
  <c r="O161" i="2"/>
  <c r="Q161" i="2"/>
  <c r="Z161" i="2"/>
  <c r="AB161" i="2"/>
  <c r="Y162" i="2"/>
  <c r="I162" i="2"/>
  <c r="J162" i="2"/>
  <c r="L162" i="2"/>
  <c r="R162" i="2"/>
  <c r="U161" i="4"/>
  <c r="X161" i="4"/>
  <c r="AA161" i="4"/>
  <c r="AD161" i="4"/>
  <c r="F161" i="5"/>
  <c r="J161" i="5"/>
  <c r="U162" i="2"/>
  <c r="W162" i="2"/>
  <c r="AC162" i="2"/>
  <c r="T163" i="2"/>
  <c r="N162" i="2"/>
  <c r="O162" i="2"/>
  <c r="Q162" i="2"/>
  <c r="Z162" i="2"/>
  <c r="AB162" i="2"/>
  <c r="Y163" i="2"/>
  <c r="I163" i="2"/>
  <c r="J163" i="2"/>
  <c r="L163" i="2"/>
  <c r="R163" i="2"/>
  <c r="U162" i="4"/>
  <c r="X162" i="4"/>
  <c r="AA162" i="4"/>
  <c r="AD162" i="4"/>
  <c r="F162" i="5"/>
  <c r="J162" i="5"/>
  <c r="U163" i="2"/>
  <c r="W163" i="2"/>
  <c r="AC163" i="2"/>
  <c r="T164" i="2"/>
  <c r="N163" i="2"/>
  <c r="O163" i="2"/>
  <c r="Q163" i="2"/>
  <c r="Y164" i="2"/>
  <c r="Z163" i="2"/>
  <c r="AB163" i="2"/>
  <c r="I164" i="2"/>
  <c r="J164" i="2"/>
  <c r="L164" i="2"/>
  <c r="R164" i="2"/>
  <c r="U163" i="4"/>
  <c r="X163" i="4"/>
  <c r="AA163" i="4"/>
  <c r="AD163" i="4"/>
  <c r="F163" i="5"/>
  <c r="J163" i="5"/>
  <c r="U164" i="2"/>
  <c r="W164" i="2"/>
  <c r="AC164" i="2"/>
  <c r="T165" i="2"/>
  <c r="N164" i="2"/>
  <c r="O164" i="2"/>
  <c r="Q164" i="2"/>
  <c r="Y165" i="2"/>
  <c r="Z164" i="2"/>
  <c r="AB164" i="2"/>
  <c r="I165" i="2"/>
  <c r="J165" i="2"/>
  <c r="L165" i="2"/>
  <c r="R165" i="2"/>
  <c r="U164" i="4"/>
  <c r="X164" i="4"/>
  <c r="AA164" i="4"/>
  <c r="AD164" i="4"/>
  <c r="F164" i="5"/>
  <c r="J164" i="5"/>
  <c r="T166" i="2"/>
  <c r="U165" i="2"/>
  <c r="W165" i="2"/>
  <c r="AC165" i="2"/>
  <c r="N165" i="2"/>
  <c r="O165" i="2"/>
  <c r="Q165" i="2"/>
  <c r="Y166" i="2"/>
  <c r="Z165" i="2"/>
  <c r="AB165" i="2"/>
  <c r="I166" i="2"/>
  <c r="J166" i="2"/>
  <c r="L166" i="2"/>
  <c r="R166" i="2"/>
  <c r="U165" i="4"/>
  <c r="X165" i="4"/>
  <c r="AA165" i="4"/>
  <c r="AD165" i="4"/>
  <c r="F165" i="5"/>
  <c r="J165" i="5"/>
  <c r="T167" i="2"/>
  <c r="U166" i="2"/>
  <c r="W166" i="2"/>
  <c r="AC166" i="2"/>
  <c r="N166" i="2"/>
  <c r="O166" i="2"/>
  <c r="Q166" i="2"/>
  <c r="Y167" i="2"/>
  <c r="Z166" i="2"/>
  <c r="AB166" i="2"/>
  <c r="I167" i="2"/>
  <c r="J167" i="2"/>
  <c r="L167" i="2"/>
  <c r="R167" i="2"/>
  <c r="U166" i="4"/>
  <c r="X166" i="4"/>
  <c r="AA166" i="4"/>
  <c r="AD166" i="4"/>
  <c r="F166" i="5"/>
  <c r="J166" i="5"/>
  <c r="T168" i="2"/>
  <c r="U167" i="2"/>
  <c r="W167" i="2"/>
  <c r="AC167" i="2"/>
  <c r="N167" i="2"/>
  <c r="O167" i="2"/>
  <c r="Q167" i="2"/>
  <c r="Y168" i="2"/>
  <c r="Z167" i="2"/>
  <c r="AB167" i="2"/>
  <c r="I168" i="2"/>
  <c r="J168" i="2"/>
  <c r="L168" i="2"/>
  <c r="R168" i="2"/>
  <c r="U167" i="4"/>
  <c r="X167" i="4"/>
  <c r="AA167" i="4"/>
  <c r="AD167" i="4"/>
  <c r="F167" i="5"/>
  <c r="J167" i="5"/>
  <c r="U168" i="2"/>
  <c r="W168" i="2"/>
  <c r="AC168" i="2"/>
  <c r="T169" i="2"/>
  <c r="N168" i="2"/>
  <c r="O168" i="2"/>
  <c r="Q168" i="2"/>
  <c r="Z168" i="2"/>
  <c r="AB168" i="2"/>
  <c r="Y169" i="2"/>
  <c r="I169" i="2"/>
  <c r="J169" i="2"/>
  <c r="L169" i="2"/>
  <c r="R169" i="2"/>
  <c r="U168" i="4"/>
  <c r="X168" i="4"/>
  <c r="AA168" i="4"/>
  <c r="AD168" i="4"/>
  <c r="F168" i="5"/>
  <c r="J168" i="5"/>
  <c r="U169" i="2"/>
  <c r="W169" i="2"/>
  <c r="AC169" i="2"/>
  <c r="T170" i="2"/>
  <c r="N169" i="2"/>
  <c r="O169" i="2"/>
  <c r="Q169" i="2"/>
  <c r="Y170" i="2"/>
  <c r="Z169" i="2"/>
  <c r="AB169" i="2"/>
  <c r="I170" i="2"/>
  <c r="J170" i="2"/>
  <c r="L170" i="2"/>
  <c r="R170" i="2"/>
  <c r="U169" i="4"/>
  <c r="X169" i="4"/>
  <c r="AA169" i="4"/>
  <c r="AD169" i="4"/>
  <c r="F169" i="5"/>
  <c r="J169" i="5"/>
  <c r="T171" i="2"/>
  <c r="U170" i="2"/>
  <c r="W170" i="2"/>
  <c r="AC170" i="2"/>
  <c r="N170" i="2"/>
  <c r="O170" i="2"/>
  <c r="Q170" i="2"/>
  <c r="Z170" i="2"/>
  <c r="AB170" i="2"/>
  <c r="Y171" i="2"/>
  <c r="I171" i="2"/>
  <c r="J171" i="2"/>
  <c r="L171" i="2"/>
  <c r="R171" i="2"/>
  <c r="U170" i="4"/>
  <c r="X170" i="4"/>
  <c r="AA170" i="4"/>
  <c r="AD170" i="4"/>
  <c r="F170" i="5"/>
  <c r="J170" i="5"/>
  <c r="T172" i="2"/>
  <c r="U171" i="2"/>
  <c r="W171" i="2"/>
  <c r="AC171" i="2"/>
  <c r="N171" i="2"/>
  <c r="O171" i="2"/>
  <c r="Q171" i="2"/>
  <c r="Z171" i="2"/>
  <c r="AB171" i="2"/>
  <c r="Y172" i="2"/>
  <c r="I172" i="2"/>
  <c r="J172" i="2"/>
  <c r="L172" i="2"/>
  <c r="R172" i="2"/>
  <c r="U171" i="4"/>
  <c r="X171" i="4"/>
  <c r="AA171" i="4"/>
  <c r="AD171" i="4"/>
  <c r="F171" i="5"/>
  <c r="J171" i="5"/>
  <c r="U172" i="2"/>
  <c r="W172" i="2"/>
  <c r="AC172" i="2"/>
  <c r="T173" i="2"/>
  <c r="N172" i="2"/>
  <c r="O172" i="2"/>
  <c r="Q172" i="2"/>
  <c r="Y173" i="2"/>
  <c r="Z172" i="2"/>
  <c r="AB172" i="2"/>
  <c r="I173" i="2"/>
  <c r="J173" i="2"/>
  <c r="L173" i="2"/>
  <c r="R173" i="2"/>
  <c r="U172" i="4"/>
  <c r="X172" i="4"/>
  <c r="AA172" i="4"/>
  <c r="AD172" i="4"/>
  <c r="F172" i="5"/>
  <c r="J172" i="5"/>
  <c r="T174" i="2"/>
  <c r="U173" i="2"/>
  <c r="W173" i="2"/>
  <c r="AC173" i="2"/>
  <c r="N173" i="2"/>
  <c r="O173" i="2"/>
  <c r="Q173" i="2"/>
  <c r="Y174" i="2"/>
  <c r="Z173" i="2"/>
  <c r="AB173" i="2"/>
  <c r="I174" i="2"/>
  <c r="J174" i="2"/>
  <c r="L174" i="2"/>
  <c r="R174" i="2"/>
  <c r="U173" i="4"/>
  <c r="X173" i="4"/>
  <c r="AA173" i="4"/>
  <c r="AD173" i="4"/>
  <c r="F173" i="5"/>
  <c r="J173" i="5"/>
  <c r="U174" i="2"/>
  <c r="W174" i="2"/>
  <c r="AC174" i="2"/>
  <c r="T175" i="2"/>
  <c r="N174" i="2"/>
  <c r="O174" i="2"/>
  <c r="Q174" i="2"/>
  <c r="Y175" i="2"/>
  <c r="Z174" i="2"/>
  <c r="AB174" i="2"/>
  <c r="I175" i="2"/>
  <c r="J175" i="2"/>
  <c r="L175" i="2"/>
  <c r="R175" i="2"/>
  <c r="U174" i="4"/>
  <c r="X174" i="4"/>
  <c r="AA174" i="4"/>
  <c r="AD174" i="4"/>
  <c r="F174" i="5"/>
  <c r="J174" i="5"/>
  <c r="U175" i="2"/>
  <c r="W175" i="2"/>
  <c r="AC175" i="2"/>
  <c r="T176" i="2"/>
  <c r="N175" i="2"/>
  <c r="O175" i="2"/>
  <c r="Q175" i="2"/>
  <c r="Y176" i="2"/>
  <c r="Z175" i="2"/>
  <c r="AB175" i="2"/>
  <c r="I176" i="2"/>
  <c r="J176" i="2"/>
  <c r="L176" i="2"/>
  <c r="R176" i="2"/>
  <c r="U175" i="4"/>
  <c r="X175" i="4"/>
  <c r="AA175" i="4"/>
  <c r="AD175" i="4"/>
  <c r="F175" i="5"/>
  <c r="J175" i="5"/>
  <c r="T177" i="2"/>
  <c r="U176" i="2"/>
  <c r="W176" i="2"/>
  <c r="AC176" i="2"/>
  <c r="N176" i="2"/>
  <c r="O176" i="2"/>
  <c r="Q176" i="2"/>
  <c r="Y177" i="2"/>
  <c r="Z176" i="2"/>
  <c r="AB176" i="2"/>
  <c r="I177" i="2"/>
  <c r="J177" i="2"/>
  <c r="L177" i="2"/>
  <c r="R177" i="2"/>
  <c r="U176" i="4"/>
  <c r="X176" i="4"/>
  <c r="AA176" i="4"/>
  <c r="AD176" i="4"/>
  <c r="F176" i="5"/>
  <c r="J176" i="5"/>
  <c r="U177" i="2"/>
  <c r="W177" i="2"/>
  <c r="AC177" i="2"/>
  <c r="T178" i="2"/>
  <c r="N177" i="2"/>
  <c r="O177" i="2"/>
  <c r="Q177" i="2"/>
  <c r="Z177" i="2"/>
  <c r="AB177" i="2"/>
  <c r="Y178" i="2"/>
  <c r="I178" i="2"/>
  <c r="J178" i="2"/>
  <c r="L178" i="2"/>
  <c r="R178" i="2"/>
  <c r="U177" i="4"/>
  <c r="X177" i="4"/>
  <c r="AA177" i="4"/>
  <c r="AD177" i="4"/>
  <c r="F177" i="5"/>
  <c r="J177" i="5"/>
  <c r="U178" i="2"/>
  <c r="W178" i="2"/>
  <c r="AC178" i="2"/>
  <c r="T179" i="2"/>
  <c r="N178" i="2"/>
  <c r="O178" i="2"/>
  <c r="Q178" i="2"/>
  <c r="Z178" i="2"/>
  <c r="AB178" i="2"/>
  <c r="Y179" i="2"/>
  <c r="I179" i="2"/>
  <c r="J179" i="2"/>
  <c r="L179" i="2"/>
  <c r="R179" i="2"/>
  <c r="U178" i="4"/>
  <c r="X178" i="4"/>
  <c r="AA178" i="4"/>
  <c r="AD178" i="4"/>
  <c r="F178" i="5"/>
  <c r="J178" i="5"/>
  <c r="U179" i="2"/>
  <c r="W179" i="2"/>
  <c r="AC179" i="2"/>
  <c r="T180" i="2"/>
  <c r="N179" i="2"/>
  <c r="O179" i="2"/>
  <c r="Q179" i="2"/>
  <c r="Y180" i="2"/>
  <c r="Z179" i="2"/>
  <c r="AB179" i="2"/>
  <c r="I180" i="2"/>
  <c r="J180" i="2"/>
  <c r="L180" i="2"/>
  <c r="R180" i="2"/>
  <c r="U179" i="4"/>
  <c r="X179" i="4"/>
  <c r="AA179" i="4"/>
  <c r="AD179" i="4"/>
  <c r="F179" i="5"/>
  <c r="J179" i="5"/>
  <c r="U180" i="2"/>
  <c r="W180" i="2"/>
  <c r="AC180" i="2"/>
  <c r="T181" i="2"/>
  <c r="N180" i="2"/>
  <c r="O180" i="2"/>
  <c r="Q180" i="2"/>
  <c r="Z180" i="2"/>
  <c r="AB180" i="2"/>
  <c r="Y181" i="2"/>
  <c r="I181" i="2"/>
  <c r="J181" i="2"/>
  <c r="L181" i="2"/>
  <c r="R181" i="2"/>
  <c r="U180" i="4"/>
  <c r="X180" i="4"/>
  <c r="AA180" i="4"/>
  <c r="AD180" i="4"/>
  <c r="F180" i="5"/>
  <c r="J180" i="5"/>
  <c r="T182" i="2"/>
  <c r="U181" i="2"/>
  <c r="W181" i="2"/>
  <c r="AC181" i="2"/>
  <c r="N181" i="2"/>
  <c r="O181" i="2"/>
  <c r="Q181" i="2"/>
  <c r="Z181" i="2"/>
  <c r="AB181" i="2"/>
  <c r="Y182" i="2"/>
  <c r="I182" i="2"/>
  <c r="J182" i="2"/>
  <c r="L182" i="2"/>
  <c r="R182" i="2"/>
  <c r="U181" i="4"/>
  <c r="X181" i="4"/>
  <c r="AA181" i="4"/>
  <c r="AD181" i="4"/>
  <c r="F181" i="5"/>
  <c r="J181" i="5"/>
  <c r="U182" i="2"/>
  <c r="W182" i="2"/>
  <c r="AC182" i="2"/>
  <c r="T183" i="2"/>
  <c r="N182" i="2"/>
  <c r="O182" i="2"/>
  <c r="Q182" i="2"/>
  <c r="Y183" i="2"/>
  <c r="Z182" i="2"/>
  <c r="AB182" i="2"/>
  <c r="I183" i="2"/>
  <c r="J183" i="2"/>
  <c r="L183" i="2"/>
  <c r="R183" i="2"/>
  <c r="U182" i="4"/>
  <c r="X182" i="4"/>
  <c r="AA182" i="4"/>
  <c r="AD182" i="4"/>
  <c r="F182" i="5"/>
  <c r="J182" i="5"/>
  <c r="T184" i="2"/>
  <c r="U183" i="2"/>
  <c r="W183" i="2"/>
  <c r="AC183" i="2"/>
  <c r="N183" i="2"/>
  <c r="O183" i="2"/>
  <c r="Q183" i="2"/>
  <c r="Y184" i="2"/>
  <c r="Z183" i="2"/>
  <c r="AB183" i="2"/>
  <c r="I184" i="2"/>
  <c r="J184" i="2"/>
  <c r="L184" i="2"/>
  <c r="R184" i="2"/>
  <c r="U183" i="4"/>
  <c r="X183" i="4"/>
  <c r="AA183" i="4"/>
  <c r="AD183" i="4"/>
  <c r="F183" i="5"/>
  <c r="J183" i="5"/>
  <c r="T185" i="2"/>
  <c r="U184" i="2"/>
  <c r="W184" i="2"/>
  <c r="AC184" i="2"/>
  <c r="N184" i="2"/>
  <c r="O184" i="2"/>
  <c r="Q184" i="2"/>
  <c r="Y185" i="2"/>
  <c r="Z184" i="2"/>
  <c r="AB184" i="2"/>
  <c r="I185" i="2"/>
  <c r="J185" i="2"/>
  <c r="L185" i="2"/>
  <c r="R185" i="2"/>
  <c r="U184" i="4"/>
  <c r="X184" i="4"/>
  <c r="AA184" i="4"/>
  <c r="AD184" i="4"/>
  <c r="F184" i="5"/>
  <c r="J184" i="5"/>
  <c r="T186" i="2"/>
  <c r="U185" i="2"/>
  <c r="W185" i="2"/>
  <c r="AC185" i="2"/>
  <c r="N185" i="2"/>
  <c r="O185" i="2"/>
  <c r="Q185" i="2"/>
  <c r="Z185" i="2"/>
  <c r="AB185" i="2"/>
  <c r="Y186" i="2"/>
  <c r="I186" i="2"/>
  <c r="J186" i="2"/>
  <c r="L186" i="2"/>
  <c r="R186" i="2"/>
  <c r="U185" i="4"/>
  <c r="X185" i="4"/>
  <c r="AA185" i="4"/>
  <c r="AD185" i="4"/>
  <c r="F185" i="5"/>
  <c r="J185" i="5"/>
  <c r="T187" i="2"/>
  <c r="U186" i="2"/>
  <c r="W186" i="2"/>
  <c r="AC186" i="2"/>
  <c r="N186" i="2"/>
  <c r="O186" i="2"/>
  <c r="Q186" i="2"/>
  <c r="Z186" i="2"/>
  <c r="AB186" i="2"/>
  <c r="Y187" i="2"/>
  <c r="I187" i="2"/>
  <c r="J187" i="2"/>
  <c r="L187" i="2"/>
  <c r="R187" i="2"/>
  <c r="U186" i="4"/>
  <c r="X186" i="4"/>
  <c r="AA186" i="4"/>
  <c r="AD186" i="4"/>
  <c r="F186" i="5"/>
  <c r="J186" i="5"/>
  <c r="U187" i="2"/>
  <c r="W187" i="2"/>
  <c r="AC187" i="2"/>
  <c r="T188" i="2"/>
  <c r="N187" i="2"/>
  <c r="O187" i="2"/>
  <c r="Q187" i="2"/>
  <c r="Y188" i="2"/>
  <c r="Z187" i="2"/>
  <c r="AB187" i="2"/>
  <c r="I188" i="2"/>
  <c r="J188" i="2"/>
  <c r="L188" i="2"/>
  <c r="R188" i="2"/>
  <c r="U187" i="4"/>
  <c r="X187" i="4"/>
  <c r="AA187" i="4"/>
  <c r="AD187" i="4"/>
  <c r="F187" i="5"/>
  <c r="J187" i="5"/>
  <c r="T189" i="2"/>
  <c r="U188" i="2"/>
  <c r="W188" i="2"/>
  <c r="AC188" i="2"/>
  <c r="N188" i="2"/>
  <c r="O188" i="2"/>
  <c r="Q188" i="2"/>
  <c r="Y189" i="2"/>
  <c r="Z188" i="2"/>
  <c r="AB188" i="2"/>
  <c r="I189" i="2"/>
  <c r="J189" i="2"/>
  <c r="L189" i="2"/>
  <c r="R189" i="2"/>
  <c r="U188" i="4"/>
  <c r="X188" i="4"/>
  <c r="AA188" i="4"/>
  <c r="AD188" i="4"/>
  <c r="F188" i="5"/>
  <c r="J188" i="5"/>
  <c r="U189" i="2"/>
  <c r="W189" i="2"/>
  <c r="AC189" i="2"/>
  <c r="T190" i="2"/>
  <c r="N189" i="2"/>
  <c r="O189" i="2"/>
  <c r="Q189" i="2"/>
  <c r="Z189" i="2"/>
  <c r="AB189" i="2"/>
  <c r="Y190" i="2"/>
  <c r="I190" i="2"/>
  <c r="J190" i="2"/>
  <c r="L190" i="2"/>
  <c r="R190" i="2"/>
  <c r="U189" i="4"/>
  <c r="X189" i="4"/>
  <c r="AA189" i="4"/>
  <c r="AD189" i="4"/>
  <c r="F189" i="5"/>
  <c r="J189" i="5"/>
  <c r="U190" i="2"/>
  <c r="W190" i="2"/>
  <c r="AC190" i="2"/>
  <c r="T191" i="2"/>
  <c r="N190" i="2"/>
  <c r="O190" i="2"/>
  <c r="Q190" i="2"/>
  <c r="Z190" i="2"/>
  <c r="AB190" i="2"/>
  <c r="Y191" i="2"/>
  <c r="I191" i="2"/>
  <c r="J191" i="2"/>
  <c r="L191" i="2"/>
  <c r="R191" i="2"/>
  <c r="U190" i="4"/>
  <c r="X190" i="4"/>
  <c r="AA190" i="4"/>
  <c r="AD190" i="4"/>
  <c r="F190" i="5"/>
  <c r="J190" i="5"/>
  <c r="T192" i="2"/>
  <c r="U191" i="2"/>
  <c r="W191" i="2"/>
  <c r="AC191" i="2"/>
  <c r="N191" i="2"/>
  <c r="O191" i="2"/>
  <c r="Q191" i="2"/>
  <c r="Y192" i="2"/>
  <c r="Z191" i="2"/>
  <c r="AB191" i="2"/>
  <c r="I192" i="2"/>
  <c r="J192" i="2"/>
  <c r="L192" i="2"/>
  <c r="R192" i="2"/>
  <c r="U191" i="4"/>
  <c r="X191" i="4"/>
  <c r="AA191" i="4"/>
  <c r="AD191" i="4"/>
  <c r="T193" i="2"/>
  <c r="U192" i="2"/>
  <c r="W192" i="2"/>
  <c r="AC192" i="2"/>
  <c r="N192" i="2"/>
  <c r="O192" i="2"/>
  <c r="Q192" i="2"/>
  <c r="Y193" i="2"/>
  <c r="Z192" i="2"/>
  <c r="AB192" i="2"/>
  <c r="I193" i="2"/>
  <c r="J193" i="2"/>
  <c r="L193" i="2"/>
  <c r="R193" i="2"/>
  <c r="U192" i="4"/>
  <c r="X192" i="4"/>
  <c r="AA192" i="4"/>
  <c r="AD192" i="4"/>
  <c r="U193" i="2"/>
  <c r="W193" i="2"/>
  <c r="AC193" i="2"/>
  <c r="T194" i="2"/>
  <c r="N193" i="2"/>
  <c r="O193" i="2"/>
  <c r="Q193" i="2"/>
  <c r="Y194" i="2"/>
  <c r="Z193" i="2"/>
  <c r="AB193" i="2"/>
  <c r="I194" i="2"/>
  <c r="J194" i="2"/>
  <c r="L194" i="2"/>
  <c r="R194" i="2"/>
  <c r="U193" i="4"/>
  <c r="X193" i="4"/>
  <c r="AA193" i="4"/>
  <c r="AD193" i="4"/>
  <c r="U194" i="2"/>
  <c r="W194" i="2"/>
  <c r="AC194" i="2"/>
  <c r="T195" i="2"/>
  <c r="N194" i="2"/>
  <c r="O194" i="2"/>
  <c r="Q194" i="2"/>
  <c r="Y195" i="2"/>
  <c r="Z194" i="2"/>
  <c r="AB194" i="2"/>
  <c r="I195" i="2"/>
  <c r="J195" i="2"/>
  <c r="L195" i="2"/>
  <c r="R195" i="2"/>
  <c r="U194" i="4"/>
  <c r="X194" i="4"/>
  <c r="AA194" i="4"/>
  <c r="AD194" i="4"/>
  <c r="U195" i="2"/>
  <c r="W195" i="2"/>
  <c r="AC195" i="2"/>
  <c r="T196" i="2"/>
  <c r="N195" i="2"/>
  <c r="O195" i="2"/>
  <c r="Q195" i="2"/>
  <c r="Z195" i="2"/>
  <c r="AB195" i="2"/>
  <c r="Y196" i="2"/>
  <c r="I196" i="2"/>
  <c r="J196" i="2"/>
  <c r="L196" i="2"/>
  <c r="R196" i="2"/>
  <c r="U195" i="4"/>
  <c r="X195" i="4"/>
  <c r="AA195" i="4"/>
  <c r="AD195" i="4"/>
  <c r="U196" i="2"/>
  <c r="W196" i="2"/>
  <c r="AC196" i="2"/>
  <c r="T197" i="2"/>
  <c r="N196" i="2"/>
  <c r="O196" i="2"/>
  <c r="Q196" i="2"/>
  <c r="Z196" i="2"/>
  <c r="AB196" i="2"/>
  <c r="Y197" i="2"/>
  <c r="I197" i="2"/>
  <c r="J197" i="2"/>
  <c r="L197" i="2"/>
  <c r="R197" i="2"/>
  <c r="U196" i="4"/>
  <c r="X196" i="4"/>
  <c r="AA196" i="4"/>
  <c r="AD196" i="4"/>
  <c r="U197" i="2"/>
  <c r="W197" i="2"/>
  <c r="AC197" i="2"/>
  <c r="T198" i="2"/>
  <c r="N197" i="2"/>
  <c r="O197" i="2"/>
  <c r="Q197" i="2"/>
  <c r="Y198" i="2"/>
  <c r="Z197" i="2"/>
  <c r="AB197" i="2"/>
  <c r="I198" i="2"/>
  <c r="J198" i="2"/>
  <c r="L198" i="2"/>
  <c r="R198" i="2"/>
  <c r="U197" i="4"/>
  <c r="X197" i="4"/>
  <c r="AA197" i="4"/>
  <c r="AD197" i="4"/>
  <c r="T199" i="2"/>
  <c r="U198" i="2"/>
  <c r="W198" i="2"/>
  <c r="AC198" i="2"/>
  <c r="N198" i="2"/>
  <c r="O198" i="2"/>
  <c r="Q198" i="2"/>
  <c r="Z198" i="2"/>
  <c r="AB198" i="2"/>
  <c r="Y199" i="2"/>
  <c r="I199" i="2"/>
  <c r="J199" i="2"/>
  <c r="L199" i="2"/>
  <c r="R199" i="2"/>
  <c r="U198" i="4"/>
  <c r="X198" i="4"/>
  <c r="AA198" i="4"/>
  <c r="AD198" i="4"/>
  <c r="U199" i="2"/>
  <c r="W199" i="2"/>
  <c r="AC199" i="2"/>
  <c r="T200" i="2"/>
  <c r="N199" i="2"/>
  <c r="O199" i="2"/>
  <c r="Q199" i="2"/>
  <c r="Y200" i="2"/>
  <c r="Z199" i="2"/>
  <c r="AB199" i="2"/>
  <c r="I200" i="2"/>
  <c r="J200" i="2"/>
  <c r="L200" i="2"/>
  <c r="R200" i="2"/>
  <c r="U199" i="4"/>
  <c r="X199" i="4"/>
  <c r="AA199" i="4"/>
  <c r="AD199" i="4"/>
  <c r="T201" i="2"/>
  <c r="U200" i="2"/>
  <c r="W200" i="2"/>
  <c r="AC200" i="2"/>
  <c r="N200" i="2"/>
  <c r="O200" i="2"/>
  <c r="Q200" i="2"/>
  <c r="Z200" i="2"/>
  <c r="AB200" i="2"/>
  <c r="Y201" i="2"/>
  <c r="I201" i="2"/>
  <c r="J201" i="2"/>
  <c r="L201" i="2"/>
  <c r="R201" i="2"/>
  <c r="U200" i="4"/>
  <c r="X200" i="4"/>
  <c r="AA200" i="4"/>
  <c r="AD200" i="4"/>
  <c r="U201" i="2"/>
  <c r="W201" i="2"/>
  <c r="AC201" i="2"/>
  <c r="T202" i="2"/>
  <c r="N201" i="2"/>
  <c r="O201" i="2"/>
  <c r="Q201" i="2"/>
  <c r="Y202" i="2"/>
  <c r="Z201" i="2"/>
  <c r="AB201" i="2"/>
  <c r="I202" i="2"/>
  <c r="J202" i="2"/>
  <c r="L202" i="2"/>
  <c r="R202" i="2"/>
  <c r="U201" i="4"/>
  <c r="X201" i="4"/>
  <c r="AA201" i="4"/>
  <c r="AD201" i="4"/>
  <c r="U202" i="2"/>
  <c r="W202" i="2"/>
  <c r="AC202" i="2"/>
  <c r="T203" i="2"/>
  <c r="N202" i="2"/>
  <c r="O202" i="2"/>
  <c r="Q202" i="2"/>
  <c r="Z202" i="2"/>
  <c r="AB202" i="2"/>
  <c r="Y203" i="2"/>
  <c r="I203" i="2"/>
  <c r="J203" i="2"/>
  <c r="L203" i="2"/>
  <c r="R203" i="2"/>
  <c r="U202" i="4"/>
  <c r="X202" i="4"/>
  <c r="AA202" i="4"/>
  <c r="AD202" i="4"/>
  <c r="U203" i="2"/>
  <c r="W203" i="2"/>
  <c r="AC203" i="2"/>
  <c r="T204" i="2"/>
  <c r="N203" i="2"/>
  <c r="O203" i="2"/>
  <c r="Q203" i="2"/>
  <c r="Y204" i="2"/>
  <c r="Z203" i="2"/>
  <c r="AB203" i="2"/>
  <c r="I204" i="2"/>
  <c r="J204" i="2"/>
  <c r="L204" i="2"/>
  <c r="R204" i="2"/>
  <c r="U203" i="4"/>
  <c r="X203" i="4"/>
  <c r="AA203" i="4"/>
  <c r="AD203" i="4"/>
  <c r="T205" i="2"/>
  <c r="U204" i="2"/>
  <c r="W204" i="2"/>
  <c r="AC204" i="2"/>
  <c r="N204" i="2"/>
  <c r="O204" i="2"/>
  <c r="Q204" i="2"/>
  <c r="Z204" i="2"/>
  <c r="AB204" i="2"/>
  <c r="Y205" i="2"/>
  <c r="I205" i="2"/>
  <c r="J205" i="2"/>
  <c r="L205" i="2"/>
  <c r="R205" i="2"/>
  <c r="U204" i="4"/>
  <c r="X204" i="4"/>
  <c r="AA204" i="4"/>
  <c r="AD204" i="4"/>
  <c r="T206" i="2"/>
  <c r="U205" i="2"/>
  <c r="W205" i="2"/>
  <c r="AC205" i="2"/>
  <c r="N205" i="2"/>
  <c r="O205" i="2"/>
  <c r="Q205" i="2"/>
  <c r="Y206" i="2"/>
  <c r="Z205" i="2"/>
  <c r="AB205" i="2"/>
  <c r="I206" i="2"/>
  <c r="J206" i="2"/>
  <c r="L206" i="2"/>
  <c r="R206" i="2"/>
  <c r="U205" i="4"/>
  <c r="X205" i="4"/>
  <c r="AA205" i="4"/>
  <c r="AD205" i="4"/>
  <c r="U206" i="2"/>
  <c r="W206" i="2"/>
  <c r="AC206" i="2"/>
  <c r="T207" i="2"/>
  <c r="N206" i="2"/>
  <c r="O206" i="2"/>
  <c r="Q206" i="2"/>
  <c r="Y207" i="2"/>
  <c r="Z206" i="2"/>
  <c r="AB206" i="2"/>
  <c r="I207" i="2"/>
  <c r="J207" i="2"/>
  <c r="L207" i="2"/>
  <c r="R207" i="2"/>
  <c r="U206" i="4"/>
  <c r="X206" i="4"/>
  <c r="AA206" i="4"/>
  <c r="AD206" i="4"/>
  <c r="U207" i="2"/>
  <c r="W207" i="2"/>
  <c r="AC207" i="2"/>
  <c r="T208" i="2"/>
  <c r="N207" i="2"/>
  <c r="O207" i="2"/>
  <c r="Q207" i="2"/>
  <c r="Z207" i="2"/>
  <c r="AB207" i="2"/>
  <c r="Y208" i="2"/>
  <c r="I208" i="2"/>
  <c r="J208" i="2"/>
  <c r="L208" i="2"/>
  <c r="R208" i="2"/>
  <c r="U207" i="4"/>
  <c r="X207" i="4"/>
  <c r="AA207" i="4"/>
  <c r="AD207" i="4"/>
  <c r="U208" i="2"/>
  <c r="W208" i="2"/>
  <c r="AC208" i="2"/>
  <c r="T209" i="2"/>
  <c r="N208" i="2"/>
  <c r="O208" i="2"/>
  <c r="Q208" i="2"/>
  <c r="Y209" i="2"/>
  <c r="Z208" i="2"/>
  <c r="AB208" i="2"/>
  <c r="I209" i="2"/>
  <c r="J209" i="2"/>
  <c r="L209" i="2"/>
  <c r="R209" i="2"/>
  <c r="U208" i="4"/>
  <c r="X208" i="4"/>
  <c r="AA208" i="4"/>
  <c r="AD208" i="4"/>
  <c r="U209" i="2"/>
  <c r="W209" i="2"/>
  <c r="AC209" i="2"/>
  <c r="T210" i="2"/>
  <c r="N209" i="2"/>
  <c r="O209" i="2"/>
  <c r="Q209" i="2"/>
  <c r="Y210" i="2"/>
  <c r="Z209" i="2"/>
  <c r="AB209" i="2"/>
  <c r="I210" i="2"/>
  <c r="J210" i="2"/>
  <c r="L210" i="2"/>
  <c r="R210" i="2"/>
  <c r="U209" i="4"/>
  <c r="X209" i="4"/>
  <c r="AA209" i="4"/>
  <c r="AD209" i="4"/>
  <c r="U210" i="2"/>
  <c r="W210" i="2"/>
  <c r="AC210" i="2"/>
  <c r="T211" i="2"/>
  <c r="N210" i="2"/>
  <c r="O210" i="2"/>
  <c r="Q210" i="2"/>
  <c r="Z210" i="2"/>
  <c r="AB210" i="2"/>
  <c r="Y211" i="2"/>
  <c r="I211" i="2"/>
  <c r="J211" i="2"/>
  <c r="L211" i="2"/>
  <c r="R211" i="2"/>
  <c r="U210" i="4"/>
  <c r="X210" i="4"/>
  <c r="AA210" i="4"/>
  <c r="AD210" i="4"/>
  <c r="T212" i="2"/>
  <c r="U211" i="2"/>
  <c r="W211" i="2"/>
  <c r="AC211" i="2"/>
  <c r="N211" i="2"/>
  <c r="O211" i="2"/>
  <c r="Q211" i="2"/>
  <c r="Z211" i="2"/>
  <c r="AB211" i="2"/>
  <c r="Y212" i="2"/>
  <c r="I212" i="2"/>
  <c r="J212" i="2"/>
  <c r="L212" i="2"/>
  <c r="R212" i="2"/>
  <c r="U212" i="2"/>
  <c r="W212" i="2"/>
  <c r="AC212" i="2"/>
  <c r="N212" i="2"/>
  <c r="O212" i="2"/>
  <c r="Q212" i="2"/>
  <c r="Z212" i="2"/>
  <c r="AB212" i="2"/>
  <c r="K6" i="12"/>
  <c r="C222" i="7"/>
  <c r="D233" i="7"/>
  <c r="C221" i="7"/>
  <c r="D221" i="7"/>
  <c r="D222" i="7"/>
  <c r="W146" i="10" l="1"/>
  <c r="O146" i="10" s="1"/>
  <c r="P146" i="10" s="1"/>
  <c r="AE146" i="8"/>
  <c r="B145" i="6"/>
  <c r="G146" i="6" s="1"/>
  <c r="CI205" i="8"/>
  <c r="AT205" i="8"/>
  <c r="AU205" i="8"/>
  <c r="BA205" i="8"/>
  <c r="BP205" i="8"/>
  <c r="BW205" i="8"/>
  <c r="CH205" i="8"/>
  <c r="CJ205" i="8"/>
  <c r="AW205" i="8"/>
  <c r="BH205" i="8"/>
  <c r="BJ205" i="8"/>
  <c r="BV205" i="8"/>
  <c r="BY205" i="8"/>
  <c r="BS205" i="8"/>
  <c r="BU205" i="8"/>
  <c r="BZ205" i="8"/>
  <c r="AX205" i="8"/>
  <c r="AZ205" i="8"/>
  <c r="BC205" i="8"/>
  <c r="BO205" i="8"/>
  <c r="BI205" i="8"/>
  <c r="BF205" i="8"/>
  <c r="CE205" i="8"/>
  <c r="AY205" i="8"/>
  <c r="BG205" i="8"/>
  <c r="AV205" i="8"/>
  <c r="BQ205" i="8"/>
  <c r="CG205" i="8"/>
  <c r="BN205" i="8"/>
  <c r="CA205" i="8"/>
  <c r="BL205" i="8"/>
  <c r="BM205" i="8"/>
  <c r="BT205" i="8"/>
  <c r="CB205" i="8"/>
  <c r="BB205" i="8"/>
  <c r="CC205" i="8"/>
  <c r="BD205" i="8"/>
  <c r="BR205" i="8"/>
  <c r="CD205" i="8"/>
  <c r="BK205" i="8"/>
  <c r="CF205" i="8"/>
  <c r="BX205" i="8"/>
  <c r="BE205" i="8"/>
  <c r="CA204" i="8"/>
  <c r="BZ204" i="8"/>
  <c r="BY204" i="8"/>
  <c r="AT204" i="8"/>
  <c r="CJ204" i="8"/>
  <c r="AD147" i="8"/>
  <c r="AE147" i="8"/>
  <c r="AF147" i="8"/>
  <c r="AG147" i="8"/>
  <c r="AC147" i="8"/>
  <c r="C147" i="5"/>
  <c r="T146" i="4"/>
  <c r="CC146" i="8"/>
  <c r="AY146" i="8"/>
  <c r="BN146" i="8"/>
  <c r="BR146" i="8"/>
  <c r="BE146" i="8"/>
  <c r="CH146" i="8"/>
  <c r="BO146" i="8"/>
  <c r="D147" i="2"/>
  <c r="Y146" i="4"/>
  <c r="AH146" i="4"/>
  <c r="CI146" i="8"/>
  <c r="AD147" i="2"/>
  <c r="F147" i="2" s="1"/>
  <c r="C146" i="10"/>
  <c r="BA146" i="8"/>
  <c r="CD146" i="8"/>
  <c r="BS146" i="8"/>
  <c r="BP146" i="8"/>
  <c r="BD146" i="8"/>
  <c r="AJ146" i="4"/>
  <c r="CE146" i="8"/>
  <c r="AL146" i="4"/>
  <c r="BT146" i="8"/>
  <c r="AU146" i="8"/>
  <c r="BH146" i="8"/>
  <c r="AG146" i="8"/>
  <c r="BC146" i="8"/>
  <c r="BY146" i="8"/>
  <c r="AT146" i="8"/>
  <c r="BU146" i="8"/>
  <c r="BB146" i="8"/>
  <c r="AX146" i="8"/>
  <c r="AN146" i="4"/>
  <c r="AM146" i="4"/>
  <c r="CJ146" i="8"/>
  <c r="BG146" i="8"/>
  <c r="AW146" i="8"/>
  <c r="BV146" i="8"/>
  <c r="AV146" i="8"/>
  <c r="BZ146" i="8"/>
  <c r="BW146" i="8"/>
  <c r="CG146" i="8"/>
  <c r="BX146" i="8"/>
  <c r="BJ146" i="8"/>
  <c r="BF146" i="8"/>
  <c r="AZ146" i="8"/>
  <c r="CF146" i="8"/>
  <c r="BQ146" i="8"/>
  <c r="BM146" i="8"/>
  <c r="BL146" i="8"/>
  <c r="BK146" i="8"/>
  <c r="BI146" i="8"/>
  <c r="CA146" i="8"/>
  <c r="I147" i="10"/>
  <c r="J147" i="10" s="1"/>
  <c r="K147" i="10"/>
  <c r="L147" i="10" s="1"/>
  <c r="G147" i="10"/>
  <c r="H147" i="10" s="1"/>
  <c r="S147" i="10"/>
  <c r="U147" i="10"/>
  <c r="V147" i="10" s="1"/>
  <c r="Y147" i="10"/>
  <c r="W147" i="10"/>
  <c r="T147" i="4"/>
  <c r="CH147" i="8"/>
  <c r="BS147" i="8"/>
  <c r="AK147" i="4"/>
  <c r="AN147" i="4"/>
  <c r="AJ147" i="4"/>
  <c r="AM147" i="4"/>
  <c r="AL147" i="4"/>
  <c r="AW147" i="8"/>
  <c r="BO147" i="8"/>
  <c r="BD147" i="8"/>
  <c r="CI147" i="8"/>
  <c r="BK147" i="8"/>
  <c r="BQ147" i="8"/>
  <c r="BA147" i="8"/>
  <c r="CC147" i="8"/>
  <c r="BY147" i="8"/>
  <c r="BV147" i="8"/>
  <c r="BW147" i="8"/>
  <c r="CJ147" i="8"/>
  <c r="BB147" i="8"/>
  <c r="AV147" i="8"/>
  <c r="AX147" i="8"/>
  <c r="AU147" i="8"/>
  <c r="CD147" i="8"/>
  <c r="BU147" i="8"/>
  <c r="CG147" i="8"/>
  <c r="BR147" i="8"/>
  <c r="AY147" i="8"/>
  <c r="CF147" i="8"/>
  <c r="BM147" i="8"/>
  <c r="BL147" i="8"/>
  <c r="BE147" i="8"/>
  <c r="CE147" i="8"/>
  <c r="BX147" i="8"/>
  <c r="BN147" i="8"/>
  <c r="BJ147" i="8"/>
  <c r="BG147" i="8"/>
  <c r="CB147" i="8"/>
  <c r="BT147" i="8"/>
  <c r="C147" i="10"/>
  <c r="AZ147" i="8"/>
  <c r="CA147" i="8"/>
  <c r="BZ147" i="8"/>
  <c r="BP147" i="8"/>
  <c r="BI147" i="8"/>
  <c r="BH147" i="8"/>
  <c r="M147" i="5"/>
  <c r="BF147" i="8"/>
  <c r="BC147" i="8"/>
  <c r="AD145" i="8"/>
  <c r="AE145" i="8"/>
  <c r="M145" i="5"/>
  <c r="AD145" i="2"/>
  <c r="F145" i="2" s="1"/>
  <c r="BY145" i="8"/>
  <c r="N143" i="5"/>
  <c r="M144" i="5"/>
  <c r="AD144" i="8"/>
  <c r="AK144" i="4"/>
  <c r="AJ144" i="4"/>
  <c r="AM144" i="4"/>
  <c r="AL144" i="4"/>
  <c r="AN144" i="4"/>
  <c r="K144" i="10"/>
  <c r="L144" i="10" s="1"/>
  <c r="AA144" i="10"/>
  <c r="W144" i="10"/>
  <c r="Q143" i="4"/>
  <c r="E144" i="2"/>
  <c r="T144" i="4"/>
  <c r="AH144" i="4" s="1"/>
  <c r="T145" i="4"/>
  <c r="D146" i="2" s="1"/>
  <c r="BA144" i="8"/>
  <c r="BM145" i="8"/>
  <c r="AI143" i="4"/>
  <c r="AG145" i="8"/>
  <c r="BG144" i="8"/>
  <c r="Q145" i="4"/>
  <c r="C144" i="10"/>
  <c r="F144" i="10" s="1"/>
  <c r="O145" i="5"/>
  <c r="B142" i="6"/>
  <c r="G143" i="6" s="1"/>
  <c r="CB144" i="8"/>
  <c r="CI144" i="8"/>
  <c r="CJ144" i="8"/>
  <c r="B143" i="6"/>
  <c r="G144" i="6" s="1"/>
  <c r="C146" i="2"/>
  <c r="C144" i="2"/>
  <c r="T143" i="4"/>
  <c r="L145" i="5"/>
  <c r="B144" i="6"/>
  <c r="G145" i="6" s="1"/>
  <c r="AI145" i="4"/>
  <c r="AA76" i="4"/>
  <c r="AD76" i="4"/>
  <c r="R76" i="10"/>
  <c r="K76" i="10"/>
  <c r="L76" i="10" s="1"/>
  <c r="Y76" i="10"/>
  <c r="Z76" i="10" s="1"/>
  <c r="M76" i="10"/>
  <c r="N76" i="10" s="1"/>
  <c r="AA76" i="10"/>
  <c r="AB76" i="10" s="1"/>
  <c r="W76" i="10"/>
  <c r="X76" i="10" s="1"/>
  <c r="E76" i="10"/>
  <c r="F76" i="10" s="1"/>
  <c r="AH150" i="4"/>
  <c r="D151" i="2"/>
  <c r="BL142" i="8"/>
  <c r="AT142" i="8"/>
  <c r="BJ142" i="8"/>
  <c r="AL142" i="4"/>
  <c r="AK142" i="4"/>
  <c r="AX142" i="8"/>
  <c r="M142" i="5"/>
  <c r="AA106" i="4"/>
  <c r="AD106" i="4" s="1"/>
  <c r="G106" i="10"/>
  <c r="H106" i="10" s="1"/>
  <c r="E106" i="10"/>
  <c r="F106" i="10" s="1"/>
  <c r="I106" i="10"/>
  <c r="J106" i="10" s="1"/>
  <c r="M106" i="10"/>
  <c r="N106" i="10" s="1"/>
  <c r="Q106" i="10"/>
  <c r="U106" i="10"/>
  <c r="V106" i="10" s="1"/>
  <c r="K106" i="10"/>
  <c r="L106" i="10" s="1"/>
  <c r="Y106" i="10"/>
  <c r="Z106" i="10" s="1"/>
  <c r="S106" i="10"/>
  <c r="T106" i="10" s="1"/>
  <c r="W106" i="10"/>
  <c r="X106" i="10" s="1"/>
  <c r="AA106" i="10"/>
  <c r="AB106" i="10" s="1"/>
  <c r="E146" i="2"/>
  <c r="AJ19" i="8"/>
  <c r="M145" i="10"/>
  <c r="N145" i="10" s="1"/>
  <c r="G145" i="10"/>
  <c r="H145" i="10" s="1"/>
  <c r="U145" i="10"/>
  <c r="V145" i="10" s="1"/>
  <c r="Y145" i="10"/>
  <c r="E145" i="10"/>
  <c r="F145" i="10" s="1"/>
  <c r="AA145" i="10"/>
  <c r="S145" i="10"/>
  <c r="Q145" i="10"/>
  <c r="I145" i="10"/>
  <c r="J145" i="10" s="1"/>
  <c r="W145" i="10"/>
  <c r="AC145" i="8"/>
  <c r="BB145" i="8"/>
  <c r="BU145" i="8"/>
  <c r="BI145" i="8"/>
  <c r="CD145" i="8"/>
  <c r="CE145" i="8"/>
  <c r="CF145" i="8"/>
  <c r="BD145" i="8"/>
  <c r="BZ145" i="8"/>
  <c r="BT145" i="8"/>
  <c r="BF145" i="8"/>
  <c r="CH145" i="8"/>
  <c r="BP145" i="8"/>
  <c r="BH145" i="8"/>
  <c r="AY145" i="8"/>
  <c r="CI145" i="8"/>
  <c r="BX145" i="8"/>
  <c r="BQ145" i="8"/>
  <c r="BO145" i="8"/>
  <c r="C145" i="10"/>
  <c r="AX145" i="8"/>
  <c r="CJ145" i="8"/>
  <c r="BN145" i="8"/>
  <c r="BC145" i="8"/>
  <c r="AZ145" i="8"/>
  <c r="AU145" i="8"/>
  <c r="BR145" i="8"/>
  <c r="BJ145" i="8"/>
  <c r="BW145" i="8"/>
  <c r="BK145" i="8"/>
  <c r="BV145" i="8"/>
  <c r="BS145" i="8"/>
  <c r="BG145" i="8"/>
  <c r="AF145" i="8"/>
  <c r="AV145" i="8"/>
  <c r="CG145" i="8"/>
  <c r="BL145" i="8"/>
  <c r="CA145" i="8"/>
  <c r="AT145" i="8"/>
  <c r="BE145" i="8"/>
  <c r="AW145" i="8"/>
  <c r="CC145" i="8"/>
  <c r="BA145" i="8"/>
  <c r="CB145" i="8"/>
  <c r="U144" i="10"/>
  <c r="V144" i="10" s="1"/>
  <c r="M144" i="10"/>
  <c r="N144" i="10" s="1"/>
  <c r="S144" i="10"/>
  <c r="T144" i="10" s="1"/>
  <c r="G144" i="10"/>
  <c r="H144" i="10" s="1"/>
  <c r="Q144" i="10"/>
  <c r="Y144" i="10"/>
  <c r="I144" i="10"/>
  <c r="J144" i="10" s="1"/>
  <c r="CC144" i="8"/>
  <c r="CG144" i="8"/>
  <c r="BT144" i="8"/>
  <c r="BK144" i="8"/>
  <c r="BF144" i="8"/>
  <c r="BN144" i="8"/>
  <c r="BM144" i="8"/>
  <c r="BL144" i="8"/>
  <c r="BV144" i="8"/>
  <c r="BU144" i="8"/>
  <c r="Q144" i="4"/>
  <c r="BY144" i="8"/>
  <c r="BR144" i="8"/>
  <c r="BE144" i="8"/>
  <c r="AW144" i="8"/>
  <c r="BX144" i="8"/>
  <c r="BW144" i="8"/>
  <c r="BI144" i="8"/>
  <c r="AY144" i="8"/>
  <c r="AV144" i="8"/>
  <c r="BQ144" i="8"/>
  <c r="BC144" i="8"/>
  <c r="AU144" i="8"/>
  <c r="AB144" i="10"/>
  <c r="AG144" i="8"/>
  <c r="X144" i="10"/>
  <c r="AE144" i="8"/>
  <c r="BD144" i="8"/>
  <c r="CH144" i="8"/>
  <c r="AT144" i="8"/>
  <c r="BB144" i="8"/>
  <c r="CA144" i="8"/>
  <c r="CE144" i="8"/>
  <c r="AC144" i="8"/>
  <c r="CF144" i="8"/>
  <c r="BS144" i="8"/>
  <c r="BO144" i="8"/>
  <c r="BH144" i="8"/>
  <c r="AZ144" i="8"/>
  <c r="K142" i="10"/>
  <c r="L142" i="10" s="1"/>
  <c r="AD143" i="2"/>
  <c r="F143" i="2" s="1"/>
  <c r="Q142" i="4"/>
  <c r="AJ142" i="4"/>
  <c r="CF142" i="8"/>
  <c r="U143" i="10"/>
  <c r="V143" i="10" s="1"/>
  <c r="Q143" i="10"/>
  <c r="Y143" i="10"/>
  <c r="W143" i="10"/>
  <c r="E143" i="10"/>
  <c r="F143" i="10" s="1"/>
  <c r="AA143" i="10"/>
  <c r="I143" i="10"/>
  <c r="J143" i="10" s="1"/>
  <c r="K143" i="10"/>
  <c r="L143" i="10" s="1"/>
  <c r="S143" i="10"/>
  <c r="M143" i="10"/>
  <c r="N143" i="10" s="1"/>
  <c r="G143" i="10"/>
  <c r="H143" i="10" s="1"/>
  <c r="BM143" i="8"/>
  <c r="CJ143" i="8"/>
  <c r="BZ143" i="8"/>
  <c r="AT143" i="8"/>
  <c r="BB143" i="8"/>
  <c r="AE143" i="8"/>
  <c r="BU143" i="8"/>
  <c r="BT143" i="8"/>
  <c r="AZ143" i="8"/>
  <c r="AY143" i="8"/>
  <c r="CI143" i="8"/>
  <c r="BP143" i="8"/>
  <c r="CD143" i="8"/>
  <c r="BC143" i="8"/>
  <c r="CC143" i="8"/>
  <c r="CG143" i="8"/>
  <c r="BG143" i="8"/>
  <c r="C143" i="10"/>
  <c r="BD143" i="8"/>
  <c r="AV143" i="8"/>
  <c r="CH143" i="8"/>
  <c r="BV143" i="8"/>
  <c r="BS143" i="8"/>
  <c r="BN143" i="8"/>
  <c r="BJ143" i="8"/>
  <c r="BI143" i="8"/>
  <c r="BE143" i="8"/>
  <c r="BA143" i="8"/>
  <c r="CF143" i="8"/>
  <c r="BY143" i="8"/>
  <c r="BW143" i="8"/>
  <c r="BO143" i="8"/>
  <c r="AF143" i="8"/>
  <c r="CB143" i="8"/>
  <c r="BR143" i="8"/>
  <c r="AD143" i="8"/>
  <c r="CE143" i="8"/>
  <c r="BQ143" i="8"/>
  <c r="BL143" i="8"/>
  <c r="BK143" i="8"/>
  <c r="BH143" i="8"/>
  <c r="BF143" i="8"/>
  <c r="AC143" i="8"/>
  <c r="AX143" i="8"/>
  <c r="AU143" i="8"/>
  <c r="BX143" i="8"/>
  <c r="W1" i="1"/>
  <c r="K34" i="12" s="1"/>
  <c r="K10" i="12"/>
  <c r="T140" i="10"/>
  <c r="W140" i="10"/>
  <c r="O140" i="10" s="1"/>
  <c r="P140" i="10" s="1"/>
  <c r="M140" i="10"/>
  <c r="N140" i="10" s="1"/>
  <c r="Y140" i="10"/>
  <c r="BA140" i="8"/>
  <c r="AX140" i="8"/>
  <c r="AW140" i="8"/>
  <c r="CA140" i="8"/>
  <c r="BH140" i="8"/>
  <c r="AV140" i="8"/>
  <c r="CG140" i="8"/>
  <c r="BT140" i="8"/>
  <c r="AT140" i="8"/>
  <c r="AB140" i="8"/>
  <c r="AZ140" i="8"/>
  <c r="BJ140" i="8"/>
  <c r="BR140" i="8"/>
  <c r="BI140" i="8"/>
  <c r="AU140" i="8"/>
  <c r="BO140" i="8"/>
  <c r="BG140" i="8"/>
  <c r="AY140" i="8"/>
  <c r="Y140" i="4"/>
  <c r="D141" i="2"/>
  <c r="U141" i="2" s="1"/>
  <c r="Q140" i="4"/>
  <c r="BV140" i="8"/>
  <c r="Z140" i="10"/>
  <c r="CE140" i="8"/>
  <c r="H141" i="2"/>
  <c r="P141" i="2" s="1"/>
  <c r="BL140" i="8"/>
  <c r="BC140" i="8"/>
  <c r="CF140" i="8"/>
  <c r="BN140" i="8"/>
  <c r="CI140" i="8"/>
  <c r="K141" i="2"/>
  <c r="Z141" i="2"/>
  <c r="AH140" i="4"/>
  <c r="O141" i="2"/>
  <c r="AL140" i="4"/>
  <c r="J141" i="2"/>
  <c r="L141" i="2" s="1"/>
  <c r="R141" i="2" s="1"/>
  <c r="U140" i="4" s="1"/>
  <c r="X140" i="4" s="1"/>
  <c r="BP140" i="8"/>
  <c r="BM140" i="8"/>
  <c r="AK140" i="4"/>
  <c r="N140" i="5"/>
  <c r="BB140" i="8"/>
  <c r="CJ140" i="8"/>
  <c r="AM140" i="4"/>
  <c r="L140" i="5"/>
  <c r="BE140" i="8"/>
  <c r="CD140" i="8"/>
  <c r="BD140" i="8"/>
  <c r="U141" i="10"/>
  <c r="V141" i="10" s="1"/>
  <c r="Y141" i="10"/>
  <c r="AA141" i="10"/>
  <c r="E141" i="10"/>
  <c r="F141" i="10" s="1"/>
  <c r="S141" i="10"/>
  <c r="G141" i="10"/>
  <c r="H141" i="10" s="1"/>
  <c r="W141" i="10"/>
  <c r="I141" i="10"/>
  <c r="J141" i="10" s="1"/>
  <c r="Q141" i="10"/>
  <c r="O141" i="10" s="1"/>
  <c r="P141" i="10" s="1"/>
  <c r="K141" i="10"/>
  <c r="L141" i="10" s="1"/>
  <c r="CI141" i="8"/>
  <c r="BN141" i="8"/>
  <c r="BM141" i="8"/>
  <c r="AB141" i="8"/>
  <c r="CC141" i="8"/>
  <c r="BF141" i="8"/>
  <c r="BG141" i="8"/>
  <c r="BK141" i="8"/>
  <c r="AV141" i="8"/>
  <c r="BY141" i="8"/>
  <c r="BR141" i="8"/>
  <c r="BP141" i="8"/>
  <c r="C141" i="10"/>
  <c r="CG141" i="8"/>
  <c r="BU141" i="8"/>
  <c r="BL141" i="8"/>
  <c r="BJ141" i="8"/>
  <c r="BE141" i="8"/>
  <c r="AT141" i="8"/>
  <c r="CJ141" i="8"/>
  <c r="BZ141" i="8"/>
  <c r="BX141" i="8"/>
  <c r="Q141" i="4"/>
  <c r="BD141" i="8"/>
  <c r="CD141" i="8"/>
  <c r="BQ141" i="8"/>
  <c r="BI141" i="8"/>
  <c r="BA141" i="8"/>
  <c r="AX141" i="8"/>
  <c r="CH141" i="8"/>
  <c r="BO141" i="8"/>
  <c r="BH141" i="8"/>
  <c r="BB141" i="8"/>
  <c r="AY141" i="8"/>
  <c r="CA141" i="8"/>
  <c r="BV141" i="8"/>
  <c r="CB141" i="8"/>
  <c r="BT141" i="8"/>
  <c r="M141" i="5"/>
  <c r="S2" i="5" s="1"/>
  <c r="I4" i="3" s="1"/>
  <c r="G19" i="3" s="1"/>
  <c r="BC141" i="8"/>
  <c r="CE141" i="8"/>
  <c r="S4" i="5"/>
  <c r="I6" i="3" s="1"/>
  <c r="G21" i="3" s="1"/>
  <c r="AI141" i="4"/>
  <c r="CF141" i="8"/>
  <c r="S5" i="5"/>
  <c r="I7" i="3" s="1"/>
  <c r="G22" i="3" s="1"/>
  <c r="T141" i="4"/>
  <c r="AD142" i="2"/>
  <c r="F142" i="2" s="1"/>
  <c r="AU141" i="8"/>
  <c r="BW141" i="8"/>
  <c r="AZ141" i="8"/>
  <c r="AW141" i="8"/>
  <c r="Y142" i="10"/>
  <c r="I142" i="10"/>
  <c r="G142" i="10"/>
  <c r="U142" i="10"/>
  <c r="E142" i="10"/>
  <c r="M142" i="10"/>
  <c r="Q142" i="10"/>
  <c r="AA142" i="10"/>
  <c r="W142" i="10"/>
  <c r="AH142" i="4"/>
  <c r="D143" i="2"/>
  <c r="U143" i="2" s="1"/>
  <c r="BP142" i="8"/>
  <c r="BM142" i="8"/>
  <c r="AE143" i="2"/>
  <c r="G143" i="2" s="1"/>
  <c r="CJ253" i="8"/>
  <c r="AW142" i="8"/>
  <c r="BX142" i="8"/>
  <c r="BQ142" i="8"/>
  <c r="BK142" i="8"/>
  <c r="BI142" i="8"/>
  <c r="AV142" i="8"/>
  <c r="BR142" i="8"/>
  <c r="BB142" i="8"/>
  <c r="AU142" i="8"/>
  <c r="BT142" i="8"/>
  <c r="BD142" i="8"/>
  <c r="BY142" i="8"/>
  <c r="BN142" i="8"/>
  <c r="CH142" i="8"/>
  <c r="AG142" i="8"/>
  <c r="AC142" i="8"/>
  <c r="AY142" i="8"/>
  <c r="CB142" i="8"/>
  <c r="BH142" i="8"/>
  <c r="BE142" i="8"/>
  <c r="CC142" i="8"/>
  <c r="BF142" i="8"/>
  <c r="CI142" i="8"/>
  <c r="BG142" i="8"/>
  <c r="AF142" i="8"/>
  <c r="BC142" i="8"/>
  <c r="CD142" i="8"/>
  <c r="N142" i="5"/>
  <c r="S3" i="5" s="1"/>
  <c r="I5" i="3" s="1"/>
  <c r="G20" i="3" s="1"/>
  <c r="L142" i="5"/>
  <c r="C142" i="10"/>
  <c r="AE142" i="8"/>
  <c r="BA142" i="8"/>
  <c r="AZ142" i="8"/>
  <c r="CJ142" i="8"/>
  <c r="CH253" i="8"/>
  <c r="O147" i="10" l="1"/>
  <c r="P147" i="10" s="1"/>
  <c r="H147" i="2"/>
  <c r="X146" i="10"/>
  <c r="AB146" i="10"/>
  <c r="Z146" i="10"/>
  <c r="R146" i="10"/>
  <c r="T146" i="10"/>
  <c r="AA147" i="2"/>
  <c r="P147" i="2"/>
  <c r="V147" i="2"/>
  <c r="K147" i="2"/>
  <c r="O147" i="2"/>
  <c r="Q147" i="2" s="1"/>
  <c r="Z147" i="2"/>
  <c r="AB147" i="2" s="1"/>
  <c r="U147" i="2"/>
  <c r="J147" i="2"/>
  <c r="D148" i="2"/>
  <c r="Y147" i="4"/>
  <c r="AH147" i="4"/>
  <c r="R147" i="10"/>
  <c r="X147" i="10"/>
  <c r="T147" i="10"/>
  <c r="AB147" i="10"/>
  <c r="Z147" i="10"/>
  <c r="D145" i="2"/>
  <c r="O145" i="2" s="1"/>
  <c r="R144" i="10"/>
  <c r="Y144" i="4"/>
  <c r="BU251" i="8"/>
  <c r="Y145" i="4"/>
  <c r="AH145" i="4"/>
  <c r="H145" i="2"/>
  <c r="AJ145" i="4"/>
  <c r="AL145" i="4"/>
  <c r="AN145" i="4"/>
  <c r="AK145" i="4"/>
  <c r="J145" i="2"/>
  <c r="Z144" i="10"/>
  <c r="AM145" i="4"/>
  <c r="D144" i="2"/>
  <c r="AH143" i="4"/>
  <c r="Y143" i="4"/>
  <c r="AN143" i="4"/>
  <c r="AJ143" i="4"/>
  <c r="AL143" i="4"/>
  <c r="AK143" i="4"/>
  <c r="AM143" i="4"/>
  <c r="CG251" i="8"/>
  <c r="O76" i="10"/>
  <c r="P76" i="10" s="1"/>
  <c r="Z151" i="2"/>
  <c r="U151" i="2"/>
  <c r="J151" i="2"/>
  <c r="H151" i="2"/>
  <c r="O151" i="2"/>
  <c r="H143" i="2"/>
  <c r="AP6" i="10"/>
  <c r="R106" i="10"/>
  <c r="O106" i="10"/>
  <c r="P106" i="10" s="1"/>
  <c r="AL6" i="10"/>
  <c r="BO251" i="8"/>
  <c r="O145" i="10"/>
  <c r="P145" i="10" s="1"/>
  <c r="BZ251" i="8"/>
  <c r="BZ253" i="8" s="1"/>
  <c r="O146" i="2"/>
  <c r="J146" i="2"/>
  <c r="Z146" i="2"/>
  <c r="U146" i="2"/>
  <c r="AB145" i="10"/>
  <c r="X145" i="10"/>
  <c r="R145" i="10"/>
  <c r="Z145" i="10"/>
  <c r="T145" i="10"/>
  <c r="H146" i="2"/>
  <c r="AO6" i="10"/>
  <c r="O144" i="10"/>
  <c r="P144" i="10" s="1"/>
  <c r="CA251" i="8"/>
  <c r="CA253" i="8" s="1"/>
  <c r="U145" i="2"/>
  <c r="Z145" i="2"/>
  <c r="BF251" i="8"/>
  <c r="BH251" i="8"/>
  <c r="BS251" i="8"/>
  <c r="AH7" i="10"/>
  <c r="BA251" i="8"/>
  <c r="O143" i="10"/>
  <c r="P143" i="10" s="1"/>
  <c r="BW251" i="8"/>
  <c r="AX251" i="8"/>
  <c r="BI251" i="8"/>
  <c r="X143" i="10"/>
  <c r="R143" i="10"/>
  <c r="Z143" i="10"/>
  <c r="AB143" i="10"/>
  <c r="T143" i="10"/>
  <c r="BJ251" i="8"/>
  <c r="BV251" i="8"/>
  <c r="D5" i="3"/>
  <c r="AT251" i="8"/>
  <c r="AV251" i="8"/>
  <c r="AY251" i="8"/>
  <c r="AN6" i="10"/>
  <c r="X140" i="10"/>
  <c r="AF140" i="8"/>
  <c r="AE140" i="8"/>
  <c r="AL2" i="8" s="1"/>
  <c r="AD140" i="8"/>
  <c r="AC140" i="8"/>
  <c r="AG140" i="8"/>
  <c r="AN2" i="8" s="1"/>
  <c r="CE251" i="8"/>
  <c r="CE253" i="8" s="1"/>
  <c r="BL251" i="8"/>
  <c r="Q141" i="2"/>
  <c r="CF251" i="8"/>
  <c r="CF253" i="8" s="1"/>
  <c r="CI251" i="8"/>
  <c r="BN251" i="8"/>
  <c r="V141" i="2"/>
  <c r="W141" i="2" s="1"/>
  <c r="AA141" i="2"/>
  <c r="AB141" i="2" s="1"/>
  <c r="AA140" i="4"/>
  <c r="AD140" i="4" s="1"/>
  <c r="BM251" i="8"/>
  <c r="BD251" i="8"/>
  <c r="BE251" i="8"/>
  <c r="S1" i="5"/>
  <c r="I3" i="3" s="1"/>
  <c r="G18" i="3" s="1"/>
  <c r="G23" i="3" s="1"/>
  <c r="D7" i="3" s="1"/>
  <c r="CB251" i="8"/>
  <c r="CB253" i="8" s="1"/>
  <c r="BK251" i="8"/>
  <c r="AH6" i="10"/>
  <c r="BX251" i="8"/>
  <c r="BX253" i="8" s="1"/>
  <c r="AE141" i="8"/>
  <c r="AD141" i="8"/>
  <c r="AF141" i="8"/>
  <c r="AM2" i="8" s="1"/>
  <c r="AG141" i="8"/>
  <c r="AJ18" i="8"/>
  <c r="AJ20" i="8" s="1"/>
  <c r="AC141" i="8"/>
  <c r="AJ2" i="8" s="1"/>
  <c r="BC251" i="8"/>
  <c r="BY251" i="8"/>
  <c r="BY253" i="8" s="1"/>
  <c r="BG251" i="8"/>
  <c r="CC251" i="8"/>
  <c r="CC253" i="8" s="1"/>
  <c r="BP251" i="8"/>
  <c r="BB251" i="8"/>
  <c r="BR251" i="8"/>
  <c r="CD251" i="8"/>
  <c r="CD253" i="8" s="1"/>
  <c r="BQ251" i="8"/>
  <c r="CH251" i="8"/>
  <c r="X141" i="10"/>
  <c r="T141" i="10"/>
  <c r="Z141" i="10"/>
  <c r="CJ251" i="8"/>
  <c r="AB141" i="10"/>
  <c r="R141" i="10"/>
  <c r="AW251" i="8"/>
  <c r="BT251" i="8"/>
  <c r="AH141" i="4"/>
  <c r="D142" i="2"/>
  <c r="Y141" i="4"/>
  <c r="AJ141" i="4"/>
  <c r="AN141" i="4"/>
  <c r="AK141" i="4"/>
  <c r="AL141" i="4"/>
  <c r="AM141" i="4"/>
  <c r="AZ251" i="8"/>
  <c r="AU251" i="8"/>
  <c r="AK6" i="10"/>
  <c r="O142" i="10"/>
  <c r="F142" i="10"/>
  <c r="AE7" i="10" s="1"/>
  <c r="AE6" i="10"/>
  <c r="N142" i="10"/>
  <c r="AI7" i="10" s="1"/>
  <c r="AI6" i="10"/>
  <c r="AM6" i="10"/>
  <c r="V142" i="10"/>
  <c r="AM7" i="10" s="1"/>
  <c r="AF6" i="10"/>
  <c r="H142" i="10"/>
  <c r="AF7" i="10" s="1"/>
  <c r="AG6" i="10"/>
  <c r="J142" i="10"/>
  <c r="AG7" i="10" s="1"/>
  <c r="J143" i="2"/>
  <c r="Z143" i="2"/>
  <c r="O143" i="2"/>
  <c r="K143" i="2"/>
  <c r="AA143" i="2"/>
  <c r="V143" i="2"/>
  <c r="W143" i="2" s="1"/>
  <c r="P143" i="2"/>
  <c r="AB142" i="10"/>
  <c r="X142" i="10"/>
  <c r="R142" i="10"/>
  <c r="Z142" i="10"/>
  <c r="T142" i="10"/>
  <c r="W147" i="2" l="1"/>
  <c r="L147" i="2"/>
  <c r="R147" i="2" s="1"/>
  <c r="U146" i="4" s="1"/>
  <c r="X146" i="4" s="1"/>
  <c r="U148" i="2"/>
  <c r="J148" i="2"/>
  <c r="Z148" i="2"/>
  <c r="O148" i="2"/>
  <c r="H148" i="2"/>
  <c r="P145" i="2"/>
  <c r="Q145" i="2" s="1"/>
  <c r="AA145" i="2"/>
  <c r="AB145" i="2" s="1"/>
  <c r="K145" i="2"/>
  <c r="L145" i="2" s="1"/>
  <c r="R145" i="2" s="1"/>
  <c r="U144" i="4" s="1"/>
  <c r="X144" i="4" s="1"/>
  <c r="V145" i="2"/>
  <c r="J144" i="2"/>
  <c r="H144" i="2"/>
  <c r="U144" i="2"/>
  <c r="O144" i="2"/>
  <c r="Z144" i="2"/>
  <c r="W145" i="2"/>
  <c r="P151" i="2"/>
  <c r="Q151" i="2" s="1"/>
  <c r="AA151" i="2"/>
  <c r="AB151" i="2" s="1"/>
  <c r="V151" i="2"/>
  <c r="W151" i="2" s="1"/>
  <c r="K151" i="2"/>
  <c r="L151" i="2" s="1"/>
  <c r="R151" i="2" s="1"/>
  <c r="U150" i="4" s="1"/>
  <c r="X150" i="4" s="1"/>
  <c r="AB143" i="2"/>
  <c r="L143" i="2"/>
  <c r="R143" i="2" s="1"/>
  <c r="U142" i="4" s="1"/>
  <c r="X142" i="4" s="1"/>
  <c r="AA142" i="4" s="1"/>
  <c r="AD142" i="4" s="1"/>
  <c r="P146" i="2"/>
  <c r="Q146" i="2" s="1"/>
  <c r="AA146" i="2"/>
  <c r="K146" i="2"/>
  <c r="L146" i="2" s="1"/>
  <c r="R146" i="2" s="1"/>
  <c r="U145" i="4" s="1"/>
  <c r="X145" i="4" s="1"/>
  <c r="V146" i="2"/>
  <c r="W146" i="2" s="1"/>
  <c r="AB146" i="2"/>
  <c r="AA144" i="4"/>
  <c r="AD144" i="4" s="1"/>
  <c r="Q143" i="2"/>
  <c r="AP7" i="10"/>
  <c r="AK2" i="8"/>
  <c r="AI2" i="8" s="1"/>
  <c r="AN7" i="10"/>
  <c r="AL7" i="10"/>
  <c r="AO7" i="10"/>
  <c r="AK7" i="10"/>
  <c r="AK211" i="4"/>
  <c r="AK212" i="4"/>
  <c r="AJ212" i="4"/>
  <c r="AJ211" i="4"/>
  <c r="Z142" i="2"/>
  <c r="O142" i="2"/>
  <c r="J142" i="2"/>
  <c r="U142" i="2"/>
  <c r="AN211" i="4"/>
  <c r="AN212" i="4"/>
  <c r="AM212" i="4"/>
  <c r="AM211" i="4"/>
  <c r="AL212" i="4"/>
  <c r="AL211" i="4"/>
  <c r="H142" i="2"/>
  <c r="AJ6" i="10"/>
  <c r="P142" i="10"/>
  <c r="AJ7" i="10" s="1"/>
  <c r="AA146" i="4" l="1"/>
  <c r="AD146" i="4" s="1"/>
  <c r="P148" i="2"/>
  <c r="K148" i="2"/>
  <c r="L148" i="2" s="1"/>
  <c r="R148" i="2" s="1"/>
  <c r="U147" i="4" s="1"/>
  <c r="X147" i="4" s="1"/>
  <c r="AA147" i="4" s="1"/>
  <c r="AD147" i="4" s="1"/>
  <c r="V148" i="2"/>
  <c r="W148" i="2" s="1"/>
  <c r="AA148" i="2"/>
  <c r="AB148" i="2" s="1"/>
  <c r="Q148" i="2"/>
  <c r="V144" i="2"/>
  <c r="W144" i="2" s="1"/>
  <c r="P144" i="2"/>
  <c r="Q144" i="2" s="1"/>
  <c r="AA144" i="2"/>
  <c r="K144" i="2"/>
  <c r="L144" i="2"/>
  <c r="R144" i="2" s="1"/>
  <c r="U143" i="4" s="1"/>
  <c r="X143" i="4" s="1"/>
  <c r="AA143" i="4" s="1"/>
  <c r="AD143" i="4" s="1"/>
  <c r="AB144" i="2"/>
  <c r="AA150" i="4"/>
  <c r="AD150" i="4"/>
  <c r="AN213" i="4"/>
  <c r="AQ7" i="4" s="1"/>
  <c r="AA145" i="4"/>
  <c r="AD145" i="4"/>
  <c r="AK4" i="8"/>
  <c r="D56" i="12" s="1"/>
  <c r="AL4" i="8"/>
  <c r="E56" i="12" s="1"/>
  <c r="AM4" i="8"/>
  <c r="F56" i="12" s="1"/>
  <c r="AJ4" i="8"/>
  <c r="C56" i="12" s="1"/>
  <c r="AN4" i="8"/>
  <c r="G56" i="12" s="1"/>
  <c r="AL213" i="4"/>
  <c r="AQ5" i="4" s="1"/>
  <c r="L142" i="2"/>
  <c r="R142" i="2" s="1"/>
  <c r="U141" i="4" s="1"/>
  <c r="X141" i="4" s="1"/>
  <c r="P142" i="2"/>
  <c r="Q142" i="2" s="1"/>
  <c r="K142" i="2"/>
  <c r="V142" i="2"/>
  <c r="AA142" i="2"/>
  <c r="AB142" i="2" s="1"/>
  <c r="AJ213" i="4"/>
  <c r="AQ3" i="4" s="1"/>
  <c r="AK213" i="4"/>
  <c r="AQ4" i="4" s="1"/>
  <c r="AM213" i="4"/>
  <c r="AQ6" i="4" s="1"/>
  <c r="W142" i="2"/>
  <c r="AA141" i="4" l="1"/>
  <c r="AD141" i="4"/>
  <c r="B136" i="5" l="1"/>
  <c r="B1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C56" authorId="0" shapeId="0" xr:uid="{746265CB-A64F-46AD-904F-E7393C8382A5}">
      <text>
        <r>
          <rPr>
            <b/>
            <sz val="9"/>
            <color indexed="81"/>
            <rFont val="Tahoma"/>
            <family val="2"/>
          </rPr>
          <t>Finn Jørgensen:</t>
        </r>
        <r>
          <rPr>
            <sz val="9"/>
            <color indexed="81"/>
            <rFont val="Tahoma"/>
            <family val="2"/>
          </rPr>
          <t xml:space="preserve">
se booking datoer og rum skal følges</t>
        </r>
      </text>
    </comment>
  </commentList>
</comments>
</file>

<file path=xl/sharedStrings.xml><?xml version="1.0" encoding="utf-8"?>
<sst xmlns="http://schemas.openxmlformats.org/spreadsheetml/2006/main" count="2280" uniqueCount="544">
  <si>
    <t>Booking nr</t>
  </si>
  <si>
    <t>Navn</t>
  </si>
  <si>
    <t>indcheck</t>
  </si>
  <si>
    <t>udcheck</t>
  </si>
  <si>
    <t>booking dato</t>
  </si>
  <si>
    <t>Nationalitet</t>
  </si>
  <si>
    <t>WEB</t>
  </si>
  <si>
    <t>ankomst</t>
  </si>
  <si>
    <t>seng</t>
  </si>
  <si>
    <t>rabat %</t>
  </si>
  <si>
    <t>antal værelser</t>
  </si>
  <si>
    <t>antal gæster</t>
  </si>
  <si>
    <t>mail</t>
  </si>
  <si>
    <t>telefon</t>
  </si>
  <si>
    <t>spouse</t>
  </si>
  <si>
    <t>enk. Værelse</t>
  </si>
  <si>
    <t>Morgenmad</t>
  </si>
  <si>
    <t>pris beregn</t>
  </si>
  <si>
    <t>known</t>
  </si>
  <si>
    <t>pris akcept</t>
  </si>
  <si>
    <t>forudbetalt</t>
  </si>
  <si>
    <t>ankomster</t>
  </si>
  <si>
    <t>Overnatninger</t>
  </si>
  <si>
    <t>COMMENT</t>
  </si>
  <si>
    <t>BOOKING DATO</t>
  </si>
  <si>
    <t>Cansl dato</t>
  </si>
  <si>
    <t>web</t>
  </si>
  <si>
    <t>Gitte Bernhard</t>
  </si>
  <si>
    <t>cansl</t>
  </si>
  <si>
    <t xml:space="preserve">Henrik </t>
  </si>
  <si>
    <t>DK</t>
  </si>
  <si>
    <t>ja</t>
  </si>
  <si>
    <t>&lt; måned</t>
  </si>
  <si>
    <t>&lt; 3 måneder</t>
  </si>
  <si>
    <t>&lt; 6 måneder</t>
  </si>
  <si>
    <t>&lt; 9 måneder</t>
  </si>
  <si>
    <t>&gt; 9 måneder</t>
  </si>
  <si>
    <t>Booking pct</t>
  </si>
  <si>
    <t>Susanne &amp; Erik xx</t>
  </si>
  <si>
    <t>erpe67@gmail.com</t>
  </si>
  <si>
    <t>Sonja Schulz</t>
  </si>
  <si>
    <t>D</t>
  </si>
  <si>
    <t>Nulle &amp;co</t>
  </si>
  <si>
    <t>Ralf Redlich &amp; co</t>
  </si>
  <si>
    <t>Louise Hj Krøjgaard</t>
  </si>
  <si>
    <t>Maria Aa Løvenstrøm</t>
  </si>
  <si>
    <t>Anette Jeppesen</t>
  </si>
  <si>
    <t>jeppesen1808@hotmail.com</t>
  </si>
  <si>
    <t>Brian Skov</t>
  </si>
  <si>
    <t>Dorte Strøm</t>
  </si>
  <si>
    <t>Niels E Rasmussen</t>
  </si>
  <si>
    <t>Ingo Krug &amp; Marie-Cathrine</t>
  </si>
  <si>
    <t>Jan &amp; Mette Gubbertsen</t>
  </si>
  <si>
    <t>gubbertsen@gmail.com</t>
  </si>
  <si>
    <t>Claus &amp; Ruth XX</t>
  </si>
  <si>
    <t>Lars Thaarbøl</t>
  </si>
  <si>
    <t>bookinger</t>
  </si>
  <si>
    <t>Trine Baun</t>
  </si>
  <si>
    <t>Egne bookinger</t>
  </si>
  <si>
    <t>Hanne Rene</t>
  </si>
  <si>
    <t>rene1085@gmail.com</t>
  </si>
  <si>
    <t>Booking Com</t>
  </si>
  <si>
    <t>Grete Bossenmeyer</t>
  </si>
  <si>
    <t>Bo &amp; Janne Rosschou</t>
  </si>
  <si>
    <t>Peter Rademacher</t>
  </si>
  <si>
    <t>Cecilia B. lofgren</t>
  </si>
  <si>
    <t>S</t>
  </si>
  <si>
    <t>Patrik Widstrand</t>
  </si>
  <si>
    <t>Janne Malberg</t>
  </si>
  <si>
    <t>Jonasen Maibrith</t>
  </si>
  <si>
    <t>Tina Kisbye</t>
  </si>
  <si>
    <t>x</t>
  </si>
  <si>
    <t>Sigrid &amp; Yngvar Helvik</t>
  </si>
  <si>
    <t>N</t>
  </si>
  <si>
    <t>Stine Brehmer</t>
  </si>
  <si>
    <t>Claus Brunings-Hansen</t>
  </si>
  <si>
    <t>Camilla Lorqvist</t>
  </si>
  <si>
    <t>Jutta Kugler</t>
  </si>
  <si>
    <t>Slawomir Zacharek</t>
  </si>
  <si>
    <t>Mikael Holst</t>
  </si>
  <si>
    <t>mikaelholst@newmail.dk</t>
  </si>
  <si>
    <t>Kaj Hansen</t>
  </si>
  <si>
    <t>grhansen@youmail.dk</t>
  </si>
  <si>
    <t>camilla Hertz Dalsjø</t>
  </si>
  <si>
    <t>Renee Lentonsson</t>
  </si>
  <si>
    <t>lentonssonken@hotmail.com</t>
  </si>
  <si>
    <t>Ken</t>
  </si>
  <si>
    <t>Arne &amp; Birgitta Sahlstedt</t>
  </si>
  <si>
    <t>Silvia-Elke Knaack</t>
  </si>
  <si>
    <t>Petra Wiesmann-Trawny</t>
  </si>
  <si>
    <t>Inge &amp; Stig Prehn</t>
  </si>
  <si>
    <t>Klaus Høybye</t>
  </si>
  <si>
    <t>Tina Degn</t>
  </si>
  <si>
    <t>Vinnie Krogh</t>
  </si>
  <si>
    <t>Karin Meixner</t>
  </si>
  <si>
    <t>bc</t>
  </si>
  <si>
    <t>01705647547</t>
  </si>
  <si>
    <t>Susanne &amp; Martin Simonsen</t>
  </si>
  <si>
    <t>Anne Braad</t>
  </si>
  <si>
    <t>Jan &amp; Pia Andersen</t>
  </si>
  <si>
    <t>Lars Diderrichsen</t>
  </si>
  <si>
    <t>Haye Westendorp</t>
  </si>
  <si>
    <t>Thibaut Mouly</t>
  </si>
  <si>
    <t>Hans-Dieter Lange</t>
  </si>
  <si>
    <t>Peter &amp; Meta Petersen</t>
  </si>
  <si>
    <t>Josepha Schettler</t>
  </si>
  <si>
    <t>Lene Bysted</t>
  </si>
  <si>
    <t>Iben Munk</t>
  </si>
  <si>
    <t>Carsten &amp; Elly</t>
  </si>
  <si>
    <t>Erik Friis &amp; Tove</t>
  </si>
  <si>
    <t>Mette Thomsen</t>
  </si>
  <si>
    <t>Kjeld Vang-Olsen</t>
  </si>
  <si>
    <t>Mette Øster</t>
  </si>
  <si>
    <t>Christer Johansson</t>
  </si>
  <si>
    <t>Lars Sørensen</t>
  </si>
  <si>
    <t>1430</t>
  </si>
  <si>
    <t>Db</t>
  </si>
  <si>
    <t>comsfor@yahoodk</t>
  </si>
  <si>
    <t>Pia</t>
  </si>
  <si>
    <t>Maria Bendixø-Bendixen</t>
  </si>
  <si>
    <t>Olaf Hannemann</t>
  </si>
  <si>
    <t>Andre Hostmann</t>
  </si>
  <si>
    <t>"05731/981212</t>
  </si>
  <si>
    <t>Hara Dvinge</t>
  </si>
  <si>
    <t>Jonas Svensson</t>
  </si>
  <si>
    <t>Ole Christophersen</t>
  </si>
  <si>
    <t>Annette Aronsson</t>
  </si>
  <si>
    <t>Juliette Driessen</t>
  </si>
  <si>
    <t>NL</t>
  </si>
  <si>
    <t>Sandra Brøns</t>
  </si>
  <si>
    <t>Torben Sømberg</t>
  </si>
  <si>
    <t>Irene Jørgensen</t>
  </si>
  <si>
    <t>Lene Bjørn Jensen</t>
  </si>
  <si>
    <t>Jan Vest Jensen</t>
  </si>
  <si>
    <t>Anne Hastrup Poulsen</t>
  </si>
  <si>
    <t>Tina Petersen</t>
  </si>
  <si>
    <t>Astrid &amp; Bjarne List Nissen</t>
  </si>
  <si>
    <t>Ann Alsted</t>
  </si>
  <si>
    <t>Kari Anna Ruud</t>
  </si>
  <si>
    <t>Rikke Stenkjær</t>
  </si>
  <si>
    <t>Torben Larsen</t>
  </si>
  <si>
    <t>hatolamail@gmail.com</t>
  </si>
  <si>
    <t>Christoffer styffer roland</t>
  </si>
  <si>
    <t>styffer.roland@hotmail.com</t>
  </si>
  <si>
    <t>Sarah Wahlgreen</t>
  </si>
  <si>
    <t>Ruth  Edelmann</t>
  </si>
  <si>
    <t>ruthib039@gmail.com</t>
  </si>
  <si>
    <t>Fahr Uwe</t>
  </si>
  <si>
    <t>Kirsten Petersen Dr</t>
  </si>
  <si>
    <t>Anette Holmslykke Andersen</t>
  </si>
  <si>
    <t>anette.holmstykke.andersen@gmail.com</t>
  </si>
  <si>
    <t>Annemette Hvidfeldt Filstrup</t>
  </si>
  <si>
    <t>Anton Petersen</t>
  </si>
  <si>
    <t>Bodo Hamel</t>
  </si>
  <si>
    <t>Lars Erik Johannesson</t>
  </si>
  <si>
    <t>Nadja Kristiansen</t>
  </si>
  <si>
    <t>Jeff Craven</t>
  </si>
  <si>
    <t>Shengxi LI</t>
  </si>
  <si>
    <t>Yoanna Gorova</t>
  </si>
  <si>
    <t>Sandra Kreuzinger</t>
  </si>
  <si>
    <t>Adam Blazejewski</t>
  </si>
  <si>
    <t>P</t>
  </si>
  <si>
    <t>Mats Skoglund</t>
  </si>
  <si>
    <t>Bert Van der Vegte</t>
  </si>
  <si>
    <t>Guido Grimme</t>
  </si>
  <si>
    <t>Anders Brandtoft</t>
  </si>
  <si>
    <t>ab@industriensfond.dk</t>
  </si>
  <si>
    <t>Thomaz Gawron-Gawrzynski</t>
  </si>
  <si>
    <t>Henrik Skydejerg Hansen</t>
  </si>
  <si>
    <t>Susan Kierch</t>
  </si>
  <si>
    <t>susankierch@stofanet.dk</t>
  </si>
  <si>
    <t>Peter Lindermann</t>
  </si>
  <si>
    <t>Ander Poul Hansen</t>
  </si>
  <si>
    <t>Grethe &amp; Birger Lindberg Skov</t>
  </si>
  <si>
    <t>Web</t>
  </si>
  <si>
    <t>gls@lindbergconsulting.dk</t>
  </si>
  <si>
    <t>Ulli Rettenmaier</t>
  </si>
  <si>
    <t>ullirm@gmxde</t>
  </si>
  <si>
    <t>Henrik Larsen</t>
  </si>
  <si>
    <t>Birgith Fernqvist</t>
  </si>
  <si>
    <t>Bjarne Jørgensen</t>
  </si>
  <si>
    <t>bj_cph@yahoo.dk</t>
  </si>
  <si>
    <t>Lilian Jørgensen</t>
  </si>
  <si>
    <t>limajeto@gmail.com</t>
  </si>
  <si>
    <t>Alice Lydia Andersen</t>
  </si>
  <si>
    <t>aliceogjoel@gmail.com</t>
  </si>
  <si>
    <t>60645846</t>
  </si>
  <si>
    <t>nej</t>
  </si>
  <si>
    <t>Kim Teglberg</t>
  </si>
  <si>
    <t>kim.teglberg1@gmail.com</t>
  </si>
  <si>
    <t>Michael Brinkhaus</t>
  </si>
  <si>
    <t>Poul Skadhede</t>
  </si>
  <si>
    <t>dk</t>
  </si>
  <si>
    <t>ps@odensemaritime.com</t>
  </si>
  <si>
    <t>Jan Lindberg</t>
  </si>
  <si>
    <t>ca. 1430</t>
  </si>
  <si>
    <t>limpan199@gmail.com</t>
  </si>
  <si>
    <t>tcas</t>
  </si>
  <si>
    <t>Y</t>
  </si>
  <si>
    <t>Rikke W Eriksen</t>
  </si>
  <si>
    <t>Benoden Faoja</t>
  </si>
  <si>
    <t>Britt Lundqvist</t>
  </si>
  <si>
    <t>Sigrid Lenric Forss</t>
  </si>
  <si>
    <t>sigridforss@gmail.com</t>
  </si>
  <si>
    <t>Jenny Warnerbring</t>
  </si>
  <si>
    <t>Sonja S. Mogensen</t>
  </si>
  <si>
    <t>Joan Reed</t>
  </si>
  <si>
    <t>UK</t>
  </si>
  <si>
    <t>Anette Møllebæk</t>
  </si>
  <si>
    <t>14:00</t>
  </si>
  <si>
    <t>Britta Thunbo</t>
  </si>
  <si>
    <t>brittathunbo@gmail.com</t>
  </si>
  <si>
    <t>Lene Birkholm</t>
  </si>
  <si>
    <t>51238879</t>
  </si>
  <si>
    <t>Søren</t>
  </si>
  <si>
    <t>Brita Jursza</t>
  </si>
  <si>
    <t>Peter Evertsen</t>
  </si>
  <si>
    <t>Bent Jespersen</t>
  </si>
  <si>
    <t>db</t>
  </si>
  <si>
    <t>bent.jespersen@hotmail.dk</t>
  </si>
  <si>
    <t>Per Henning Christensen</t>
  </si>
  <si>
    <t>Cecilia Östling</t>
  </si>
  <si>
    <t>Beatrice Janssen</t>
  </si>
  <si>
    <t>00316136644066</t>
  </si>
  <si>
    <t>Lars Møller</t>
  </si>
  <si>
    <t>14-15</t>
  </si>
  <si>
    <t>Lars-Ove Järrrebring</t>
  </si>
  <si>
    <t>0046703055653</t>
  </si>
  <si>
    <t>Niklas Sønderhøj</t>
  </si>
  <si>
    <t>Eva Kerschl</t>
  </si>
  <si>
    <t>17</t>
  </si>
  <si>
    <t>abu5@online.de</t>
  </si>
  <si>
    <t>Linda Maidon</t>
  </si>
  <si>
    <t>17-18</t>
  </si>
  <si>
    <t>00431637846800</t>
  </si>
  <si>
    <t>Kurt Sørensen</t>
  </si>
  <si>
    <t>Claus Kaae</t>
  </si>
  <si>
    <t>clauskaae@mail.dk</t>
  </si>
  <si>
    <t>YY</t>
  </si>
  <si>
    <t>Ole Graversen</t>
  </si>
  <si>
    <t>Henrik Sørensen</t>
  </si>
  <si>
    <t>enk</t>
  </si>
  <si>
    <t>hencom@webspeed.dk</t>
  </si>
  <si>
    <t>Kaj Henriksen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</si>
  <si>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</si>
  <si>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</si>
  <si>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</si>
  <si>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</si>
  <si>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</si>
  <si>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</si>
  <si>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</si>
  <si>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</si>
  <si>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</si>
  <si>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</si>
  <si>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</si>
  <si>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</si>
  <si>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</si>
  <si>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</si>
  <si>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</si>
  <si>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</si>
  <si>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</si>
  <si>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</si>
  <si>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</si>
  <si>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</si>
  <si>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</si>
  <si>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</si>
  <si>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</si>
  <si>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</si>
  <si>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</si>
  <si>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</si>
  <si>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</si>
  <si>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</si>
  <si>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</si>
  <si>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</si>
  <si>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</si>
  <si>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</si>
  <si>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</si>
  <si>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</si>
  <si>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</si>
  <si>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</si>
  <si>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</si>
  <si>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</si>
  <si>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</si>
  <si>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</si>
  <si>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</si>
  <si>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</si>
  <si>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</si>
  <si>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BF</t>
  </si>
  <si>
    <t>BF TOT</t>
  </si>
  <si>
    <t>che.out</t>
  </si>
  <si>
    <t>che.inn</t>
  </si>
  <si>
    <t>Finn/NN</t>
  </si>
  <si>
    <t>week</t>
  </si>
  <si>
    <t>Mandag</t>
  </si>
  <si>
    <t>Tirsdag</t>
  </si>
  <si>
    <t>Onsdag</t>
  </si>
  <si>
    <t>Torsdag</t>
  </si>
  <si>
    <t>Fredag</t>
  </si>
  <si>
    <t>Lørdag</t>
  </si>
  <si>
    <t>Søndag</t>
  </si>
  <si>
    <t>open</t>
  </si>
  <si>
    <t>dobb</t>
  </si>
  <si>
    <t>sing</t>
  </si>
  <si>
    <t>FR+</t>
  </si>
  <si>
    <t>HT</t>
  </si>
  <si>
    <t xml:space="preserve">enk </t>
  </si>
  <si>
    <t>dob</t>
  </si>
  <si>
    <t>dob+</t>
  </si>
  <si>
    <t>dobb+</t>
  </si>
  <si>
    <t>NO</t>
  </si>
  <si>
    <t>DE</t>
  </si>
  <si>
    <t>E-b</t>
  </si>
  <si>
    <t>SE</t>
  </si>
  <si>
    <t>v1?</t>
  </si>
  <si>
    <t>V5</t>
  </si>
  <si>
    <t>V4</t>
  </si>
  <si>
    <t>FM</t>
  </si>
  <si>
    <t>NN</t>
  </si>
  <si>
    <t>skt</t>
  </si>
  <si>
    <t>hans</t>
  </si>
  <si>
    <t>de</t>
  </si>
  <si>
    <t>JT</t>
  </si>
  <si>
    <t>jt</t>
  </si>
  <si>
    <t>v1</t>
  </si>
  <si>
    <t>so</t>
  </si>
  <si>
    <t>RI</t>
  </si>
  <si>
    <t>ri</t>
  </si>
  <si>
    <t>ca</t>
  </si>
  <si>
    <t>DOBB</t>
  </si>
  <si>
    <t>gb</t>
  </si>
  <si>
    <t>nl</t>
  </si>
  <si>
    <t>opr</t>
  </si>
  <si>
    <t>wp</t>
  </si>
  <si>
    <t>se</t>
  </si>
  <si>
    <t>v5</t>
  </si>
  <si>
    <t>close</t>
  </si>
  <si>
    <t>dato</t>
  </si>
  <si>
    <t>1-U</t>
  </si>
  <si>
    <t>1-I</t>
  </si>
  <si>
    <t>2-U</t>
  </si>
  <si>
    <t>2-I</t>
  </si>
  <si>
    <t>3-U</t>
  </si>
  <si>
    <t>3-I</t>
  </si>
  <si>
    <t>4-U</t>
  </si>
  <si>
    <t>4-I</t>
  </si>
  <si>
    <t>5-U</t>
  </si>
  <si>
    <t>5-I</t>
  </si>
  <si>
    <t>aktiv</t>
  </si>
  <si>
    <t>booking nr</t>
  </si>
  <si>
    <t>Extern nr.</t>
  </si>
  <si>
    <t>accepted p</t>
  </si>
  <si>
    <t>Rabat</t>
  </si>
  <si>
    <t>bed pref 1</t>
  </si>
  <si>
    <t>pers. v1</t>
  </si>
  <si>
    <t>enk. rum</t>
  </si>
  <si>
    <t>bed pref 2</t>
  </si>
  <si>
    <t>pers v2</t>
  </si>
  <si>
    <t>enk. Rum</t>
  </si>
  <si>
    <t>morg.mad</t>
  </si>
  <si>
    <t>Indcheck</t>
  </si>
  <si>
    <t>nights</t>
  </si>
  <si>
    <t>ankomst kl</t>
  </si>
  <si>
    <t>e-mail ref</t>
  </si>
  <si>
    <t>Days</t>
  </si>
  <si>
    <t>Værelse 1</t>
  </si>
  <si>
    <t>Værelse 2</t>
  </si>
  <si>
    <t>Vær 3,4,5,6</t>
  </si>
  <si>
    <t>Pris værelser</t>
  </si>
  <si>
    <t>enkelt nat</t>
  </si>
  <si>
    <t>Morgen mad</t>
  </si>
  <si>
    <t xml:space="preserve">Rabat </t>
  </si>
  <si>
    <t>BAR</t>
  </si>
  <si>
    <t>andet</t>
  </si>
  <si>
    <t>Totalt</t>
  </si>
  <si>
    <t>Booking pris</t>
  </si>
  <si>
    <t>comments</t>
  </si>
  <si>
    <t>tot overnat</t>
  </si>
  <si>
    <t>maj</t>
  </si>
  <si>
    <t>juni</t>
  </si>
  <si>
    <t>juli</t>
  </si>
  <si>
    <t>aug</t>
  </si>
  <si>
    <t>sep</t>
  </si>
  <si>
    <t>X</t>
  </si>
  <si>
    <t>bookings</t>
  </si>
  <si>
    <t>total days</t>
  </si>
  <si>
    <t>Avg days/booking</t>
  </si>
  <si>
    <t>ak</t>
  </si>
  <si>
    <t>nr</t>
  </si>
  <si>
    <t>navn</t>
  </si>
  <si>
    <t>antal</t>
  </si>
  <si>
    <t>værelse 1</t>
  </si>
  <si>
    <t>price</t>
  </si>
  <si>
    <t>værelse 2</t>
  </si>
  <si>
    <t>Price</t>
  </si>
  <si>
    <t>antal dage</t>
  </si>
  <si>
    <t>værelser</t>
  </si>
  <si>
    <t>Low sæson</t>
  </si>
  <si>
    <t>dobbelt</t>
  </si>
  <si>
    <t>low reduc</t>
  </si>
  <si>
    <t>enkelt</t>
  </si>
  <si>
    <t>Enkelt</t>
  </si>
  <si>
    <t>enelt</t>
  </si>
  <si>
    <t>inn</t>
  </si>
  <si>
    <t>out</t>
  </si>
  <si>
    <t>Kort /kont</t>
  </si>
  <si>
    <t xml:space="preserve">ref nr. </t>
  </si>
  <si>
    <t>beregnet</t>
  </si>
  <si>
    <t>afregnet</t>
  </si>
  <si>
    <t>depositum modtaget</t>
  </si>
  <si>
    <t>inn checks dato</t>
  </si>
  <si>
    <t>sum</t>
  </si>
  <si>
    <t>sept</t>
  </si>
  <si>
    <t>--------</t>
  </si>
  <si>
    <t>-----</t>
  </si>
  <si>
    <t>booket</t>
  </si>
  <si>
    <t>belægn %</t>
  </si>
  <si>
    <t>åbningsdage</t>
  </si>
  <si>
    <t>5 værelser</t>
  </si>
  <si>
    <t>Booking maj</t>
  </si>
  <si>
    <t>Booking jun</t>
  </si>
  <si>
    <t>one night</t>
  </si>
  <si>
    <t>booking %</t>
  </si>
  <si>
    <t>Booking jul</t>
  </si>
  <si>
    <t>lav sæson</t>
  </si>
  <si>
    <t>høj sæson</t>
  </si>
  <si>
    <t>Booking aug</t>
  </si>
  <si>
    <t>dub.u BF</t>
  </si>
  <si>
    <t>OMSÆTNING</t>
  </si>
  <si>
    <t>Booking sept</t>
  </si>
  <si>
    <t>enk. U. BF</t>
  </si>
  <si>
    <t>dub m.BF</t>
  </si>
  <si>
    <t>enk m. BF</t>
  </si>
  <si>
    <t>Hammerknuden sommer pension</t>
  </si>
  <si>
    <t>dage</t>
  </si>
  <si>
    <t>enkelvær</t>
  </si>
  <si>
    <t>pr. person</t>
  </si>
  <si>
    <t>reduc singl</t>
  </si>
  <si>
    <t>TILLÆG EN NAT</t>
  </si>
  <si>
    <t>PR.PERSON</t>
  </si>
  <si>
    <t>Værelsespris</t>
  </si>
  <si>
    <t>Lav sæson</t>
  </si>
  <si>
    <t>TILLÆG OPREDNING BARN</t>
  </si>
  <si>
    <t>ENGGANGS</t>
  </si>
  <si>
    <t>Extr. Høj</t>
  </si>
  <si>
    <t>Høj sæson</t>
  </si>
  <si>
    <t>pris</t>
  </si>
  <si>
    <t>brutto</t>
  </si>
  <si>
    <t>PERIODE</t>
  </si>
  <si>
    <t>DOBBELT V</t>
  </si>
  <si>
    <t>ENKELT V</t>
  </si>
  <si>
    <t>ca. omsætning maj</t>
  </si>
  <si>
    <t>LAV SÆSON</t>
  </si>
  <si>
    <t>ca. omsætning juni excl</t>
  </si>
  <si>
    <t>LUKKET</t>
  </si>
  <si>
    <t>ca. omsætning juli</t>
  </si>
  <si>
    <t>HØJ SÆSON</t>
  </si>
  <si>
    <t>ca. omsætning aug</t>
  </si>
  <si>
    <t>ca. omsætning sept</t>
  </si>
  <si>
    <t>TILLÆG VED ENKELT OVERNATNING</t>
  </si>
  <si>
    <t>KONT/CARD</t>
  </si>
  <si>
    <t>DEPOSITUM</t>
  </si>
  <si>
    <t>omsætning</t>
  </si>
  <si>
    <t>PR. OPHOLD</t>
  </si>
  <si>
    <t>OMSÆTNING TIL DATO</t>
  </si>
  <si>
    <t>name</t>
  </si>
  <si>
    <t>Room 1</t>
  </si>
  <si>
    <t>check out</t>
  </si>
  <si>
    <t>check in</t>
  </si>
  <si>
    <t>Room 2</t>
  </si>
  <si>
    <t>Room 3</t>
  </si>
  <si>
    <t>Room 4</t>
  </si>
  <si>
    <t>Room 5</t>
  </si>
  <si>
    <t>Morgenmad bestilt</t>
  </si>
  <si>
    <t xml:space="preserve">Seng </t>
  </si>
  <si>
    <t>RENGØR</t>
  </si>
  <si>
    <t>LEVERANDØR</t>
  </si>
  <si>
    <t>ANDET</t>
  </si>
  <si>
    <t>week 19</t>
  </si>
  <si>
    <t>week 20</t>
  </si>
  <si>
    <t>week 21</t>
  </si>
  <si>
    <t>week 22</t>
  </si>
  <si>
    <t>week 23</t>
  </si>
  <si>
    <t>week 24</t>
  </si>
  <si>
    <t>Folkemøde</t>
  </si>
  <si>
    <t>week 25</t>
  </si>
  <si>
    <t>week 26</t>
  </si>
  <si>
    <t>week 27</t>
  </si>
  <si>
    <t>week 28</t>
  </si>
  <si>
    <t>Jazzuge</t>
  </si>
  <si>
    <t>Richart Russian v6</t>
  </si>
  <si>
    <t>week 29</t>
  </si>
  <si>
    <t>week 30</t>
  </si>
  <si>
    <t>week 31</t>
  </si>
  <si>
    <t>week 32</t>
  </si>
  <si>
    <t>week 33</t>
  </si>
  <si>
    <t>Wonder festival</t>
  </si>
  <si>
    <t>week 34</t>
  </si>
  <si>
    <t>week 35</t>
  </si>
  <si>
    <t>week 36</t>
  </si>
  <si>
    <t>week 37</t>
  </si>
  <si>
    <t>week 38</t>
  </si>
  <si>
    <t>NATION</t>
  </si>
  <si>
    <t>ANKOMSTER</t>
  </si>
  <si>
    <t>OVERNATNINGER</t>
  </si>
  <si>
    <t>A</t>
  </si>
  <si>
    <t>Danmarks Statestik inberetning 2023</t>
  </si>
  <si>
    <t>lande kode</t>
  </si>
  <si>
    <t>I</t>
  </si>
  <si>
    <t>Klargøring AF RUM</t>
  </si>
  <si>
    <t>Antal indcheck (klargøringer)</t>
  </si>
  <si>
    <t>April</t>
  </si>
  <si>
    <t>Maj</t>
  </si>
  <si>
    <t>Juni</t>
  </si>
  <si>
    <t>Juli</t>
  </si>
  <si>
    <t>Aug</t>
  </si>
  <si>
    <t>Sept</t>
  </si>
  <si>
    <t>Okt</t>
  </si>
  <si>
    <t>Netto Omsætning</t>
  </si>
  <si>
    <t>2016 ½år</t>
  </si>
  <si>
    <t>netto omsætning</t>
  </si>
  <si>
    <t>udbytte (løn)</t>
  </si>
  <si>
    <t>udb %</t>
  </si>
  <si>
    <t>Nights Sold</t>
  </si>
  <si>
    <t>Booking andel</t>
  </si>
  <si>
    <t>egne</t>
  </si>
  <si>
    <t>booking.com</t>
  </si>
  <si>
    <t>Booking in advance</t>
  </si>
  <si>
    <t>Fra</t>
  </si>
  <si>
    <t>til</t>
  </si>
  <si>
    <t>Lavsæson 1</t>
  </si>
  <si>
    <t>Lavsæson 2</t>
  </si>
  <si>
    <t>Enkelt overnatning</t>
  </si>
  <si>
    <t>Tillæg opredning</t>
  </si>
  <si>
    <t>engangs afgift</t>
  </si>
  <si>
    <t>pr. person pr. dag</t>
  </si>
  <si>
    <t>høj sæs</t>
  </si>
  <si>
    <t>pct</t>
  </si>
  <si>
    <t>dob.u BF</t>
  </si>
  <si>
    <t>enk. u. BF</t>
  </si>
  <si>
    <t>dob m.BF</t>
  </si>
  <si>
    <t>Prisændring u/BF</t>
  </si>
  <si>
    <t>%</t>
  </si>
  <si>
    <t>Prisændring m/BF</t>
  </si>
  <si>
    <t>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</si>
</sst>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&quot;kr.&quot;\ * #,##0_ ;_ &quot;kr.&quot;\ * \-#,##0_ ;_ &quot;kr.&quot;\ * &quot;-&quot;_ ;_ @_ "/>
    <numFmt numFmtId="165" formatCode="_ &quot;kr.&quot;\ * #,##0.00_ ;_ &quot;kr.&quot;\ * \-#,##0.00_ ;_ &quot;kr.&quot;\ * &quot;-&quot;??_ ;_ @_ "/>
    <numFmt numFmtId="166" formatCode="_ [$kr.-406]\ * #,##0.00_ ;_ [$kr.-406]\ * \-#,##0.00_ ;_ [$kr.-406]\ * &quot;-&quot;??_ ;_ @_ "/>
    <numFmt numFmtId="167" formatCode="0.0"/>
    <numFmt numFmtId="168" formatCode="#,##0_ ;\-#,##0\ "/>
    <numFmt numFmtId="169" formatCode="0.0000"/>
    <numFmt numFmtId="170" formatCode="[$kr.-406]\ #,##0.00;[$kr.-406]\ \-#,##0.00"/>
    <numFmt numFmtId="171" formatCode="[$-F800]dddd\,\ mmmm\ dd\,\ yyyy"/>
    <numFmt numFmtId="172" formatCode="[$-406]d\.\ mmmm\ yyyy;@"/>
    <numFmt numFmtId="173" formatCode="dd/mm/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65" fontId="0" fillId="0" borderId="0" xfId="1" applyFont="1"/>
    <xf numFmtId="166" fontId="0" fillId="0" borderId="0" xfId="0" applyNumberFormat="1" applyAlignment="1">
      <alignment horizontal="center"/>
    </xf>
    <xf numFmtId="0" fontId="0" fillId="0" borderId="3" xfId="0" applyBorder="1"/>
    <xf numFmtId="166" fontId="0" fillId="3" borderId="3" xfId="0" applyNumberFormat="1" applyFill="1" applyBorder="1"/>
    <xf numFmtId="0" fontId="0" fillId="0" borderId="3" xfId="0" applyBorder="1" applyAlignment="1">
      <alignment horizontal="center"/>
    </xf>
    <xf numFmtId="165" fontId="0" fillId="0" borderId="3" xfId="1" applyFont="1" applyBorder="1"/>
    <xf numFmtId="165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65" fontId="0" fillId="0" borderId="3" xfId="1" applyFont="1" applyFill="1" applyBorder="1"/>
    <xf numFmtId="165" fontId="0" fillId="0" borderId="0" xfId="0" applyNumberFormat="1"/>
    <xf numFmtId="165" fontId="0" fillId="5" borderId="3" xfId="0" applyNumberFormat="1" applyFill="1" applyBorder="1"/>
    <xf numFmtId="166" fontId="0" fillId="6" borderId="3" xfId="0" applyNumberFormat="1" applyFill="1" applyBorder="1" applyAlignment="1">
      <alignment horizontal="center"/>
    </xf>
    <xf numFmtId="165" fontId="0" fillId="7" borderId="3" xfId="1" applyFont="1" applyFill="1" applyBorder="1"/>
    <xf numFmtId="0" fontId="0" fillId="7" borderId="3" xfId="0" applyFill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/>
    <xf numFmtId="165" fontId="0" fillId="0" borderId="0" xfId="1" applyFont="1" applyAlignment="1">
      <alignment horizontal="center"/>
    </xf>
    <xf numFmtId="165" fontId="3" fillId="0" borderId="3" xfId="1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5" fontId="0" fillId="0" borderId="3" xfId="0" applyNumberFormat="1" applyBorder="1"/>
    <xf numFmtId="0" fontId="6" fillId="0" borderId="0" xfId="0" applyFont="1" applyAlignment="1">
      <alignment vertical="center"/>
    </xf>
    <xf numFmtId="165" fontId="3" fillId="0" borderId="5" xfId="1" applyFont="1" applyBorder="1"/>
    <xf numFmtId="0" fontId="0" fillId="0" borderId="17" xfId="0" applyBorder="1"/>
    <xf numFmtId="165" fontId="0" fillId="0" borderId="4" xfId="1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3" xfId="2" applyFill="1" applyBorder="1"/>
    <xf numFmtId="0" fontId="0" fillId="0" borderId="3" xfId="0" applyBorder="1" applyAlignment="1">
      <alignment vertical="center"/>
    </xf>
    <xf numFmtId="0" fontId="7" fillId="0" borderId="0" xfId="0" applyFont="1"/>
    <xf numFmtId="167" fontId="0" fillId="0" borderId="3" xfId="0" applyNumberFormat="1" applyBorder="1"/>
    <xf numFmtId="14" fontId="0" fillId="0" borderId="0" xfId="0" applyNumberFormat="1"/>
    <xf numFmtId="14" fontId="0" fillId="0" borderId="3" xfId="0" applyNumberFormat="1" applyBorder="1"/>
    <xf numFmtId="2" fontId="0" fillId="0" borderId="3" xfId="0" applyNumberFormat="1" applyBorder="1"/>
    <xf numFmtId="0" fontId="0" fillId="4" borderId="3" xfId="0" applyFill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5" fontId="0" fillId="0" borderId="16" xfId="1" applyFont="1" applyBorder="1"/>
    <xf numFmtId="0" fontId="0" fillId="0" borderId="23" xfId="0" applyBorder="1"/>
    <xf numFmtId="165" fontId="0" fillId="0" borderId="24" xfId="1" applyFont="1" applyBorder="1"/>
    <xf numFmtId="165" fontId="0" fillId="0" borderId="15" xfId="1" applyFont="1" applyBorder="1"/>
    <xf numFmtId="165" fontId="0" fillId="0" borderId="25" xfId="1" applyFont="1" applyBorder="1"/>
    <xf numFmtId="165" fontId="0" fillId="0" borderId="26" xfId="1" applyFont="1" applyBorder="1"/>
    <xf numFmtId="0" fontId="0" fillId="0" borderId="18" xfId="0" applyBorder="1"/>
    <xf numFmtId="0" fontId="0" fillId="0" borderId="20" xfId="0" applyBorder="1"/>
    <xf numFmtId="16" fontId="0" fillId="0" borderId="0" xfId="0" applyNumberFormat="1" applyAlignment="1">
      <alignment horizontal="center"/>
    </xf>
    <xf numFmtId="0" fontId="0" fillId="0" borderId="29" xfId="0" applyBorder="1"/>
    <xf numFmtId="1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25" xfId="0" applyBorder="1"/>
    <xf numFmtId="0" fontId="0" fillId="0" borderId="8" xfId="0" applyBorder="1"/>
    <xf numFmtId="165" fontId="0" fillId="0" borderId="8" xfId="1" applyFont="1" applyBorder="1"/>
    <xf numFmtId="0" fontId="0" fillId="0" borderId="24" xfId="0" applyBorder="1"/>
    <xf numFmtId="1" fontId="3" fillId="0" borderId="0" xfId="0" applyNumberFormat="1" applyFon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Font="1" applyFill="1" applyAlignment="1">
      <alignment horizontal="center"/>
    </xf>
    <xf numFmtId="165" fontId="0" fillId="0" borderId="3" xfId="1" applyFont="1" applyFill="1" applyBorder="1" applyAlignment="1">
      <alignment horizontal="center"/>
    </xf>
    <xf numFmtId="165" fontId="0" fillId="0" borderId="3" xfId="1" applyFont="1" applyBorder="1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1" fontId="0" fillId="4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8" fontId="0" fillId="0" borderId="3" xfId="1" applyNumberFormat="1" applyFont="1" applyBorder="1"/>
    <xf numFmtId="169" fontId="0" fillId="0" borderId="0" xfId="0" applyNumberFormat="1" applyAlignment="1">
      <alignment horizontal="center"/>
    </xf>
    <xf numFmtId="169" fontId="0" fillId="3" borderId="3" xfId="0" applyNumberForma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165" fontId="3" fillId="0" borderId="0" xfId="1" applyFont="1"/>
    <xf numFmtId="165" fontId="3" fillId="0" borderId="3" xfId="1" applyFont="1" applyFill="1" applyBorder="1"/>
    <xf numFmtId="1" fontId="0" fillId="7" borderId="3" xfId="0" applyNumberFormat="1" applyFill="1" applyBorder="1" applyAlignment="1">
      <alignment horizontal="center"/>
    </xf>
    <xf numFmtId="168" fontId="0" fillId="0" borderId="3" xfId="1" applyNumberFormat="1" applyFont="1" applyFill="1" applyBorder="1" applyAlignment="1">
      <alignment horizontal="center"/>
    </xf>
    <xf numFmtId="165" fontId="0" fillId="4" borderId="3" xfId="1" applyFont="1" applyFill="1" applyBorder="1" applyAlignment="1">
      <alignment horizontal="center"/>
    </xf>
    <xf numFmtId="166" fontId="0" fillId="4" borderId="3" xfId="1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70" fontId="0" fillId="0" borderId="3" xfId="1" applyNumberFormat="1" applyFont="1" applyBorder="1"/>
    <xf numFmtId="170" fontId="8" fillId="0" borderId="3" xfId="3" applyNumberFormat="1" applyFont="1" applyFill="1" applyBorder="1"/>
    <xf numFmtId="170" fontId="2" fillId="0" borderId="4" xfId="3" applyNumberFormat="1" applyFont="1" applyFill="1" applyBorder="1"/>
    <xf numFmtId="165" fontId="2" fillId="0" borderId="3" xfId="1" applyFont="1" applyBorder="1"/>
    <xf numFmtId="0" fontId="0" fillId="5" borderId="3" xfId="0" applyFill="1" applyBorder="1" applyAlignment="1">
      <alignment horizontal="center"/>
    </xf>
    <xf numFmtId="165" fontId="0" fillId="0" borderId="31" xfId="1" applyFont="1" applyBorder="1"/>
    <xf numFmtId="14" fontId="0" fillId="11" borderId="0" xfId="0" applyNumberFormat="1" applyFill="1" applyAlignment="1">
      <alignment horizontal="center"/>
    </xf>
    <xf numFmtId="0" fontId="0" fillId="4" borderId="4" xfId="0" applyFill="1" applyBorder="1"/>
    <xf numFmtId="165" fontId="9" fillId="4" borderId="3" xfId="0" applyNumberFormat="1" applyFont="1" applyFill="1" applyBorder="1" applyAlignment="1">
      <alignment horizontal="center"/>
    </xf>
    <xf numFmtId="165" fontId="9" fillId="7" borderId="3" xfId="0" applyNumberFormat="1" applyFont="1" applyFill="1" applyBorder="1" applyAlignment="1">
      <alignment horizontal="center"/>
    </xf>
    <xf numFmtId="0" fontId="10" fillId="0" borderId="0" xfId="0" applyFont="1"/>
    <xf numFmtId="0" fontId="6" fillId="0" borderId="3" xfId="0" applyFont="1" applyBorder="1"/>
    <xf numFmtId="0" fontId="0" fillId="0" borderId="0" xfId="0" quotePrefix="1"/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11" fillId="0" borderId="0" xfId="0" applyFont="1"/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0" fillId="0" borderId="27" xfId="0" applyBorder="1"/>
    <xf numFmtId="0" fontId="0" fillId="0" borderId="27" xfId="0" applyBorder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31" xfId="0" applyBorder="1"/>
    <xf numFmtId="0" fontId="6" fillId="0" borderId="31" xfId="0" applyFont="1" applyBorder="1" applyAlignment="1">
      <alignment horizontal="center"/>
    </xf>
    <xf numFmtId="0" fontId="6" fillId="0" borderId="31" xfId="0" applyFont="1" applyBorder="1"/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24" xfId="0" applyFont="1" applyBorder="1"/>
    <xf numFmtId="0" fontId="0" fillId="0" borderId="6" xfId="0" applyBorder="1"/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0" fillId="0" borderId="7" xfId="0" applyBorder="1"/>
    <xf numFmtId="0" fontId="3" fillId="0" borderId="25" xfId="0" applyFont="1" applyBorder="1"/>
    <xf numFmtId="0" fontId="3" fillId="0" borderId="15" xfId="0" applyFont="1" applyBorder="1"/>
    <xf numFmtId="0" fontId="3" fillId="0" borderId="14" xfId="0" applyFont="1" applyBorder="1"/>
    <xf numFmtId="172" fontId="0" fillId="0" borderId="3" xfId="0" applyNumberFormat="1" applyBorder="1" applyAlignment="1">
      <alignment horizontal="center"/>
    </xf>
    <xf numFmtId="20" fontId="0" fillId="0" borderId="3" xfId="0" applyNumberFormat="1" applyBorder="1"/>
    <xf numFmtId="0" fontId="0" fillId="9" borderId="3" xfId="0" applyFill="1" applyBorder="1" applyAlignment="1">
      <alignment horizontal="center"/>
    </xf>
    <xf numFmtId="0" fontId="10" fillId="0" borderId="3" xfId="0" applyFont="1" applyBorder="1"/>
    <xf numFmtId="0" fontId="6" fillId="0" borderId="4" xfId="0" applyFont="1" applyBorder="1"/>
    <xf numFmtId="165" fontId="0" fillId="0" borderId="32" xfId="1" applyFont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6" borderId="3" xfId="0" applyFill="1" applyBorder="1"/>
    <xf numFmtId="0" fontId="0" fillId="5" borderId="3" xfId="0" applyFill="1" applyBorder="1"/>
    <xf numFmtId="0" fontId="12" fillId="0" borderId="0" xfId="0" applyFont="1" applyAlignment="1">
      <alignment vertical="center"/>
    </xf>
    <xf numFmtId="0" fontId="0" fillId="9" borderId="14" xfId="0" applyFill="1" applyBorder="1"/>
    <xf numFmtId="0" fontId="0" fillId="9" borderId="6" xfId="0" applyFill="1" applyBorder="1" applyAlignment="1">
      <alignment horizontal="center"/>
    </xf>
    <xf numFmtId="0" fontId="0" fillId="9" borderId="15" xfId="0" applyFill="1" applyBorder="1"/>
    <xf numFmtId="0" fontId="0" fillId="9" borderId="25" xfId="0" applyFill="1" applyBorder="1"/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/>
    <xf numFmtId="0" fontId="0" fillId="9" borderId="35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25" xfId="0" applyFill="1" applyBorder="1"/>
    <xf numFmtId="0" fontId="0" fillId="6" borderId="8" xfId="0" applyFill="1" applyBorder="1"/>
    <xf numFmtId="0" fontId="0" fillId="6" borderId="24" xfId="0" applyFill="1" applyBorder="1"/>
    <xf numFmtId="0" fontId="6" fillId="0" borderId="0" xfId="0" applyFont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6" fillId="9" borderId="6" xfId="0" applyFont="1" applyFill="1" applyBorder="1" applyAlignment="1">
      <alignment horizontal="center"/>
    </xf>
    <xf numFmtId="0" fontId="6" fillId="9" borderId="6" xfId="0" applyFont="1" applyFill="1" applyBorder="1"/>
    <xf numFmtId="0" fontId="6" fillId="9" borderId="7" xfId="0" applyFont="1" applyFill="1" applyBorder="1"/>
    <xf numFmtId="0" fontId="0" fillId="9" borderId="8" xfId="0" applyFill="1" applyBorder="1" applyAlignment="1">
      <alignment vertical="center"/>
    </xf>
    <xf numFmtId="0" fontId="6" fillId="9" borderId="8" xfId="0" applyFont="1" applyFill="1" applyBorder="1" applyAlignment="1">
      <alignment horizontal="center"/>
    </xf>
    <xf numFmtId="0" fontId="6" fillId="9" borderId="8" xfId="0" applyFont="1" applyFill="1" applyBorder="1"/>
    <xf numFmtId="0" fontId="6" fillId="9" borderId="24" xfId="0" applyFont="1" applyFill="1" applyBorder="1"/>
    <xf numFmtId="0" fontId="0" fillId="9" borderId="6" xfId="0" applyFill="1" applyBorder="1"/>
    <xf numFmtId="0" fontId="0" fillId="9" borderId="3" xfId="0" applyFill="1" applyBorder="1" applyAlignment="1">
      <alignment vertical="center"/>
    </xf>
    <xf numFmtId="0" fontId="6" fillId="9" borderId="3" xfId="0" applyFont="1" applyFill="1" applyBorder="1" applyAlignment="1">
      <alignment horizontal="center"/>
    </xf>
    <xf numFmtId="0" fontId="6" fillId="9" borderId="3" xfId="0" applyFont="1" applyFill="1" applyBorder="1"/>
    <xf numFmtId="0" fontId="11" fillId="9" borderId="3" xfId="0" applyFont="1" applyFill="1" applyBorder="1"/>
    <xf numFmtId="0" fontId="11" fillId="9" borderId="3" xfId="0" applyFont="1" applyFill="1" applyBorder="1" applyAlignment="1">
      <alignment horizontal="center"/>
    </xf>
    <xf numFmtId="14" fontId="0" fillId="0" borderId="17" xfId="0" applyNumberFormat="1" applyBorder="1"/>
    <xf numFmtId="171" fontId="0" fillId="0" borderId="0" xfId="0" applyNumberFormat="1"/>
    <xf numFmtId="0" fontId="0" fillId="5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5" fontId="2" fillId="6" borderId="30" xfId="1" applyFont="1" applyFill="1" applyBorder="1"/>
    <xf numFmtId="14" fontId="0" fillId="6" borderId="5" xfId="0" applyNumberFormat="1" applyFill="1" applyBorder="1"/>
    <xf numFmtId="14" fontId="0" fillId="6" borderId="4" xfId="0" applyNumberFormat="1" applyFill="1" applyBorder="1"/>
    <xf numFmtId="165" fontId="2" fillId="6" borderId="18" xfId="1" applyFont="1" applyFill="1" applyBorder="1"/>
    <xf numFmtId="0" fontId="0" fillId="6" borderId="34" xfId="0" applyFill="1" applyBorder="1"/>
    <xf numFmtId="165" fontId="0" fillId="6" borderId="18" xfId="0" applyNumberFormat="1" applyFill="1" applyBorder="1"/>
    <xf numFmtId="14" fontId="0" fillId="6" borderId="18" xfId="0" applyNumberFormat="1" applyFill="1" applyBorder="1"/>
    <xf numFmtId="14" fontId="0" fillId="6" borderId="33" xfId="0" applyNumberFormat="1" applyFill="1" applyBorder="1"/>
    <xf numFmtId="165" fontId="2" fillId="6" borderId="17" xfId="1" applyFont="1" applyFill="1" applyBorder="1"/>
    <xf numFmtId="165" fontId="0" fillId="6" borderId="17" xfId="0" applyNumberFormat="1" applyFill="1" applyBorder="1"/>
    <xf numFmtId="165" fontId="0" fillId="6" borderId="3" xfId="0" applyNumberFormat="1" applyFill="1" applyBorder="1"/>
    <xf numFmtId="14" fontId="0" fillId="6" borderId="32" xfId="0" applyNumberFormat="1" applyFill="1" applyBorder="1"/>
    <xf numFmtId="165" fontId="0" fillId="6" borderId="30" xfId="0" applyNumberFormat="1" applyFill="1" applyBorder="1"/>
    <xf numFmtId="14" fontId="0" fillId="6" borderId="3" xfId="0" applyNumberFormat="1" applyFill="1" applyBorder="1"/>
    <xf numFmtId="14" fontId="0" fillId="6" borderId="31" xfId="0" applyNumberFormat="1" applyFill="1" applyBorder="1"/>
    <xf numFmtId="165" fontId="2" fillId="6" borderId="31" xfId="1" applyFont="1" applyFill="1" applyBorder="1"/>
    <xf numFmtId="165" fontId="0" fillId="6" borderId="31" xfId="0" applyNumberFormat="1" applyFill="1" applyBorder="1"/>
    <xf numFmtId="0" fontId="0" fillId="6" borderId="21" xfId="0" applyFill="1" applyBorder="1"/>
    <xf numFmtId="0" fontId="0" fillId="6" borderId="0" xfId="0" applyFill="1"/>
    <xf numFmtId="165" fontId="0" fillId="6" borderId="0" xfId="1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7" xfId="0" applyFill="1" applyBorder="1"/>
    <xf numFmtId="165" fontId="0" fillId="6" borderId="27" xfId="1" applyFont="1" applyFill="1" applyBorder="1"/>
    <xf numFmtId="0" fontId="0" fillId="6" borderId="28" xfId="0" applyFill="1" applyBorder="1"/>
    <xf numFmtId="14" fontId="3" fillId="6" borderId="3" xfId="0" applyNumberFormat="1" applyFont="1" applyFill="1" applyBorder="1"/>
    <xf numFmtId="165" fontId="3" fillId="6" borderId="3" xfId="1" applyFont="1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3" xfId="0" applyFill="1" applyBorder="1"/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4" xfId="1" applyFont="1" applyFill="1" applyBorder="1"/>
    <xf numFmtId="165" fontId="0" fillId="5" borderId="7" xfId="1" applyFont="1" applyFill="1" applyBorder="1"/>
    <xf numFmtId="165" fontId="0" fillId="5" borderId="25" xfId="1" applyFont="1" applyFill="1" applyBorder="1"/>
    <xf numFmtId="165" fontId="0" fillId="5" borderId="24" xfId="1" applyFont="1" applyFill="1" applyBorder="1"/>
    <xf numFmtId="165" fontId="0" fillId="5" borderId="38" xfId="1" applyFont="1" applyFill="1" applyBorder="1"/>
    <xf numFmtId="165" fontId="3" fillId="6" borderId="0" xfId="1" applyFont="1" applyFill="1" applyBorder="1"/>
    <xf numFmtId="0" fontId="0" fillId="0" borderId="28" xfId="0" applyBorder="1"/>
    <xf numFmtId="0" fontId="0" fillId="12" borderId="3" xfId="0" applyFill="1" applyBorder="1"/>
    <xf numFmtId="0" fontId="6" fillId="12" borderId="3" xfId="0" applyFont="1" applyFill="1" applyBorder="1" applyAlignment="1">
      <alignment horizontal="center"/>
    </xf>
    <xf numFmtId="0" fontId="6" fillId="12" borderId="3" xfId="0" applyFont="1" applyFill="1" applyBorder="1"/>
    <xf numFmtId="0" fontId="11" fillId="12" borderId="3" xfId="0" applyFont="1" applyFill="1" applyBorder="1"/>
    <xf numFmtId="0" fontId="11" fillId="12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4" fillId="0" borderId="3" xfId="1" applyFont="1" applyFill="1" applyBorder="1" applyAlignment="1">
      <alignment horizontal="center"/>
    </xf>
    <xf numFmtId="165" fontId="4" fillId="4" borderId="3" xfId="1" applyFont="1" applyFill="1" applyBorder="1" applyAlignment="1">
      <alignment horizontal="center"/>
    </xf>
    <xf numFmtId="165" fontId="13" fillId="5" borderId="14" xfId="1" applyFont="1" applyFill="1" applyBorder="1"/>
    <xf numFmtId="16" fontId="0" fillId="0" borderId="0" xfId="0" applyNumberFormat="1"/>
    <xf numFmtId="0" fontId="0" fillId="13" borderId="3" xfId="0" applyFill="1" applyBorder="1"/>
    <xf numFmtId="0" fontId="0" fillId="13" borderId="19" xfId="0" applyFill="1" applyBorder="1"/>
    <xf numFmtId="165" fontId="3" fillId="6" borderId="0" xfId="1" applyFont="1" applyFill="1"/>
    <xf numFmtId="0" fontId="0" fillId="0" borderId="22" xfId="0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2" fontId="0" fillId="0" borderId="27" xfId="0" applyNumberFormat="1" applyBorder="1"/>
    <xf numFmtId="9" fontId="0" fillId="0" borderId="3" xfId="4" applyFont="1" applyBorder="1"/>
    <xf numFmtId="165" fontId="0" fillId="0" borderId="0" xfId="1" applyFont="1" applyFill="1" applyBorder="1"/>
    <xf numFmtId="172" fontId="0" fillId="7" borderId="3" xfId="0" applyNumberFormat="1" applyFill="1" applyBorder="1" applyAlignment="1">
      <alignment horizontal="center"/>
    </xf>
    <xf numFmtId="172" fontId="0" fillId="0" borderId="0" xfId="0" applyNumberFormat="1"/>
    <xf numFmtId="9" fontId="0" fillId="0" borderId="3" xfId="0" applyNumberFormat="1" applyBorder="1" applyAlignment="1">
      <alignment horizontal="center"/>
    </xf>
    <xf numFmtId="0" fontId="13" fillId="0" borderId="3" xfId="0" applyFont="1" applyBorder="1"/>
    <xf numFmtId="0" fontId="0" fillId="16" borderId="6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13" fillId="0" borderId="0" xfId="0" applyNumberFormat="1" applyFont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3" xfId="2" applyBorder="1" applyAlignment="1"/>
    <xf numFmtId="0" fontId="5" fillId="0" borderId="3" xfId="2" applyBorder="1"/>
    <xf numFmtId="173" fontId="0" fillId="0" borderId="0" xfId="0" applyNumberFormat="1" applyAlignment="1">
      <alignment horizontal="center"/>
    </xf>
    <xf numFmtId="173" fontId="0" fillId="0" borderId="3" xfId="0" applyNumberFormat="1" applyBorder="1" applyAlignment="1">
      <alignment horizontal="center"/>
    </xf>
    <xf numFmtId="0" fontId="5" fillId="0" borderId="0" xfId="2" applyAlignment="1">
      <alignment horizontal="center"/>
    </xf>
    <xf numFmtId="173" fontId="0" fillId="0" borderId="0" xfId="0" applyNumberFormat="1"/>
    <xf numFmtId="0" fontId="5" fillId="0" borderId="0" xfId="2"/>
    <xf numFmtId="14" fontId="0" fillId="0" borderId="0" xfId="0" applyNumberFormat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0" xfId="1" applyFont="1" applyBorder="1"/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5" fillId="0" borderId="3" xfId="2" applyNumberFormat="1" applyBorder="1"/>
    <xf numFmtId="49" fontId="5" fillId="0" borderId="3" xfId="2" applyNumberFormat="1" applyBorder="1" applyAlignment="1"/>
    <xf numFmtId="49" fontId="0" fillId="0" borderId="0" xfId="0" applyNumberFormat="1"/>
    <xf numFmtId="0" fontId="0" fillId="0" borderId="39" xfId="0" applyBorder="1"/>
    <xf numFmtId="0" fontId="0" fillId="17" borderId="39" xfId="0" applyFill="1" applyBorder="1"/>
    <xf numFmtId="165" fontId="0" fillId="0" borderId="39" xfId="1" applyFont="1" applyBorder="1"/>
    <xf numFmtId="165" fontId="0" fillId="17" borderId="39" xfId="1" applyFont="1" applyFill="1" applyBorder="1"/>
    <xf numFmtId="0" fontId="0" fillId="0" borderId="39" xfId="0" applyBorder="1" applyAlignment="1">
      <alignment horizontal="center"/>
    </xf>
    <xf numFmtId="0" fontId="0" fillId="17" borderId="39" xfId="0" applyFill="1" applyBorder="1" applyAlignment="1">
      <alignment horizontal="center"/>
    </xf>
    <xf numFmtId="173" fontId="0" fillId="0" borderId="39" xfId="0" applyNumberFormat="1" applyBorder="1" applyAlignment="1">
      <alignment horizontal="center"/>
    </xf>
    <xf numFmtId="173" fontId="0" fillId="17" borderId="39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7" borderId="0" xfId="0" applyFill="1"/>
    <xf numFmtId="14" fontId="3" fillId="0" borderId="0" xfId="0" applyNumberFormat="1" applyFont="1"/>
    <xf numFmtId="16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</cellXfs>
  <cellStyles count="5">
    <cellStyle name="Link" xfId="2" builtinId="8"/>
    <cellStyle name="Normal" xfId="0" builtinId="0"/>
    <cellStyle name="Procent" xfId="4" builtinId="5"/>
    <cellStyle name="Valuta" xfId="1" builtinId="4"/>
    <cellStyle name="Valuta [0]" xfId="3" builtinId="7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Database!$AI$4</c:f>
              <c:strCache>
                <c:ptCount val="1"/>
                <c:pt idx="0">
                  <c:v>Booking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Database!$AJ$3:$AN$3</c:f>
              <c:strCache>
                <c:ptCount val="5"/>
                <c:pt idx="0">
                  <c:v>&lt; måned</c:v>
                </c:pt>
                <c:pt idx="1">
                  <c:v>&lt; 3 måneder</c:v>
                </c:pt>
                <c:pt idx="2">
                  <c:v>&lt; 6 måneder</c:v>
                </c:pt>
                <c:pt idx="3">
                  <c:v>&lt; 9 måneder</c:v>
                </c:pt>
                <c:pt idx="4">
                  <c:v>&gt; 9 måneder</c:v>
                </c:pt>
              </c:strCache>
            </c:strRef>
          </c:cat>
          <c:val>
            <c:numRef>
              <c:f>Database!$AJ$4:$AN$4</c:f>
              <c:numCache>
                <c:formatCode>General</c:formatCode>
                <c:ptCount val="5"/>
                <c:pt idx="0">
                  <c:v>19.444444444444446</c:v>
                </c:pt>
                <c:pt idx="1">
                  <c:v>12.5</c:v>
                </c:pt>
                <c:pt idx="2">
                  <c:v>48.611111111111107</c:v>
                </c:pt>
                <c:pt idx="3">
                  <c:v>17.361111111111111</c:v>
                </c:pt>
                <c:pt idx="4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B74-BCFB-D24A229E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89640"/>
        <c:axId val="621585704"/>
      </c:barChart>
      <c:catAx>
        <c:axId val="62158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585704"/>
        <c:crosses val="autoZero"/>
        <c:auto val="1"/>
        <c:lblAlgn val="ctr"/>
        <c:lblOffset val="100"/>
        <c:noMultiLvlLbl val="0"/>
      </c:catAx>
      <c:valAx>
        <c:axId val="6215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58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week</a:t>
            </a:r>
            <a:r>
              <a:rPr lang="da-DK" baseline="0"/>
              <a:t> by week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Database!$AS$253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Database!$AT$253:$CJ$253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538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C-4025-A93F-2DFE1D4CA97B}"/>
            </c:ext>
          </c:extLst>
        </c:ser>
        <c:ser>
          <c:idx val="1"/>
          <c:order val="1"/>
          <c:tx>
            <c:strRef>
              <c:f>Database!$AS$254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Database!$AT$254:$CJ$254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C-4025-A93F-2DFE1D4CA97B}"/>
            </c:ext>
          </c:extLst>
        </c:ser>
        <c:ser>
          <c:idx val="2"/>
          <c:order val="2"/>
          <c:tx>
            <c:strRef>
              <c:f>Database!$AS$255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Database!$AT$255:$CJ$255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C-4025-A93F-2DFE1D4CA97B}"/>
            </c:ext>
          </c:extLst>
        </c:ser>
        <c:ser>
          <c:idx val="3"/>
          <c:order val="3"/>
          <c:tx>
            <c:strRef>
              <c:f>Database!$AS$256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Database!$AT$256:$CJ$256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4C-4025-A93F-2DFE1D4CA97B}"/>
            </c:ext>
          </c:extLst>
        </c:ser>
        <c:ser>
          <c:idx val="4"/>
          <c:order val="4"/>
          <c:tx>
            <c:strRef>
              <c:f>Database!$AS$257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Database!$AT$257:$CJ$257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C-4025-A93F-2DFE1D4CA97B}"/>
            </c:ext>
          </c:extLst>
        </c:ser>
        <c:ser>
          <c:idx val="5"/>
          <c:order val="5"/>
          <c:tx>
            <c:strRef>
              <c:f>Database!$AS$258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Database!$AT$258:$CJ$258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C-4025-A93F-2DFE1D4CA97B}"/>
            </c:ext>
          </c:extLst>
        </c:ser>
        <c:ser>
          <c:idx val="6"/>
          <c:order val="6"/>
          <c:tx>
            <c:strRef>
              <c:f>Database!$AS$259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Database!$AT$259:$CJ$259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C-4025-A93F-2DFE1D4C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59464"/>
        <c:axId val="656148304"/>
      </c:lineChart>
      <c:catAx>
        <c:axId val="6561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6148304"/>
        <c:crosses val="autoZero"/>
        <c:auto val="1"/>
        <c:lblAlgn val="ctr"/>
        <c:lblOffset val="100"/>
        <c:noMultiLvlLbl val="0"/>
      </c:catAx>
      <c:valAx>
        <c:axId val="656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61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Antal</a:t>
            </a:r>
            <a:r>
              <a:rPr lang="da-DK" baseline="0"/>
              <a:t> bookinger foretaget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02-47E3-A484-8D14AF7B5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02-47E3-A484-8D14AF7B541A}"/>
              </c:ext>
            </c:extLst>
          </c:dPt>
          <c:cat>
            <c:strRef>
              <c:f>Database!$AI$19:$AI$20</c:f>
              <c:strCache>
                <c:ptCount val="2"/>
                <c:pt idx="0">
                  <c:v>Egne bookinger</c:v>
                </c:pt>
                <c:pt idx="1">
                  <c:v>Booking Com</c:v>
                </c:pt>
              </c:strCache>
            </c:strRef>
          </c:cat>
          <c:val>
            <c:numRef>
              <c:f>Database!$AJ$19:$AJ$20</c:f>
              <c:numCache>
                <c:formatCode>General</c:formatCode>
                <c:ptCount val="2"/>
                <c:pt idx="0">
                  <c:v>61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121-9C9F-01744FD7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week</a:t>
            </a:r>
            <a:r>
              <a:rPr lang="da-DK" baseline="0"/>
              <a:t> by week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379881382230536E-2"/>
          <c:y val="0.1364039252928142"/>
          <c:w val="0.95146822116848651"/>
          <c:h val="0.7367414187186716"/>
        </c:manualLayout>
      </c:layout>
      <c:lineChart>
        <c:grouping val="standard"/>
        <c:varyColors val="0"/>
        <c:ser>
          <c:idx val="0"/>
          <c:order val="0"/>
          <c:tx>
            <c:strRef>
              <c:f>Database!$AS$253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Database!$AT$253:$CJ$253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538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0-44BC-A043-1C2E7386AF4E}"/>
            </c:ext>
          </c:extLst>
        </c:ser>
        <c:ser>
          <c:idx val="1"/>
          <c:order val="1"/>
          <c:tx>
            <c:strRef>
              <c:f>Database!$AS$254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Database!$AT$254:$CJ$254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0-44BC-A043-1C2E7386AF4E}"/>
            </c:ext>
          </c:extLst>
        </c:ser>
        <c:ser>
          <c:idx val="2"/>
          <c:order val="2"/>
          <c:tx>
            <c:strRef>
              <c:f>Database!$AS$255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Database!$AT$255:$CJ$255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0-44BC-A043-1C2E7386AF4E}"/>
            </c:ext>
          </c:extLst>
        </c:ser>
        <c:ser>
          <c:idx val="3"/>
          <c:order val="3"/>
          <c:tx>
            <c:strRef>
              <c:f>Database!$AS$256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Database!$AT$256:$CJ$256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0-44BC-A043-1C2E7386AF4E}"/>
            </c:ext>
          </c:extLst>
        </c:ser>
        <c:ser>
          <c:idx val="4"/>
          <c:order val="4"/>
          <c:tx>
            <c:strRef>
              <c:f>Database!$AS$257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Database!$AT$257:$CJ$257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0-44BC-A043-1C2E7386AF4E}"/>
            </c:ext>
          </c:extLst>
        </c:ser>
        <c:ser>
          <c:idx val="5"/>
          <c:order val="5"/>
          <c:tx>
            <c:strRef>
              <c:f>Database!$AS$258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Database!$AT$258:$CJ$258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0-44BC-A043-1C2E7386AF4E}"/>
            </c:ext>
          </c:extLst>
        </c:ser>
        <c:ser>
          <c:idx val="6"/>
          <c:order val="6"/>
          <c:tx>
            <c:strRef>
              <c:f>Database!$AS$259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Database!$AT$252:$CJ$252</c:f>
              <c:strCache>
                <c:ptCount val="43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</c:strCache>
            </c:strRef>
          </c:cat>
          <c:val>
            <c:numRef>
              <c:f>Database!$AT$259:$CJ$259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0-44BC-A043-1C2E7386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59464"/>
        <c:axId val="656148304"/>
      </c:lineChart>
      <c:catAx>
        <c:axId val="6561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6148304"/>
        <c:crosses val="autoZero"/>
        <c:auto val="1"/>
        <c:lblAlgn val="ctr"/>
        <c:lblOffset val="100"/>
        <c:noMultiLvlLbl val="0"/>
      </c:catAx>
      <c:valAx>
        <c:axId val="6561483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615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</a:t>
            </a:r>
            <a:r>
              <a:rPr lang="da-DK" baseline="0"/>
              <a:t> &amp; OVERNATNING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'DK STAT INDB'!$AD$6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'DK STAT INDB'!$AE$4:$AJ$5</c:f>
              <c:strCache>
                <c:ptCount val="6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</c:strCache>
            </c:strRef>
          </c:cat>
          <c:val>
            <c:numRef>
              <c:f>'DK STAT INDB'!$AE$6:$AJ$6</c:f>
              <c:numCache>
                <c:formatCode>General</c:formatCode>
                <c:ptCount val="6"/>
                <c:pt idx="0">
                  <c:v>172</c:v>
                </c:pt>
                <c:pt idx="1">
                  <c:v>2</c:v>
                </c:pt>
                <c:pt idx="2">
                  <c:v>29</c:v>
                </c:pt>
                <c:pt idx="3">
                  <c:v>38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976-BC32-D8017A754135}"/>
            </c:ext>
          </c:extLst>
        </c:ser>
        <c:ser>
          <c:idx val="1"/>
          <c:order val="1"/>
          <c:tx>
            <c:strRef>
              <c:f>'DK STAT INDB'!$AD$7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'DK STAT INDB'!$AE$4:$AJ$5</c:f>
              <c:strCache>
                <c:ptCount val="6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</c:strCache>
            </c:strRef>
          </c:cat>
          <c:val>
            <c:numRef>
              <c:f>'DK STAT INDB'!$AE$7:$AJ$7</c:f>
              <c:numCache>
                <c:formatCode>General</c:formatCode>
                <c:ptCount val="6"/>
                <c:pt idx="0">
                  <c:v>749</c:v>
                </c:pt>
                <c:pt idx="1">
                  <c:v>10</c:v>
                </c:pt>
                <c:pt idx="2">
                  <c:v>97</c:v>
                </c:pt>
                <c:pt idx="3">
                  <c:v>244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976-BC32-D8017A75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78024"/>
        <c:axId val="183674104"/>
      </c:barChart>
      <c:catAx>
        <c:axId val="1836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674104"/>
        <c:crosses val="autoZero"/>
        <c:auto val="1"/>
        <c:lblAlgn val="ctr"/>
        <c:lblOffset val="100"/>
        <c:noMultiLvlLbl val="0"/>
      </c:catAx>
      <c:valAx>
        <c:axId val="1836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36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Klargøring</a:t>
            </a:r>
            <a:r>
              <a:rPr lang="da-DK" baseline="0"/>
              <a:t> af rum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data'!$D$5:$D$11</c:f>
              <c:numCache>
                <c:formatCode>General</c:formatCode>
                <c:ptCount val="7"/>
                <c:pt idx="3">
                  <c:v>34</c:v>
                </c:pt>
                <c:pt idx="4">
                  <c:v>32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830-AF03-12BF33DEAC7B}"/>
            </c:ext>
          </c:extLst>
        </c:ser>
        <c:ser>
          <c:idx val="1"/>
          <c:order val="1"/>
          <c:tx>
            <c:strRef>
              <c:f>'old data'!$E$4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data'!$E$5:$E$11</c:f>
              <c:numCache>
                <c:formatCode>General</c:formatCode>
                <c:ptCount val="7"/>
                <c:pt idx="1">
                  <c:v>18</c:v>
                </c:pt>
                <c:pt idx="2">
                  <c:v>16</c:v>
                </c:pt>
                <c:pt idx="3">
                  <c:v>36</c:v>
                </c:pt>
                <c:pt idx="4">
                  <c:v>37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830-AF03-12BF33DEAC7B}"/>
            </c:ext>
          </c:extLst>
        </c:ser>
        <c:ser>
          <c:idx val="2"/>
          <c:order val="2"/>
          <c:tx>
            <c:strRef>
              <c:f>'old data'!$F$4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data'!$F$5:$F$11</c:f>
              <c:numCache>
                <c:formatCode>General</c:formatCode>
                <c:ptCount val="7"/>
                <c:pt idx="1">
                  <c:v>21</c:v>
                </c:pt>
                <c:pt idx="2">
                  <c:v>13</c:v>
                </c:pt>
                <c:pt idx="3">
                  <c:v>31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5-4830-AF03-12BF33DEAC7B}"/>
            </c:ext>
          </c:extLst>
        </c:ser>
        <c:ser>
          <c:idx val="3"/>
          <c:order val="3"/>
          <c:tx>
            <c:strRef>
              <c:f>'old data'!$G$4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data'!$G$5:$G$11</c:f>
              <c:numCache>
                <c:formatCode>General</c:formatCode>
                <c:ptCount val="7"/>
                <c:pt idx="1">
                  <c:v>29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  <c:pt idx="5">
                  <c:v>16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5-4830-AF03-12BF33DEAC7B}"/>
            </c:ext>
          </c:extLst>
        </c:ser>
        <c:ser>
          <c:idx val="4"/>
          <c:order val="4"/>
          <c:tx>
            <c:strRef>
              <c:f>'old data'!$H$4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data'!$H$5:$H$11</c:f>
              <c:numCache>
                <c:formatCode>General</c:formatCode>
                <c:ptCount val="7"/>
                <c:pt idx="1">
                  <c:v>9</c:v>
                </c:pt>
                <c:pt idx="2">
                  <c:v>21</c:v>
                </c:pt>
                <c:pt idx="3">
                  <c:v>37</c:v>
                </c:pt>
                <c:pt idx="4">
                  <c:v>36</c:v>
                </c:pt>
                <c:pt idx="5">
                  <c:v>23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5-4830-AF03-12BF33DEAC7B}"/>
            </c:ext>
          </c:extLst>
        </c:ser>
        <c:ser>
          <c:idx val="5"/>
          <c:order val="5"/>
          <c:tx>
            <c:strRef>
              <c:f>'old data'!$I$4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data'!$I$5:$I$11</c:f>
              <c:numCache>
                <c:formatCode>General</c:formatCode>
                <c:ptCount val="7"/>
                <c:pt idx="0">
                  <c:v>18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  <c:pt idx="5">
                  <c:v>27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5-4830-AF03-12BF33DEAC7B}"/>
            </c:ext>
          </c:extLst>
        </c:ser>
        <c:ser>
          <c:idx val="6"/>
          <c:order val="6"/>
          <c:tx>
            <c:strRef>
              <c:f>'old data'!$J$4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data'!$J$5:$J$11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2995-4830-AF03-12BF33DE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42888"/>
        <c:axId val="700044528"/>
      </c:barChart>
      <c:lineChart>
        <c:grouping val="standard"/>
        <c:varyColors val="0"/>
        <c:ser>
          <c:idx val="7"/>
          <c:order val="7"/>
          <c:tx>
            <c:strRef>
              <c:f>'old data'!$K$4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data'!$C$5:$C$11</c:f>
              <c:strCache>
                <c:ptCount val="7"/>
                <c:pt idx="0">
                  <c:v>April</c:v>
                </c:pt>
                <c:pt idx="1">
                  <c:v>Maj</c:v>
                </c:pt>
                <c:pt idx="2">
                  <c:v>Juni</c:v>
                </c:pt>
                <c:pt idx="3">
                  <c:v>Juli</c:v>
                </c:pt>
                <c:pt idx="4">
                  <c:v>Aug</c:v>
                </c:pt>
                <c:pt idx="5">
                  <c:v>Sept</c:v>
                </c:pt>
                <c:pt idx="6">
                  <c:v>Okt</c:v>
                </c:pt>
              </c:strCache>
            </c:strRef>
          </c:cat>
          <c:val>
            <c:numRef>
              <c:f>'old data'!$K$5:$K$11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35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95-4830-AF03-12BF33DE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44856"/>
        <c:axId val="700045840"/>
      </c:lineChart>
      <c:catAx>
        <c:axId val="70004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044528"/>
        <c:crosses val="autoZero"/>
        <c:auto val="1"/>
        <c:lblAlgn val="ctr"/>
        <c:lblOffset val="100"/>
        <c:noMultiLvlLbl val="0"/>
      </c:catAx>
      <c:valAx>
        <c:axId val="7000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042888"/>
        <c:crosses val="autoZero"/>
        <c:crossBetween val="between"/>
      </c:valAx>
      <c:valAx>
        <c:axId val="700045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0044856"/>
        <c:crosses val="max"/>
        <c:crossBetween val="between"/>
      </c:valAx>
      <c:catAx>
        <c:axId val="700044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004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Forretnings udvikling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data'!$C$15</c:f>
              <c:strCache>
                <c:ptCount val="1"/>
                <c:pt idx="0">
                  <c:v> netto omsætning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data'!$D$14:$K$14</c:f>
              <c:strCache>
                <c:ptCount val="8"/>
                <c:pt idx="0">
                  <c:v>2016 ½år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'old data'!$D$15:$K$15</c:f>
              <c:numCache>
                <c:formatCode>_ "kr."\ * #,##0.00_ ;_ "kr."\ * \-#,##0.00_ ;_ "kr."\ * "-"??_ ;_ @_ </c:formatCode>
                <c:ptCount val="8"/>
                <c:pt idx="0">
                  <c:v>151226</c:v>
                </c:pt>
                <c:pt idx="1">
                  <c:v>310231</c:v>
                </c:pt>
                <c:pt idx="2">
                  <c:v>333613</c:v>
                </c:pt>
                <c:pt idx="3">
                  <c:v>385607</c:v>
                </c:pt>
                <c:pt idx="4">
                  <c:v>432848</c:v>
                </c:pt>
                <c:pt idx="5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8-44E9-964D-07C23759F199}"/>
            </c:ext>
          </c:extLst>
        </c:ser>
        <c:ser>
          <c:idx val="1"/>
          <c:order val="1"/>
          <c:tx>
            <c:strRef>
              <c:f>'old data'!$C$16</c:f>
              <c:strCache>
                <c:ptCount val="1"/>
                <c:pt idx="0">
                  <c:v> udbytte (løn)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data'!$D$14:$K$14</c:f>
              <c:strCache>
                <c:ptCount val="8"/>
                <c:pt idx="0">
                  <c:v>2016 ½år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'old data'!$D$16:$K$16</c:f>
              <c:numCache>
                <c:formatCode>_ "kr."\ * #,##0.00_ ;_ "kr."\ * \-#,##0.00_ ;_ "kr."\ * "-"??_ ;_ @_ </c:formatCode>
                <c:ptCount val="8"/>
                <c:pt idx="0">
                  <c:v>0</c:v>
                </c:pt>
                <c:pt idx="1">
                  <c:v>75000</c:v>
                </c:pt>
                <c:pt idx="2">
                  <c:v>130000</c:v>
                </c:pt>
                <c:pt idx="3">
                  <c:v>130000</c:v>
                </c:pt>
                <c:pt idx="4">
                  <c:v>190000</c:v>
                </c:pt>
                <c:pt idx="5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8-44E9-964D-07C23759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905440"/>
        <c:axId val="705909376"/>
      </c:barChart>
      <c:lineChart>
        <c:grouping val="standard"/>
        <c:varyColors val="0"/>
        <c:ser>
          <c:idx val="2"/>
          <c:order val="2"/>
          <c:tx>
            <c:strRef>
              <c:f>'old data'!$C$17</c:f>
              <c:strCache>
                <c:ptCount val="1"/>
                <c:pt idx="0">
                  <c:v> udb %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data'!$D$14:$K$14</c:f>
              <c:strCache>
                <c:ptCount val="8"/>
                <c:pt idx="0">
                  <c:v>2016 ½år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'old data'!$D$17:$K$17</c:f>
              <c:numCache>
                <c:formatCode>0%</c:formatCode>
                <c:ptCount val="8"/>
                <c:pt idx="0">
                  <c:v>0</c:v>
                </c:pt>
                <c:pt idx="1">
                  <c:v>0.24175533715199318</c:v>
                </c:pt>
                <c:pt idx="2">
                  <c:v>0.38967306429905307</c:v>
                </c:pt>
                <c:pt idx="3">
                  <c:v>0.33713080934734069</c:v>
                </c:pt>
                <c:pt idx="4">
                  <c:v>0.43895316600746681</c:v>
                </c:pt>
                <c:pt idx="5">
                  <c:v>0.32727272727272727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8-44E9-964D-07C23759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06752"/>
        <c:axId val="705908392"/>
      </c:lineChart>
      <c:catAx>
        <c:axId val="7059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909376"/>
        <c:crosses val="autoZero"/>
        <c:auto val="1"/>
        <c:lblAlgn val="ctr"/>
        <c:lblOffset val="100"/>
        <c:noMultiLvlLbl val="0"/>
      </c:catAx>
      <c:valAx>
        <c:axId val="705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kr.&quot;\ * #,##0.00_ ;_ &quot;kr.&quot;\ * \-#,##0.00_ ;_ &quot;kr.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905440"/>
        <c:crosses val="autoZero"/>
        <c:crossBetween val="between"/>
      </c:valAx>
      <c:valAx>
        <c:axId val="7059083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906752"/>
        <c:crosses val="max"/>
        <c:crossBetween val="between"/>
      </c:valAx>
      <c:catAx>
        <c:axId val="7059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90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data'!$C$34</c:f>
              <c:strCache>
                <c:ptCount val="1"/>
                <c:pt idx="0">
                  <c:v>Nights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data'!$D$33:$K$33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'old data'!$D$34:$K$34</c:f>
              <c:numCache>
                <c:formatCode>General</c:formatCode>
                <c:ptCount val="8"/>
                <c:pt idx="0">
                  <c:v>282</c:v>
                </c:pt>
                <c:pt idx="1">
                  <c:v>341</c:v>
                </c:pt>
                <c:pt idx="2">
                  <c:v>459</c:v>
                </c:pt>
                <c:pt idx="3">
                  <c:v>594</c:v>
                </c:pt>
                <c:pt idx="4">
                  <c:v>575</c:v>
                </c:pt>
                <c:pt idx="5">
                  <c:v>741</c:v>
                </c:pt>
                <c:pt idx="7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3-4084-8E6F-B9084D07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71896"/>
        <c:axId val="701675176"/>
      </c:barChart>
      <c:catAx>
        <c:axId val="7016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675176"/>
        <c:crosses val="autoZero"/>
        <c:auto val="1"/>
        <c:lblAlgn val="ctr"/>
        <c:lblOffset val="100"/>
        <c:noMultiLvlLbl val="0"/>
      </c:catAx>
      <c:valAx>
        <c:axId val="7016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67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</a:t>
            </a:r>
            <a:r>
              <a:rPr lang="da-DK" baseline="0"/>
              <a:t> com andel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'old data'!$C$46</c:f>
              <c:strCache>
                <c:ptCount val="1"/>
                <c:pt idx="0">
                  <c:v>egne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data'!$D$45:$I$45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'old data'!$D$46:$I$46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38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B-494A-984B-F42CD68C9A80}"/>
            </c:ext>
          </c:extLst>
        </c:ser>
        <c:ser>
          <c:idx val="1"/>
          <c:order val="1"/>
          <c:tx>
            <c:strRef>
              <c:f>'old data'!$C$47</c:f>
              <c:strCache>
                <c:ptCount val="1"/>
                <c:pt idx="0">
                  <c:v>booking.com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data'!$D$45:$I$45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'old data'!$D$47:$I$47</c:f>
              <c:numCache>
                <c:formatCode>General</c:formatCode>
                <c:ptCount val="6"/>
                <c:pt idx="0">
                  <c:v>91</c:v>
                </c:pt>
                <c:pt idx="1">
                  <c:v>156</c:v>
                </c:pt>
                <c:pt idx="2">
                  <c:v>133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B-494A-984B-F42CD68C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919872"/>
        <c:axId val="705919544"/>
      </c:barChart>
      <c:catAx>
        <c:axId val="7059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919544"/>
        <c:crosses val="autoZero"/>
        <c:auto val="1"/>
        <c:lblAlgn val="ctr"/>
        <c:lblOffset val="100"/>
        <c:noMultiLvlLbl val="0"/>
      </c:catAx>
      <c:valAx>
        <c:axId val="7059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9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107947</xdr:colOff>
      <xdr:row>4</xdr:row>
      <xdr:rowOff>48681</xdr:rowOff>
    </xdr:from>
    <xdr:to>
      <xdr:col>42</xdr:col>
      <xdr:colOff>601132</xdr:colOff>
      <xdr:row>19</xdr:row>
      <xdr:rowOff>29632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3F6641-C1B1-40FE-ADB1-F7D458D2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706966</xdr:colOff>
      <xdr:row>259</xdr:row>
      <xdr:rowOff>84667</xdr:rowOff>
    </xdr:from>
    <xdr:to>
      <xdr:col>88</xdr:col>
      <xdr:colOff>50799</xdr:colOff>
      <xdr:row>274</xdr:row>
      <xdr:rowOff>33867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87DA4C3-C9B4-6DA8-CB41-B7F0B4EC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105833</xdr:colOff>
      <xdr:row>19</xdr:row>
      <xdr:rowOff>135466</xdr:rowOff>
    </xdr:from>
    <xdr:to>
      <xdr:col>43</xdr:col>
      <xdr:colOff>-1</xdr:colOff>
      <xdr:row>34</xdr:row>
      <xdr:rowOff>84666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1BF5581-6317-6930-47EE-40B0F927D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0</xdr:rowOff>
    </xdr:from>
    <xdr:to>
      <xdr:col>17</xdr:col>
      <xdr:colOff>234950</xdr:colOff>
      <xdr:row>21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75C5CD7-B7D0-41F3-A890-AAAE4F8BC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9524</xdr:colOff>
      <xdr:row>9</xdr:row>
      <xdr:rowOff>28575</xdr:rowOff>
    </xdr:from>
    <xdr:to>
      <xdr:col>37</xdr:col>
      <xdr:colOff>609599</xdr:colOff>
      <xdr:row>23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CE3A0D1-B5E8-47A2-A461-BEFD11B8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196849</xdr:colOff>
      <xdr:row>1</xdr:row>
      <xdr:rowOff>139700</xdr:rowOff>
    </xdr:from>
    <xdr:to>
      <xdr:col>17</xdr:col>
      <xdr:colOff>584200</xdr:colOff>
      <xdr:row>12</xdr:row>
      <xdr:rowOff>50800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39D3E48-F96E-40D5-B37E-8DF5523E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12</xdr:row>
      <xdr:rowOff>88900</xdr:rowOff>
    </xdr:from>
    <xdr:to>
      <xdr:col>17</xdr:col>
      <xdr:colOff>590550</xdr:colOff>
      <xdr:row>23</xdr:row>
      <xdr:rowOff>69850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17FF0B1-6DC4-4AA7-9D1D-B3E3381D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225425</xdr:colOff>
      <xdr:row>23</xdr:row>
      <xdr:rowOff>146050</xdr:rowOff>
    </xdr:from>
    <xdr:to>
      <xdr:col>18</xdr:col>
      <xdr:colOff>530225</xdr:colOff>
      <xdr:row>38</xdr:row>
      <xdr:rowOff>127000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9B07BFE-C533-456C-8E17-E297EC4F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231775</xdr:colOff>
      <xdr:row>39</xdr:row>
      <xdr:rowOff>19050</xdr:rowOff>
    </xdr:from>
    <xdr:to>
      <xdr:col>18</xdr:col>
      <xdr:colOff>536575</xdr:colOff>
      <xdr:row>54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5BF027F-766A-4163-9572-FED562FC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j_cph@yahoo.dk" TargetMode="External"/><Relationship Id="rId13" Type="http://schemas.openxmlformats.org/officeDocument/2006/relationships/hyperlink" Target="mailto:rene1085@gmail.com" TargetMode="External"/><Relationship Id="rId18" Type="http://schemas.openxmlformats.org/officeDocument/2006/relationships/hyperlink" Target="mailto:anette.holmstykke.andersen@gmail.com" TargetMode="External"/><Relationship Id="rId26" Type="http://schemas.openxmlformats.org/officeDocument/2006/relationships/hyperlink" Target="mailto:abu5@online.de" TargetMode="External"/><Relationship Id="rId3" Type="http://schemas.openxmlformats.org/officeDocument/2006/relationships/hyperlink" Target="mailto:susankierch@stofanet.dk" TargetMode="External"/><Relationship Id="rId21" Type="http://schemas.openxmlformats.org/officeDocument/2006/relationships/hyperlink" Target="mailto:brittathunbo@gmail.com" TargetMode="External"/><Relationship Id="rId7" Type="http://schemas.openxmlformats.org/officeDocument/2006/relationships/hyperlink" Target="mailto:hatolamail@gmail.com" TargetMode="External"/><Relationship Id="rId12" Type="http://schemas.openxmlformats.org/officeDocument/2006/relationships/hyperlink" Target="mailto:grhansen@youmail.dk" TargetMode="External"/><Relationship Id="rId17" Type="http://schemas.openxmlformats.org/officeDocument/2006/relationships/hyperlink" Target="mailto:gubbertsen@gmail.com" TargetMode="External"/><Relationship Id="rId25" Type="http://schemas.openxmlformats.org/officeDocument/2006/relationships/hyperlink" Target="mailto:comsfor@yahoodk" TargetMode="External"/><Relationship Id="rId2" Type="http://schemas.openxmlformats.org/officeDocument/2006/relationships/hyperlink" Target="mailto:ullirm@gmxde" TargetMode="External"/><Relationship Id="rId16" Type="http://schemas.openxmlformats.org/officeDocument/2006/relationships/hyperlink" Target="mailto:kim.teglberg1@gmail.com" TargetMode="External"/><Relationship Id="rId20" Type="http://schemas.openxmlformats.org/officeDocument/2006/relationships/hyperlink" Target="mailto:jeppesen1808@hotmail.com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mailto:gls@lindbergconsulting.dk" TargetMode="External"/><Relationship Id="rId6" Type="http://schemas.openxmlformats.org/officeDocument/2006/relationships/hyperlink" Target="mailto:styffer.roland@hotmail.com" TargetMode="External"/><Relationship Id="rId11" Type="http://schemas.openxmlformats.org/officeDocument/2006/relationships/hyperlink" Target="mailto:aliceogjoel@gmail.com" TargetMode="External"/><Relationship Id="rId24" Type="http://schemas.openxmlformats.org/officeDocument/2006/relationships/hyperlink" Target="mailto:lentonssonken@hotmail.com" TargetMode="External"/><Relationship Id="rId5" Type="http://schemas.openxmlformats.org/officeDocument/2006/relationships/hyperlink" Target="mailto:ruthib039@gmail.com" TargetMode="External"/><Relationship Id="rId15" Type="http://schemas.openxmlformats.org/officeDocument/2006/relationships/hyperlink" Target="mailto:limpan199@gmail.com" TargetMode="External"/><Relationship Id="rId23" Type="http://schemas.openxmlformats.org/officeDocument/2006/relationships/hyperlink" Target="mailto:mikaelholst@newmail.dk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limajeto@gmail.com" TargetMode="External"/><Relationship Id="rId19" Type="http://schemas.openxmlformats.org/officeDocument/2006/relationships/hyperlink" Target="mailto:sigridforss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ab@industriensfond.dk" TargetMode="External"/><Relationship Id="rId9" Type="http://schemas.openxmlformats.org/officeDocument/2006/relationships/hyperlink" Target="mailto:erpe67@gmail.com" TargetMode="External"/><Relationship Id="rId14" Type="http://schemas.openxmlformats.org/officeDocument/2006/relationships/hyperlink" Target="mailto:ps@odensemaritime.com" TargetMode="External"/><Relationship Id="rId22" Type="http://schemas.openxmlformats.org/officeDocument/2006/relationships/hyperlink" Target="mailto:bent.jespersen@hotmail.dk" TargetMode="External"/><Relationship Id="rId27" Type="http://schemas.openxmlformats.org/officeDocument/2006/relationships/hyperlink" Target="mailto:hencom@webspeed.dk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9E2B-AF0E-4126-B2EF-F64FD238174E}">
  <dimension ref="A1:S1"/>
  <sheetViews>
    <sheetView workbookViewId="0">
      <selection activeCell="B9" sqref="B9"/>
    </sheetView>
  </sheetViews>
  <sheetFormatPr defaultRowHeight="14.5" x14ac:dyDescent="0.35"/>
  <sheetData>
    <row r="1" spans="1:19" x14ac:dyDescent="0.35">
      <c r="A1" s="1" t="s">
        <v>0</v>
      </c>
      <c r="B1" t="s">
        <v>1</v>
      </c>
      <c r="C1" s="265" t="s">
        <v>2</v>
      </c>
      <c r="D1" s="265" t="s">
        <v>3</v>
      </c>
      <c r="E1" s="265" t="s">
        <v>4</v>
      </c>
      <c r="F1" s="125" t="s">
        <v>5</v>
      </c>
      <c r="G1" s="125" t="s">
        <v>6</v>
      </c>
      <c r="H1" s="27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73" t="s">
        <v>13</v>
      </c>
      <c r="O1" s="1" t="s">
        <v>14</v>
      </c>
      <c r="P1" s="1" t="s">
        <v>15</v>
      </c>
      <c r="Q1" s="1" t="s">
        <v>16</v>
      </c>
      <c r="R1" s="20" t="s">
        <v>17</v>
      </c>
      <c r="S1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0"/>
  <sheetViews>
    <sheetView workbookViewId="0">
      <selection activeCell="J203" sqref="J203"/>
    </sheetView>
  </sheetViews>
  <sheetFormatPr defaultRowHeight="14.5" x14ac:dyDescent="0.35"/>
  <cols>
    <col min="7" max="7" width="30.54296875" bestFit="1" customWidth="1"/>
  </cols>
  <sheetData>
    <row r="1" spans="1:8" x14ac:dyDescent="0.35">
      <c r="A1">
        <v>1</v>
      </c>
      <c r="B1" t="str">
        <f>'book indtastning'!C2</f>
        <v>Gitte Bernhard</v>
      </c>
      <c r="F1">
        <v>0</v>
      </c>
      <c r="G1" s="109" t="s">
        <v>412</v>
      </c>
      <c r="H1" s="109" t="s">
        <v>413</v>
      </c>
    </row>
    <row r="2" spans="1:8" x14ac:dyDescent="0.35">
      <c r="A2">
        <v>2</v>
      </c>
      <c r="B2" t="str">
        <f>'book indtastning'!C3</f>
        <v xml:space="preserve">Henrik </v>
      </c>
      <c r="F2">
        <v>1</v>
      </c>
      <c r="G2" t="str">
        <f>B1</f>
        <v>Gitte Bernhard</v>
      </c>
      <c r="H2">
        <f>'book indtastning'!H2</f>
        <v>0</v>
      </c>
    </row>
    <row r="3" spans="1:8" x14ac:dyDescent="0.35">
      <c r="A3">
        <v>3</v>
      </c>
      <c r="B3" t="str">
        <f>'book indtastning'!C4</f>
        <v xml:space="preserve">Henrik </v>
      </c>
      <c r="F3">
        <v>2</v>
      </c>
      <c r="G3" t="str">
        <f>B2</f>
        <v xml:space="preserve">Henrik </v>
      </c>
      <c r="H3">
        <f>'book indtastning'!H3</f>
        <v>0</v>
      </c>
    </row>
    <row r="4" spans="1:8" x14ac:dyDescent="0.35">
      <c r="A4">
        <v>4</v>
      </c>
      <c r="B4" t="str">
        <f>'book indtastning'!C5</f>
        <v>Susanne &amp; Erik xx</v>
      </c>
      <c r="F4">
        <v>3</v>
      </c>
      <c r="G4" t="str">
        <f t="shared" ref="G4:G67" si="0">B3</f>
        <v xml:space="preserve">Henrik </v>
      </c>
      <c r="H4">
        <f>'book indtastning'!H4</f>
        <v>0</v>
      </c>
    </row>
    <row r="5" spans="1:8" x14ac:dyDescent="0.35">
      <c r="A5">
        <v>5</v>
      </c>
      <c r="B5" t="str">
        <f>'book indtastning'!C6</f>
        <v>Sonja Schulz</v>
      </c>
      <c r="F5">
        <v>4</v>
      </c>
      <c r="G5" t="str">
        <f t="shared" si="0"/>
        <v>Susanne &amp; Erik xx</v>
      </c>
      <c r="H5" t="str">
        <f>'book indtastning'!H5</f>
        <v>erpe67@gmail.com</v>
      </c>
    </row>
    <row r="6" spans="1:8" x14ac:dyDescent="0.35">
      <c r="A6">
        <v>6</v>
      </c>
      <c r="B6" t="str">
        <f>'book indtastning'!C7</f>
        <v>Nulle &amp;co</v>
      </c>
      <c r="F6">
        <v>5</v>
      </c>
      <c r="G6" t="str">
        <f t="shared" si="0"/>
        <v>Sonja Schulz</v>
      </c>
      <c r="H6">
        <f>'book indtastning'!H6</f>
        <v>0</v>
      </c>
    </row>
    <row r="7" spans="1:8" x14ac:dyDescent="0.35">
      <c r="A7">
        <v>7</v>
      </c>
      <c r="B7" t="str">
        <f>'book indtastning'!C8</f>
        <v>Ralf Redlich &amp; co</v>
      </c>
      <c r="F7">
        <v>6</v>
      </c>
      <c r="G7" t="str">
        <f t="shared" si="0"/>
        <v>Nulle &amp;co</v>
      </c>
      <c r="H7">
        <f>'book indtastning'!H7</f>
        <v>0</v>
      </c>
    </row>
    <row r="8" spans="1:8" x14ac:dyDescent="0.35">
      <c r="A8">
        <v>8</v>
      </c>
      <c r="B8" t="str">
        <f>'book indtastning'!C9</f>
        <v>Louise Hj Krøjgaard</v>
      </c>
      <c r="F8">
        <v>7</v>
      </c>
      <c r="G8" t="str">
        <f t="shared" si="0"/>
        <v>Ralf Redlich &amp; co</v>
      </c>
      <c r="H8">
        <f>'book indtastning'!H8</f>
        <v>0</v>
      </c>
    </row>
    <row r="9" spans="1:8" x14ac:dyDescent="0.35">
      <c r="A9">
        <v>9</v>
      </c>
      <c r="B9" t="str">
        <f>'book indtastning'!C10</f>
        <v>Maria Aa Løvenstrøm</v>
      </c>
      <c r="F9">
        <v>8</v>
      </c>
      <c r="G9" t="str">
        <f t="shared" si="0"/>
        <v>Louise Hj Krøjgaard</v>
      </c>
      <c r="H9">
        <f>'book indtastning'!H9</f>
        <v>0</v>
      </c>
    </row>
    <row r="10" spans="1:8" x14ac:dyDescent="0.35">
      <c r="A10">
        <v>10</v>
      </c>
      <c r="B10" t="str">
        <f>'book indtastning'!C11</f>
        <v>Anette Jeppesen</v>
      </c>
      <c r="F10">
        <v>9</v>
      </c>
      <c r="G10" t="str">
        <f t="shared" si="0"/>
        <v>Maria Aa Løvenstrøm</v>
      </c>
      <c r="H10">
        <f>'book indtastning'!H10</f>
        <v>0</v>
      </c>
    </row>
    <row r="11" spans="1:8" x14ac:dyDescent="0.35">
      <c r="B11" t="str">
        <f>'book indtastning'!C12</f>
        <v>Brian Skov</v>
      </c>
      <c r="F11">
        <v>10</v>
      </c>
      <c r="G11" t="str">
        <f t="shared" si="0"/>
        <v>Anette Jeppesen</v>
      </c>
      <c r="H11" t="str">
        <f>'book indtastning'!H11</f>
        <v>jeppesen1808@hotmail.com</v>
      </c>
    </row>
    <row r="12" spans="1:8" x14ac:dyDescent="0.35">
      <c r="B12" t="str">
        <f>'book indtastning'!C13</f>
        <v>Dorte Strøm</v>
      </c>
      <c r="F12">
        <v>11</v>
      </c>
      <c r="G12" t="str">
        <f t="shared" si="0"/>
        <v>Brian Skov</v>
      </c>
      <c r="H12">
        <f>'book indtastning'!H12</f>
        <v>0</v>
      </c>
    </row>
    <row r="13" spans="1:8" x14ac:dyDescent="0.35">
      <c r="B13" t="str">
        <f>'book indtastning'!C14</f>
        <v>Niels E Rasmussen</v>
      </c>
      <c r="F13">
        <v>12</v>
      </c>
      <c r="G13" t="str">
        <f t="shared" si="0"/>
        <v>Dorte Strøm</v>
      </c>
      <c r="H13">
        <f>'book indtastning'!H13</f>
        <v>0</v>
      </c>
    </row>
    <row r="14" spans="1:8" x14ac:dyDescent="0.35">
      <c r="B14" t="str">
        <f>'book indtastning'!C15</f>
        <v>Ingo Krug &amp; Marie-Cathrine</v>
      </c>
      <c r="F14">
        <v>13</v>
      </c>
      <c r="G14" t="str">
        <f t="shared" si="0"/>
        <v>Niels E Rasmussen</v>
      </c>
      <c r="H14">
        <f>'book indtastning'!H14</f>
        <v>0</v>
      </c>
    </row>
    <row r="15" spans="1:8" x14ac:dyDescent="0.35">
      <c r="B15" t="str">
        <f>'book indtastning'!C16</f>
        <v>Jan &amp; Mette Gubbertsen</v>
      </c>
      <c r="F15">
        <v>14</v>
      </c>
      <c r="G15" t="str">
        <f t="shared" si="0"/>
        <v>Ingo Krug &amp; Marie-Cathrine</v>
      </c>
      <c r="H15">
        <f>'book indtastning'!H15</f>
        <v>0</v>
      </c>
    </row>
    <row r="16" spans="1:8" x14ac:dyDescent="0.35">
      <c r="B16" t="str">
        <f>'book indtastning'!C17</f>
        <v>Claus &amp; Ruth XX</v>
      </c>
      <c r="F16">
        <v>15</v>
      </c>
      <c r="G16" t="str">
        <f t="shared" si="0"/>
        <v>Jan &amp; Mette Gubbertsen</v>
      </c>
      <c r="H16" t="str">
        <f>'book indtastning'!H16</f>
        <v>gubbertsen@gmail.com</v>
      </c>
    </row>
    <row r="17" spans="2:8" x14ac:dyDescent="0.35">
      <c r="B17" t="str">
        <f>'book indtastning'!C18</f>
        <v>Lars Thaarbøl</v>
      </c>
      <c r="F17">
        <v>16</v>
      </c>
      <c r="G17" t="str">
        <f t="shared" si="0"/>
        <v>Claus &amp; Ruth XX</v>
      </c>
      <c r="H17">
        <f>'book indtastning'!H17</f>
        <v>0</v>
      </c>
    </row>
    <row r="18" spans="2:8" x14ac:dyDescent="0.35">
      <c r="B18" t="str">
        <f>'book indtastning'!C19</f>
        <v>Trine Baun</v>
      </c>
      <c r="F18">
        <v>17</v>
      </c>
      <c r="G18" t="str">
        <f t="shared" si="0"/>
        <v>Lars Thaarbøl</v>
      </c>
      <c r="H18">
        <f>'book indtastning'!H18</f>
        <v>0</v>
      </c>
    </row>
    <row r="19" spans="2:8" x14ac:dyDescent="0.35">
      <c r="B19" t="str">
        <f>'book indtastning'!C20</f>
        <v>Hanne Rene</v>
      </c>
      <c r="F19">
        <v>18</v>
      </c>
      <c r="G19" t="str">
        <f t="shared" si="0"/>
        <v>Trine Baun</v>
      </c>
      <c r="H19">
        <f>'book indtastning'!H19</f>
        <v>0</v>
      </c>
    </row>
    <row r="20" spans="2:8" x14ac:dyDescent="0.35">
      <c r="B20" t="str">
        <f>'book indtastning'!C21</f>
        <v>Grete Bossenmeyer</v>
      </c>
      <c r="F20">
        <v>19</v>
      </c>
      <c r="G20" t="str">
        <f t="shared" si="0"/>
        <v>Hanne Rene</v>
      </c>
      <c r="H20" t="str">
        <f>'book indtastning'!H20</f>
        <v>rene1085@gmail.com</v>
      </c>
    </row>
    <row r="21" spans="2:8" x14ac:dyDescent="0.35">
      <c r="B21" t="str">
        <f>'book indtastning'!C22</f>
        <v>Bo &amp; Janne Rosschou</v>
      </c>
      <c r="F21">
        <v>20</v>
      </c>
      <c r="G21" t="str">
        <f t="shared" si="0"/>
        <v>Grete Bossenmeyer</v>
      </c>
      <c r="H21">
        <f>'book indtastning'!H21</f>
        <v>0</v>
      </c>
    </row>
    <row r="22" spans="2:8" x14ac:dyDescent="0.35">
      <c r="B22" t="str">
        <f>'book indtastning'!C23</f>
        <v>Peter Rademacher</v>
      </c>
      <c r="F22">
        <v>21</v>
      </c>
      <c r="G22" t="str">
        <f t="shared" si="0"/>
        <v>Bo &amp; Janne Rosschou</v>
      </c>
      <c r="H22">
        <f>'book indtastning'!H22</f>
        <v>0</v>
      </c>
    </row>
    <row r="23" spans="2:8" x14ac:dyDescent="0.35">
      <c r="B23" t="str">
        <f>'book indtastning'!C24</f>
        <v>Cecilia B. lofgren</v>
      </c>
      <c r="F23">
        <v>22</v>
      </c>
      <c r="G23" t="str">
        <f t="shared" si="0"/>
        <v>Peter Rademacher</v>
      </c>
      <c r="H23">
        <f>'book indtastning'!H23</f>
        <v>0</v>
      </c>
    </row>
    <row r="24" spans="2:8" x14ac:dyDescent="0.35">
      <c r="B24" t="str">
        <f>'book indtastning'!C25</f>
        <v>Patrik Widstrand</v>
      </c>
      <c r="F24">
        <v>23</v>
      </c>
      <c r="G24" t="str">
        <f t="shared" si="0"/>
        <v>Cecilia B. lofgren</v>
      </c>
      <c r="H24">
        <f>'book indtastning'!H24</f>
        <v>0</v>
      </c>
    </row>
    <row r="25" spans="2:8" x14ac:dyDescent="0.35">
      <c r="B25" t="str">
        <f>'book indtastning'!C26</f>
        <v>Janne Malberg</v>
      </c>
      <c r="F25">
        <v>24</v>
      </c>
      <c r="G25" t="str">
        <f t="shared" si="0"/>
        <v>Patrik Widstrand</v>
      </c>
      <c r="H25">
        <f>'book indtastning'!H25</f>
        <v>0</v>
      </c>
    </row>
    <row r="26" spans="2:8" x14ac:dyDescent="0.35">
      <c r="B26" t="str">
        <f>'book indtastning'!C27</f>
        <v>Jonasen Maibrith</v>
      </c>
      <c r="F26">
        <v>25</v>
      </c>
      <c r="G26" t="str">
        <f t="shared" si="0"/>
        <v>Janne Malberg</v>
      </c>
      <c r="H26">
        <f>'book indtastning'!H26</f>
        <v>0</v>
      </c>
    </row>
    <row r="27" spans="2:8" x14ac:dyDescent="0.35">
      <c r="B27" t="str">
        <f>'book indtastning'!C28</f>
        <v>Tina Kisbye</v>
      </c>
      <c r="F27">
        <v>26</v>
      </c>
      <c r="G27" t="str">
        <f t="shared" si="0"/>
        <v>Jonasen Maibrith</v>
      </c>
      <c r="H27">
        <f>'book indtastning'!H27</f>
        <v>0</v>
      </c>
    </row>
    <row r="28" spans="2:8" x14ac:dyDescent="0.35">
      <c r="B28" t="str">
        <f>'book indtastning'!C29</f>
        <v>Sigrid &amp; Yngvar Helvik</v>
      </c>
      <c r="F28">
        <v>27</v>
      </c>
      <c r="G28" t="str">
        <f t="shared" si="0"/>
        <v>Tina Kisbye</v>
      </c>
      <c r="H28" t="str">
        <f>'book indtastning'!H28</f>
        <v>x</v>
      </c>
    </row>
    <row r="29" spans="2:8" x14ac:dyDescent="0.35">
      <c r="B29" t="str">
        <f>'book indtastning'!C30</f>
        <v>Stine Brehmer</v>
      </c>
      <c r="F29">
        <v>28</v>
      </c>
      <c r="G29" t="str">
        <f t="shared" si="0"/>
        <v>Sigrid &amp; Yngvar Helvik</v>
      </c>
      <c r="H29">
        <f>'book indtastning'!H29</f>
        <v>0</v>
      </c>
    </row>
    <row r="30" spans="2:8" x14ac:dyDescent="0.35">
      <c r="B30" t="str">
        <f>'book indtastning'!C31</f>
        <v>Claus Brunings-Hansen</v>
      </c>
      <c r="F30">
        <v>29</v>
      </c>
      <c r="G30" t="str">
        <f t="shared" si="0"/>
        <v>Stine Brehmer</v>
      </c>
      <c r="H30">
        <f>'book indtastning'!H30</f>
        <v>0</v>
      </c>
    </row>
    <row r="31" spans="2:8" x14ac:dyDescent="0.35">
      <c r="B31" t="str">
        <f>'book indtastning'!C32</f>
        <v>Camilla Lorqvist</v>
      </c>
      <c r="F31">
        <v>30</v>
      </c>
      <c r="G31" t="str">
        <f t="shared" si="0"/>
        <v>Claus Brunings-Hansen</v>
      </c>
      <c r="H31">
        <f>'book indtastning'!H31</f>
        <v>0</v>
      </c>
    </row>
    <row r="32" spans="2:8" x14ac:dyDescent="0.35">
      <c r="B32" t="str">
        <f>'book indtastning'!C33</f>
        <v>Jutta Kugler</v>
      </c>
      <c r="F32">
        <v>31</v>
      </c>
      <c r="G32" t="str">
        <f t="shared" si="0"/>
        <v>Camilla Lorqvist</v>
      </c>
      <c r="H32" t="str">
        <f>'book indtastning'!H32</f>
        <v>x</v>
      </c>
    </row>
    <row r="33" spans="2:8" x14ac:dyDescent="0.35">
      <c r="B33" t="str">
        <f>'book indtastning'!C34</f>
        <v>Slawomir Zacharek</v>
      </c>
      <c r="F33">
        <v>32</v>
      </c>
      <c r="G33" t="str">
        <f t="shared" si="0"/>
        <v>Jutta Kugler</v>
      </c>
      <c r="H33">
        <f>'book indtastning'!H33</f>
        <v>0</v>
      </c>
    </row>
    <row r="34" spans="2:8" x14ac:dyDescent="0.35">
      <c r="B34" t="str">
        <f>'book indtastning'!C35</f>
        <v>Mikael Holst</v>
      </c>
      <c r="F34">
        <v>33</v>
      </c>
      <c r="G34" t="str">
        <f t="shared" si="0"/>
        <v>Slawomir Zacharek</v>
      </c>
      <c r="H34">
        <f>'book indtastning'!H34</f>
        <v>0</v>
      </c>
    </row>
    <row r="35" spans="2:8" x14ac:dyDescent="0.35">
      <c r="B35" t="str">
        <f>'book indtastning'!C36</f>
        <v>Kaj Hansen</v>
      </c>
      <c r="F35">
        <v>34</v>
      </c>
      <c r="G35" t="str">
        <f t="shared" si="0"/>
        <v>Mikael Holst</v>
      </c>
      <c r="H35" t="str">
        <f>'book indtastning'!H35</f>
        <v>mikaelholst@newmail.dk</v>
      </c>
    </row>
    <row r="36" spans="2:8" x14ac:dyDescent="0.35">
      <c r="B36" t="str">
        <f>'book indtastning'!C37</f>
        <v>camilla Hertz Dalsjø</v>
      </c>
      <c r="F36">
        <v>35</v>
      </c>
      <c r="G36" t="str">
        <f t="shared" si="0"/>
        <v>Kaj Hansen</v>
      </c>
      <c r="H36" t="str">
        <f>'book indtastning'!H36</f>
        <v>grhansen@youmail.dk</v>
      </c>
    </row>
    <row r="37" spans="2:8" x14ac:dyDescent="0.35">
      <c r="B37" t="str">
        <f>'book indtastning'!C38</f>
        <v>Renee Lentonsson</v>
      </c>
      <c r="F37">
        <v>36</v>
      </c>
      <c r="G37" t="str">
        <f t="shared" si="0"/>
        <v>camilla Hertz Dalsjø</v>
      </c>
      <c r="H37">
        <f>'book indtastning'!H37</f>
        <v>0</v>
      </c>
    </row>
    <row r="38" spans="2:8" x14ac:dyDescent="0.35">
      <c r="B38" t="str">
        <f>'book indtastning'!C39</f>
        <v>Arne &amp; Birgitta Sahlstedt</v>
      </c>
      <c r="F38">
        <v>37</v>
      </c>
      <c r="G38" t="str">
        <f t="shared" si="0"/>
        <v>Renee Lentonsson</v>
      </c>
      <c r="H38" t="str">
        <f>'book indtastning'!H38</f>
        <v>lentonssonken@hotmail.com</v>
      </c>
    </row>
    <row r="39" spans="2:8" x14ac:dyDescent="0.35">
      <c r="B39" t="str">
        <f>'book indtastning'!C40</f>
        <v>Silvia-Elke Knaack</v>
      </c>
      <c r="F39">
        <v>38</v>
      </c>
      <c r="G39" t="str">
        <f t="shared" si="0"/>
        <v>Arne &amp; Birgitta Sahlstedt</v>
      </c>
      <c r="H39">
        <f>'book indtastning'!H39</f>
        <v>0</v>
      </c>
    </row>
    <row r="40" spans="2:8" x14ac:dyDescent="0.35">
      <c r="B40" t="str">
        <f>'book indtastning'!C41</f>
        <v>Petra Wiesmann-Trawny</v>
      </c>
      <c r="F40">
        <v>39</v>
      </c>
      <c r="G40" t="str">
        <f t="shared" si="0"/>
        <v>Silvia-Elke Knaack</v>
      </c>
      <c r="H40">
        <f>'book indtastning'!H40</f>
        <v>0</v>
      </c>
    </row>
    <row r="41" spans="2:8" x14ac:dyDescent="0.35">
      <c r="B41" t="str">
        <f>'book indtastning'!C42</f>
        <v>Inge &amp; Stig Prehn</v>
      </c>
      <c r="F41">
        <v>40</v>
      </c>
      <c r="G41" t="str">
        <f t="shared" si="0"/>
        <v>Petra Wiesmann-Trawny</v>
      </c>
      <c r="H41">
        <f>'book indtastning'!H41</f>
        <v>0</v>
      </c>
    </row>
    <row r="42" spans="2:8" x14ac:dyDescent="0.35">
      <c r="B42" t="str">
        <f>'book indtastning'!C43</f>
        <v>Klaus Høybye</v>
      </c>
      <c r="F42">
        <v>41</v>
      </c>
      <c r="G42" t="str">
        <f t="shared" si="0"/>
        <v>Inge &amp; Stig Prehn</v>
      </c>
      <c r="H42">
        <f>'book indtastning'!H42</f>
        <v>0</v>
      </c>
    </row>
    <row r="43" spans="2:8" x14ac:dyDescent="0.35">
      <c r="B43" t="str">
        <f>'book indtastning'!C44</f>
        <v>Tina Degn</v>
      </c>
      <c r="F43">
        <v>42</v>
      </c>
      <c r="G43" t="str">
        <f t="shared" si="0"/>
        <v>Klaus Høybye</v>
      </c>
      <c r="H43">
        <f>'book indtastning'!H43</f>
        <v>0</v>
      </c>
    </row>
    <row r="44" spans="2:8" x14ac:dyDescent="0.35">
      <c r="B44" t="str">
        <f>'book indtastning'!C45</f>
        <v>Vinnie Krogh</v>
      </c>
      <c r="F44">
        <v>43</v>
      </c>
      <c r="G44" t="str">
        <f t="shared" si="0"/>
        <v>Tina Degn</v>
      </c>
      <c r="H44">
        <f>'book indtastning'!H44</f>
        <v>0</v>
      </c>
    </row>
    <row r="45" spans="2:8" x14ac:dyDescent="0.35">
      <c r="B45" t="str">
        <f>'book indtastning'!C46</f>
        <v>Karin Meixner</v>
      </c>
      <c r="F45">
        <v>44</v>
      </c>
      <c r="G45" t="str">
        <f t="shared" si="0"/>
        <v>Vinnie Krogh</v>
      </c>
      <c r="H45">
        <f>'book indtastning'!H45</f>
        <v>0</v>
      </c>
    </row>
    <row r="46" spans="2:8" x14ac:dyDescent="0.35">
      <c r="B46" t="str">
        <f>'book indtastning'!C47</f>
        <v>Susanne &amp; Martin Simonsen</v>
      </c>
      <c r="F46">
        <v>45</v>
      </c>
      <c r="G46" t="str">
        <f t="shared" si="0"/>
        <v>Karin Meixner</v>
      </c>
      <c r="H46">
        <f>'book indtastning'!H46</f>
        <v>0</v>
      </c>
    </row>
    <row r="47" spans="2:8" x14ac:dyDescent="0.35">
      <c r="B47" t="str">
        <f>'book indtastning'!C48</f>
        <v>Anne Braad</v>
      </c>
      <c r="F47">
        <v>46</v>
      </c>
      <c r="G47" t="str">
        <f t="shared" si="0"/>
        <v>Susanne &amp; Martin Simonsen</v>
      </c>
      <c r="H47">
        <f>'book indtastning'!H47</f>
        <v>0</v>
      </c>
    </row>
    <row r="48" spans="2:8" x14ac:dyDescent="0.35">
      <c r="B48" t="str">
        <f>'book indtastning'!C49</f>
        <v>Jan &amp; Pia Andersen</v>
      </c>
      <c r="F48">
        <v>47</v>
      </c>
      <c r="G48" t="str">
        <f t="shared" si="0"/>
        <v>Anne Braad</v>
      </c>
      <c r="H48">
        <f>'book indtastning'!H48</f>
        <v>0</v>
      </c>
    </row>
    <row r="49" spans="2:8" x14ac:dyDescent="0.35">
      <c r="B49" t="str">
        <f>'book indtastning'!C50</f>
        <v>Lars Diderrichsen</v>
      </c>
      <c r="F49">
        <v>48</v>
      </c>
      <c r="G49" t="str">
        <f t="shared" si="0"/>
        <v>Jan &amp; Pia Andersen</v>
      </c>
      <c r="H49">
        <f>'book indtastning'!H49</f>
        <v>0</v>
      </c>
    </row>
    <row r="50" spans="2:8" x14ac:dyDescent="0.35">
      <c r="B50" t="str">
        <f>'book indtastning'!C51</f>
        <v>Haye Westendorp</v>
      </c>
      <c r="F50">
        <v>49</v>
      </c>
      <c r="G50" t="str">
        <f t="shared" si="0"/>
        <v>Lars Diderrichsen</v>
      </c>
      <c r="H50">
        <f>'book indtastning'!H50</f>
        <v>0</v>
      </c>
    </row>
    <row r="51" spans="2:8" x14ac:dyDescent="0.35">
      <c r="B51" t="str">
        <f>'book indtastning'!C52</f>
        <v>Thibaut Mouly</v>
      </c>
      <c r="F51">
        <v>50</v>
      </c>
      <c r="G51" t="str">
        <f t="shared" si="0"/>
        <v>Haye Westendorp</v>
      </c>
      <c r="H51">
        <f>'book indtastning'!H51</f>
        <v>0</v>
      </c>
    </row>
    <row r="52" spans="2:8" x14ac:dyDescent="0.35">
      <c r="B52" t="str">
        <f>'book indtastning'!C53</f>
        <v>Hans-Dieter Lange</v>
      </c>
      <c r="F52">
        <v>51</v>
      </c>
      <c r="G52" t="str">
        <f t="shared" si="0"/>
        <v>Thibaut Mouly</v>
      </c>
      <c r="H52">
        <f>'book indtastning'!H52</f>
        <v>0</v>
      </c>
    </row>
    <row r="53" spans="2:8" x14ac:dyDescent="0.35">
      <c r="B53" t="str">
        <f>'book indtastning'!C54</f>
        <v>Peter &amp; Meta Petersen</v>
      </c>
      <c r="F53">
        <v>52</v>
      </c>
      <c r="G53" t="str">
        <f t="shared" si="0"/>
        <v>Hans-Dieter Lange</v>
      </c>
      <c r="H53">
        <f>'book indtastning'!H53</f>
        <v>0</v>
      </c>
    </row>
    <row r="54" spans="2:8" x14ac:dyDescent="0.35">
      <c r="B54" t="str">
        <f>'book indtastning'!C55</f>
        <v>Josepha Schettler</v>
      </c>
      <c r="F54">
        <v>53</v>
      </c>
      <c r="G54" t="str">
        <f t="shared" si="0"/>
        <v>Peter &amp; Meta Petersen</v>
      </c>
      <c r="H54">
        <f>'book indtastning'!H54</f>
        <v>0</v>
      </c>
    </row>
    <row r="55" spans="2:8" x14ac:dyDescent="0.35">
      <c r="B55" t="str">
        <f>'book indtastning'!C56</f>
        <v>Lene Bysted</v>
      </c>
      <c r="F55">
        <v>54</v>
      </c>
      <c r="G55" t="str">
        <f t="shared" si="0"/>
        <v>Josepha Schettler</v>
      </c>
      <c r="H55">
        <f>'book indtastning'!H55</f>
        <v>0</v>
      </c>
    </row>
    <row r="56" spans="2:8" x14ac:dyDescent="0.35">
      <c r="B56" t="str">
        <f>'book indtastning'!C57</f>
        <v>Iben Munk</v>
      </c>
      <c r="F56">
        <v>55</v>
      </c>
      <c r="G56" t="str">
        <f t="shared" si="0"/>
        <v>Lene Bysted</v>
      </c>
      <c r="H56">
        <f>'book indtastning'!H56</f>
        <v>0</v>
      </c>
    </row>
    <row r="57" spans="2:8" x14ac:dyDescent="0.35">
      <c r="B57" t="str">
        <f>'book indtastning'!C58</f>
        <v>Carsten &amp; Elly</v>
      </c>
      <c r="F57">
        <v>56</v>
      </c>
      <c r="G57" t="str">
        <f t="shared" si="0"/>
        <v>Iben Munk</v>
      </c>
      <c r="H57">
        <f>'book indtastning'!H57</f>
        <v>0</v>
      </c>
    </row>
    <row r="58" spans="2:8" x14ac:dyDescent="0.35">
      <c r="B58" t="str">
        <f>'book indtastning'!C59</f>
        <v>Erik Friis &amp; Tove</v>
      </c>
      <c r="F58">
        <v>57</v>
      </c>
      <c r="G58" t="str">
        <f t="shared" si="0"/>
        <v>Carsten &amp; Elly</v>
      </c>
      <c r="H58">
        <f>'book indtastning'!H58</f>
        <v>0</v>
      </c>
    </row>
    <row r="59" spans="2:8" x14ac:dyDescent="0.35">
      <c r="B59" t="str">
        <f>'book indtastning'!C60</f>
        <v>Mette Thomsen</v>
      </c>
      <c r="F59">
        <v>58</v>
      </c>
      <c r="G59" t="str">
        <f t="shared" si="0"/>
        <v>Erik Friis &amp; Tove</v>
      </c>
      <c r="H59">
        <f>'book indtastning'!H59</f>
        <v>0</v>
      </c>
    </row>
    <row r="60" spans="2:8" x14ac:dyDescent="0.35">
      <c r="B60" t="str">
        <f>'book indtastning'!C61</f>
        <v>Kjeld Vang-Olsen</v>
      </c>
      <c r="F60">
        <v>59</v>
      </c>
      <c r="G60" t="str">
        <f t="shared" si="0"/>
        <v>Mette Thomsen</v>
      </c>
      <c r="H60">
        <f>'book indtastning'!H60</f>
        <v>0</v>
      </c>
    </row>
    <row r="61" spans="2:8" x14ac:dyDescent="0.35">
      <c r="B61" t="str">
        <f>'book indtastning'!C62</f>
        <v>Mette Øster</v>
      </c>
      <c r="F61">
        <v>60</v>
      </c>
      <c r="G61" t="str">
        <f t="shared" si="0"/>
        <v>Kjeld Vang-Olsen</v>
      </c>
      <c r="H61">
        <f>'book indtastning'!H61</f>
        <v>0</v>
      </c>
    </row>
    <row r="62" spans="2:8" x14ac:dyDescent="0.35">
      <c r="B62" t="str">
        <f>'book indtastning'!C63</f>
        <v>Christer Johansson</v>
      </c>
      <c r="F62">
        <v>61</v>
      </c>
      <c r="G62" t="str">
        <f t="shared" si="0"/>
        <v>Mette Øster</v>
      </c>
      <c r="H62">
        <f>'book indtastning'!H62</f>
        <v>0</v>
      </c>
    </row>
    <row r="63" spans="2:8" x14ac:dyDescent="0.35">
      <c r="B63" t="str">
        <f>'book indtastning'!C64</f>
        <v>Lars Sørensen</v>
      </c>
      <c r="F63">
        <v>62</v>
      </c>
      <c r="G63" t="str">
        <f t="shared" si="0"/>
        <v>Christer Johansson</v>
      </c>
      <c r="H63">
        <f>'book indtastning'!H63</f>
        <v>0</v>
      </c>
    </row>
    <row r="64" spans="2:8" x14ac:dyDescent="0.35">
      <c r="B64" t="str">
        <f>'book indtastning'!C65</f>
        <v>Maria Bendixø-Bendixen</v>
      </c>
      <c r="F64">
        <v>63</v>
      </c>
      <c r="G64" t="str">
        <f t="shared" si="0"/>
        <v>Lars Sørensen</v>
      </c>
      <c r="H64" t="str">
        <f>'book indtastning'!H64</f>
        <v>comsfor@yahoodk</v>
      </c>
    </row>
    <row r="65" spans="2:8" x14ac:dyDescent="0.35">
      <c r="B65" t="str">
        <f>'book indtastning'!C66</f>
        <v>Olaf Hannemann</v>
      </c>
      <c r="F65">
        <v>64</v>
      </c>
      <c r="G65" t="str">
        <f t="shared" si="0"/>
        <v>Maria Bendixø-Bendixen</v>
      </c>
      <c r="H65">
        <f>'book indtastning'!H65</f>
        <v>0</v>
      </c>
    </row>
    <row r="66" spans="2:8" x14ac:dyDescent="0.35">
      <c r="B66" t="str">
        <f>'book indtastning'!C67</f>
        <v>Andre Hostmann</v>
      </c>
      <c r="F66">
        <v>65</v>
      </c>
      <c r="G66" t="str">
        <f t="shared" si="0"/>
        <v>Olaf Hannemann</v>
      </c>
      <c r="H66">
        <f>'book indtastning'!H66</f>
        <v>0</v>
      </c>
    </row>
    <row r="67" spans="2:8" x14ac:dyDescent="0.35">
      <c r="B67" t="str">
        <f>'book indtastning'!C68</f>
        <v>Hara Dvinge</v>
      </c>
      <c r="F67">
        <v>66</v>
      </c>
      <c r="G67" t="str">
        <f t="shared" si="0"/>
        <v>Andre Hostmann</v>
      </c>
      <c r="H67">
        <f>'book indtastning'!H67</f>
        <v>0</v>
      </c>
    </row>
    <row r="68" spans="2:8" x14ac:dyDescent="0.35">
      <c r="B68" t="str">
        <f>'book indtastning'!C69</f>
        <v>Jonas Svensson</v>
      </c>
      <c r="F68">
        <v>67</v>
      </c>
      <c r="G68" t="str">
        <f t="shared" ref="G68:G131" si="1">B67</f>
        <v>Hara Dvinge</v>
      </c>
      <c r="H68">
        <f>'book indtastning'!H68</f>
        <v>0</v>
      </c>
    </row>
    <row r="69" spans="2:8" x14ac:dyDescent="0.35">
      <c r="B69" t="str">
        <f>'book indtastning'!C70</f>
        <v>Ole Christophersen</v>
      </c>
      <c r="F69">
        <v>68</v>
      </c>
      <c r="G69" t="str">
        <f t="shared" si="1"/>
        <v>Jonas Svensson</v>
      </c>
      <c r="H69">
        <f>'book indtastning'!H69</f>
        <v>0</v>
      </c>
    </row>
    <row r="70" spans="2:8" x14ac:dyDescent="0.35">
      <c r="B70" t="str">
        <f>'book indtastning'!C71</f>
        <v>Annette Aronsson</v>
      </c>
      <c r="F70">
        <v>69</v>
      </c>
      <c r="G70" t="str">
        <f t="shared" si="1"/>
        <v>Ole Christophersen</v>
      </c>
      <c r="H70">
        <f>'book indtastning'!H70</f>
        <v>0</v>
      </c>
    </row>
    <row r="71" spans="2:8" x14ac:dyDescent="0.35">
      <c r="B71" t="str">
        <f>'book indtastning'!C72</f>
        <v>Juliette Driessen</v>
      </c>
      <c r="F71">
        <v>70</v>
      </c>
      <c r="G71" t="str">
        <f t="shared" si="1"/>
        <v>Annette Aronsson</v>
      </c>
      <c r="H71">
        <f>'book indtastning'!H71</f>
        <v>0</v>
      </c>
    </row>
    <row r="72" spans="2:8" x14ac:dyDescent="0.35">
      <c r="B72" t="str">
        <f>'book indtastning'!C73</f>
        <v>Sandra Brøns</v>
      </c>
      <c r="F72">
        <v>71</v>
      </c>
      <c r="G72" t="str">
        <f t="shared" si="1"/>
        <v>Juliette Driessen</v>
      </c>
      <c r="H72">
        <f>'book indtastning'!H72</f>
        <v>0</v>
      </c>
    </row>
    <row r="73" spans="2:8" x14ac:dyDescent="0.35">
      <c r="B73" t="str">
        <f>'book indtastning'!C74</f>
        <v>Torben Sømberg</v>
      </c>
      <c r="F73">
        <v>72</v>
      </c>
      <c r="G73" t="str">
        <f t="shared" si="1"/>
        <v>Sandra Brøns</v>
      </c>
      <c r="H73">
        <f>'book indtastning'!H73</f>
        <v>0</v>
      </c>
    </row>
    <row r="74" spans="2:8" x14ac:dyDescent="0.35">
      <c r="B74" t="str">
        <f>'book indtastning'!C75</f>
        <v>Irene Jørgensen</v>
      </c>
      <c r="F74">
        <v>73</v>
      </c>
      <c r="G74" t="str">
        <f t="shared" si="1"/>
        <v>Torben Sømberg</v>
      </c>
      <c r="H74">
        <f>'book indtastning'!H74</f>
        <v>0</v>
      </c>
    </row>
    <row r="75" spans="2:8" x14ac:dyDescent="0.35">
      <c r="B75" t="str">
        <f>'book indtastning'!C76</f>
        <v>Lene Bjørn Jensen</v>
      </c>
      <c r="F75">
        <v>74</v>
      </c>
      <c r="G75" t="str">
        <f t="shared" si="1"/>
        <v>Irene Jørgensen</v>
      </c>
      <c r="H75">
        <f>'book indtastning'!H75</f>
        <v>0</v>
      </c>
    </row>
    <row r="76" spans="2:8" x14ac:dyDescent="0.35">
      <c r="B76" t="str">
        <f>'book indtastning'!C77</f>
        <v>Jan Vest Jensen</v>
      </c>
      <c r="F76">
        <v>75</v>
      </c>
      <c r="G76" t="str">
        <f t="shared" si="1"/>
        <v>Lene Bjørn Jensen</v>
      </c>
      <c r="H76">
        <f>'book indtastning'!H76</f>
        <v>0</v>
      </c>
    </row>
    <row r="77" spans="2:8" x14ac:dyDescent="0.35">
      <c r="B77" t="str">
        <f>'book indtastning'!C78</f>
        <v>Anne Hastrup Poulsen</v>
      </c>
      <c r="F77">
        <v>76</v>
      </c>
      <c r="G77" t="str">
        <f t="shared" si="1"/>
        <v>Jan Vest Jensen</v>
      </c>
      <c r="H77">
        <f>'book indtastning'!H77</f>
        <v>0</v>
      </c>
    </row>
    <row r="78" spans="2:8" x14ac:dyDescent="0.35">
      <c r="B78" t="str">
        <f>'book indtastning'!C79</f>
        <v>Tina Petersen</v>
      </c>
      <c r="F78">
        <v>77</v>
      </c>
      <c r="G78" t="str">
        <f t="shared" si="1"/>
        <v>Anne Hastrup Poulsen</v>
      </c>
      <c r="H78">
        <f>'book indtastning'!H78</f>
        <v>0</v>
      </c>
    </row>
    <row r="79" spans="2:8" x14ac:dyDescent="0.35">
      <c r="B79" t="str">
        <f>'book indtastning'!C80</f>
        <v>Astrid &amp; Bjarne List Nissen</v>
      </c>
      <c r="F79">
        <v>78</v>
      </c>
      <c r="G79" t="str">
        <f t="shared" si="1"/>
        <v>Tina Petersen</v>
      </c>
      <c r="H79">
        <f>'book indtastning'!H79</f>
        <v>0</v>
      </c>
    </row>
    <row r="80" spans="2:8" x14ac:dyDescent="0.35">
      <c r="B80" t="str">
        <f>'book indtastning'!C81</f>
        <v>Ann Alsted</v>
      </c>
      <c r="F80">
        <v>79</v>
      </c>
      <c r="G80" t="str">
        <f t="shared" si="1"/>
        <v>Astrid &amp; Bjarne List Nissen</v>
      </c>
      <c r="H80">
        <f>'book indtastning'!H80</f>
        <v>0</v>
      </c>
    </row>
    <row r="81" spans="2:8" x14ac:dyDescent="0.35">
      <c r="B81" t="str">
        <f>'book indtastning'!C82</f>
        <v>Kari Anna Ruud</v>
      </c>
      <c r="F81">
        <v>80</v>
      </c>
      <c r="G81" t="str">
        <f t="shared" si="1"/>
        <v>Ann Alsted</v>
      </c>
      <c r="H81">
        <f>'book indtastning'!H81</f>
        <v>0</v>
      </c>
    </row>
    <row r="82" spans="2:8" x14ac:dyDescent="0.35">
      <c r="B82" t="str">
        <f>'book indtastning'!C83</f>
        <v>Rikke Stenkjær</v>
      </c>
      <c r="F82">
        <v>81</v>
      </c>
      <c r="G82" t="str">
        <f t="shared" si="1"/>
        <v>Kari Anna Ruud</v>
      </c>
      <c r="H82">
        <f>'book indtastning'!H82</f>
        <v>0</v>
      </c>
    </row>
    <row r="83" spans="2:8" x14ac:dyDescent="0.35">
      <c r="B83" t="str">
        <f>'book indtastning'!C84</f>
        <v>Torben Larsen</v>
      </c>
      <c r="F83">
        <v>82</v>
      </c>
      <c r="G83" t="str">
        <f t="shared" si="1"/>
        <v>Rikke Stenkjær</v>
      </c>
      <c r="H83">
        <f>'book indtastning'!H83</f>
        <v>0</v>
      </c>
    </row>
    <row r="84" spans="2:8" x14ac:dyDescent="0.35">
      <c r="B84" t="str">
        <f>'book indtastning'!C85</f>
        <v>Kaj Hansen</v>
      </c>
      <c r="F84">
        <v>83</v>
      </c>
      <c r="G84" t="str">
        <f t="shared" si="1"/>
        <v>Torben Larsen</v>
      </c>
      <c r="H84" t="str">
        <f>'book indtastning'!H84</f>
        <v>hatolamail@gmail.com</v>
      </c>
    </row>
    <row r="85" spans="2:8" x14ac:dyDescent="0.35">
      <c r="B85" t="str">
        <f>'book indtastning'!C86</f>
        <v>Christoffer styffer roland</v>
      </c>
      <c r="F85">
        <v>84</v>
      </c>
      <c r="G85" t="str">
        <f t="shared" si="1"/>
        <v>Kaj Hansen</v>
      </c>
      <c r="H85">
        <f>'book indtastning'!H85</f>
        <v>0</v>
      </c>
    </row>
    <row r="86" spans="2:8" x14ac:dyDescent="0.35">
      <c r="B86" t="str">
        <f>'book indtastning'!C87</f>
        <v>Sarah Wahlgreen</v>
      </c>
      <c r="F86">
        <v>85</v>
      </c>
      <c r="G86" t="str">
        <f t="shared" si="1"/>
        <v>Christoffer styffer roland</v>
      </c>
      <c r="H86" t="str">
        <f>'book indtastning'!H86</f>
        <v>styffer.roland@hotmail.com</v>
      </c>
    </row>
    <row r="87" spans="2:8" x14ac:dyDescent="0.35">
      <c r="B87" t="str">
        <f>'book indtastning'!C88</f>
        <v>Ruth  Edelmann</v>
      </c>
      <c r="F87">
        <v>86</v>
      </c>
      <c r="G87" t="str">
        <f t="shared" si="1"/>
        <v>Sarah Wahlgreen</v>
      </c>
      <c r="H87">
        <f>'book indtastning'!H87</f>
        <v>0</v>
      </c>
    </row>
    <row r="88" spans="2:8" x14ac:dyDescent="0.35">
      <c r="B88" t="str">
        <f>'book indtastning'!C89</f>
        <v>Fahr Uwe</v>
      </c>
      <c r="F88">
        <v>87</v>
      </c>
      <c r="G88" t="str">
        <f t="shared" si="1"/>
        <v>Ruth  Edelmann</v>
      </c>
      <c r="H88" t="str">
        <f>'book indtastning'!H88</f>
        <v>ruthib039@gmail.com</v>
      </c>
    </row>
    <row r="89" spans="2:8" x14ac:dyDescent="0.35">
      <c r="B89" t="str">
        <f>'book indtastning'!C90</f>
        <v>Kirsten Petersen Dr</v>
      </c>
      <c r="F89">
        <v>88</v>
      </c>
      <c r="G89" t="str">
        <f t="shared" si="1"/>
        <v>Fahr Uwe</v>
      </c>
      <c r="H89">
        <f>'book indtastning'!H89</f>
        <v>0</v>
      </c>
    </row>
    <row r="90" spans="2:8" x14ac:dyDescent="0.35">
      <c r="B90" t="str">
        <f>'book indtastning'!C91</f>
        <v>Anette Holmslykke Andersen</v>
      </c>
      <c r="F90">
        <v>89</v>
      </c>
      <c r="G90" t="str">
        <f t="shared" si="1"/>
        <v>Kirsten Petersen Dr</v>
      </c>
      <c r="H90">
        <f>'book indtastning'!H90</f>
        <v>0</v>
      </c>
    </row>
    <row r="91" spans="2:8" x14ac:dyDescent="0.35">
      <c r="B91" t="str">
        <f>'book indtastning'!C92</f>
        <v>Annemette Hvidfeldt Filstrup</v>
      </c>
      <c r="F91">
        <v>90</v>
      </c>
      <c r="G91" t="str">
        <f t="shared" si="1"/>
        <v>Anette Holmslykke Andersen</v>
      </c>
      <c r="H91" t="str">
        <f>'book indtastning'!H91</f>
        <v>anette.holmstykke.andersen@gmail.com</v>
      </c>
    </row>
    <row r="92" spans="2:8" x14ac:dyDescent="0.35">
      <c r="B92" t="str">
        <f>'book indtastning'!C93</f>
        <v>Anton Petersen</v>
      </c>
      <c r="F92">
        <v>91</v>
      </c>
      <c r="G92" t="str">
        <f t="shared" si="1"/>
        <v>Annemette Hvidfeldt Filstrup</v>
      </c>
      <c r="H92">
        <f>'book indtastning'!H92</f>
        <v>0</v>
      </c>
    </row>
    <row r="93" spans="2:8" x14ac:dyDescent="0.35">
      <c r="B93" t="str">
        <f>'book indtastning'!C94</f>
        <v>Bodo Hamel</v>
      </c>
      <c r="F93">
        <v>92</v>
      </c>
      <c r="G93" t="str">
        <f t="shared" si="1"/>
        <v>Anton Petersen</v>
      </c>
      <c r="H93">
        <f>'book indtastning'!H93</f>
        <v>0</v>
      </c>
    </row>
    <row r="94" spans="2:8" x14ac:dyDescent="0.35">
      <c r="B94" t="str">
        <f>'book indtastning'!C95</f>
        <v>Lars Erik Johannesson</v>
      </c>
      <c r="F94">
        <v>93</v>
      </c>
      <c r="G94" t="str">
        <f t="shared" si="1"/>
        <v>Bodo Hamel</v>
      </c>
      <c r="H94">
        <f>'book indtastning'!H94</f>
        <v>0</v>
      </c>
    </row>
    <row r="95" spans="2:8" x14ac:dyDescent="0.35">
      <c r="B95" t="str">
        <f>'book indtastning'!C96</f>
        <v>Nadja Kristiansen</v>
      </c>
      <c r="F95">
        <v>94</v>
      </c>
      <c r="G95" t="str">
        <f t="shared" si="1"/>
        <v>Lars Erik Johannesson</v>
      </c>
      <c r="H95">
        <f>'book indtastning'!H95</f>
        <v>0</v>
      </c>
    </row>
    <row r="96" spans="2:8" x14ac:dyDescent="0.35">
      <c r="B96" t="str">
        <f>'book indtastning'!C97</f>
        <v>Jeff Craven</v>
      </c>
      <c r="F96">
        <v>95</v>
      </c>
      <c r="G96" t="str">
        <f t="shared" si="1"/>
        <v>Nadja Kristiansen</v>
      </c>
      <c r="H96">
        <f>'book indtastning'!H96</f>
        <v>0</v>
      </c>
    </row>
    <row r="97" spans="2:8" x14ac:dyDescent="0.35">
      <c r="B97" t="str">
        <f>'book indtastning'!C98</f>
        <v>Shengxi LI</v>
      </c>
      <c r="F97">
        <v>96</v>
      </c>
      <c r="G97" t="str">
        <f t="shared" si="1"/>
        <v>Jeff Craven</v>
      </c>
      <c r="H97">
        <f>'book indtastning'!H97</f>
        <v>0</v>
      </c>
    </row>
    <row r="98" spans="2:8" x14ac:dyDescent="0.35">
      <c r="B98" t="str">
        <f>'book indtastning'!C99</f>
        <v>Yoanna Gorova</v>
      </c>
      <c r="F98">
        <v>97</v>
      </c>
      <c r="G98" t="str">
        <f t="shared" si="1"/>
        <v>Shengxi LI</v>
      </c>
      <c r="H98">
        <f>'book indtastning'!H98</f>
        <v>0</v>
      </c>
    </row>
    <row r="99" spans="2:8" x14ac:dyDescent="0.35">
      <c r="B99" t="str">
        <f>'book indtastning'!C100</f>
        <v>Sandra Kreuzinger</v>
      </c>
      <c r="F99">
        <v>98</v>
      </c>
      <c r="G99" t="str">
        <f t="shared" si="1"/>
        <v>Yoanna Gorova</v>
      </c>
      <c r="H99">
        <f>'book indtastning'!H99</f>
        <v>0</v>
      </c>
    </row>
    <row r="100" spans="2:8" x14ac:dyDescent="0.35">
      <c r="B100" t="str">
        <f>'book indtastning'!C101</f>
        <v>Adam Blazejewski</v>
      </c>
      <c r="F100">
        <v>99</v>
      </c>
      <c r="G100" t="str">
        <f t="shared" si="1"/>
        <v>Sandra Kreuzinger</v>
      </c>
      <c r="H100">
        <f>'book indtastning'!H100</f>
        <v>0</v>
      </c>
    </row>
    <row r="101" spans="2:8" x14ac:dyDescent="0.35">
      <c r="B101" t="str">
        <f>'book indtastning'!C102</f>
        <v>Mats Skoglund</v>
      </c>
      <c r="F101">
        <v>100</v>
      </c>
      <c r="G101" t="str">
        <f t="shared" si="1"/>
        <v>Adam Blazejewski</v>
      </c>
      <c r="H101">
        <f>'book indtastning'!H101</f>
        <v>0</v>
      </c>
    </row>
    <row r="102" spans="2:8" x14ac:dyDescent="0.35">
      <c r="B102" t="str">
        <f>'book indtastning'!C103</f>
        <v>Bert Van der Vegte</v>
      </c>
      <c r="F102">
        <v>101</v>
      </c>
      <c r="G102" t="str">
        <f t="shared" si="1"/>
        <v>Mats Skoglund</v>
      </c>
      <c r="H102">
        <f>'book indtastning'!H102</f>
        <v>0</v>
      </c>
    </row>
    <row r="103" spans="2:8" x14ac:dyDescent="0.35">
      <c r="B103" t="str">
        <f>'book indtastning'!C104</f>
        <v>Guido Grimme</v>
      </c>
      <c r="F103">
        <v>102</v>
      </c>
      <c r="G103" t="str">
        <f t="shared" si="1"/>
        <v>Bert Van der Vegte</v>
      </c>
      <c r="H103">
        <f>'book indtastning'!H103</f>
        <v>0</v>
      </c>
    </row>
    <row r="104" spans="2:8" x14ac:dyDescent="0.35">
      <c r="B104" t="str">
        <f>'book indtastning'!C105</f>
        <v>Anders Brandtoft</v>
      </c>
      <c r="F104">
        <v>103</v>
      </c>
      <c r="G104" t="str">
        <f t="shared" si="1"/>
        <v>Guido Grimme</v>
      </c>
      <c r="H104">
        <f>'book indtastning'!H104</f>
        <v>0</v>
      </c>
    </row>
    <row r="105" spans="2:8" x14ac:dyDescent="0.35">
      <c r="B105" t="str">
        <f>'book indtastning'!C106</f>
        <v>Thomaz Gawron-Gawrzynski</v>
      </c>
      <c r="F105">
        <v>104</v>
      </c>
      <c r="G105" t="str">
        <f t="shared" si="1"/>
        <v>Anders Brandtoft</v>
      </c>
      <c r="H105" t="str">
        <f>'book indtastning'!H105</f>
        <v>ab@industriensfond.dk</v>
      </c>
    </row>
    <row r="106" spans="2:8" x14ac:dyDescent="0.35">
      <c r="B106" t="str">
        <f>'book indtastning'!C107</f>
        <v>Henrik Skydejerg Hansen</v>
      </c>
      <c r="F106">
        <v>105</v>
      </c>
      <c r="G106" t="str">
        <f t="shared" si="1"/>
        <v>Thomaz Gawron-Gawrzynski</v>
      </c>
      <c r="H106">
        <f>'book indtastning'!H106</f>
        <v>0</v>
      </c>
    </row>
    <row r="107" spans="2:8" x14ac:dyDescent="0.35">
      <c r="B107" t="str">
        <f>'book indtastning'!C108</f>
        <v>Susan Kierch</v>
      </c>
      <c r="F107">
        <v>106</v>
      </c>
      <c r="G107" t="str">
        <f t="shared" si="1"/>
        <v>Henrik Skydejerg Hansen</v>
      </c>
      <c r="H107">
        <f>'book indtastning'!H107</f>
        <v>0</v>
      </c>
    </row>
    <row r="108" spans="2:8" x14ac:dyDescent="0.35">
      <c r="B108" t="str">
        <f>'book indtastning'!C109</f>
        <v>Peter Lindermann</v>
      </c>
      <c r="F108">
        <v>107</v>
      </c>
      <c r="G108" t="str">
        <f t="shared" si="1"/>
        <v>Susan Kierch</v>
      </c>
      <c r="H108" t="str">
        <f>'book indtastning'!H108</f>
        <v>susankierch@stofanet.dk</v>
      </c>
    </row>
    <row r="109" spans="2:8" x14ac:dyDescent="0.35">
      <c r="B109" t="str">
        <f>'book indtastning'!C110</f>
        <v>Ander Poul Hansen</v>
      </c>
      <c r="F109">
        <v>108</v>
      </c>
      <c r="G109" t="str">
        <f t="shared" si="1"/>
        <v>Peter Lindermann</v>
      </c>
      <c r="H109">
        <f>'book indtastning'!H109</f>
        <v>0</v>
      </c>
    </row>
    <row r="110" spans="2:8" x14ac:dyDescent="0.35">
      <c r="B110" t="str">
        <f>'book indtastning'!C111</f>
        <v>Grethe &amp; Birger Lindberg Skov</v>
      </c>
      <c r="F110">
        <v>109</v>
      </c>
      <c r="G110" t="str">
        <f t="shared" si="1"/>
        <v>Ander Poul Hansen</v>
      </c>
      <c r="H110">
        <f>'book indtastning'!H110</f>
        <v>0</v>
      </c>
    </row>
    <row r="111" spans="2:8" x14ac:dyDescent="0.35">
      <c r="B111" t="str">
        <f>'book indtastning'!C112</f>
        <v>Ulli Rettenmaier</v>
      </c>
      <c r="F111">
        <v>110</v>
      </c>
      <c r="G111" t="str">
        <f t="shared" si="1"/>
        <v>Grethe &amp; Birger Lindberg Skov</v>
      </c>
      <c r="H111" t="str">
        <f>'book indtastning'!H111</f>
        <v>gls@lindbergconsulting.dk</v>
      </c>
    </row>
    <row r="112" spans="2:8" x14ac:dyDescent="0.35">
      <c r="B112" t="str">
        <f>'book indtastning'!C113</f>
        <v>Henrik Larsen</v>
      </c>
      <c r="F112">
        <v>111</v>
      </c>
      <c r="G112" t="str">
        <f t="shared" si="1"/>
        <v>Ulli Rettenmaier</v>
      </c>
      <c r="H112" t="str">
        <f>'book indtastning'!H112</f>
        <v>ullirm@gmxde</v>
      </c>
    </row>
    <row r="113" spans="2:8" x14ac:dyDescent="0.35">
      <c r="B113" t="str">
        <f>'book indtastning'!C114</f>
        <v>Birgith Fernqvist</v>
      </c>
      <c r="F113">
        <v>112</v>
      </c>
      <c r="G113" t="str">
        <f t="shared" si="1"/>
        <v>Henrik Larsen</v>
      </c>
      <c r="H113">
        <f>'book indtastning'!H113</f>
        <v>0</v>
      </c>
    </row>
    <row r="114" spans="2:8" x14ac:dyDescent="0.35">
      <c r="B114" t="str">
        <f>'book indtastning'!C115</f>
        <v>Bjarne Jørgensen</v>
      </c>
      <c r="F114">
        <v>113</v>
      </c>
      <c r="G114" t="str">
        <f t="shared" si="1"/>
        <v>Birgith Fernqvist</v>
      </c>
      <c r="H114">
        <f>'book indtastning'!H114</f>
        <v>0</v>
      </c>
    </row>
    <row r="115" spans="2:8" x14ac:dyDescent="0.35">
      <c r="B115" t="str">
        <f>'book indtastning'!C116</f>
        <v>Lilian Jørgensen</v>
      </c>
      <c r="F115">
        <v>114</v>
      </c>
      <c r="G115" t="str">
        <f t="shared" si="1"/>
        <v>Bjarne Jørgensen</v>
      </c>
      <c r="H115" t="str">
        <f>'book indtastning'!H115</f>
        <v>bj_cph@yahoo.dk</v>
      </c>
    </row>
    <row r="116" spans="2:8" x14ac:dyDescent="0.35">
      <c r="B116" t="str">
        <f>'book indtastning'!C117</f>
        <v>Alice Lydia Andersen</v>
      </c>
      <c r="F116">
        <v>115</v>
      </c>
      <c r="G116" t="str">
        <f t="shared" si="1"/>
        <v>Lilian Jørgensen</v>
      </c>
      <c r="H116" t="str">
        <f>'book indtastning'!H116</f>
        <v>limajeto@gmail.com</v>
      </c>
    </row>
    <row r="117" spans="2:8" x14ac:dyDescent="0.35">
      <c r="B117" t="str">
        <f>'book indtastning'!C118</f>
        <v>Kim Teglberg</v>
      </c>
      <c r="F117">
        <v>116</v>
      </c>
      <c r="G117" t="str">
        <f t="shared" si="1"/>
        <v>Alice Lydia Andersen</v>
      </c>
      <c r="H117" t="str">
        <f>'book indtastning'!H117</f>
        <v>aliceogjoel@gmail.com</v>
      </c>
    </row>
    <row r="118" spans="2:8" x14ac:dyDescent="0.35">
      <c r="B118" t="str">
        <f>'book indtastning'!C119</f>
        <v>Michael Brinkhaus</v>
      </c>
      <c r="F118">
        <v>117</v>
      </c>
      <c r="G118" t="str">
        <f t="shared" si="1"/>
        <v>Kim Teglberg</v>
      </c>
      <c r="H118" t="str">
        <f>'book indtastning'!H118</f>
        <v>kim.teglberg1@gmail.com</v>
      </c>
    </row>
    <row r="119" spans="2:8" x14ac:dyDescent="0.35">
      <c r="B119" t="str">
        <f>'book indtastning'!C120</f>
        <v>Poul Skadhede</v>
      </c>
      <c r="F119">
        <v>118</v>
      </c>
      <c r="G119" t="str">
        <f t="shared" si="1"/>
        <v>Michael Brinkhaus</v>
      </c>
      <c r="H119">
        <f>'book indtastning'!H119</f>
        <v>0</v>
      </c>
    </row>
    <row r="120" spans="2:8" x14ac:dyDescent="0.35">
      <c r="B120" t="str">
        <f>'book indtastning'!C121</f>
        <v>Jan Lindberg</v>
      </c>
      <c r="F120">
        <v>119</v>
      </c>
      <c r="G120" t="str">
        <f t="shared" si="1"/>
        <v>Poul Skadhede</v>
      </c>
      <c r="H120" t="str">
        <f>'book indtastning'!H120</f>
        <v>ps@odensemaritime.com</v>
      </c>
    </row>
    <row r="121" spans="2:8" x14ac:dyDescent="0.35">
      <c r="B121" t="str">
        <f>'book indtastning'!C122</f>
        <v>Rikke W Eriksen</v>
      </c>
      <c r="F121">
        <v>120</v>
      </c>
      <c r="G121" t="str">
        <f t="shared" si="1"/>
        <v>Jan Lindberg</v>
      </c>
      <c r="H121" t="str">
        <f>'book indtastning'!H121</f>
        <v>limpan199@gmail.com</v>
      </c>
    </row>
    <row r="122" spans="2:8" x14ac:dyDescent="0.35">
      <c r="B122" t="str">
        <f>'book indtastning'!C123</f>
        <v>Benoden Faoja</v>
      </c>
      <c r="F122">
        <v>121</v>
      </c>
      <c r="G122" t="str">
        <f t="shared" si="1"/>
        <v>Rikke W Eriksen</v>
      </c>
      <c r="H122">
        <f>'book indtastning'!H122</f>
        <v>0</v>
      </c>
    </row>
    <row r="123" spans="2:8" x14ac:dyDescent="0.35">
      <c r="B123" t="str">
        <f>'book indtastning'!C124</f>
        <v>Britt Lundqvist</v>
      </c>
      <c r="F123">
        <v>122</v>
      </c>
      <c r="G123" t="str">
        <f t="shared" si="1"/>
        <v>Benoden Faoja</v>
      </c>
      <c r="H123">
        <f>'book indtastning'!H123</f>
        <v>0</v>
      </c>
    </row>
    <row r="124" spans="2:8" x14ac:dyDescent="0.35">
      <c r="B124" t="str">
        <f>'book indtastning'!C125</f>
        <v>Sigrid Lenric Forss</v>
      </c>
      <c r="F124">
        <v>123</v>
      </c>
      <c r="G124" t="str">
        <f t="shared" si="1"/>
        <v>Britt Lundqvist</v>
      </c>
      <c r="H124">
        <f>'book indtastning'!H124</f>
        <v>0</v>
      </c>
    </row>
    <row r="125" spans="2:8" x14ac:dyDescent="0.35">
      <c r="B125" t="str">
        <f>'book indtastning'!C126</f>
        <v>Jenny Warnerbring</v>
      </c>
      <c r="F125">
        <v>124</v>
      </c>
      <c r="G125" t="str">
        <f t="shared" si="1"/>
        <v>Sigrid Lenric Forss</v>
      </c>
      <c r="H125" t="str">
        <f>'book indtastning'!H125</f>
        <v>sigridforss@gmail.com</v>
      </c>
    </row>
    <row r="126" spans="2:8" x14ac:dyDescent="0.35">
      <c r="B126" t="str">
        <f>'book indtastning'!C127</f>
        <v>Sonja S. Mogensen</v>
      </c>
      <c r="F126">
        <v>125</v>
      </c>
      <c r="G126" t="str">
        <f t="shared" si="1"/>
        <v>Jenny Warnerbring</v>
      </c>
      <c r="H126">
        <f>'book indtastning'!H126</f>
        <v>0</v>
      </c>
    </row>
    <row r="127" spans="2:8" x14ac:dyDescent="0.35">
      <c r="B127" t="str">
        <f>'book indtastning'!C128</f>
        <v>Joan Reed</v>
      </c>
      <c r="F127">
        <v>126</v>
      </c>
      <c r="G127" t="str">
        <f t="shared" si="1"/>
        <v>Sonja S. Mogensen</v>
      </c>
      <c r="H127">
        <f>'book indtastning'!H127</f>
        <v>0</v>
      </c>
    </row>
    <row r="128" spans="2:8" x14ac:dyDescent="0.35">
      <c r="B128" t="str">
        <f>'book indtastning'!C129</f>
        <v>Anette Møllebæk</v>
      </c>
      <c r="F128">
        <v>127</v>
      </c>
      <c r="G128" t="str">
        <f t="shared" si="1"/>
        <v>Joan Reed</v>
      </c>
      <c r="H128">
        <f>'book indtastning'!H128</f>
        <v>0</v>
      </c>
    </row>
    <row r="129" spans="2:8" x14ac:dyDescent="0.35">
      <c r="B129" t="str">
        <f>'book indtastning'!C130</f>
        <v>Britta Thunbo</v>
      </c>
      <c r="F129">
        <v>128</v>
      </c>
      <c r="G129" t="str">
        <f t="shared" si="1"/>
        <v>Anette Møllebæk</v>
      </c>
      <c r="H129">
        <f>'book indtastning'!H129</f>
        <v>0</v>
      </c>
    </row>
    <row r="130" spans="2:8" x14ac:dyDescent="0.35">
      <c r="B130" t="str">
        <f>'book indtastning'!C131</f>
        <v>Lene Birkholm</v>
      </c>
      <c r="F130">
        <v>129</v>
      </c>
      <c r="G130" t="str">
        <f t="shared" si="1"/>
        <v>Britta Thunbo</v>
      </c>
      <c r="H130" t="str">
        <f>'book indtastning'!H130</f>
        <v>brittathunbo@gmail.com</v>
      </c>
    </row>
    <row r="131" spans="2:8" x14ac:dyDescent="0.35">
      <c r="B131" t="str">
        <f>'book indtastning'!C132</f>
        <v>Brita Jursza</v>
      </c>
      <c r="F131">
        <v>130</v>
      </c>
      <c r="G131" t="str">
        <f t="shared" si="1"/>
        <v>Lene Birkholm</v>
      </c>
      <c r="H131">
        <f>'book indtastning'!H131</f>
        <v>0</v>
      </c>
    </row>
    <row r="132" spans="2:8" x14ac:dyDescent="0.35">
      <c r="B132" t="str">
        <f>'book indtastning'!C133</f>
        <v>Peter Evertsen</v>
      </c>
      <c r="F132">
        <v>131</v>
      </c>
      <c r="G132" t="str">
        <f t="shared" ref="G132:G195" si="2">B131</f>
        <v>Brita Jursza</v>
      </c>
      <c r="H132">
        <f>'book indtastning'!H132</f>
        <v>0</v>
      </c>
    </row>
    <row r="133" spans="2:8" x14ac:dyDescent="0.35">
      <c r="B133" t="str">
        <f>'book indtastning'!C134</f>
        <v>Bent Jespersen</v>
      </c>
      <c r="F133">
        <v>132</v>
      </c>
      <c r="G133" t="str">
        <f t="shared" si="2"/>
        <v>Peter Evertsen</v>
      </c>
      <c r="H133">
        <f>'book indtastning'!H133</f>
        <v>0</v>
      </c>
    </row>
    <row r="134" spans="2:8" x14ac:dyDescent="0.35">
      <c r="B134" t="str">
        <f>'book indtastning'!C135</f>
        <v>Per Henning Christensen</v>
      </c>
      <c r="F134">
        <v>133</v>
      </c>
      <c r="G134" t="str">
        <f t="shared" si="2"/>
        <v>Bent Jespersen</v>
      </c>
      <c r="H134" t="str">
        <f>'book indtastning'!H134</f>
        <v>bent.jespersen@hotmail.dk</v>
      </c>
    </row>
    <row r="135" spans="2:8" x14ac:dyDescent="0.35">
      <c r="B135" t="str">
        <f>'book indtastning'!C136</f>
        <v>Cecilia Östling</v>
      </c>
      <c r="F135">
        <v>134</v>
      </c>
      <c r="G135" t="str">
        <f t="shared" si="2"/>
        <v>Per Henning Christensen</v>
      </c>
      <c r="H135">
        <f>'book indtastning'!H135</f>
        <v>0</v>
      </c>
    </row>
    <row r="136" spans="2:8" x14ac:dyDescent="0.35">
      <c r="B136" t="str">
        <f>'book indtastning'!C137</f>
        <v>Beatrice Janssen</v>
      </c>
      <c r="F136">
        <v>135</v>
      </c>
      <c r="G136" t="str">
        <f t="shared" si="2"/>
        <v>Cecilia Östling</v>
      </c>
      <c r="H136">
        <f>'book indtastning'!H136</f>
        <v>0</v>
      </c>
    </row>
    <row r="137" spans="2:8" x14ac:dyDescent="0.35">
      <c r="B137" t="str">
        <f>'book indtastning'!C138</f>
        <v>Lars Møller</v>
      </c>
      <c r="F137">
        <v>136</v>
      </c>
      <c r="G137" t="str">
        <f t="shared" si="2"/>
        <v>Beatrice Janssen</v>
      </c>
      <c r="H137">
        <f>'book indtastning'!H137</f>
        <v>0</v>
      </c>
    </row>
    <row r="138" spans="2:8" x14ac:dyDescent="0.35">
      <c r="B138" t="str">
        <f>'book indtastning'!C139</f>
        <v>Lars-Ove Järrrebring</v>
      </c>
      <c r="F138">
        <v>137</v>
      </c>
      <c r="G138" t="str">
        <f t="shared" si="2"/>
        <v>Lars Møller</v>
      </c>
      <c r="H138">
        <f>'book indtastning'!H138</f>
        <v>0</v>
      </c>
    </row>
    <row r="139" spans="2:8" x14ac:dyDescent="0.35">
      <c r="B139" t="str">
        <f>'book indtastning'!C140</f>
        <v>Niklas Sønderhøj</v>
      </c>
      <c r="F139">
        <v>138</v>
      </c>
      <c r="G139" t="str">
        <f t="shared" si="2"/>
        <v>Lars-Ove Järrrebring</v>
      </c>
      <c r="H139">
        <f>'book indtastning'!H139</f>
        <v>0</v>
      </c>
    </row>
    <row r="140" spans="2:8" x14ac:dyDescent="0.35">
      <c r="B140" t="str">
        <f>'book indtastning'!C141</f>
        <v>Eva Kerschl</v>
      </c>
      <c r="F140">
        <v>139</v>
      </c>
      <c r="G140" t="str">
        <f t="shared" si="2"/>
        <v>Niklas Sønderhøj</v>
      </c>
      <c r="H140">
        <f>'book indtastning'!H140</f>
        <v>0</v>
      </c>
    </row>
    <row r="141" spans="2:8" x14ac:dyDescent="0.35">
      <c r="B141" t="str">
        <f>'book indtastning'!C142</f>
        <v>Linda Maidon</v>
      </c>
      <c r="F141">
        <v>140</v>
      </c>
      <c r="G141" t="str">
        <f t="shared" si="2"/>
        <v>Eva Kerschl</v>
      </c>
      <c r="H141" t="str">
        <f>'book indtastning'!H141</f>
        <v>abu5@online.de</v>
      </c>
    </row>
    <row r="142" spans="2:8" x14ac:dyDescent="0.35">
      <c r="B142" t="str">
        <f>'book indtastning'!C143</f>
        <v>Kurt Sørensen</v>
      </c>
      <c r="F142">
        <v>141</v>
      </c>
      <c r="G142" t="str">
        <f t="shared" si="2"/>
        <v>Linda Maidon</v>
      </c>
      <c r="H142">
        <f>'book indtastning'!H142</f>
        <v>0</v>
      </c>
    </row>
    <row r="143" spans="2:8" x14ac:dyDescent="0.35">
      <c r="B143" t="str">
        <f>'book indtastning'!C144</f>
        <v>Claus Kaae</v>
      </c>
      <c r="F143">
        <v>142</v>
      </c>
      <c r="G143" t="str">
        <f t="shared" si="2"/>
        <v>Kurt Sørensen</v>
      </c>
      <c r="H143">
        <f>'book indtastning'!H143</f>
        <v>0</v>
      </c>
    </row>
    <row r="144" spans="2:8" x14ac:dyDescent="0.35">
      <c r="B144" t="str">
        <f>'book indtastning'!C145</f>
        <v>Ole Graversen</v>
      </c>
      <c r="F144">
        <v>143</v>
      </c>
      <c r="G144" t="str">
        <f t="shared" si="2"/>
        <v>Claus Kaae</v>
      </c>
      <c r="H144" t="str">
        <f>'book indtastning'!H144</f>
        <v>clauskaae@mail.dk</v>
      </c>
    </row>
    <row r="145" spans="2:8" x14ac:dyDescent="0.35">
      <c r="B145" t="str">
        <f>'book indtastning'!C146</f>
        <v>Henrik Sørensen</v>
      </c>
      <c r="F145">
        <v>144</v>
      </c>
      <c r="G145" t="str">
        <f t="shared" si="2"/>
        <v>Ole Graversen</v>
      </c>
      <c r="H145">
        <f>'book indtastning'!H145</f>
        <v>0</v>
      </c>
    </row>
    <row r="146" spans="2:8" x14ac:dyDescent="0.35">
      <c r="B146" t="str">
        <f>'book indtastning'!C147</f>
        <v>Kaj Henriksen</v>
      </c>
      <c r="F146">
        <v>145</v>
      </c>
      <c r="G146" t="str">
        <f t="shared" si="2"/>
        <v>Henrik Sørensen</v>
      </c>
      <c r="H146" t="str">
        <f>'book indtastning'!H146</f>
        <v>hencom@webspeed.dk</v>
      </c>
    </row>
    <row r="147" spans="2:8" x14ac:dyDescent="0.35">
      <c r="B147">
        <f>'book indtastning'!C148</f>
        <v>0</v>
      </c>
      <c r="F147">
        <v>146</v>
      </c>
      <c r="G147" t="str">
        <f t="shared" si="2"/>
        <v>Kaj Henriksen</v>
      </c>
      <c r="H147">
        <f>'book indtastning'!H147</f>
        <v>0</v>
      </c>
    </row>
    <row r="148" spans="2:8" x14ac:dyDescent="0.35">
      <c r="B148">
        <f>'book indtastning'!C149</f>
        <v>0</v>
      </c>
      <c r="F148">
        <v>147</v>
      </c>
      <c r="G148">
        <f t="shared" si="2"/>
        <v>0</v>
      </c>
      <c r="H148">
        <f>'book indtastning'!H148</f>
        <v>0</v>
      </c>
    </row>
    <row r="149" spans="2:8" x14ac:dyDescent="0.35">
      <c r="B149">
        <f>'book indtastning'!C150</f>
        <v>0</v>
      </c>
      <c r="F149">
        <v>148</v>
      </c>
      <c r="G149">
        <f t="shared" si="2"/>
        <v>0</v>
      </c>
      <c r="H149">
        <f>'book indtastning'!H149</f>
        <v>0</v>
      </c>
    </row>
    <row r="150" spans="2:8" x14ac:dyDescent="0.35">
      <c r="B150">
        <f>'book indtastning'!C151</f>
        <v>0</v>
      </c>
      <c r="F150">
        <v>149</v>
      </c>
      <c r="G150">
        <f t="shared" si="2"/>
        <v>0</v>
      </c>
      <c r="H150">
        <f>'book indtastning'!H150</f>
        <v>0</v>
      </c>
    </row>
    <row r="151" spans="2:8" x14ac:dyDescent="0.35">
      <c r="B151">
        <f>'book indtastning'!C152</f>
        <v>0</v>
      </c>
      <c r="F151">
        <v>150</v>
      </c>
      <c r="G151">
        <f t="shared" si="2"/>
        <v>0</v>
      </c>
      <c r="H151">
        <f>'book indtastning'!H151</f>
        <v>0</v>
      </c>
    </row>
    <row r="152" spans="2:8" x14ac:dyDescent="0.35">
      <c r="B152">
        <f>'book indtastning'!C153</f>
        <v>0</v>
      </c>
      <c r="F152">
        <v>151</v>
      </c>
      <c r="G152">
        <f t="shared" si="2"/>
        <v>0</v>
      </c>
      <c r="H152">
        <f>'book indtastning'!H152</f>
        <v>0</v>
      </c>
    </row>
    <row r="153" spans="2:8" x14ac:dyDescent="0.35">
      <c r="B153">
        <f>'book indtastning'!C154</f>
        <v>0</v>
      </c>
      <c r="F153">
        <v>152</v>
      </c>
      <c r="G153">
        <f t="shared" si="2"/>
        <v>0</v>
      </c>
      <c r="H153">
        <f>'book indtastning'!H153</f>
        <v>0</v>
      </c>
    </row>
    <row r="154" spans="2:8" x14ac:dyDescent="0.35">
      <c r="B154">
        <f>'book indtastning'!C155</f>
        <v>0</v>
      </c>
      <c r="F154">
        <v>153</v>
      </c>
      <c r="G154">
        <f t="shared" si="2"/>
        <v>0</v>
      </c>
      <c r="H154">
        <f>'book indtastning'!H154</f>
        <v>0</v>
      </c>
    </row>
    <row r="155" spans="2:8" x14ac:dyDescent="0.35">
      <c r="B155">
        <f>'book indtastning'!C156</f>
        <v>0</v>
      </c>
      <c r="F155">
        <v>154</v>
      </c>
      <c r="G155">
        <f t="shared" si="2"/>
        <v>0</v>
      </c>
      <c r="H155">
        <f>'book indtastning'!H155</f>
        <v>0</v>
      </c>
    </row>
    <row r="156" spans="2:8" x14ac:dyDescent="0.35">
      <c r="B156">
        <f>'book indtastning'!C157</f>
        <v>0</v>
      </c>
      <c r="F156">
        <v>155</v>
      </c>
      <c r="G156">
        <f t="shared" si="2"/>
        <v>0</v>
      </c>
      <c r="H156">
        <f>'book indtastning'!H156</f>
        <v>0</v>
      </c>
    </row>
    <row r="157" spans="2:8" x14ac:dyDescent="0.35">
      <c r="B157">
        <f>'book indtastning'!C158</f>
        <v>0</v>
      </c>
      <c r="F157">
        <v>156</v>
      </c>
      <c r="G157">
        <f t="shared" si="2"/>
        <v>0</v>
      </c>
      <c r="H157">
        <f>'book indtastning'!H157</f>
        <v>0</v>
      </c>
    </row>
    <row r="158" spans="2:8" x14ac:dyDescent="0.35">
      <c r="B158">
        <f>'book indtastning'!C159</f>
        <v>0</v>
      </c>
      <c r="F158">
        <v>157</v>
      </c>
      <c r="G158">
        <f t="shared" si="2"/>
        <v>0</v>
      </c>
      <c r="H158">
        <f>'book indtastning'!H158</f>
        <v>0</v>
      </c>
    </row>
    <row r="159" spans="2:8" x14ac:dyDescent="0.35">
      <c r="B159">
        <f>'book indtastning'!C160</f>
        <v>0</v>
      </c>
      <c r="F159">
        <v>158</v>
      </c>
      <c r="G159">
        <f t="shared" si="2"/>
        <v>0</v>
      </c>
      <c r="H159">
        <f>'book indtastning'!H159</f>
        <v>0</v>
      </c>
    </row>
    <row r="160" spans="2:8" x14ac:dyDescent="0.35">
      <c r="B160">
        <f>'book indtastning'!C161</f>
        <v>0</v>
      </c>
      <c r="F160">
        <v>159</v>
      </c>
      <c r="G160">
        <f t="shared" si="2"/>
        <v>0</v>
      </c>
      <c r="H160">
        <f>'book indtastning'!H160</f>
        <v>0</v>
      </c>
    </row>
    <row r="161" spans="2:8" x14ac:dyDescent="0.35">
      <c r="B161">
        <f>'book indtastning'!C162</f>
        <v>0</v>
      </c>
      <c r="F161">
        <v>160</v>
      </c>
      <c r="G161">
        <f t="shared" si="2"/>
        <v>0</v>
      </c>
      <c r="H161">
        <f>'book indtastning'!H161</f>
        <v>0</v>
      </c>
    </row>
    <row r="162" spans="2:8" x14ac:dyDescent="0.35">
      <c r="B162">
        <f>'book indtastning'!C163</f>
        <v>0</v>
      </c>
      <c r="F162">
        <v>161</v>
      </c>
      <c r="G162">
        <f t="shared" si="2"/>
        <v>0</v>
      </c>
      <c r="H162">
        <f>'book indtastning'!H162</f>
        <v>0</v>
      </c>
    </row>
    <row r="163" spans="2:8" x14ac:dyDescent="0.35">
      <c r="B163">
        <f>'book indtastning'!C164</f>
        <v>0</v>
      </c>
      <c r="F163">
        <v>162</v>
      </c>
      <c r="G163">
        <f t="shared" si="2"/>
        <v>0</v>
      </c>
      <c r="H163">
        <f>'book indtastning'!H163</f>
        <v>0</v>
      </c>
    </row>
    <row r="164" spans="2:8" x14ac:dyDescent="0.35">
      <c r="B164">
        <f>'book indtastning'!C165</f>
        <v>0</v>
      </c>
      <c r="F164">
        <v>163</v>
      </c>
      <c r="G164">
        <f t="shared" si="2"/>
        <v>0</v>
      </c>
      <c r="H164">
        <f>'book indtastning'!H164</f>
        <v>0</v>
      </c>
    </row>
    <row r="165" spans="2:8" x14ac:dyDescent="0.35">
      <c r="B165">
        <f>'book indtastning'!C166</f>
        <v>0</v>
      </c>
      <c r="F165">
        <v>164</v>
      </c>
      <c r="G165">
        <f t="shared" si="2"/>
        <v>0</v>
      </c>
      <c r="H165">
        <f>'book indtastning'!H165</f>
        <v>0</v>
      </c>
    </row>
    <row r="166" spans="2:8" x14ac:dyDescent="0.35">
      <c r="B166">
        <f>'book indtastning'!C167</f>
        <v>0</v>
      </c>
      <c r="F166">
        <v>165</v>
      </c>
      <c r="G166">
        <f t="shared" si="2"/>
        <v>0</v>
      </c>
      <c r="H166">
        <f>'book indtastning'!H166</f>
        <v>0</v>
      </c>
    </row>
    <row r="167" spans="2:8" x14ac:dyDescent="0.35">
      <c r="B167">
        <f>'book indtastning'!C168</f>
        <v>0</v>
      </c>
      <c r="F167">
        <v>166</v>
      </c>
      <c r="G167">
        <f t="shared" si="2"/>
        <v>0</v>
      </c>
      <c r="H167">
        <f>'book indtastning'!H167</f>
        <v>0</v>
      </c>
    </row>
    <row r="168" spans="2:8" x14ac:dyDescent="0.35">
      <c r="B168">
        <f>'book indtastning'!C169</f>
        <v>0</v>
      </c>
      <c r="F168">
        <v>167</v>
      </c>
      <c r="G168">
        <f t="shared" si="2"/>
        <v>0</v>
      </c>
      <c r="H168">
        <f>'book indtastning'!H168</f>
        <v>0</v>
      </c>
    </row>
    <row r="169" spans="2:8" x14ac:dyDescent="0.35">
      <c r="B169">
        <f>'book indtastning'!C170</f>
        <v>0</v>
      </c>
      <c r="F169">
        <v>168</v>
      </c>
      <c r="G169">
        <f t="shared" si="2"/>
        <v>0</v>
      </c>
      <c r="H169">
        <f>'book indtastning'!H169</f>
        <v>0</v>
      </c>
    </row>
    <row r="170" spans="2:8" x14ac:dyDescent="0.35">
      <c r="B170">
        <f>'book indtastning'!C171</f>
        <v>0</v>
      </c>
      <c r="F170">
        <v>169</v>
      </c>
      <c r="G170">
        <f t="shared" si="2"/>
        <v>0</v>
      </c>
      <c r="H170">
        <f>'book indtastning'!H170</f>
        <v>0</v>
      </c>
    </row>
    <row r="171" spans="2:8" x14ac:dyDescent="0.35">
      <c r="B171">
        <f>'book indtastning'!C172</f>
        <v>0</v>
      </c>
      <c r="F171">
        <v>170</v>
      </c>
      <c r="G171">
        <f t="shared" si="2"/>
        <v>0</v>
      </c>
      <c r="H171">
        <f>'book indtastning'!H171</f>
        <v>0</v>
      </c>
    </row>
    <row r="172" spans="2:8" x14ac:dyDescent="0.35">
      <c r="B172">
        <f>'book indtastning'!C173</f>
        <v>0</v>
      </c>
      <c r="F172">
        <v>171</v>
      </c>
      <c r="G172">
        <f t="shared" si="2"/>
        <v>0</v>
      </c>
      <c r="H172">
        <f>'book indtastning'!H172</f>
        <v>0</v>
      </c>
    </row>
    <row r="173" spans="2:8" x14ac:dyDescent="0.35">
      <c r="B173">
        <f>'book indtastning'!C174</f>
        <v>0</v>
      </c>
      <c r="F173">
        <v>172</v>
      </c>
      <c r="G173">
        <f t="shared" si="2"/>
        <v>0</v>
      </c>
      <c r="H173">
        <f>'book indtastning'!H173</f>
        <v>0</v>
      </c>
    </row>
    <row r="174" spans="2:8" x14ac:dyDescent="0.35">
      <c r="B174">
        <f>'book indtastning'!C175</f>
        <v>0</v>
      </c>
      <c r="F174">
        <v>173</v>
      </c>
      <c r="G174">
        <f t="shared" si="2"/>
        <v>0</v>
      </c>
      <c r="H174">
        <f>'book indtastning'!H174</f>
        <v>0</v>
      </c>
    </row>
    <row r="175" spans="2:8" x14ac:dyDescent="0.35">
      <c r="B175">
        <f>'book indtastning'!C176</f>
        <v>0</v>
      </c>
      <c r="F175">
        <v>174</v>
      </c>
      <c r="G175">
        <f t="shared" si="2"/>
        <v>0</v>
      </c>
      <c r="H175">
        <f>'book indtastning'!H175</f>
        <v>0</v>
      </c>
    </row>
    <row r="176" spans="2:8" x14ac:dyDescent="0.35">
      <c r="B176">
        <f>'book indtastning'!C177</f>
        <v>0</v>
      </c>
      <c r="F176">
        <v>175</v>
      </c>
      <c r="G176">
        <f t="shared" si="2"/>
        <v>0</v>
      </c>
      <c r="H176">
        <f>'book indtastning'!H176</f>
        <v>0</v>
      </c>
    </row>
    <row r="177" spans="2:8" x14ac:dyDescent="0.35">
      <c r="B177">
        <f>'book indtastning'!C178</f>
        <v>0</v>
      </c>
      <c r="F177">
        <v>176</v>
      </c>
      <c r="G177">
        <f t="shared" si="2"/>
        <v>0</v>
      </c>
      <c r="H177">
        <f>'book indtastning'!H177</f>
        <v>0</v>
      </c>
    </row>
    <row r="178" spans="2:8" x14ac:dyDescent="0.35">
      <c r="B178">
        <f>'book indtastning'!C179</f>
        <v>0</v>
      </c>
      <c r="F178">
        <v>177</v>
      </c>
      <c r="G178">
        <f t="shared" si="2"/>
        <v>0</v>
      </c>
      <c r="H178">
        <f>'book indtastning'!H178</f>
        <v>0</v>
      </c>
    </row>
    <row r="179" spans="2:8" x14ac:dyDescent="0.35">
      <c r="B179">
        <f>'book indtastning'!C180</f>
        <v>0</v>
      </c>
      <c r="F179">
        <v>178</v>
      </c>
      <c r="G179">
        <f t="shared" si="2"/>
        <v>0</v>
      </c>
      <c r="H179">
        <f>'book indtastning'!H179</f>
        <v>0</v>
      </c>
    </row>
    <row r="180" spans="2:8" x14ac:dyDescent="0.35">
      <c r="B180">
        <f>'book indtastning'!C181</f>
        <v>0</v>
      </c>
      <c r="F180">
        <v>179</v>
      </c>
      <c r="G180">
        <f t="shared" si="2"/>
        <v>0</v>
      </c>
      <c r="H180">
        <f>'book indtastning'!H180</f>
        <v>0</v>
      </c>
    </row>
    <row r="181" spans="2:8" x14ac:dyDescent="0.35">
      <c r="B181">
        <f>'book indtastning'!C182</f>
        <v>0</v>
      </c>
      <c r="F181">
        <v>180</v>
      </c>
      <c r="G181">
        <f t="shared" si="2"/>
        <v>0</v>
      </c>
      <c r="H181">
        <f>'book indtastning'!H181</f>
        <v>0</v>
      </c>
    </row>
    <row r="182" spans="2:8" x14ac:dyDescent="0.35">
      <c r="B182">
        <f>'book indtastning'!C183</f>
        <v>0</v>
      </c>
      <c r="F182">
        <v>181</v>
      </c>
      <c r="G182">
        <f t="shared" si="2"/>
        <v>0</v>
      </c>
      <c r="H182">
        <f>'book indtastning'!H182</f>
        <v>0</v>
      </c>
    </row>
    <row r="183" spans="2:8" x14ac:dyDescent="0.35">
      <c r="B183">
        <f>'book indtastning'!C184</f>
        <v>0</v>
      </c>
      <c r="F183">
        <v>182</v>
      </c>
      <c r="G183">
        <f t="shared" si="2"/>
        <v>0</v>
      </c>
      <c r="H183">
        <f>'book indtastning'!H183</f>
        <v>0</v>
      </c>
    </row>
    <row r="184" spans="2:8" x14ac:dyDescent="0.35">
      <c r="B184">
        <f>'book indtastning'!C185</f>
        <v>0</v>
      </c>
      <c r="F184">
        <v>183</v>
      </c>
      <c r="G184">
        <f t="shared" si="2"/>
        <v>0</v>
      </c>
      <c r="H184">
        <f>'book indtastning'!H184</f>
        <v>0</v>
      </c>
    </row>
    <row r="185" spans="2:8" x14ac:dyDescent="0.35">
      <c r="B185">
        <f>'book indtastning'!C186</f>
        <v>0</v>
      </c>
      <c r="F185">
        <v>184</v>
      </c>
      <c r="G185">
        <f t="shared" si="2"/>
        <v>0</v>
      </c>
      <c r="H185">
        <f>'book indtastning'!H185</f>
        <v>0</v>
      </c>
    </row>
    <row r="186" spans="2:8" x14ac:dyDescent="0.35">
      <c r="B186">
        <f>'book indtastning'!C187</f>
        <v>0</v>
      </c>
      <c r="F186">
        <v>185</v>
      </c>
      <c r="G186">
        <f t="shared" si="2"/>
        <v>0</v>
      </c>
      <c r="H186">
        <f>'book indtastning'!H186</f>
        <v>0</v>
      </c>
    </row>
    <row r="187" spans="2:8" x14ac:dyDescent="0.35">
      <c r="B187">
        <f>'book indtastning'!C188</f>
        <v>0</v>
      </c>
      <c r="F187">
        <v>186</v>
      </c>
      <c r="G187">
        <f t="shared" si="2"/>
        <v>0</v>
      </c>
      <c r="H187">
        <f>'book indtastning'!H187</f>
        <v>0</v>
      </c>
    </row>
    <row r="188" spans="2:8" x14ac:dyDescent="0.35">
      <c r="B188">
        <f>'book indtastning'!C189</f>
        <v>0</v>
      </c>
      <c r="F188">
        <v>187</v>
      </c>
      <c r="G188">
        <f t="shared" si="2"/>
        <v>0</v>
      </c>
      <c r="H188">
        <f>'book indtastning'!H188</f>
        <v>0</v>
      </c>
    </row>
    <row r="189" spans="2:8" x14ac:dyDescent="0.35">
      <c r="B189">
        <f>'book indtastning'!C190</f>
        <v>0</v>
      </c>
      <c r="F189">
        <v>188</v>
      </c>
      <c r="G189">
        <f t="shared" si="2"/>
        <v>0</v>
      </c>
      <c r="H189">
        <f>'book indtastning'!H189</f>
        <v>0</v>
      </c>
    </row>
    <row r="190" spans="2:8" x14ac:dyDescent="0.35">
      <c r="B190">
        <f>'book indtastning'!C191</f>
        <v>0</v>
      </c>
      <c r="F190">
        <v>189</v>
      </c>
      <c r="G190">
        <f t="shared" si="2"/>
        <v>0</v>
      </c>
      <c r="H190">
        <f>'book indtastning'!H190</f>
        <v>0</v>
      </c>
    </row>
    <row r="191" spans="2:8" x14ac:dyDescent="0.35">
      <c r="B191">
        <f>'book indtastning'!C192</f>
        <v>0</v>
      </c>
      <c r="F191">
        <v>190</v>
      </c>
      <c r="G191">
        <f t="shared" si="2"/>
        <v>0</v>
      </c>
      <c r="H191">
        <f>'book indtastning'!H191</f>
        <v>0</v>
      </c>
    </row>
    <row r="192" spans="2:8" x14ac:dyDescent="0.35">
      <c r="B192">
        <f>'book indtastning'!C193</f>
        <v>0</v>
      </c>
      <c r="F192">
        <v>191</v>
      </c>
      <c r="G192">
        <f t="shared" si="2"/>
        <v>0</v>
      </c>
      <c r="H192">
        <f>'book indtastning'!H192</f>
        <v>0</v>
      </c>
    </row>
    <row r="193" spans="2:8" x14ac:dyDescent="0.35">
      <c r="B193">
        <f>'book indtastning'!C194</f>
        <v>0</v>
      </c>
      <c r="F193">
        <v>192</v>
      </c>
      <c r="G193">
        <f t="shared" si="2"/>
        <v>0</v>
      </c>
      <c r="H193">
        <f>'book indtastning'!H193</f>
        <v>0</v>
      </c>
    </row>
    <row r="194" spans="2:8" x14ac:dyDescent="0.35">
      <c r="B194">
        <f>'book indtastning'!C195</f>
        <v>0</v>
      </c>
      <c r="F194">
        <v>193</v>
      </c>
      <c r="G194">
        <f t="shared" si="2"/>
        <v>0</v>
      </c>
      <c r="H194">
        <f>'book indtastning'!H194</f>
        <v>0</v>
      </c>
    </row>
    <row r="195" spans="2:8" x14ac:dyDescent="0.35">
      <c r="B195">
        <f>'book indtastning'!C196</f>
        <v>0</v>
      </c>
      <c r="F195">
        <v>194</v>
      </c>
      <c r="G195">
        <f t="shared" si="2"/>
        <v>0</v>
      </c>
      <c r="H195">
        <f>'book indtastning'!H195</f>
        <v>0</v>
      </c>
    </row>
    <row r="196" spans="2:8" x14ac:dyDescent="0.35">
      <c r="B196">
        <f>'book indtastning'!C197</f>
        <v>0</v>
      </c>
      <c r="F196">
        <v>195</v>
      </c>
      <c r="G196">
        <f t="shared" ref="G196:G201" si="3">B195</f>
        <v>0</v>
      </c>
      <c r="H196">
        <f>'book indtastning'!H196</f>
        <v>0</v>
      </c>
    </row>
    <row r="197" spans="2:8" x14ac:dyDescent="0.35">
      <c r="B197">
        <f>'book indtastning'!C198</f>
        <v>0</v>
      </c>
      <c r="F197">
        <v>196</v>
      </c>
      <c r="G197">
        <f t="shared" si="3"/>
        <v>0</v>
      </c>
      <c r="H197">
        <f>'book indtastning'!H197</f>
        <v>0</v>
      </c>
    </row>
    <row r="198" spans="2:8" x14ac:dyDescent="0.35">
      <c r="B198">
        <f>'book indtastning'!C199</f>
        <v>0</v>
      </c>
      <c r="F198">
        <v>197</v>
      </c>
      <c r="G198">
        <f t="shared" si="3"/>
        <v>0</v>
      </c>
      <c r="H198">
        <f>'book indtastning'!H198</f>
        <v>0</v>
      </c>
    </row>
    <row r="199" spans="2:8" x14ac:dyDescent="0.35">
      <c r="B199">
        <f>'book indtastning'!C200</f>
        <v>0</v>
      </c>
      <c r="F199">
        <v>198</v>
      </c>
      <c r="G199">
        <f t="shared" si="3"/>
        <v>0</v>
      </c>
      <c r="H199">
        <f>'book indtastning'!H199</f>
        <v>0</v>
      </c>
    </row>
    <row r="200" spans="2:8" x14ac:dyDescent="0.35">
      <c r="B200">
        <f>'book indtastning'!C201</f>
        <v>0</v>
      </c>
      <c r="F200">
        <v>199</v>
      </c>
      <c r="G200">
        <f t="shared" si="3"/>
        <v>0</v>
      </c>
      <c r="H200">
        <f>'book indtastning'!H200</f>
        <v>0</v>
      </c>
    </row>
    <row r="201" spans="2:8" x14ac:dyDescent="0.35">
      <c r="B201">
        <f>'book indtastning'!C202</f>
        <v>0</v>
      </c>
      <c r="F201">
        <v>200</v>
      </c>
      <c r="G201">
        <f t="shared" si="3"/>
        <v>0</v>
      </c>
      <c r="H201">
        <f>'book indtastning'!H201</f>
        <v>0</v>
      </c>
    </row>
    <row r="202" spans="2:8" x14ac:dyDescent="0.35">
      <c r="B202">
        <f>'book indtastning'!C203</f>
        <v>0</v>
      </c>
    </row>
    <row r="203" spans="2:8" x14ac:dyDescent="0.35">
      <c r="B203">
        <f>'book indtastning'!C204</f>
        <v>0</v>
      </c>
    </row>
    <row r="204" spans="2:8" x14ac:dyDescent="0.35">
      <c r="B204">
        <f>'book indtastning'!C205</f>
        <v>0</v>
      </c>
    </row>
    <row r="205" spans="2:8" x14ac:dyDescent="0.35">
      <c r="B205">
        <f>'book indtastning'!C206</f>
        <v>0</v>
      </c>
    </row>
    <row r="206" spans="2:8" x14ac:dyDescent="0.35">
      <c r="B206">
        <f>'book indtastning'!C207</f>
        <v>0</v>
      </c>
    </row>
    <row r="207" spans="2:8" x14ac:dyDescent="0.35">
      <c r="B207">
        <f>'book indtastning'!C208</f>
        <v>0</v>
      </c>
    </row>
    <row r="208" spans="2:8" x14ac:dyDescent="0.35">
      <c r="B208">
        <f>'book indtastning'!C209</f>
        <v>0</v>
      </c>
    </row>
    <row r="209" spans="2:2" x14ac:dyDescent="0.35">
      <c r="B209">
        <f>'book indtastning'!C210</f>
        <v>0</v>
      </c>
    </row>
    <row r="210" spans="2:2" x14ac:dyDescent="0.35">
      <c r="B210">
        <f>'book indtastning'!C211</f>
        <v>0</v>
      </c>
    </row>
    <row r="211" spans="2:2" x14ac:dyDescent="0.35">
      <c r="B211">
        <f>'book indtastning'!C212</f>
        <v>0</v>
      </c>
    </row>
    <row r="212" spans="2:2" x14ac:dyDescent="0.35">
      <c r="B212">
        <f>'book indtastning'!C213</f>
        <v>0</v>
      </c>
    </row>
    <row r="213" spans="2:2" x14ac:dyDescent="0.35">
      <c r="B213">
        <f>'book indtastning'!C214</f>
        <v>0</v>
      </c>
    </row>
    <row r="214" spans="2:2" x14ac:dyDescent="0.35">
      <c r="B214">
        <f>'book indtastning'!C215</f>
        <v>0</v>
      </c>
    </row>
    <row r="215" spans="2:2" x14ac:dyDescent="0.35">
      <c r="B215">
        <f>'book indtastning'!C216</f>
        <v>0</v>
      </c>
    </row>
    <row r="216" spans="2:2" x14ac:dyDescent="0.35">
      <c r="B216">
        <f>'book indtastning'!C217</f>
        <v>0</v>
      </c>
    </row>
    <row r="217" spans="2:2" x14ac:dyDescent="0.35">
      <c r="B217">
        <f>'book indtastning'!C218</f>
        <v>0</v>
      </c>
    </row>
    <row r="218" spans="2:2" x14ac:dyDescent="0.35">
      <c r="B218">
        <f>'book indtastning'!C219</f>
        <v>0</v>
      </c>
    </row>
    <row r="219" spans="2:2" x14ac:dyDescent="0.35">
      <c r="B219">
        <f>'book indtastning'!C220</f>
        <v>0</v>
      </c>
    </row>
    <row r="220" spans="2:2" x14ac:dyDescent="0.35">
      <c r="B220">
        <f>'book indtastning'!C221</f>
        <v>0</v>
      </c>
    </row>
    <row r="221" spans="2:2" x14ac:dyDescent="0.35">
      <c r="B221">
        <f>'book indtastning'!C222</f>
        <v>0</v>
      </c>
    </row>
    <row r="222" spans="2:2" x14ac:dyDescent="0.35">
      <c r="B222">
        <f>'book indtastning'!C223</f>
        <v>0</v>
      </c>
    </row>
    <row r="223" spans="2:2" x14ac:dyDescent="0.35">
      <c r="B223">
        <f>'book indtastning'!C224</f>
        <v>0</v>
      </c>
    </row>
    <row r="224" spans="2:2" x14ac:dyDescent="0.35">
      <c r="B224">
        <f>'book indtastning'!C225</f>
        <v>0</v>
      </c>
    </row>
    <row r="225" spans="2:2" x14ac:dyDescent="0.35">
      <c r="B225">
        <f>'book indtastning'!C226</f>
        <v>0</v>
      </c>
    </row>
    <row r="226" spans="2:2" x14ac:dyDescent="0.35">
      <c r="B226">
        <f>'book indtastning'!C227</f>
        <v>0</v>
      </c>
    </row>
    <row r="227" spans="2:2" x14ac:dyDescent="0.35">
      <c r="B227">
        <f>'book indtastning'!C228</f>
        <v>0</v>
      </c>
    </row>
    <row r="228" spans="2:2" x14ac:dyDescent="0.35">
      <c r="B228">
        <f>'book indtastning'!C229</f>
        <v>0</v>
      </c>
    </row>
    <row r="229" spans="2:2" x14ac:dyDescent="0.35">
      <c r="B229">
        <f>'book indtastning'!C230</f>
        <v>0</v>
      </c>
    </row>
    <row r="230" spans="2:2" x14ac:dyDescent="0.35">
      <c r="B230">
        <f>'book indtastning'!C231</f>
        <v>0</v>
      </c>
    </row>
    <row r="231" spans="2:2" x14ac:dyDescent="0.35">
      <c r="B231">
        <f>'book indtastning'!C232</f>
        <v>0</v>
      </c>
    </row>
    <row r="232" spans="2:2" x14ac:dyDescent="0.35">
      <c r="B232">
        <f>'book indtastning'!C233</f>
        <v>0</v>
      </c>
    </row>
    <row r="233" spans="2:2" x14ac:dyDescent="0.35">
      <c r="B233">
        <f>'book indtastning'!C234</f>
        <v>0</v>
      </c>
    </row>
    <row r="234" spans="2:2" x14ac:dyDescent="0.35">
      <c r="B234">
        <f>'book indtastning'!C235</f>
        <v>0</v>
      </c>
    </row>
    <row r="235" spans="2:2" x14ac:dyDescent="0.35">
      <c r="B235">
        <f>'book indtastning'!C236</f>
        <v>0</v>
      </c>
    </row>
    <row r="236" spans="2:2" x14ac:dyDescent="0.35">
      <c r="B236">
        <f>'book indtastning'!C237</f>
        <v>0</v>
      </c>
    </row>
    <row r="237" spans="2:2" x14ac:dyDescent="0.35">
      <c r="B237">
        <f>'book indtastning'!C238</f>
        <v>0</v>
      </c>
    </row>
    <row r="238" spans="2:2" x14ac:dyDescent="0.35">
      <c r="B238">
        <f>'book indtastning'!C239</f>
        <v>0</v>
      </c>
    </row>
    <row r="239" spans="2:2" x14ac:dyDescent="0.35">
      <c r="B239">
        <f>'book indtastning'!C240</f>
        <v>0</v>
      </c>
    </row>
    <row r="240" spans="2:2" x14ac:dyDescent="0.35">
      <c r="B240">
        <f>'book indtastning'!C241</f>
        <v>0</v>
      </c>
    </row>
    <row r="241" spans="2:2" x14ac:dyDescent="0.35">
      <c r="B241">
        <f>'book indtastning'!C242</f>
        <v>0</v>
      </c>
    </row>
    <row r="242" spans="2:2" x14ac:dyDescent="0.35">
      <c r="B242">
        <f>'book indtastning'!C243</f>
        <v>0</v>
      </c>
    </row>
    <row r="243" spans="2:2" x14ac:dyDescent="0.35">
      <c r="B243">
        <f>'book indtastning'!C244</f>
        <v>0</v>
      </c>
    </row>
    <row r="244" spans="2:2" x14ac:dyDescent="0.35">
      <c r="B244">
        <f>'book indtastning'!C245</f>
        <v>0</v>
      </c>
    </row>
    <row r="245" spans="2:2" x14ac:dyDescent="0.35">
      <c r="B245">
        <f>'book indtastning'!C246</f>
        <v>0</v>
      </c>
    </row>
    <row r="246" spans="2:2" x14ac:dyDescent="0.35">
      <c r="B246">
        <f>'book indtastning'!C247</f>
        <v>0</v>
      </c>
    </row>
    <row r="247" spans="2:2" x14ac:dyDescent="0.35">
      <c r="B247">
        <f>'book indtastning'!C248</f>
        <v>0</v>
      </c>
    </row>
    <row r="248" spans="2:2" x14ac:dyDescent="0.35">
      <c r="B248">
        <f>'book indtastning'!C249</f>
        <v>0</v>
      </c>
    </row>
    <row r="249" spans="2:2" x14ac:dyDescent="0.35">
      <c r="B249">
        <f>'book indtastning'!C250</f>
        <v>0</v>
      </c>
    </row>
    <row r="250" spans="2:2" x14ac:dyDescent="0.35">
      <c r="B250">
        <f>'book indtastning'!C251</f>
        <v>0</v>
      </c>
    </row>
    <row r="251" spans="2:2" x14ac:dyDescent="0.35">
      <c r="B251">
        <f>'book indtastning'!C252</f>
        <v>0</v>
      </c>
    </row>
    <row r="252" spans="2:2" x14ac:dyDescent="0.35">
      <c r="B252">
        <f>'book indtastning'!C253</f>
        <v>0</v>
      </c>
    </row>
    <row r="253" spans="2:2" x14ac:dyDescent="0.35">
      <c r="B253">
        <f>'book indtastning'!C254</f>
        <v>0</v>
      </c>
    </row>
    <row r="254" spans="2:2" x14ac:dyDescent="0.35">
      <c r="B254">
        <f>'book indtastning'!C255</f>
        <v>0</v>
      </c>
    </row>
    <row r="255" spans="2:2" x14ac:dyDescent="0.35">
      <c r="B255">
        <f>'book indtastning'!C256</f>
        <v>0</v>
      </c>
    </row>
    <row r="256" spans="2:2" x14ac:dyDescent="0.35">
      <c r="B256">
        <f>'book indtastning'!C257</f>
        <v>0</v>
      </c>
    </row>
    <row r="257" spans="2:2" x14ac:dyDescent="0.35">
      <c r="B257">
        <f>'book indtastning'!C258</f>
        <v>0</v>
      </c>
    </row>
    <row r="258" spans="2:2" x14ac:dyDescent="0.35">
      <c r="B258">
        <f>'book indtastning'!C259</f>
        <v>0</v>
      </c>
    </row>
    <row r="259" spans="2:2" x14ac:dyDescent="0.35">
      <c r="B259">
        <f>'book indtastning'!C260</f>
        <v>0</v>
      </c>
    </row>
    <row r="260" spans="2:2" x14ac:dyDescent="0.35">
      <c r="B260">
        <f>'book indtastning'!C261</f>
        <v>0</v>
      </c>
    </row>
    <row r="261" spans="2:2" x14ac:dyDescent="0.35">
      <c r="B261">
        <f>'book indtastning'!C262</f>
        <v>0</v>
      </c>
    </row>
    <row r="262" spans="2:2" x14ac:dyDescent="0.35">
      <c r="B262">
        <f>'book indtastning'!C263</f>
        <v>0</v>
      </c>
    </row>
    <row r="263" spans="2:2" x14ac:dyDescent="0.35">
      <c r="B263">
        <f>'book indtastning'!C264</f>
        <v>0</v>
      </c>
    </row>
    <row r="264" spans="2:2" x14ac:dyDescent="0.35">
      <c r="B264">
        <f>'book indtastning'!C265</f>
        <v>0</v>
      </c>
    </row>
    <row r="265" spans="2:2" x14ac:dyDescent="0.35">
      <c r="B265">
        <f>'book indtastning'!C266</f>
        <v>0</v>
      </c>
    </row>
    <row r="266" spans="2:2" x14ac:dyDescent="0.35">
      <c r="B266">
        <f>'book indtastning'!C267</f>
        <v>0</v>
      </c>
    </row>
    <row r="267" spans="2:2" x14ac:dyDescent="0.35">
      <c r="B267">
        <f>'book indtastning'!C268</f>
        <v>0</v>
      </c>
    </row>
    <row r="268" spans="2:2" x14ac:dyDescent="0.35">
      <c r="B268">
        <f>'book indtastning'!C269</f>
        <v>0</v>
      </c>
    </row>
    <row r="269" spans="2:2" x14ac:dyDescent="0.35">
      <c r="B269">
        <f>'book indtastning'!C270</f>
        <v>0</v>
      </c>
    </row>
    <row r="270" spans="2:2" x14ac:dyDescent="0.35">
      <c r="B270">
        <f>'book indtastning'!C271</f>
        <v>0</v>
      </c>
    </row>
    <row r="271" spans="2:2" x14ac:dyDescent="0.35">
      <c r="B271">
        <f>'book indtastning'!C272</f>
        <v>0</v>
      </c>
    </row>
    <row r="272" spans="2:2" x14ac:dyDescent="0.35">
      <c r="B272">
        <f>'book indtastning'!C273</f>
        <v>0</v>
      </c>
    </row>
    <row r="273" spans="2:2" x14ac:dyDescent="0.35">
      <c r="B273">
        <f>'book indtastning'!C274</f>
        <v>0</v>
      </c>
    </row>
    <row r="274" spans="2:2" x14ac:dyDescent="0.35">
      <c r="B274">
        <f>'book indtastning'!C275</f>
        <v>0</v>
      </c>
    </row>
    <row r="275" spans="2:2" x14ac:dyDescent="0.35">
      <c r="B275">
        <f>'book indtastning'!C276</f>
        <v>0</v>
      </c>
    </row>
    <row r="276" spans="2:2" x14ac:dyDescent="0.35">
      <c r="B276">
        <f>'book indtastning'!C277</f>
        <v>0</v>
      </c>
    </row>
    <row r="277" spans="2:2" x14ac:dyDescent="0.35">
      <c r="B277">
        <f>'book indtastning'!C278</f>
        <v>0</v>
      </c>
    </row>
    <row r="278" spans="2:2" x14ac:dyDescent="0.35">
      <c r="B278">
        <f>'book indtastning'!C279</f>
        <v>0</v>
      </c>
    </row>
    <row r="279" spans="2:2" x14ac:dyDescent="0.35">
      <c r="B279">
        <f>'book indtastning'!C280</f>
        <v>0</v>
      </c>
    </row>
    <row r="280" spans="2:2" x14ac:dyDescent="0.35">
      <c r="B280">
        <f>'book indtastning'!C281</f>
        <v>0</v>
      </c>
    </row>
    <row r="281" spans="2:2" x14ac:dyDescent="0.35">
      <c r="B281">
        <f>'book indtastning'!C282</f>
        <v>0</v>
      </c>
    </row>
    <row r="282" spans="2:2" x14ac:dyDescent="0.35">
      <c r="B282">
        <f>'book indtastning'!C283</f>
        <v>0</v>
      </c>
    </row>
    <row r="283" spans="2:2" x14ac:dyDescent="0.35">
      <c r="B283">
        <f>'book indtastning'!C284</f>
        <v>0</v>
      </c>
    </row>
    <row r="284" spans="2:2" x14ac:dyDescent="0.35">
      <c r="B284">
        <f>'book indtastning'!C285</f>
        <v>0</v>
      </c>
    </row>
    <row r="285" spans="2:2" x14ac:dyDescent="0.35">
      <c r="B285">
        <f>'book indtastning'!C286</f>
        <v>0</v>
      </c>
    </row>
    <row r="286" spans="2:2" x14ac:dyDescent="0.35">
      <c r="B286">
        <f>'book indtastning'!C287</f>
        <v>0</v>
      </c>
    </row>
    <row r="287" spans="2:2" x14ac:dyDescent="0.35">
      <c r="B287">
        <f>'book indtastning'!C288</f>
        <v>0</v>
      </c>
    </row>
    <row r="288" spans="2:2" x14ac:dyDescent="0.35">
      <c r="B288">
        <f>'book indtastning'!C289</f>
        <v>0</v>
      </c>
    </row>
    <row r="289" spans="2:2" x14ac:dyDescent="0.35">
      <c r="B289">
        <f>'book indtastning'!C290</f>
        <v>0</v>
      </c>
    </row>
    <row r="290" spans="2:2" x14ac:dyDescent="0.35">
      <c r="B290">
        <f>'book indtastning'!C291</f>
        <v>0</v>
      </c>
    </row>
    <row r="291" spans="2:2" x14ac:dyDescent="0.35">
      <c r="B291">
        <f>'book indtastning'!C292</f>
        <v>0</v>
      </c>
    </row>
    <row r="292" spans="2:2" x14ac:dyDescent="0.35">
      <c r="B292">
        <f>'book indtastning'!C293</f>
        <v>0</v>
      </c>
    </row>
    <row r="293" spans="2:2" x14ac:dyDescent="0.35">
      <c r="B293">
        <f>'book indtastning'!C294</f>
        <v>0</v>
      </c>
    </row>
    <row r="294" spans="2:2" x14ac:dyDescent="0.35">
      <c r="B294">
        <f>'book indtastning'!C295</f>
        <v>0</v>
      </c>
    </row>
    <row r="295" spans="2:2" x14ac:dyDescent="0.35">
      <c r="B295">
        <f>'book indtastning'!C296</f>
        <v>0</v>
      </c>
    </row>
    <row r="296" spans="2:2" x14ac:dyDescent="0.35">
      <c r="B296">
        <f>'book indtastning'!C297</f>
        <v>0</v>
      </c>
    </row>
    <row r="297" spans="2:2" x14ac:dyDescent="0.35">
      <c r="B297">
        <f>'book indtastning'!C298</f>
        <v>0</v>
      </c>
    </row>
    <row r="298" spans="2:2" x14ac:dyDescent="0.35">
      <c r="B298">
        <f>'book indtastning'!C299</f>
        <v>0</v>
      </c>
    </row>
    <row r="299" spans="2:2" x14ac:dyDescent="0.35">
      <c r="B299">
        <f>'book indtastning'!C300</f>
        <v>0</v>
      </c>
    </row>
    <row r="300" spans="2:2" x14ac:dyDescent="0.35">
      <c r="B300">
        <f>'book indtastning'!C301</f>
        <v>0</v>
      </c>
    </row>
    <row r="301" spans="2:2" x14ac:dyDescent="0.35">
      <c r="B301">
        <f>'book indtastning'!C302</f>
        <v>0</v>
      </c>
    </row>
    <row r="302" spans="2:2" x14ac:dyDescent="0.35">
      <c r="B302">
        <f>'book indtastning'!C303</f>
        <v>0</v>
      </c>
    </row>
    <row r="303" spans="2:2" x14ac:dyDescent="0.35">
      <c r="B303">
        <f>'book indtastning'!C304</f>
        <v>0</v>
      </c>
    </row>
    <row r="304" spans="2:2" x14ac:dyDescent="0.35">
      <c r="B304">
        <f>'book indtastning'!C305</f>
        <v>0</v>
      </c>
    </row>
    <row r="305" spans="2:2" x14ac:dyDescent="0.35">
      <c r="B305">
        <f>'book indtastning'!C306</f>
        <v>0</v>
      </c>
    </row>
    <row r="306" spans="2:2" x14ac:dyDescent="0.35">
      <c r="B306">
        <f>'book indtastning'!C307</f>
        <v>0</v>
      </c>
    </row>
    <row r="307" spans="2:2" x14ac:dyDescent="0.35">
      <c r="B307">
        <f>'book indtastning'!C308</f>
        <v>0</v>
      </c>
    </row>
    <row r="308" spans="2:2" x14ac:dyDescent="0.35">
      <c r="B308">
        <f>'book indtastning'!C309</f>
        <v>0</v>
      </c>
    </row>
    <row r="309" spans="2:2" x14ac:dyDescent="0.35">
      <c r="B309">
        <f>'book indtastning'!C310</f>
        <v>0</v>
      </c>
    </row>
    <row r="310" spans="2:2" x14ac:dyDescent="0.35">
      <c r="B310">
        <f>'book indtastning'!C311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A1:O25"/>
  <sheetViews>
    <sheetView topLeftCell="C1" workbookViewId="0">
      <selection activeCell="I7" sqref="I7"/>
    </sheetView>
  </sheetViews>
  <sheetFormatPr defaultColWidth="8.81640625" defaultRowHeight="14.5" x14ac:dyDescent="0.35"/>
  <cols>
    <col min="3" max="3" width="13.453125" customWidth="1"/>
    <col min="4" max="4" width="13.453125" bestFit="1" customWidth="1"/>
    <col min="5" max="6" width="12.81640625" bestFit="1" customWidth="1"/>
    <col min="7" max="8" width="13.54296875" bestFit="1" customWidth="1"/>
    <col min="9" max="9" width="12.453125" bestFit="1" customWidth="1"/>
    <col min="10" max="11" width="10.1796875" bestFit="1" customWidth="1"/>
    <col min="12" max="12" width="11.1796875" customWidth="1"/>
    <col min="13" max="13" width="9.81640625" bestFit="1" customWidth="1"/>
    <col min="14" max="14" width="11.453125" customWidth="1"/>
    <col min="15" max="15" width="11.453125" bestFit="1" customWidth="1"/>
  </cols>
  <sheetData>
    <row r="1" spans="1:15" x14ac:dyDescent="0.35">
      <c r="I1" t="s">
        <v>414</v>
      </c>
    </row>
    <row r="2" spans="1:15" x14ac:dyDescent="0.35">
      <c r="F2" s="6"/>
      <c r="G2" s="8" t="s">
        <v>389</v>
      </c>
      <c r="H2" s="8" t="s">
        <v>415</v>
      </c>
    </row>
    <row r="3" spans="1:15" ht="15" thickBot="1" x14ac:dyDescent="0.4">
      <c r="C3" t="s">
        <v>416</v>
      </c>
      <c r="D3" t="s">
        <v>417</v>
      </c>
      <c r="F3" s="6" t="s">
        <v>418</v>
      </c>
      <c r="G3" s="6">
        <f>SUM(booking!W2:W63)</f>
        <v>0</v>
      </c>
      <c r="H3" s="41">
        <f>G3/(31*5)*100</f>
        <v>0</v>
      </c>
      <c r="I3" s="13">
        <f>betalt!S1</f>
        <v>0</v>
      </c>
    </row>
    <row r="4" spans="1:15" ht="15" thickBot="1" x14ac:dyDescent="0.4">
      <c r="C4">
        <f>booking!C1</f>
        <v>189</v>
      </c>
      <c r="D4">
        <f>C4*5</f>
        <v>945</v>
      </c>
      <c r="F4" s="6" t="s">
        <v>419</v>
      </c>
      <c r="G4" s="6">
        <f>SUM(booking!W64:W123)</f>
        <v>71</v>
      </c>
      <c r="H4" s="41">
        <f>G4/(30*5)*100</f>
        <v>47.333333333333336</v>
      </c>
      <c r="I4" s="13">
        <f>betalt!S2</f>
        <v>0</v>
      </c>
      <c r="K4" s="46"/>
      <c r="L4" s="46"/>
      <c r="M4" s="56"/>
      <c r="N4" s="365" t="s">
        <v>420</v>
      </c>
      <c r="O4" s="366"/>
    </row>
    <row r="5" spans="1:15" ht="15" thickBot="1" x14ac:dyDescent="0.4">
      <c r="C5" t="s">
        <v>421</v>
      </c>
      <c r="D5" s="3">
        <f>booking!W1/statestik!D4*100</f>
        <v>65.18518518518519</v>
      </c>
      <c r="E5" s="3"/>
      <c r="F5" s="6" t="s">
        <v>422</v>
      </c>
      <c r="G5" s="6">
        <f>SUM(booking!W124:W185)</f>
        <v>146</v>
      </c>
      <c r="H5" s="41">
        <f>G5/(31*5)*100</f>
        <v>94.193548387096769</v>
      </c>
      <c r="I5" s="13">
        <f>betalt!S3</f>
        <v>0</v>
      </c>
      <c r="K5" s="47"/>
      <c r="L5" s="47" t="s">
        <v>423</v>
      </c>
      <c r="M5" s="48" t="s">
        <v>424</v>
      </c>
      <c r="N5" s="55" t="s">
        <v>423</v>
      </c>
      <c r="O5" s="48" t="s">
        <v>424</v>
      </c>
    </row>
    <row r="6" spans="1:15" x14ac:dyDescent="0.35">
      <c r="F6" s="6" t="s">
        <v>425</v>
      </c>
      <c r="G6" s="6">
        <f>SUM(booking!W186:W247)</f>
        <v>145</v>
      </c>
      <c r="H6" s="41">
        <f>G6/(31*5)*100</f>
        <v>93.548387096774192</v>
      </c>
      <c r="I6" s="13">
        <f>betalt!S4</f>
        <v>0</v>
      </c>
      <c r="K6" s="47" t="s">
        <v>426</v>
      </c>
      <c r="L6" s="52">
        <f>E12</f>
        <v>905</v>
      </c>
      <c r="M6" s="49">
        <f>E14</f>
        <v>1025</v>
      </c>
      <c r="N6" s="54">
        <f>L6+(2*N11)</f>
        <v>1055</v>
      </c>
      <c r="O6" s="49">
        <f>M6+(2*N11)</f>
        <v>1175</v>
      </c>
    </row>
    <row r="7" spans="1:15" x14ac:dyDescent="0.35">
      <c r="C7" t="s">
        <v>427</v>
      </c>
      <c r="D7" s="13">
        <f>G23</f>
        <v>0</v>
      </c>
      <c r="F7" s="6" t="s">
        <v>428</v>
      </c>
      <c r="G7" s="6">
        <f>SUM(booking!W248:W277)</f>
        <v>64</v>
      </c>
      <c r="H7" s="6">
        <f>G7/(15*5)*100</f>
        <v>85.333333333333343</v>
      </c>
      <c r="I7" s="13">
        <f>betalt!S5</f>
        <v>0</v>
      </c>
      <c r="K7" s="47" t="s">
        <v>429</v>
      </c>
      <c r="L7" s="52">
        <f>G12</f>
        <v>805</v>
      </c>
      <c r="M7" s="49">
        <f>G14</f>
        <v>925</v>
      </c>
      <c r="N7" s="52">
        <f>L7+N11</f>
        <v>880</v>
      </c>
      <c r="O7" s="49">
        <f>M7+N11</f>
        <v>1000</v>
      </c>
    </row>
    <row r="8" spans="1:15" x14ac:dyDescent="0.35">
      <c r="D8" s="3"/>
      <c r="K8" s="47" t="s">
        <v>430</v>
      </c>
      <c r="L8" s="52">
        <f>L6+(2*H12)</f>
        <v>1095</v>
      </c>
      <c r="M8" s="49">
        <f>M6+(2*H12)</f>
        <v>1215</v>
      </c>
      <c r="N8" s="52">
        <f>L8+(2*N11)</f>
        <v>1245</v>
      </c>
      <c r="O8" s="49">
        <f>M8+(2*N11)</f>
        <v>1365</v>
      </c>
    </row>
    <row r="9" spans="1:15" ht="15" thickBot="1" x14ac:dyDescent="0.4">
      <c r="D9" s="3"/>
      <c r="G9" s="1"/>
      <c r="K9" s="50" t="s">
        <v>431</v>
      </c>
      <c r="L9" s="53">
        <f>L7+H12</f>
        <v>900</v>
      </c>
      <c r="M9" s="51">
        <f>M7+H12</f>
        <v>1020</v>
      </c>
      <c r="N9" s="53">
        <f>L9+N11</f>
        <v>975</v>
      </c>
      <c r="O9" s="51">
        <f>M9+N11</f>
        <v>1095</v>
      </c>
    </row>
    <row r="10" spans="1:15" x14ac:dyDescent="0.35">
      <c r="A10" t="s">
        <v>432</v>
      </c>
      <c r="G10" s="1"/>
      <c r="H10" t="s">
        <v>16</v>
      </c>
      <c r="K10" s="47"/>
      <c r="O10" s="48"/>
    </row>
    <row r="11" spans="1:15" ht="15" thickBot="1" x14ac:dyDescent="0.4">
      <c r="D11" s="4"/>
      <c r="E11" s="4"/>
      <c r="F11" t="s">
        <v>433</v>
      </c>
      <c r="G11" s="1" t="s">
        <v>434</v>
      </c>
      <c r="H11" t="s">
        <v>435</v>
      </c>
      <c r="I11" t="s">
        <v>436</v>
      </c>
      <c r="K11" s="203"/>
      <c r="L11" s="204" t="s">
        <v>437</v>
      </c>
      <c r="M11" s="204"/>
      <c r="N11" s="205">
        <f>'Indtastning data'!D7</f>
        <v>75</v>
      </c>
      <c r="O11" s="206" t="s">
        <v>438</v>
      </c>
    </row>
    <row r="12" spans="1:15" ht="15" thickBot="1" x14ac:dyDescent="0.4">
      <c r="A12" s="6" t="s">
        <v>439</v>
      </c>
      <c r="B12" s="6"/>
      <c r="C12" s="187">
        <f>'Indtastning data'!C2</f>
        <v>45402</v>
      </c>
      <c r="D12" s="188">
        <f>'Indtastning data'!D2</f>
        <v>45101</v>
      </c>
      <c r="E12" s="189">
        <f>'Indtastning data'!E2</f>
        <v>905</v>
      </c>
      <c r="F12" s="190">
        <f>D12-C12</f>
        <v>-301</v>
      </c>
      <c r="G12" s="191">
        <f>'Indtastning data'!F2</f>
        <v>805</v>
      </c>
      <c r="H12" s="186">
        <f>'Indtastning data'!D10</f>
        <v>95</v>
      </c>
      <c r="I12" s="44">
        <f>E12-G12</f>
        <v>100</v>
      </c>
      <c r="J12" s="19" t="s">
        <v>440</v>
      </c>
      <c r="K12" s="207"/>
      <c r="L12" s="208" t="s">
        <v>441</v>
      </c>
      <c r="M12" s="208"/>
      <c r="N12" s="209">
        <f>'Indtastning data'!D8</f>
        <v>200</v>
      </c>
      <c r="O12" s="210" t="s">
        <v>442</v>
      </c>
    </row>
    <row r="13" spans="1:15" ht="15" thickBot="1" x14ac:dyDescent="0.4">
      <c r="A13" s="45" t="s">
        <v>439</v>
      </c>
      <c r="B13" s="104"/>
      <c r="C13" s="192">
        <f>'Indtastning data'!C3</f>
        <v>45453</v>
      </c>
      <c r="D13" s="193">
        <f>'Indtastning data'!D3</f>
        <v>45458</v>
      </c>
      <c r="E13" s="194">
        <v>950</v>
      </c>
      <c r="F13" s="150">
        <f>D13-C13</f>
        <v>5</v>
      </c>
      <c r="G13" s="195"/>
      <c r="H13" s="196">
        <f>H12</f>
        <v>95</v>
      </c>
      <c r="I13" s="44">
        <v>0</v>
      </c>
      <c r="J13" s="6" t="s">
        <v>443</v>
      </c>
    </row>
    <row r="14" spans="1:15" ht="15" thickBot="1" x14ac:dyDescent="0.4">
      <c r="A14" s="6" t="s">
        <v>439</v>
      </c>
      <c r="B14" s="6"/>
      <c r="C14" s="197">
        <f>'Indtastning data'!C4</f>
        <v>44737</v>
      </c>
      <c r="D14" s="192">
        <f>'Indtastning data'!D4</f>
        <v>45157</v>
      </c>
      <c r="E14" s="189">
        <f>'Indtastning data'!E4</f>
        <v>1025</v>
      </c>
      <c r="F14" s="190">
        <f>D14-C14</f>
        <v>420</v>
      </c>
      <c r="G14" s="191">
        <f>'Indtastning data'!F4</f>
        <v>925</v>
      </c>
      <c r="H14" s="198">
        <f>H13</f>
        <v>95</v>
      </c>
      <c r="I14" s="44">
        <f t="shared" ref="I14:I15" si="0">E14-G14</f>
        <v>100</v>
      </c>
      <c r="J14" s="6" t="s">
        <v>444</v>
      </c>
    </row>
    <row r="15" spans="1:15" x14ac:dyDescent="0.35">
      <c r="A15" s="6" t="s">
        <v>439</v>
      </c>
      <c r="B15" s="6"/>
      <c r="C15" s="199">
        <f>'Indtastning data'!C5</f>
        <v>45158</v>
      </c>
      <c r="D15" s="200">
        <f>'Indtastning data'!D5</f>
        <v>45221</v>
      </c>
      <c r="E15" s="201">
        <f>E12</f>
        <v>905</v>
      </c>
      <c r="F15" s="150">
        <f>D15-C15</f>
        <v>63</v>
      </c>
      <c r="G15" s="202">
        <v>460</v>
      </c>
      <c r="H15" s="196">
        <f t="shared" ref="H15" si="1">H14</f>
        <v>95</v>
      </c>
      <c r="I15" s="44">
        <f t="shared" si="0"/>
        <v>445</v>
      </c>
      <c r="J15" s="6" t="s">
        <v>440</v>
      </c>
    </row>
    <row r="16" spans="1:15" ht="15" thickBot="1" x14ac:dyDescent="0.4">
      <c r="C16" s="42"/>
      <c r="D16" s="42"/>
      <c r="E16" s="13"/>
      <c r="I16" s="3"/>
    </row>
    <row r="17" spans="2:14" x14ac:dyDescent="0.35">
      <c r="D17" t="s">
        <v>383</v>
      </c>
      <c r="E17" t="s">
        <v>445</v>
      </c>
      <c r="G17" t="s">
        <v>446</v>
      </c>
      <c r="J17" s="46" t="s">
        <v>447</v>
      </c>
      <c r="K17" s="58"/>
      <c r="L17" s="58"/>
      <c r="M17" s="58" t="s">
        <v>448</v>
      </c>
      <c r="N17" s="56" t="s">
        <v>449</v>
      </c>
    </row>
    <row r="18" spans="2:14" x14ac:dyDescent="0.35">
      <c r="B18" t="s">
        <v>450</v>
      </c>
      <c r="D18" s="6">
        <f>SUM(booking!W2:W63)</f>
        <v>0</v>
      </c>
      <c r="E18" s="29">
        <f>E12</f>
        <v>905</v>
      </c>
      <c r="F18" s="6"/>
      <c r="G18" s="9">
        <f>I3</f>
        <v>0</v>
      </c>
      <c r="H18" s="29"/>
      <c r="J18" s="59">
        <f t="shared" ref="J18:K21" si="2">C12</f>
        <v>45402</v>
      </c>
      <c r="K18" s="43">
        <f t="shared" si="2"/>
        <v>45101</v>
      </c>
      <c r="L18" s="6" t="s">
        <v>451</v>
      </c>
      <c r="M18" s="9">
        <f>E12</f>
        <v>905</v>
      </c>
      <c r="N18" s="49">
        <f>G12</f>
        <v>805</v>
      </c>
    </row>
    <row r="19" spans="2:14" x14ac:dyDescent="0.35">
      <c r="B19" t="s">
        <v>452</v>
      </c>
      <c r="D19" s="6">
        <f>SUM(booking!W64:W123)</f>
        <v>71</v>
      </c>
      <c r="E19" s="6">
        <v>710</v>
      </c>
      <c r="F19" s="6"/>
      <c r="G19" s="9">
        <f t="shared" ref="G19:G22" si="3">I4</f>
        <v>0</v>
      </c>
      <c r="H19" s="29"/>
      <c r="J19" s="59">
        <f t="shared" si="2"/>
        <v>45453</v>
      </c>
      <c r="K19" s="43">
        <f t="shared" si="2"/>
        <v>45458</v>
      </c>
      <c r="L19" s="6" t="s">
        <v>453</v>
      </c>
      <c r="M19" s="9"/>
      <c r="N19" s="49"/>
    </row>
    <row r="20" spans="2:14" x14ac:dyDescent="0.35">
      <c r="B20" t="s">
        <v>454</v>
      </c>
      <c r="D20" s="6">
        <f>SUM(booking!W124:W185)</f>
        <v>146</v>
      </c>
      <c r="E20" s="29">
        <f>E14</f>
        <v>1025</v>
      </c>
      <c r="F20" s="6"/>
      <c r="G20" s="9">
        <f t="shared" si="3"/>
        <v>0</v>
      </c>
      <c r="H20" s="29"/>
      <c r="J20" s="59">
        <f t="shared" si="2"/>
        <v>44737</v>
      </c>
      <c r="K20" s="43">
        <f t="shared" si="2"/>
        <v>45157</v>
      </c>
      <c r="L20" s="6" t="s">
        <v>455</v>
      </c>
      <c r="M20" s="9">
        <f>E14</f>
        <v>1025</v>
      </c>
      <c r="N20" s="49">
        <f>G14</f>
        <v>925</v>
      </c>
    </row>
    <row r="21" spans="2:14" x14ac:dyDescent="0.35">
      <c r="B21" t="s">
        <v>456</v>
      </c>
      <c r="D21" s="6">
        <f>SUM(booking!W186:W247)</f>
        <v>145</v>
      </c>
      <c r="E21" s="6">
        <v>710</v>
      </c>
      <c r="F21" s="6"/>
      <c r="G21" s="9">
        <f t="shared" si="3"/>
        <v>0</v>
      </c>
      <c r="H21" s="29"/>
      <c r="J21" s="59">
        <f t="shared" si="2"/>
        <v>45158</v>
      </c>
      <c r="K21" s="43">
        <f t="shared" si="2"/>
        <v>45221</v>
      </c>
      <c r="L21" s="6" t="s">
        <v>451</v>
      </c>
      <c r="M21" s="9">
        <f>E15</f>
        <v>905</v>
      </c>
      <c r="N21" s="49">
        <f>G15</f>
        <v>460</v>
      </c>
    </row>
    <row r="22" spans="2:14" x14ac:dyDescent="0.35">
      <c r="B22" t="s">
        <v>457</v>
      </c>
      <c r="D22" s="6">
        <f>SUM(booking!W248:W277)</f>
        <v>64</v>
      </c>
      <c r="E22" s="29">
        <f>E15</f>
        <v>905</v>
      </c>
      <c r="F22" s="6"/>
      <c r="G22" s="9">
        <f t="shared" si="3"/>
        <v>0</v>
      </c>
      <c r="H22" s="29"/>
      <c r="J22" s="47"/>
      <c r="N22" s="48"/>
    </row>
    <row r="23" spans="2:14" x14ac:dyDescent="0.35">
      <c r="G23" s="4">
        <f>SUM(G18:G21)</f>
        <v>0</v>
      </c>
      <c r="H23" s="4"/>
      <c r="J23" s="60" t="s">
        <v>458</v>
      </c>
      <c r="K23" s="6"/>
      <c r="L23" s="6"/>
      <c r="M23" s="9">
        <v>75</v>
      </c>
      <c r="N23" s="61" t="s">
        <v>438</v>
      </c>
    </row>
    <row r="24" spans="2:14" ht="15" thickBot="1" x14ac:dyDescent="0.4">
      <c r="E24" t="s">
        <v>459</v>
      </c>
      <c r="F24" t="s">
        <v>460</v>
      </c>
      <c r="G24" t="s">
        <v>461</v>
      </c>
      <c r="J24" s="62" t="s">
        <v>441</v>
      </c>
      <c r="K24" s="63"/>
      <c r="L24" s="63"/>
      <c r="M24" s="64">
        <v>200</v>
      </c>
      <c r="N24" s="65" t="s">
        <v>462</v>
      </c>
    </row>
    <row r="25" spans="2:14" x14ac:dyDescent="0.35">
      <c r="B25" t="s">
        <v>463</v>
      </c>
      <c r="E25" s="13">
        <f>SUM(betalt!G2:G190)</f>
        <v>0</v>
      </c>
      <c r="F25" s="13">
        <f>SUM(betalt!H2:H190)</f>
        <v>0</v>
      </c>
      <c r="G25" s="13">
        <f>E25+F25</f>
        <v>0</v>
      </c>
      <c r="H25" s="13"/>
    </row>
  </sheetData>
  <mergeCells count="1">
    <mergeCell ref="N4:O4"/>
  </mergeCells>
  <pageMargins left="0.7" right="0.7" top="0.75" bottom="0.75" header="0.3" footer="0.3"/>
  <pageSetup paperSize="9" scale="7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Q504"/>
  <sheetViews>
    <sheetView showGridLines="0" zoomScale="75" zoomScaleNormal="75" workbookViewId="0">
      <selection activeCell="G12" sqref="G12"/>
    </sheetView>
  </sheetViews>
  <sheetFormatPr defaultRowHeight="14.5" x14ac:dyDescent="0.35"/>
  <cols>
    <col min="2" max="2" width="9.453125" bestFit="1" customWidth="1"/>
    <col min="3" max="3" width="4.1796875" style="1" bestFit="1" customWidth="1"/>
    <col min="4" max="4" width="19.54296875" customWidth="1"/>
    <col min="5" max="5" width="4.1796875" style="1" bestFit="1" customWidth="1"/>
    <col min="6" max="6" width="19.54296875" customWidth="1"/>
    <col min="7" max="7" width="4.1796875" style="1" bestFit="1" customWidth="1"/>
    <col min="8" max="8" width="19.54296875" customWidth="1"/>
    <col min="9" max="9" width="4.1796875" style="1" bestFit="1" customWidth="1"/>
    <col min="10" max="10" width="19.54296875" customWidth="1"/>
    <col min="11" max="11" width="4.1796875" style="1" bestFit="1" customWidth="1"/>
    <col min="12" max="12" width="19.54296875" customWidth="1"/>
    <col min="13" max="13" width="4.1796875" style="1" bestFit="1" customWidth="1"/>
    <col min="14" max="14" width="19.54296875" customWidth="1"/>
    <col min="15" max="15" width="4.1796875" style="1" bestFit="1" customWidth="1"/>
    <col min="16" max="16" width="19.54296875" customWidth="1"/>
  </cols>
  <sheetData>
    <row r="1" spans="1:16" ht="23.5" x14ac:dyDescent="0.55000000000000004">
      <c r="A1" s="107" t="str">
        <f>booking!A2</f>
        <v>week</v>
      </c>
      <c r="D1">
        <v>2</v>
      </c>
      <c r="F1">
        <v>4</v>
      </c>
      <c r="H1">
        <v>6</v>
      </c>
      <c r="J1">
        <v>8</v>
      </c>
      <c r="L1">
        <v>10</v>
      </c>
      <c r="N1">
        <v>12</v>
      </c>
      <c r="P1">
        <v>14</v>
      </c>
    </row>
    <row r="2" spans="1:16" x14ac:dyDescent="0.35">
      <c r="A2">
        <f>booking!A3</f>
        <v>13</v>
      </c>
      <c r="C2" s="368" t="s">
        <v>293</v>
      </c>
      <c r="D2" s="368"/>
      <c r="E2" s="368" t="s">
        <v>294</v>
      </c>
      <c r="F2" s="368"/>
      <c r="G2" s="368" t="s">
        <v>295</v>
      </c>
      <c r="H2" s="368"/>
      <c r="I2" s="368" t="s">
        <v>296</v>
      </c>
      <c r="J2" s="368"/>
      <c r="K2" s="368" t="s">
        <v>297</v>
      </c>
      <c r="L2" s="368"/>
      <c r="M2" s="368" t="s">
        <v>298</v>
      </c>
      <c r="N2" s="368"/>
      <c r="O2" s="368" t="s">
        <v>299</v>
      </c>
      <c r="P2" s="368"/>
    </row>
    <row r="3" spans="1:16" x14ac:dyDescent="0.35">
      <c r="C3" s="369">
        <f>booking!C2</f>
        <v>45376</v>
      </c>
      <c r="D3" s="368"/>
      <c r="E3" s="369">
        <f>booking!C4</f>
        <v>45377</v>
      </c>
      <c r="F3" s="368"/>
      <c r="G3" s="369">
        <f>booking!C6</f>
        <v>45378</v>
      </c>
      <c r="H3" s="368"/>
      <c r="I3" s="369">
        <f>booking!C8</f>
        <v>45379</v>
      </c>
      <c r="J3" s="368"/>
      <c r="K3" s="369">
        <f>booking!C10</f>
        <v>45380</v>
      </c>
      <c r="L3" s="368"/>
      <c r="M3" s="369">
        <f>booking!C12</f>
        <v>45381</v>
      </c>
      <c r="N3" s="368"/>
      <c r="O3" s="369">
        <f>booking!C14</f>
        <v>45382</v>
      </c>
      <c r="P3" s="368"/>
    </row>
    <row r="4" spans="1:16" ht="15" thickBot="1" x14ac:dyDescent="0.4">
      <c r="C4" s="1" t="s">
        <v>387</v>
      </c>
      <c r="D4" t="s">
        <v>464</v>
      </c>
      <c r="E4" s="1" t="s">
        <v>387</v>
      </c>
      <c r="F4" t="s">
        <v>464</v>
      </c>
    </row>
    <row r="5" spans="1:16" ht="18.5" x14ac:dyDescent="0.45">
      <c r="A5" s="373" t="s">
        <v>465</v>
      </c>
      <c r="B5" s="167" t="s">
        <v>466</v>
      </c>
      <c r="C5" s="168">
        <f>IF(AND(booking!D$2&lt;&gt;booking!E$2,booking!D$2&gt;0),booking!D$2,0)</f>
        <v>0</v>
      </c>
      <c r="D5" s="169" t="str">
        <f>LOOKUP(C5,b!$F$1:$F$200,b!$G$1:$G$200)</f>
        <v>--------</v>
      </c>
      <c r="E5" s="168">
        <f>IF(AND(booking!D$4&lt;&gt;booking!E$4,booking!D$4&gt;0),booking!D$4,0)</f>
        <v>0</v>
      </c>
      <c r="F5" s="169" t="str">
        <f>LOOKUP(E5,b!$F$1:$F$200,b!$G$1:$G$200)</f>
        <v>--------</v>
      </c>
      <c r="G5" s="168">
        <f>IF(AND(booking!D6&lt;&gt;booking!E6,booking!D6&gt;0),booking!D6,0)</f>
        <v>0</v>
      </c>
      <c r="H5" s="169" t="str">
        <f>LOOKUP(G5,b!$F$1:$F$200,b!$G$1:$G$200)</f>
        <v>--------</v>
      </c>
      <c r="I5" s="168">
        <f>IF(AND(booking!D8&lt;&gt;booking!E8,booking!D8&gt;0),booking!D8,0)</f>
        <v>0</v>
      </c>
      <c r="J5" s="169" t="str">
        <f>LOOKUP(I5,b!$F$1:$F$200,b!$G$1:$G$200)</f>
        <v>--------</v>
      </c>
      <c r="K5" s="168">
        <f>IF(AND(booking!D10&lt;&gt;booking!E10,booking!D10&gt;0),booking!D10,0)</f>
        <v>0</v>
      </c>
      <c r="L5" s="169" t="str">
        <f>LOOKUP(K5,b!$F$1:$F$200,b!$G$1:$G$200)</f>
        <v>--------</v>
      </c>
      <c r="M5" s="168">
        <f>IF(AND(booking!D12&lt;&gt;booking!E12,booking!D12&gt;0),booking!D12,0)</f>
        <v>0</v>
      </c>
      <c r="N5" s="169" t="str">
        <f>LOOKUP(M5,b!$F$1:$F$200,b!$G$1:$G$200)</f>
        <v>--------</v>
      </c>
      <c r="O5" s="168">
        <f>IF(AND(booking!D14&lt;&gt;booking!E14,booking!D14&gt;0),booking!D14,0)</f>
        <v>0</v>
      </c>
      <c r="P5" s="170" t="str">
        <f>LOOKUP(O5,b!$F$1:$F$200,b!$G$1:$G$200)</f>
        <v>--------</v>
      </c>
    </row>
    <row r="6" spans="1:16" ht="19" thickBot="1" x14ac:dyDescent="0.5">
      <c r="A6" s="374"/>
      <c r="B6" s="171" t="s">
        <v>467</v>
      </c>
      <c r="C6" s="172">
        <f>IF(AND(booking!D$2&lt;&gt;booking!E$2,booking!E$2&gt;0),booking!E$2,0)</f>
        <v>0</v>
      </c>
      <c r="D6" s="173" t="str">
        <f>LOOKUP(C6,b!$F$1:$F$200,b!$G$1:$G$200)</f>
        <v>--------</v>
      </c>
      <c r="E6" s="172">
        <f>IF(AND(booking!D$4&lt;&gt;booking!E$4,booking!E$4&gt;0),booking!$E$4,0)</f>
        <v>0</v>
      </c>
      <c r="F6" s="173" t="str">
        <f>LOOKUP(E6,b!$F$1:$F$200,b!$G$1:$G$200)</f>
        <v>--------</v>
      </c>
      <c r="G6" s="172">
        <f>IF(AND(booking!D6&lt;&gt;booking!E6,booking!E6&gt;0),booking!E6,0)</f>
        <v>0</v>
      </c>
      <c r="H6" s="173" t="str">
        <f>LOOKUP(G6,b!$F$1:$F$200,b!$G$1:$G$200)</f>
        <v>--------</v>
      </c>
      <c r="I6" s="172">
        <f>IF(AND(booking!D8&lt;&gt;booking!E8,booking!E8&gt;0),booking!E8,0)</f>
        <v>0</v>
      </c>
      <c r="J6" s="173" t="str">
        <f>LOOKUP(I6,b!$F$1:$F$200,b!$G$1:$G$200)</f>
        <v>--------</v>
      </c>
      <c r="K6" s="172">
        <f>IF(AND(booking!D10&lt;&gt;booking!E10,booking!E10&gt;0),booking!E10,0)</f>
        <v>0</v>
      </c>
      <c r="L6" s="173" t="str">
        <f>LOOKUP(K6,b!$F$1:$F$200,b!$G$1:$G$200)</f>
        <v>--------</v>
      </c>
      <c r="M6" s="172">
        <f>IF(AND(booking!D12&lt;&gt;booking!E12,booking!E12&gt;0),booking!E12,0)</f>
        <v>0</v>
      </c>
      <c r="N6" s="173" t="str">
        <f>LOOKUP(M6,b!$F$1:$F$200,b!$G$1:$G$200)</f>
        <v>--------</v>
      </c>
      <c r="O6" s="172">
        <f>IF(AND(booking!D14&lt;&gt;booking!E14,booking!E14&gt;0),booking!E14,0)</f>
        <v>0</v>
      </c>
      <c r="P6" s="174" t="str">
        <f>LOOKUP(O6,b!$F$1:$F$200,b!$G$1:$G$200)</f>
        <v>--------</v>
      </c>
    </row>
    <row r="7" spans="1:16" ht="18.5" x14ac:dyDescent="0.45">
      <c r="A7" s="371" t="s">
        <v>468</v>
      </c>
      <c r="B7" s="133" t="s">
        <v>466</v>
      </c>
      <c r="C7" s="129">
        <f>IF(AND(booking!G$2&lt;&gt;booking!H$2,booking!G$2&gt;0),booking!G$2,0)</f>
        <v>0</v>
      </c>
      <c r="D7" s="121" t="str">
        <f>LOOKUP(C7,b!$F$1:$F$200,b!$G$1:$G$200)</f>
        <v>--------</v>
      </c>
      <c r="E7" s="129">
        <f>IF(AND(booking!G$4&lt;&gt;booking!H$4,booking!G$4&gt;0),booking!G$4,0)</f>
        <v>0</v>
      </c>
      <c r="F7" s="121" t="str">
        <f>LOOKUP(E7,b!$F$1:$F$200,b!$G$1:$G$200)</f>
        <v>--------</v>
      </c>
      <c r="G7" s="129">
        <f>IF(AND(booking!G6&lt;&gt;booking!H6,booking!G6&gt;0),booking!G6,0)</f>
        <v>0</v>
      </c>
      <c r="H7" s="121" t="str">
        <f>LOOKUP(G7,b!$F$1:$F$200,b!$G$1:$G$200)</f>
        <v>--------</v>
      </c>
      <c r="I7" s="129">
        <f>IF(AND(booking!G8&lt;&gt;booking!H8,booking!G8&gt;0),booking!G8,0)</f>
        <v>0</v>
      </c>
      <c r="J7" s="121" t="str">
        <f>LOOKUP(I7,b!$F$1:$F$200,b!$G$1:$G$200)</f>
        <v>--------</v>
      </c>
      <c r="K7" s="129">
        <f>IF(AND(booking!G10&lt;&gt;booking!H10,booking!G10&gt;0),booking!G10,0)</f>
        <v>0</v>
      </c>
      <c r="L7" s="121" t="str">
        <f>LOOKUP(K7,b!$F$1:$F$200,b!$G$1:$G$200)</f>
        <v>--------</v>
      </c>
      <c r="M7" s="129">
        <f>IF(AND(booking!G12&lt;&gt;booking!H12,booking!G12&gt;0),booking!G12,0)</f>
        <v>0</v>
      </c>
      <c r="N7" s="121" t="str">
        <f>LOOKUP(M7,b!$F$1:$F$200,b!$G$1:$G$200)</f>
        <v>--------</v>
      </c>
      <c r="O7" s="129">
        <f>IF(AND(booking!G14&lt;&gt;booking!H14,booking!G14&gt;0),booking!G14,0)</f>
        <v>0</v>
      </c>
      <c r="P7" s="122" t="str">
        <f>LOOKUP(O7,b!$F$1:$F$200,b!$G$1:$G$200)</f>
        <v>--------</v>
      </c>
    </row>
    <row r="8" spans="1:16" ht="19" thickBot="1" x14ac:dyDescent="0.5">
      <c r="A8" s="372"/>
      <c r="B8" s="63" t="s">
        <v>467</v>
      </c>
      <c r="C8" s="130">
        <f>IF(AND(booking!G$2&lt;&gt;booking!H$2,booking!H$2&gt;0),booking!H$2,0)</f>
        <v>0</v>
      </c>
      <c r="D8" s="131" t="str">
        <f>LOOKUP(C8,b!$F$1:$F$200,b!$G$1:$G$200)</f>
        <v>--------</v>
      </c>
      <c r="E8" s="130">
        <f>IF(AND(booking!G$4&lt;&gt;booking!H$4,booking!H$4&gt;0),booking!H$4,0)</f>
        <v>0</v>
      </c>
      <c r="F8" s="131" t="str">
        <f>LOOKUP(E8,b!$F$1:$F$200,b!$G$1:$G$200)</f>
        <v>--------</v>
      </c>
      <c r="G8" s="130">
        <f>IF(AND(booking!G6&lt;&gt;booking!H6,booking!H6&gt;0),booking!H6,0)</f>
        <v>0</v>
      </c>
      <c r="H8" s="131" t="str">
        <f>LOOKUP(G8,b!$F$1:$F$200,b!$G$1:$G$200)</f>
        <v>--------</v>
      </c>
      <c r="I8" s="130">
        <f>IF(AND(booking!G8&lt;&gt;booking!H8,booking!H8&gt;0),booking!H8,0)</f>
        <v>0</v>
      </c>
      <c r="J8" s="131" t="str">
        <f>LOOKUP(I8,b!$F$1:$F$200,b!$G$1:$G$200)</f>
        <v>--------</v>
      </c>
      <c r="K8" s="130">
        <f>IF(AND(booking!G10&lt;&gt;booking!H10,booking!H10&gt;0),booking!H10,0)</f>
        <v>0</v>
      </c>
      <c r="L8" s="131" t="str">
        <f>LOOKUP(K8,b!$F$1:$F$200,b!$G$1:$G$200)</f>
        <v>--------</v>
      </c>
      <c r="M8" s="130">
        <f>IF(AND(booking!G12&lt;&gt;booking!H12,booking!H12&gt;0),booking!H12,0)</f>
        <v>0</v>
      </c>
      <c r="N8" s="131" t="str">
        <f>LOOKUP(M8,b!$F$1:$F$200,b!$G$1:$G$200)</f>
        <v>--------</v>
      </c>
      <c r="O8" s="130">
        <f>IF(AND(booking!G14&lt;&gt;booking!H14,booking!H14&gt;0),booking!H14,0)</f>
        <v>0</v>
      </c>
      <c r="P8" s="132" t="str">
        <f>LOOKUP(O8,b!$F$1:$F$200,b!$G$1:$G$200)</f>
        <v>--------</v>
      </c>
    </row>
    <row r="9" spans="1:16" ht="18.5" x14ac:dyDescent="0.45">
      <c r="A9" s="373" t="s">
        <v>469</v>
      </c>
      <c r="B9" s="175" t="s">
        <v>466</v>
      </c>
      <c r="C9" s="168">
        <f>IF(AND(booking!J$2&lt;&gt;booking!K$2,booking!J$2&gt;0),booking!J$2,0)</f>
        <v>0</v>
      </c>
      <c r="D9" s="169" t="str">
        <f>LOOKUP(C9,b!$F$1:$F$200,b!$G$1:$G$200)</f>
        <v>--------</v>
      </c>
      <c r="E9" s="168">
        <f>IF(AND(booking!J$4&lt;&gt;booking!K$4,booking!J$4&gt;0),booking!J$4,0)</f>
        <v>0</v>
      </c>
      <c r="F9" s="169" t="str">
        <f>LOOKUP(E9,b!$F$1:$F$200,b!$G$1:$G$200)</f>
        <v>--------</v>
      </c>
      <c r="G9" s="168">
        <f>IF(AND(booking!J6&lt;&gt;booking!K6,booking!J6&gt;0),booking!J6,0)</f>
        <v>0</v>
      </c>
      <c r="H9" s="169" t="str">
        <f>LOOKUP(G9,b!$F$1:$F$200,b!$G$1:$G$200)</f>
        <v>--------</v>
      </c>
      <c r="I9" s="168">
        <f>IF(AND(booking!J8&lt;&gt;booking!K8,booking!J8&gt;0),booking!J8,0)</f>
        <v>0</v>
      </c>
      <c r="J9" s="169" t="str">
        <f>LOOKUP(I9,b!$F$1:$F$200,b!$G$1:$G$200)</f>
        <v>--------</v>
      </c>
      <c r="K9" s="168">
        <f>IF(AND(booking!J10&lt;&gt;booking!K10,booking!J10&gt;0),booking!J10,0)</f>
        <v>0</v>
      </c>
      <c r="L9" s="169" t="str">
        <f>LOOKUP(K9,b!$F$1:$F$200,b!$G$1:$G$200)</f>
        <v>--------</v>
      </c>
      <c r="M9" s="168">
        <f>IF(AND(booking!J12&lt;&gt;booking!K12,booking!J12&gt;0),booking!J12,0)</f>
        <v>0</v>
      </c>
      <c r="N9" s="169" t="str">
        <f>LOOKUP(M9,b!$F$1:$F$200,b!$G$1:$G$200)</f>
        <v>--------</v>
      </c>
      <c r="O9" s="168">
        <f>IF(AND(booking!J14&lt;&gt;booking!K14,booking!J14&gt;0),booking!J14,0)</f>
        <v>0</v>
      </c>
      <c r="P9" s="170" t="str">
        <f>LOOKUP(O9,b!$F$1:$F$200,b!$G$1:$G$200)</f>
        <v>--------</v>
      </c>
    </row>
    <row r="10" spans="1:16" ht="19" thickBot="1" x14ac:dyDescent="0.5">
      <c r="A10" s="374"/>
      <c r="B10" s="157" t="s">
        <v>467</v>
      </c>
      <c r="C10" s="172">
        <f>IF(AND(booking!J$2&lt;&gt;booking!K$2,booking!K$2&gt;0),booking!K$2,0)</f>
        <v>0</v>
      </c>
      <c r="D10" s="173" t="str">
        <f>LOOKUP(C10,b!$F$1:$F$200,b!$G$1:$G$200)</f>
        <v>--------</v>
      </c>
      <c r="E10" s="172">
        <f>IF(AND(booking!J4&lt;&gt;booking!K4,booking!K4&gt;0),booking!K4,0)</f>
        <v>0</v>
      </c>
      <c r="F10" s="173" t="str">
        <f>LOOKUP(E10,b!$F$1:$F$200,b!$G$1:$G$200)</f>
        <v>--------</v>
      </c>
      <c r="G10" s="172">
        <f>IF(AND(booking!J6&lt;&gt;booking!K6,booking!K6&gt;0),booking!K6,0)</f>
        <v>0</v>
      </c>
      <c r="H10" s="173" t="str">
        <f>LOOKUP(G10,b!$F$1:$F$200,b!$G$1:$G$200)</f>
        <v>--------</v>
      </c>
      <c r="I10" s="172">
        <f>IF(AND(booking!J8&lt;&gt;booking!K8,booking!K8&gt;0),booking!K8,0)</f>
        <v>0</v>
      </c>
      <c r="J10" s="173" t="str">
        <f>LOOKUP(I10,b!$F$1:$F$200,b!$G$1:$G$200)</f>
        <v>--------</v>
      </c>
      <c r="K10" s="172">
        <f>IF(AND(booking!J10&lt;&gt;booking!K10,booking!K10&gt;0),booking!K10,0)</f>
        <v>0</v>
      </c>
      <c r="L10" s="173" t="str">
        <f>LOOKUP(K10,b!$F$1:$F$200,b!$G$1:$G$200)</f>
        <v>--------</v>
      </c>
      <c r="M10" s="172">
        <f>IF(AND(booking!J12&lt;&gt;booking!K12,booking!K12&gt;0),booking!K12,0)</f>
        <v>0</v>
      </c>
      <c r="N10" s="173" t="str">
        <f>LOOKUP(M10,b!$F$1:$F$200,b!$G$1:$G$200)</f>
        <v>--------</v>
      </c>
      <c r="O10" s="172">
        <f>IF(AND(booking!J14&lt;&gt;booking!K14,booking!K14&gt;0),booking!K14,0)</f>
        <v>0</v>
      </c>
      <c r="P10" s="174" t="str">
        <f>LOOKUP(O10,b!$F$1:$F$200,b!$G$1:$G$200)</f>
        <v>--------</v>
      </c>
    </row>
    <row r="11" spans="1:16" ht="18.5" x14ac:dyDescent="0.45">
      <c r="A11" s="371" t="s">
        <v>470</v>
      </c>
      <c r="B11" s="133" t="s">
        <v>466</v>
      </c>
      <c r="C11" s="129">
        <f>IF(AND(booking!M$2&lt;&gt;booking!N$2,booking!M$2&gt;0),booking!M$2,0)</f>
        <v>0</v>
      </c>
      <c r="D11" s="121" t="str">
        <f>LOOKUP(C11,b!$F$1:$F$200,b!$G$1:$G$200)</f>
        <v>--------</v>
      </c>
      <c r="E11" s="129">
        <f>IF(AND(booking!M4&lt;&gt;booking!N4,booking!M4&gt;0),booking!M4,0)</f>
        <v>0</v>
      </c>
      <c r="F11" s="121" t="str">
        <f>LOOKUP(E11,b!$F$1:$F$200,b!$G$1:$G$200)</f>
        <v>--------</v>
      </c>
      <c r="G11" s="129">
        <f>IF(AND(booking!M6&lt;&gt;booking!N6,booking!M6&gt;0),booking!M6,0)</f>
        <v>0</v>
      </c>
      <c r="H11" s="121" t="str">
        <f>LOOKUP(G11,b!$F$1:$F$200,b!$G$1:$G$200)</f>
        <v>--------</v>
      </c>
      <c r="I11" s="129">
        <f>IF(AND(booking!M8&lt;&gt;booking!N10,booking!M8&gt;0),booking!M8,0)</f>
        <v>0</v>
      </c>
      <c r="J11" s="121" t="str">
        <f>LOOKUP(I11,b!$F$1:$F$200,b!$G$1:$G$200)</f>
        <v>--------</v>
      </c>
      <c r="K11" s="129">
        <f>IF(AND(booking!M10&lt;&gt;booking!N8,booking!M10&gt;0),booking!M10,0)</f>
        <v>0</v>
      </c>
      <c r="L11" s="121" t="str">
        <f>LOOKUP(K11,b!$F$1:$F$200,b!$G$1:$G$200)</f>
        <v>--------</v>
      </c>
      <c r="M11" s="129">
        <f>IF(AND(booking!M12&lt;&gt;booking!N12,booking!M12&gt;0),booking!M12,0)</f>
        <v>0</v>
      </c>
      <c r="N11" s="121" t="str">
        <f>LOOKUP(M11,b!$F$1:$F$200,b!$G$1:$G$200)</f>
        <v>--------</v>
      </c>
      <c r="O11" s="129">
        <f>IF(AND(booking!M14&lt;&gt;booking!N14,booking!M14&gt;0),booking!M14,0)</f>
        <v>0</v>
      </c>
      <c r="P11" s="122" t="str">
        <f>LOOKUP(O11,b!$F$1:$F$200,b!$G$1:$G$200)</f>
        <v>--------</v>
      </c>
    </row>
    <row r="12" spans="1:16" ht="19" thickBot="1" x14ac:dyDescent="0.5">
      <c r="A12" s="372"/>
      <c r="B12" s="63" t="s">
        <v>467</v>
      </c>
      <c r="C12" s="130">
        <f>IF(AND(booking!M$2&lt;&gt;booking!N$2,booking!N$2&gt;0),booking!N$2,0)</f>
        <v>0</v>
      </c>
      <c r="D12" s="131" t="str">
        <f>LOOKUP(C12,b!$F$1:$F$200,b!$G$1:$G$200)</f>
        <v>--------</v>
      </c>
      <c r="E12" s="130">
        <f>IF(AND(booking!M4&lt;&gt;booking!N4,booking!N4&gt;0),booking!N4,0)</f>
        <v>0</v>
      </c>
      <c r="F12" s="131" t="str">
        <f>LOOKUP(E12,b!$F$1:$F$200,b!$G$1:$G$200)</f>
        <v>--------</v>
      </c>
      <c r="G12" s="130">
        <f>IF(AND(booking!M6&lt;&gt;booking!N6,booking!N6&gt;0),booking!N6,0)</f>
        <v>0</v>
      </c>
      <c r="H12" s="131" t="str">
        <f>LOOKUP(G12,b!$F$1:$F$200,b!$G$1:$G$200)</f>
        <v>--------</v>
      </c>
      <c r="I12" s="130">
        <f>IF(AND(booking!M8&lt;&gt;booking!N10,booking!N10&gt;0),booking!N10,0)</f>
        <v>0</v>
      </c>
      <c r="J12" s="131" t="str">
        <f>LOOKUP(I12,b!$F$1:$F$200,b!$G$1:$G$200)</f>
        <v>--------</v>
      </c>
      <c r="K12" s="130">
        <f>IF(AND(booking!M10&lt;&gt;booking!N8,booking!N8&gt;0),booking!N8,0)</f>
        <v>0</v>
      </c>
      <c r="L12" s="131" t="str">
        <f>LOOKUP(K12,b!$F$1:$F$200,b!$G$1:$G$200)</f>
        <v>--------</v>
      </c>
      <c r="M12" s="130">
        <f>IF(AND(booking!M12&lt;&gt;booking!N12,booking!N12&gt;0),booking!N12,0)</f>
        <v>0</v>
      </c>
      <c r="N12" s="131" t="str">
        <f>LOOKUP(M12,b!$F$1:$F$200,b!$G$1:$G$200)</f>
        <v>--------</v>
      </c>
      <c r="O12" s="130">
        <f>IF(AND(booking!M14&lt;&gt;booking!N14,booking!N14&gt;0),booking!N14,0)</f>
        <v>0</v>
      </c>
      <c r="P12" s="132" t="str">
        <f>LOOKUP(O12,b!$F$1:$F$200,b!$G$1:$G$200)</f>
        <v>--------</v>
      </c>
    </row>
    <row r="13" spans="1:16" ht="18.5" x14ac:dyDescent="0.45">
      <c r="A13" s="373" t="s">
        <v>471</v>
      </c>
      <c r="B13" s="175" t="s">
        <v>466</v>
      </c>
      <c r="C13" s="168">
        <f>IF(AND(booking!P$2&lt;&gt;booking!Q$2,booking!P$2&gt;0),booking!P$2,0)</f>
        <v>0</v>
      </c>
      <c r="D13" s="169" t="str">
        <f>LOOKUP(C13,b!$F$1:$F$200,b!$G$1:$G$200)</f>
        <v>--------</v>
      </c>
      <c r="E13" s="168">
        <f>IF(AND(booking!P4&lt;&gt;booking!Q4,booking!P4&gt;0),booking!P4,0)</f>
        <v>0</v>
      </c>
      <c r="F13" s="169" t="str">
        <f>LOOKUP(E13,b!$F$1:$F$200,b!$G$1:$G$200)</f>
        <v>--------</v>
      </c>
      <c r="G13" s="168">
        <f>IF(AND(booking!P6&lt;&gt;booking!Q6,booking!P6&gt;0),booking!P6,0)</f>
        <v>0</v>
      </c>
      <c r="H13" s="169" t="str">
        <f>LOOKUP(G13,b!$F$1:$F$200,b!$G$1:$G$200)</f>
        <v>--------</v>
      </c>
      <c r="I13" s="168">
        <f>IF(AND(booking!P8&lt;&gt;booking!Q8,booking!P8&gt;0),booking!P8,0)</f>
        <v>0</v>
      </c>
      <c r="J13" s="169" t="str">
        <f>LOOKUP(I13,b!$F$1:$F$200,b!$G$1:$G$200)</f>
        <v>--------</v>
      </c>
      <c r="K13" s="168">
        <f>IF(AND(booking!P10&lt;&gt;booking!Q10,booking!P10&gt;0),booking!P10,0)</f>
        <v>0</v>
      </c>
      <c r="L13" s="169" t="str">
        <f>LOOKUP(K13,b!$F$1:$F$200,b!$G$1:$G$200)</f>
        <v>--------</v>
      </c>
      <c r="M13" s="168">
        <f>IF(AND(booking!P12&lt;&gt;booking!Q12,booking!P12&gt;0),booking!P12,0)</f>
        <v>0</v>
      </c>
      <c r="N13" s="169" t="str">
        <f>LOOKUP(M13,b!$F$1:$F$200,b!$G$1:$G$200)</f>
        <v>--------</v>
      </c>
      <c r="O13" s="168">
        <f>IF(AND(booking!P14&lt;&gt;booking!Q14,booking!P14&gt;0),booking!P14,0)</f>
        <v>0</v>
      </c>
      <c r="P13" s="170" t="str">
        <f>LOOKUP(O13,b!$F$1:$F$200,b!$G$1:$G$200)</f>
        <v>--------</v>
      </c>
    </row>
    <row r="14" spans="1:16" ht="19" thickBot="1" x14ac:dyDescent="0.5">
      <c r="A14" s="374"/>
      <c r="B14" s="157" t="s">
        <v>467</v>
      </c>
      <c r="C14" s="172">
        <f>IF(AND(booking!P$2&lt;&gt;booking!Q$2,booking!Q$2&gt;0),booking!Q$2,0)</f>
        <v>0</v>
      </c>
      <c r="D14" s="173" t="str">
        <f>LOOKUP(C14,b!$F$1:$F$200,b!$G$1:$G$200)</f>
        <v>--------</v>
      </c>
      <c r="E14" s="172">
        <f>IF(AND(booking!P4&lt;&gt;booking!Q4,booking!Q4&gt;0),booking!Q4,0)</f>
        <v>0</v>
      </c>
      <c r="F14" s="173" t="str">
        <f>LOOKUP(E14,b!$F$1:$F$200,b!$G$1:$G$200)</f>
        <v>--------</v>
      </c>
      <c r="G14" s="172">
        <f>IF(AND(booking!P6&lt;&gt;booking!Q6,booking!Q6&gt;0),booking!Q6,0)</f>
        <v>0</v>
      </c>
      <c r="H14" s="173" t="str">
        <f>LOOKUP(G14,b!$F$1:$F$200,b!$G$1:$G$200)</f>
        <v>--------</v>
      </c>
      <c r="I14" s="172">
        <f>IF(AND(booking!P8&lt;&gt;booking!Q8,booking!Q8&gt;0),booking!Q8,0)</f>
        <v>0</v>
      </c>
      <c r="J14" s="173" t="str">
        <f>LOOKUP(I14,b!$F$1:$F$200,b!$G$1:$G$200)</f>
        <v>--------</v>
      </c>
      <c r="K14" s="172">
        <f>IF(AND(booking!P10&lt;&gt;booking!Q10,booking!Q10&gt;0),booking!Q10,0)</f>
        <v>0</v>
      </c>
      <c r="L14" s="173" t="str">
        <f>LOOKUP(K14,b!$F$1:$F$200,b!$G$1:$G$200)</f>
        <v>--------</v>
      </c>
      <c r="M14" s="172">
        <f>IF(AND(booking!P12&lt;&gt;booking!Q12,booking!Q12&gt;0),booking!Q12,0)</f>
        <v>0</v>
      </c>
      <c r="N14" s="173" t="str">
        <f>LOOKUP(M14,b!$F$1:$F$200,b!$G$1:$G$200)</f>
        <v>--------</v>
      </c>
      <c r="O14" s="172">
        <f>IF(AND(booking!P14&lt;&gt;booking!Q14,booking!Q14&gt;0),booking!Q14,0)</f>
        <v>0</v>
      </c>
      <c r="P14" s="174" t="str">
        <f>LOOKUP(O14,b!$F$1:$F$200,b!$G$1:$G$200)</f>
        <v>--------</v>
      </c>
    </row>
    <row r="15" spans="1:16" ht="18.5" x14ac:dyDescent="0.45">
      <c r="B15" s="126"/>
      <c r="C15" s="127"/>
      <c r="D15" s="128"/>
      <c r="E15" s="127"/>
      <c r="F15" s="128"/>
      <c r="G15" s="127"/>
      <c r="H15" s="128"/>
      <c r="I15" s="127"/>
      <c r="J15" s="128"/>
      <c r="K15" s="127"/>
      <c r="L15" s="128"/>
      <c r="M15" s="127"/>
      <c r="N15" s="128"/>
      <c r="O15" s="127"/>
      <c r="P15" s="128"/>
    </row>
    <row r="16" spans="1:16" ht="18.5" x14ac:dyDescent="0.45">
      <c r="A16" t="s">
        <v>472</v>
      </c>
      <c r="B16" s="22"/>
      <c r="C16" s="111">
        <f>booking!V2</f>
        <v>0</v>
      </c>
      <c r="D16" s="112"/>
      <c r="E16" s="111">
        <f>booking!V4</f>
        <v>0</v>
      </c>
      <c r="F16" s="112"/>
      <c r="G16" s="111">
        <f>booking!V6</f>
        <v>0</v>
      </c>
      <c r="H16" s="112"/>
      <c r="I16" s="111">
        <f>booking!V8</f>
        <v>0</v>
      </c>
      <c r="J16" s="112"/>
      <c r="K16" s="111">
        <f>booking!V10</f>
        <v>0</v>
      </c>
      <c r="L16" s="112"/>
      <c r="M16" s="111">
        <f>booking!V12</f>
        <v>0</v>
      </c>
      <c r="N16" s="112"/>
      <c r="O16" s="111">
        <f>booking!V14</f>
        <v>0</v>
      </c>
      <c r="P16" s="112"/>
    </row>
    <row r="17" spans="1:16" s="113" customFormat="1" x14ac:dyDescent="0.35">
      <c r="B17" s="114" t="s">
        <v>473</v>
      </c>
      <c r="C17" s="115">
        <v>1</v>
      </c>
      <c r="D17" s="6" t="str">
        <f>IF(weekplan!C6&gt;0,LOOKUP(weekplan!C6,b!$F$1:$F$201,b!$H$1:$H$201),b!$H$1)</f>
        <v>-----</v>
      </c>
      <c r="E17" s="115"/>
      <c r="F17" s="6" t="str">
        <f>IF(weekplan!E6&gt;0,LOOKUP(weekplan!E6,b!$F$1:$F$201,b!$H$1:$H$201),b!$H$1)</f>
        <v>-----</v>
      </c>
      <c r="G17" s="115"/>
      <c r="H17" s="6" t="str">
        <f>IF(weekplan!G6&gt;0,LOOKUP(weekplan!G6,b!$F$1:$F$201,b!$H$1:$H$201),b!$H$1)</f>
        <v>-----</v>
      </c>
      <c r="I17" s="115"/>
      <c r="J17" s="6" t="str">
        <f>IF(weekplan!I6&gt;0,LOOKUP(weekplan!I6,b!$F$1:$F$201,b!$H$1:$H$201),b!$H$1)</f>
        <v>-----</v>
      </c>
      <c r="K17" s="115"/>
      <c r="L17" s="6" t="str">
        <f>IF(weekplan!K6&gt;0,LOOKUP(weekplan!K6,b!$F$1:$F$201,b!$H$1:$H$201),b!$H$1)</f>
        <v>-----</v>
      </c>
      <c r="M17" s="115"/>
      <c r="N17" s="6" t="str">
        <f>IF(weekplan!M6&gt;0,LOOKUP(weekplan!M6,b!$F$1:$F$201,b!$H$1:$H$201),b!$H$1)</f>
        <v>-----</v>
      </c>
      <c r="O17" s="115"/>
      <c r="P17" s="6" t="str">
        <f>IF(weekplan!O6&gt;0,LOOKUP(weekplan!O6,b!$F$1:$F$201,b!$H$1:$H$201),b!$H$1)</f>
        <v>-----</v>
      </c>
    </row>
    <row r="18" spans="1:16" s="113" customFormat="1" x14ac:dyDescent="0.35">
      <c r="B18" s="179" t="s">
        <v>473</v>
      </c>
      <c r="C18" s="180">
        <v>2</v>
      </c>
      <c r="D18" s="148" t="str">
        <f>IF(C8&gt;0,LOOKUP(C8,b!$F$1:$F$201,b!$H$1:$H$201),b!$H$1)</f>
        <v>-----</v>
      </c>
      <c r="E18" s="180"/>
      <c r="F18" s="148" t="str">
        <f>IF(E8&gt;0,LOOKUP(E8,b!$F$1:$F$201,b!$H$1:$H$201),b!$H$1)</f>
        <v>-----</v>
      </c>
      <c r="G18" s="180"/>
      <c r="H18" s="148" t="str">
        <f>IF(G8&gt;0,LOOKUP(G8,b!$F$1:$F$201,b!$H$1:$H$201),b!$H$1)</f>
        <v>-----</v>
      </c>
      <c r="I18" s="180"/>
      <c r="J18" s="148" t="str">
        <f>IF(I8&gt;0,LOOKUP(I8,b!$F$1:$F$201,b!$H$1:$H$201),b!$H$1)</f>
        <v>-----</v>
      </c>
      <c r="K18" s="180"/>
      <c r="L18" s="148" t="str">
        <f>IF(K8&gt;0,LOOKUP(K8,b!$F$1:$F$201,b!$H$1:$H$201),b!$H$1)</f>
        <v>-----</v>
      </c>
      <c r="M18" s="180"/>
      <c r="N18" s="148" t="str">
        <f>IF(M8&gt;0,LOOKUP(M8,b!$F$1:$F$201,b!$H$1:$H$201),b!$H$1)</f>
        <v>-----</v>
      </c>
      <c r="O18" s="180"/>
      <c r="P18" s="148" t="str">
        <f>IF(O8&gt;0,LOOKUP(O8,b!$F$1:$F$201,b!$H$1:$H$201),b!$H$1)</f>
        <v>-----</v>
      </c>
    </row>
    <row r="19" spans="1:16" s="113" customFormat="1" x14ac:dyDescent="0.35">
      <c r="B19" s="114" t="s">
        <v>473</v>
      </c>
      <c r="C19" s="115">
        <v>3</v>
      </c>
      <c r="D19" s="6" t="str">
        <f>IF(C10&gt;0,LOOKUP(C10,b!$F$1:$F$201,b!$H$1:$H$201),b!$H$1)</f>
        <v>-----</v>
      </c>
      <c r="E19" s="115"/>
      <c r="F19" s="6" t="str">
        <f>IF(E10&gt;0,LOOKUP(E10,b!$F$1:$F$201,b!$H$1:$H$201),b!$H$1)</f>
        <v>-----</v>
      </c>
      <c r="G19" s="115"/>
      <c r="H19" s="6" t="str">
        <f>IF(G10&gt;0,LOOKUP(G10,b!$F$1:$F$201,b!$H$1:$H$201),b!$H$1)</f>
        <v>-----</v>
      </c>
      <c r="I19" s="115"/>
      <c r="J19" s="6" t="str">
        <f>IF(I10&gt;0,LOOKUP(I10,b!$F$1:$F$201,b!$H$1:$H$201),b!$H$1)</f>
        <v>-----</v>
      </c>
      <c r="K19" s="115"/>
      <c r="L19" s="6" t="str">
        <f>IF(K10&gt;0,LOOKUP(K10,b!$F$1:$F$201,b!$H$1:$H$201),b!$H$1)</f>
        <v>-----</v>
      </c>
      <c r="M19" s="115"/>
      <c r="N19" s="6" t="str">
        <f>IF(M10&gt;0,LOOKUP(M10,b!$F$1:$F$201,b!$H$1:$H$201),b!$H$1)</f>
        <v>-----</v>
      </c>
      <c r="O19" s="115"/>
      <c r="P19" s="6" t="str">
        <f>IF(O10&gt;0,LOOKUP(O10,b!$F$1:$F$201,b!$H$1:$H$201),b!$H$1)</f>
        <v>-----</v>
      </c>
    </row>
    <row r="20" spans="1:16" s="113" customFormat="1" x14ac:dyDescent="0.35">
      <c r="B20" s="179" t="s">
        <v>473</v>
      </c>
      <c r="C20" s="180">
        <v>4</v>
      </c>
      <c r="D20" s="148" t="str">
        <f>IF(C12&gt;0,LOOKUP(C12,b!$F$1:$F$201,b!$H$1:$H$201),b!$H$1)</f>
        <v>-----</v>
      </c>
      <c r="E20" s="180"/>
      <c r="F20" s="148" t="str">
        <f>IF(E12&gt;0,LOOKUP(E12,b!$F$1:$F$201,b!$H$1:$H$201),b!$H$1)</f>
        <v>-----</v>
      </c>
      <c r="G20" s="180"/>
      <c r="H20" s="148" t="str">
        <f>IF(G12&gt;0,LOOKUP(G12,b!$F$1:$F$201,b!$H$1:$H$201),b!$H$1)</f>
        <v>-----</v>
      </c>
      <c r="I20" s="180"/>
      <c r="J20" s="148" t="str">
        <f>IF(I12&gt;0,LOOKUP(I12,b!$F$1:$F$201,b!$H$1:$H$201),b!$H$1)</f>
        <v>-----</v>
      </c>
      <c r="K20" s="180"/>
      <c r="L20" s="148" t="str">
        <f>IF(K12&gt;0,LOOKUP(K12,b!$F$1:$F$201,b!$H$1:$H$201),b!$H$1)</f>
        <v>-----</v>
      </c>
      <c r="M20" s="180"/>
      <c r="N20" s="148" t="str">
        <f>IF(M12&gt;0,LOOKUP(M12,b!$F$1:$F$201,b!$H$1:$H$201),b!$H$1)</f>
        <v>-----</v>
      </c>
      <c r="O20" s="180"/>
      <c r="P20" s="148" t="str">
        <f>IF(O12&gt;0,LOOKUP(O12,b!$F$1:$F$201,b!$H$1:$H$201),b!$H$1)</f>
        <v>-----</v>
      </c>
    </row>
    <row r="21" spans="1:16" s="113" customFormat="1" ht="15" thickBot="1" x14ac:dyDescent="0.4">
      <c r="B21" s="118" t="s">
        <v>473</v>
      </c>
      <c r="C21" s="119">
        <v>5</v>
      </c>
      <c r="D21" s="22" t="str">
        <f>IF(C14&gt;0,LOOKUP(C14,b!$F$1:$F$201,b!$H$1:$H$201),b!$H$1)</f>
        <v>-----</v>
      </c>
      <c r="E21" s="119"/>
      <c r="F21" s="22" t="str">
        <f>IF(E14&gt;0,LOOKUP(E14,b!$F$1:$F$201,b!$H$1:$H$201),b!$H$1)</f>
        <v>-----</v>
      </c>
      <c r="G21" s="119"/>
      <c r="H21" s="22" t="str">
        <f>IF(G14&gt;0,LOOKUP(G14,b!$F$1:$F$201,b!$H$1:$H$201),b!$H$1)</f>
        <v>-----</v>
      </c>
      <c r="I21" s="119"/>
      <c r="J21" s="22" t="str">
        <f>IF(I14&gt;0,LOOKUP(I14,b!$F$1:$F$201,b!$H$1:$H$201),b!$H$1)</f>
        <v>-----</v>
      </c>
      <c r="K21" s="119"/>
      <c r="L21" s="22" t="str">
        <f>IF(K14&gt;0,LOOKUP(K14,b!$F$1:$F$201,b!$H$1:$H$201),b!$H$1)</f>
        <v>-----</v>
      </c>
      <c r="M21" s="119"/>
      <c r="N21" s="22" t="str">
        <f>IF(M14&gt;0,LOOKUP(M14,b!$F$1:$F$201,b!$H$1:$H$201),b!$H$1)</f>
        <v>-----</v>
      </c>
      <c r="O21" s="119"/>
      <c r="P21" s="22" t="str">
        <f>IF(O14&gt;0,LOOKUP(O14,b!$F$1:$F$201,b!$H$1:$H$201),b!$H$1)</f>
        <v>-----</v>
      </c>
    </row>
    <row r="22" spans="1:16" ht="55.4" customHeight="1" x14ac:dyDescent="0.45">
      <c r="A22" s="46" t="s">
        <v>474</v>
      </c>
      <c r="B22" s="58"/>
      <c r="C22" s="120"/>
      <c r="D22" s="121"/>
      <c r="E22" s="120"/>
      <c r="F22" s="121"/>
      <c r="G22" s="120"/>
      <c r="H22" s="121"/>
      <c r="I22" s="120"/>
      <c r="J22" s="121"/>
      <c r="K22" s="120"/>
      <c r="L22" s="121"/>
      <c r="M22" s="120"/>
      <c r="N22" s="121"/>
      <c r="O22" s="120"/>
      <c r="P22" s="122"/>
    </row>
    <row r="23" spans="1:16" ht="55.4" customHeight="1" x14ac:dyDescent="0.35">
      <c r="A23" s="47" t="s">
        <v>475</v>
      </c>
      <c r="D23" s="6"/>
      <c r="F23" s="6"/>
      <c r="H23" s="6"/>
      <c r="J23" s="6"/>
      <c r="L23" s="6"/>
      <c r="N23" s="6"/>
      <c r="P23" s="61"/>
    </row>
    <row r="24" spans="1:16" ht="55.4" customHeight="1" thickBot="1" x14ac:dyDescent="0.4">
      <c r="A24" s="50" t="s">
        <v>476</v>
      </c>
      <c r="B24" s="123"/>
      <c r="C24" s="124"/>
      <c r="D24" s="63"/>
      <c r="E24" s="124"/>
      <c r="F24" s="63"/>
      <c r="G24" s="124"/>
      <c r="H24" s="63"/>
      <c r="I24" s="124"/>
      <c r="J24" s="63"/>
      <c r="K24" s="124"/>
      <c r="L24" s="63"/>
      <c r="M24" s="124"/>
      <c r="N24" s="63"/>
      <c r="O24" s="124"/>
      <c r="P24" s="65"/>
    </row>
    <row r="25" spans="1:16" ht="23.5" x14ac:dyDescent="0.55000000000000004">
      <c r="A25" s="107" t="s">
        <v>477</v>
      </c>
      <c r="D25">
        <v>16</v>
      </c>
      <c r="F25">
        <v>18</v>
      </c>
      <c r="H25">
        <v>20</v>
      </c>
      <c r="J25">
        <v>22</v>
      </c>
      <c r="L25">
        <v>24</v>
      </c>
      <c r="N25">
        <v>26</v>
      </c>
      <c r="P25">
        <v>28</v>
      </c>
    </row>
    <row r="26" spans="1:16" x14ac:dyDescent="0.35">
      <c r="C26" s="368" t="s">
        <v>293</v>
      </c>
      <c r="D26" s="368"/>
      <c r="E26" s="368" t="s">
        <v>294</v>
      </c>
      <c r="F26" s="368"/>
      <c r="G26" s="368" t="s">
        <v>295</v>
      </c>
      <c r="H26" s="368"/>
      <c r="I26" s="368" t="s">
        <v>296</v>
      </c>
      <c r="J26" s="368"/>
      <c r="K26" s="368" t="s">
        <v>297</v>
      </c>
      <c r="L26" s="368"/>
      <c r="M26" s="368" t="s">
        <v>298</v>
      </c>
      <c r="N26" s="368"/>
      <c r="O26" s="368" t="s">
        <v>299</v>
      </c>
      <c r="P26" s="368"/>
    </row>
    <row r="27" spans="1:16" x14ac:dyDescent="0.35">
      <c r="C27" s="369">
        <f>booking!C16</f>
        <v>45383</v>
      </c>
      <c r="D27" s="368"/>
      <c r="E27" s="369">
        <f>booking!C18</f>
        <v>45384</v>
      </c>
      <c r="F27" s="368"/>
      <c r="G27" s="369">
        <f>booking!C20</f>
        <v>45385</v>
      </c>
      <c r="H27" s="368"/>
      <c r="I27" s="369">
        <f>booking!C22</f>
        <v>45386</v>
      </c>
      <c r="J27" s="368"/>
      <c r="K27" s="369">
        <f>booking!C24</f>
        <v>45387</v>
      </c>
      <c r="L27" s="368"/>
      <c r="M27" s="369">
        <f>booking!C26</f>
        <v>45388</v>
      </c>
      <c r="N27" s="368"/>
      <c r="O27" s="369">
        <f>booking!C28</f>
        <v>45389</v>
      </c>
      <c r="P27" s="368"/>
    </row>
    <row r="28" spans="1:16" ht="15" thickBot="1" x14ac:dyDescent="0.4">
      <c r="C28" s="1" t="s">
        <v>387</v>
      </c>
      <c r="D28" t="s">
        <v>464</v>
      </c>
      <c r="E28" s="1" t="s">
        <v>387</v>
      </c>
      <c r="F28" t="s">
        <v>464</v>
      </c>
    </row>
    <row r="29" spans="1:16" ht="18.5" x14ac:dyDescent="0.45">
      <c r="A29" s="373" t="s">
        <v>465</v>
      </c>
      <c r="B29" s="167" t="s">
        <v>466</v>
      </c>
      <c r="C29" s="168">
        <f>IF(AND(booking!D16&lt;&gt;booking!E16,booking!D16&gt;0),booking!D16,0)</f>
        <v>0</v>
      </c>
      <c r="D29" s="169" t="str">
        <f>LOOKUP(C29,b!$F$1:$F$200,b!$G$1:$G$200)</f>
        <v>--------</v>
      </c>
      <c r="E29" s="168">
        <f>IF(AND(booking!D18&lt;&gt;booking!E18,booking!D18&gt;0),booking!D18,0)</f>
        <v>0</v>
      </c>
      <c r="F29" s="169" t="str">
        <f>LOOKUP(E29,b!$F$1:$F$200,b!$G$1:$G$200)</f>
        <v>--------</v>
      </c>
      <c r="G29" s="168">
        <f>IF(AND(booking!D20&lt;&gt;booking!E20,booking!D20&gt;0),booking!D20,0)</f>
        <v>0</v>
      </c>
      <c r="H29" s="169" t="str">
        <f>LOOKUP(G29,b!$F$1:$F$200,b!$G$1:$G$200)</f>
        <v>--------</v>
      </c>
      <c r="I29" s="168">
        <f>IF(AND(booking!D22&lt;&gt;booking!E22,booking!D22&gt;0),booking!D22,0)</f>
        <v>0</v>
      </c>
      <c r="J29" s="169" t="str">
        <f>LOOKUP(I29,b!$F$1:$F$200,b!$G$1:$G$200)</f>
        <v>--------</v>
      </c>
      <c r="K29" s="168">
        <f>IF(AND(booking!D24&lt;&gt;booking!E24,booking!D24&gt;0),booking!D24,0)</f>
        <v>0</v>
      </c>
      <c r="L29" s="169" t="str">
        <f>LOOKUP(K29,b!$F$1:$F$200,b!$G$1:$G$200)</f>
        <v>--------</v>
      </c>
      <c r="M29" s="168">
        <f>IF(AND(booking!D26&lt;&gt;booking!E26,booking!D26&gt;0),booking!D26,0)</f>
        <v>0</v>
      </c>
      <c r="N29" s="169" t="str">
        <f>LOOKUP(M29,b!$F$1:$F$200,b!$G$1:$G$200)</f>
        <v>--------</v>
      </c>
      <c r="O29" s="168">
        <f>IF(AND(booking!D28&lt;&gt;booking!E28,booking!D28&gt;0),booking!D28,0)</f>
        <v>0</v>
      </c>
      <c r="P29" s="170" t="str">
        <f>LOOKUP(O29,b!$F$1:$F$200,b!$G$1:$G$200)</f>
        <v>--------</v>
      </c>
    </row>
    <row r="30" spans="1:16" ht="19" thickBot="1" x14ac:dyDescent="0.5">
      <c r="A30" s="374"/>
      <c r="B30" s="171" t="s">
        <v>467</v>
      </c>
      <c r="C30" s="172">
        <f>IF(AND(booking!D16&lt;&gt;booking!E16,booking!E16&gt;0),booking!E16,0)</f>
        <v>0</v>
      </c>
      <c r="D30" s="173" t="str">
        <f>LOOKUP(C30,b!$F$1:$F$200,b!$G$1:$G$200)</f>
        <v>--------</v>
      </c>
      <c r="E30" s="172">
        <f>IF(AND(booking!D18&lt;&gt;booking!E18,booking!E18&gt;0),booking!E18,0)</f>
        <v>0</v>
      </c>
      <c r="F30" s="173" t="str">
        <f>LOOKUP(E30,b!$F$1:$F$200,b!$G$1:$G$200)</f>
        <v>--------</v>
      </c>
      <c r="G30" s="172">
        <f>IF(AND(booking!D20&lt;&gt;booking!E20,booking!E20&gt;0),booking!E20,0)</f>
        <v>0</v>
      </c>
      <c r="H30" s="173" t="str">
        <f>LOOKUP(G30,b!$F$1:$F$200,b!$G$1:$G$200)</f>
        <v>--------</v>
      </c>
      <c r="I30" s="172">
        <f>IF(AND(booking!D22&lt;&gt;booking!E22,booking!E22&gt;0),booking!E22,0)</f>
        <v>0</v>
      </c>
      <c r="J30" s="173" t="str">
        <f>LOOKUP(I30,b!$F$1:$F$200,b!$G$1:$G$200)</f>
        <v>--------</v>
      </c>
      <c r="K30" s="172">
        <f>IF(AND(booking!D24&lt;&gt;booking!E24,booking!E24&gt;0),booking!E24,0)</f>
        <v>0</v>
      </c>
      <c r="L30" s="173" t="str">
        <f>LOOKUP(K30,b!$F$1:$F$200,b!$G$1:$G$200)</f>
        <v>--------</v>
      </c>
      <c r="M30" s="172">
        <f>IF(AND(booking!D26&lt;&gt;booking!E26,booking!E26&gt;0),booking!E26,0)</f>
        <v>0</v>
      </c>
      <c r="N30" s="173" t="str">
        <f>LOOKUP(M30,b!$F$1:$F$200,b!$G$1:$G$200)</f>
        <v>--------</v>
      </c>
      <c r="O30" s="172">
        <f>IF(AND(booking!D28&lt;&gt;booking!E28,booking!E28&gt;0),booking!E28,0)</f>
        <v>0</v>
      </c>
      <c r="P30" s="174" t="str">
        <f>LOOKUP(O30,b!$F$1:$F$200,b!$G$1:$G$200)</f>
        <v>--------</v>
      </c>
    </row>
    <row r="31" spans="1:16" ht="18.5" x14ac:dyDescent="0.45">
      <c r="A31" s="371" t="s">
        <v>468</v>
      </c>
      <c r="B31" s="133" t="s">
        <v>466</v>
      </c>
      <c r="C31" s="129">
        <f>IF(AND(booking!G16&lt;&gt;booking!H16,booking!G16&gt;0),booking!G16,0)</f>
        <v>0</v>
      </c>
      <c r="D31" s="121" t="str">
        <f>LOOKUP(C31,b!$F$1:$F$200,b!$G$1:$G$200)</f>
        <v>--------</v>
      </c>
      <c r="E31" s="129">
        <f>IF(AND(booking!G18&lt;&gt;booking!H18,booking!G18&gt;0),booking!G18,0)</f>
        <v>0</v>
      </c>
      <c r="F31" s="121" t="str">
        <f>LOOKUP(E31,b!$F$1:$F$200,b!$G$1:$G$200)</f>
        <v>--------</v>
      </c>
      <c r="G31" s="129">
        <f>IF(AND(booking!G20&lt;&gt;booking!H20,booking!G20&gt;0),booking!G20,0)</f>
        <v>0</v>
      </c>
      <c r="H31" s="121" t="str">
        <f>LOOKUP(G31,b!$F$1:$F$200,b!$G$1:$G$200)</f>
        <v>--------</v>
      </c>
      <c r="I31" s="129">
        <f>IF(AND(booking!G22&lt;&gt;booking!H22,booking!G22&gt;0),booking!G22,0)</f>
        <v>0</v>
      </c>
      <c r="J31" s="121" t="str">
        <f>LOOKUP(I31,b!$F$1:$F$200,b!$G$1:$G$200)</f>
        <v>--------</v>
      </c>
      <c r="K31" s="129">
        <f>IF(AND(booking!G24&lt;&gt;booking!H24,booking!G24&gt;0),booking!G24,0)</f>
        <v>0</v>
      </c>
      <c r="L31" s="121" t="str">
        <f>LOOKUP(K31,b!$F$1:$F$200,b!$G$1:$G$200)</f>
        <v>--------</v>
      </c>
      <c r="M31" s="129">
        <f>IF(AND(booking!G26&lt;&gt;booking!H26,booking!G26&gt;0),booking!G26,0)</f>
        <v>0</v>
      </c>
      <c r="N31" s="121" t="str">
        <f>LOOKUP(M31,b!$F$1:$F$200,b!$G$1:$G$200)</f>
        <v>--------</v>
      </c>
      <c r="O31" s="129">
        <f>IF(AND(booking!G28&lt;&gt;booking!H28,booking!G28&gt;0),booking!G28,0)</f>
        <v>0</v>
      </c>
      <c r="P31" s="122" t="str">
        <f>LOOKUP(O31,b!$F$1:$F$200,b!$G$1:$G$200)</f>
        <v>--------</v>
      </c>
    </row>
    <row r="32" spans="1:16" ht="19" thickBot="1" x14ac:dyDescent="0.5">
      <c r="A32" s="372"/>
      <c r="B32" s="63" t="s">
        <v>467</v>
      </c>
      <c r="C32" s="130">
        <f>IF(AND(booking!G16&lt;&gt;booking!H16,booking!H16&gt;0),booking!H16,0)</f>
        <v>0</v>
      </c>
      <c r="D32" s="131" t="str">
        <f>LOOKUP(C32,b!$F$1:$F$200,b!$G$1:$G$200)</f>
        <v>--------</v>
      </c>
      <c r="E32" s="130">
        <f>IF(AND(booking!G18&lt;&gt;booking!H18,booking!H18&gt;0),booking!H18,0)</f>
        <v>0</v>
      </c>
      <c r="F32" s="131" t="str">
        <f>LOOKUP(E32,b!$F$1:$F$200,b!$G$1:$G$200)</f>
        <v>--------</v>
      </c>
      <c r="G32" s="130">
        <f>IF(AND(booking!G20&lt;&gt;booking!H20,booking!H20&gt;0),booking!H20,0)</f>
        <v>0</v>
      </c>
      <c r="H32" s="131" t="str">
        <f>LOOKUP(G32,b!$F$1:$F$200,b!$G$1:$G$200)</f>
        <v>--------</v>
      </c>
      <c r="I32" s="130">
        <f>IF(AND(booking!G22&lt;&gt;booking!H22,booking!H22&gt;0),booking!H22,0)</f>
        <v>0</v>
      </c>
      <c r="J32" s="131" t="str">
        <f>LOOKUP(I32,b!$F$1:$F$200,b!$G$1:$G$200)</f>
        <v>--------</v>
      </c>
      <c r="K32" s="130">
        <f>IF(AND(booking!G24&lt;&gt;booking!H24,booking!H24&gt;0),booking!H24,0)</f>
        <v>0</v>
      </c>
      <c r="L32" s="131" t="str">
        <f>LOOKUP(K32,b!$F$1:$F$200,b!$G$1:$G$200)</f>
        <v>--------</v>
      </c>
      <c r="M32" s="130">
        <f>IF(AND(booking!G26&lt;&gt;booking!H26,booking!H26&gt;0),booking!H26,0)</f>
        <v>0</v>
      </c>
      <c r="N32" s="131" t="str">
        <f>LOOKUP(M32,b!$F$1:$F$200,b!$G$1:$G$200)</f>
        <v>--------</v>
      </c>
      <c r="O32" s="130">
        <f>IF(AND(booking!G28&lt;&gt;booking!H28,booking!H28&gt;0),booking!H28,0)</f>
        <v>0</v>
      </c>
      <c r="P32" s="132" t="str">
        <f>LOOKUP(O32,b!$F$1:$F$200,b!$G$1:$G$200)</f>
        <v>--------</v>
      </c>
    </row>
    <row r="33" spans="1:16" ht="18.5" x14ac:dyDescent="0.45">
      <c r="A33" s="373" t="s">
        <v>469</v>
      </c>
      <c r="B33" s="175" t="s">
        <v>466</v>
      </c>
      <c r="C33" s="168">
        <f>IF(AND(booking!J16&lt;&gt;booking!K16,booking!J16&gt;0),booking!J16,0)</f>
        <v>0</v>
      </c>
      <c r="D33" s="169" t="str">
        <f>LOOKUP(C33,b!$F$1:$F$200,b!$G$1:$G$200)</f>
        <v>--------</v>
      </c>
      <c r="E33" s="168">
        <f>IF(AND(booking!J18&lt;&gt;booking!K18,booking!J18&gt;0),booking!J18,0)</f>
        <v>0</v>
      </c>
      <c r="F33" s="169" t="str">
        <f>LOOKUP(E33,b!$F$1:$F$200,b!$G$1:$G$200)</f>
        <v>--------</v>
      </c>
      <c r="G33" s="168">
        <f>IF(AND(booking!J20&lt;&gt;booking!K20,booking!J20&gt;0),booking!J20,0)</f>
        <v>0</v>
      </c>
      <c r="H33" s="169" t="str">
        <f>LOOKUP(G33,b!$F$1:$F$200,b!$G$1:$G$200)</f>
        <v>--------</v>
      </c>
      <c r="I33" s="168">
        <f>IF(AND(booking!J22&lt;&gt;booking!K22,booking!J22&gt;0),booking!J22,0)</f>
        <v>0</v>
      </c>
      <c r="J33" s="169" t="str">
        <f>LOOKUP(I33,b!$F$1:$F$200,b!$G$1:$G$200)</f>
        <v>--------</v>
      </c>
      <c r="K33" s="168">
        <f>IF(AND(booking!J24&lt;&gt;booking!K24,booking!J24&gt;0),booking!J24,0)</f>
        <v>0</v>
      </c>
      <c r="L33" s="169" t="str">
        <f>LOOKUP(K33,b!$F$1:$F$200,b!$G$1:$G$200)</f>
        <v>--------</v>
      </c>
      <c r="M33" s="168">
        <f>IF(AND(booking!J26&lt;&gt;booking!K26,booking!J26&gt;0),booking!J26,0)</f>
        <v>0</v>
      </c>
      <c r="N33" s="169" t="str">
        <f>LOOKUP(M33,b!$F$1:$F$200,b!$G$1:$G$200)</f>
        <v>--------</v>
      </c>
      <c r="O33" s="168">
        <f>IF(AND(booking!J28&lt;&gt;booking!K28,booking!J28&gt;0),booking!J28,0)</f>
        <v>0</v>
      </c>
      <c r="P33" s="170" t="str">
        <f>LOOKUP(O33,b!$F$1:$F$200,b!$G$1:$G$200)</f>
        <v>--------</v>
      </c>
    </row>
    <row r="34" spans="1:16" ht="19" thickBot="1" x14ac:dyDescent="0.5">
      <c r="A34" s="374"/>
      <c r="B34" s="157" t="s">
        <v>467</v>
      </c>
      <c r="C34" s="172">
        <f>IF(AND(booking!J16&lt;&gt;booking!K16,booking!K16&gt;0),booking!K16,0)</f>
        <v>0</v>
      </c>
      <c r="D34" s="173" t="str">
        <f>LOOKUP(C34,b!$F$1:$F$200,b!$G$1:$G$200)</f>
        <v>--------</v>
      </c>
      <c r="E34" s="172">
        <f>IF(AND(booking!J18&lt;&gt;booking!K18,booking!K18&gt;0),booking!K18,0)</f>
        <v>0</v>
      </c>
      <c r="F34" s="173" t="str">
        <f>LOOKUP(E34,b!$F$1:$F$200,b!$G$1:$G$200)</f>
        <v>--------</v>
      </c>
      <c r="G34" s="172">
        <f>IF(AND(booking!J20&lt;&gt;booking!K20,booking!K20&gt;0),booking!K20,0)</f>
        <v>0</v>
      </c>
      <c r="H34" s="173" t="str">
        <f>LOOKUP(G34,b!$F$1:$F$200,b!$G$1:$G$200)</f>
        <v>--------</v>
      </c>
      <c r="I34" s="172">
        <f>IF(AND(booking!J22&lt;&gt;booking!K22,booking!K22&gt;0),booking!K22,0)</f>
        <v>0</v>
      </c>
      <c r="J34" s="173" t="str">
        <f>LOOKUP(I34,b!$F$1:$F$200,b!$G$1:$G$200)</f>
        <v>--------</v>
      </c>
      <c r="K34" s="172">
        <f>IF(AND(booking!J24&lt;&gt;booking!K24,booking!K24&gt;0),booking!K24,0)</f>
        <v>0</v>
      </c>
      <c r="L34" s="173" t="str">
        <f>LOOKUP(K34,b!$F$1:$F$200,b!$G$1:$G$200)</f>
        <v>--------</v>
      </c>
      <c r="M34" s="172">
        <f>IF(AND(booking!J26&lt;&gt;booking!K26,booking!K26&gt;0),booking!K26,0)</f>
        <v>0</v>
      </c>
      <c r="N34" s="173" t="str">
        <f>LOOKUP(M34,b!$F$1:$F$200,b!$G$1:$G$200)</f>
        <v>--------</v>
      </c>
      <c r="O34" s="172">
        <f>IF(AND(booking!J28&lt;&gt;booking!K28,booking!K28&gt;0),booking!K28,0)</f>
        <v>0</v>
      </c>
      <c r="P34" s="174" t="str">
        <f>LOOKUP(O34,b!$F$1:$F$200,b!$G$1:$G$200)</f>
        <v>--------</v>
      </c>
    </row>
    <row r="35" spans="1:16" ht="18.5" x14ac:dyDescent="0.45">
      <c r="A35" s="371" t="s">
        <v>470</v>
      </c>
      <c r="B35" s="133" t="s">
        <v>466</v>
      </c>
      <c r="C35" s="129">
        <f>IF(AND(booking!M16&lt;&gt;booking!N16,booking!M16&gt;0),booking!M16,0)</f>
        <v>0</v>
      </c>
      <c r="D35" s="121" t="str">
        <f>LOOKUP(C35,b!$F$1:$F$200,b!$G$1:$G$200)</f>
        <v>--------</v>
      </c>
      <c r="E35" s="129">
        <f>IF(AND(booking!M18&lt;&gt;booking!N18,booking!M18&gt;0),booking!M18,0)</f>
        <v>0</v>
      </c>
      <c r="F35" s="121" t="str">
        <f>LOOKUP(E35,b!$F$1:$F$200,b!$G$1:$G$200)</f>
        <v>--------</v>
      </c>
      <c r="G35" s="129">
        <f>IF(AND(booking!M20&lt;&gt;booking!N20,booking!M20&gt;0),booking!M20,0)</f>
        <v>0</v>
      </c>
      <c r="H35" s="121" t="str">
        <f>LOOKUP(G35,b!$F$1:$F$200,b!$G$1:$G$200)</f>
        <v>--------</v>
      </c>
      <c r="I35" s="129">
        <f>IF(AND(booking!M22&lt;&gt;booking!N22,booking!M22&gt;0),booking!M22,0)</f>
        <v>0</v>
      </c>
      <c r="J35" s="121" t="str">
        <f>LOOKUP(I35,b!$F$1:$F$200,b!$G$1:$G$200)</f>
        <v>--------</v>
      </c>
      <c r="K35" s="129">
        <f>IF(AND(booking!M24&lt;&gt;booking!N24,booking!M24&gt;0),booking!M24,0)</f>
        <v>0</v>
      </c>
      <c r="L35" s="121" t="str">
        <f>LOOKUP(K35,b!$F$1:$F$200,b!$G$1:$G$200)</f>
        <v>--------</v>
      </c>
      <c r="M35" s="129">
        <f>IF(AND(booking!M26&lt;&gt;booking!N26,booking!M26&gt;0),booking!M26,0)</f>
        <v>0</v>
      </c>
      <c r="N35" s="121" t="str">
        <f>LOOKUP(M35,b!$F$1:$F$200,b!$G$1:$G$200)</f>
        <v>--------</v>
      </c>
      <c r="O35" s="129">
        <f>IF(AND(booking!M28&lt;&gt;booking!N28,booking!M28&gt;0),booking!M28,0)</f>
        <v>0</v>
      </c>
      <c r="P35" s="122" t="str">
        <f>LOOKUP(O35,b!$F$1:$F$200,b!$G$1:$G$200)</f>
        <v>--------</v>
      </c>
    </row>
    <row r="36" spans="1:16" ht="19" thickBot="1" x14ac:dyDescent="0.5">
      <c r="A36" s="372"/>
      <c r="B36" s="63" t="s">
        <v>467</v>
      </c>
      <c r="C36" s="130">
        <f>IF(AND(booking!M16&lt;&gt;booking!N16,booking!N16&gt;0),booking!N16,0)</f>
        <v>0</v>
      </c>
      <c r="D36" s="131" t="str">
        <f>LOOKUP(C36,b!$F$1:$F$200,b!$G$1:$G$200)</f>
        <v>--------</v>
      </c>
      <c r="E36" s="130">
        <f>IF(AND(booking!M18&lt;&gt;booking!N18,booking!N18&gt;0),booking!N18,0)</f>
        <v>0</v>
      </c>
      <c r="F36" s="131" t="str">
        <f>LOOKUP(E36,b!$F$1:$F$200,b!$G$1:$G$200)</f>
        <v>--------</v>
      </c>
      <c r="G36" s="130">
        <f>IF(AND(booking!M20&lt;&gt;booking!N20,booking!N20&gt;0),booking!N20,0)</f>
        <v>0</v>
      </c>
      <c r="H36" s="131" t="str">
        <f>LOOKUP(G36,b!$F$1:$F$200,b!$G$1:$G$200)</f>
        <v>--------</v>
      </c>
      <c r="I36" s="130">
        <f>IF(AND(booking!M22&lt;&gt;booking!N22,booking!N22&gt;0),booking!N22,0)</f>
        <v>0</v>
      </c>
      <c r="J36" s="131" t="str">
        <f>LOOKUP(I36,b!$F$1:$F$200,b!$G$1:$G$200)</f>
        <v>--------</v>
      </c>
      <c r="K36" s="130">
        <f>IF(AND(booking!M24&lt;&gt;booking!N24,booking!N24&gt;0),booking!N24,0)</f>
        <v>0</v>
      </c>
      <c r="L36" s="131" t="str">
        <f>LOOKUP(K36,b!$F$1:$F$200,b!$G$1:$G$200)</f>
        <v>--------</v>
      </c>
      <c r="M36" s="130">
        <f>IF(AND(booking!M26&lt;&gt;booking!N26,booking!N26&gt;0),booking!N26,0)</f>
        <v>0</v>
      </c>
      <c r="N36" s="131" t="str">
        <f>LOOKUP(M36,b!$F$1:$F$200,b!$G$1:$G$200)</f>
        <v>--------</v>
      </c>
      <c r="O36" s="130">
        <f>IF(AND(booking!M28&lt;&gt;booking!N28,booking!N28&gt;0),booking!N28,0)</f>
        <v>0</v>
      </c>
      <c r="P36" s="132" t="str">
        <f>LOOKUP(O36,b!$F$1:$F$200,b!$G$1:$G$200)</f>
        <v>--------</v>
      </c>
    </row>
    <row r="37" spans="1:16" ht="18.5" x14ac:dyDescent="0.45">
      <c r="A37" s="373" t="s">
        <v>471</v>
      </c>
      <c r="B37" s="175" t="s">
        <v>466</v>
      </c>
      <c r="C37" s="168">
        <f>IF(AND(booking!P16&lt;&gt;booking!Q16,booking!P16&gt;0),booking!P16,0)</f>
        <v>0</v>
      </c>
      <c r="D37" s="169" t="str">
        <f>LOOKUP(C37,b!$F$1:$F$200,b!$G$1:$G$200)</f>
        <v>--------</v>
      </c>
      <c r="E37" s="168">
        <f>IF(AND(booking!P18&lt;&gt;booking!Q18,booking!P18&gt;0),booking!P18,0)</f>
        <v>0</v>
      </c>
      <c r="F37" s="169" t="str">
        <f>LOOKUP(E37,b!$F$1:$F$200,b!$G$1:$G$200)</f>
        <v>--------</v>
      </c>
      <c r="G37" s="168">
        <f>IF(AND(booking!P20&lt;&gt;booking!Q20,booking!P30&gt;0),booking!P30,0)</f>
        <v>0</v>
      </c>
      <c r="H37" s="169" t="str">
        <f>LOOKUP(G37,b!$F$1:$F$200,b!$G$1:$G$200)</f>
        <v>--------</v>
      </c>
      <c r="I37" s="168">
        <f>IF(AND(booking!P22&lt;&gt;booking!Q22,booking!P22&gt;0),booking!P22,0)</f>
        <v>0</v>
      </c>
      <c r="J37" s="169" t="str">
        <f>LOOKUP(I37,b!$F$1:$F$200,b!$G$1:$G$200)</f>
        <v>--------</v>
      </c>
      <c r="K37" s="168">
        <f>IF(AND(booking!P24&lt;&gt;booking!Q24,booking!P24&gt;0),booking!P24,0)</f>
        <v>0</v>
      </c>
      <c r="L37" s="169" t="str">
        <f>LOOKUP(K37,b!$F$1:$F$200,b!$G$1:$G$200)</f>
        <v>--------</v>
      </c>
      <c r="M37" s="168">
        <f>IF(AND(booking!P26&lt;&gt;booking!Q26,booking!P26&gt;0),booking!P26,0)</f>
        <v>0</v>
      </c>
      <c r="N37" s="169" t="str">
        <f>LOOKUP(M37,b!$F$1:$F$200,b!$G$1:$G$200)</f>
        <v>--------</v>
      </c>
      <c r="O37" s="168">
        <f>IF(AND(booking!P28&lt;&gt;booking!Q28,booking!P28&gt;0),booking!P28,0)</f>
        <v>0</v>
      </c>
      <c r="P37" s="170" t="str">
        <f>LOOKUP(O37,b!$F$1:$F$200,b!$G$1:$G$200)</f>
        <v>--------</v>
      </c>
    </row>
    <row r="38" spans="1:16" ht="19" thickBot="1" x14ac:dyDescent="0.5">
      <c r="A38" s="374"/>
      <c r="B38" s="157" t="s">
        <v>467</v>
      </c>
      <c r="C38" s="172">
        <f>IF(AND(booking!P16&lt;&gt;booking!Q16,booking!Q16&gt;0),booking!Q16,0)</f>
        <v>0</v>
      </c>
      <c r="D38" s="173" t="str">
        <f>LOOKUP(C38,b!$F$1:$F$200,b!$G$1:$G$200)</f>
        <v>--------</v>
      </c>
      <c r="E38" s="172">
        <f>IF(AND(booking!P18&lt;&gt;booking!Q18,booking!Q18&gt;0),booking!Q18,0)</f>
        <v>0</v>
      </c>
      <c r="F38" s="173" t="str">
        <f>LOOKUP(E38,b!$F$1:$F$200,b!$G$1:$G$200)</f>
        <v>--------</v>
      </c>
      <c r="G38" s="172">
        <f>IF(AND(booking!P20&lt;&gt;booking!Q20,booking!Q20&gt;0),booking!Q20,0)</f>
        <v>0</v>
      </c>
      <c r="H38" s="173" t="str">
        <f>LOOKUP(G38,b!$F$1:$F$200,b!$G$1:$G$200)</f>
        <v>--------</v>
      </c>
      <c r="I38" s="172">
        <f>IF(AND(booking!P22&lt;&gt;booking!Q22,booking!Q22&gt;0),booking!Q22,0)</f>
        <v>0</v>
      </c>
      <c r="J38" s="173" t="str">
        <f>LOOKUP(I38,b!$F$1:$F$200,b!$G$1:$G$200)</f>
        <v>--------</v>
      </c>
      <c r="K38" s="172">
        <f>IF(AND(booking!P24&lt;&gt;booking!Q24,booking!Q24&gt;0),booking!Q24,0)</f>
        <v>0</v>
      </c>
      <c r="L38" s="173" t="str">
        <f>LOOKUP(K38,b!$F$1:$F$200,b!$G$1:$G$200)</f>
        <v>--------</v>
      </c>
      <c r="M38" s="172">
        <f>IF(AND(booking!P26&lt;&gt;booking!Q26,booking!Q26&gt;0),booking!Q26,0)</f>
        <v>0</v>
      </c>
      <c r="N38" s="173" t="str">
        <f>LOOKUP(M38,b!$F$1:$F$200,b!$G$1:$G$200)</f>
        <v>--------</v>
      </c>
      <c r="O38" s="172">
        <f>IF(AND(booking!P28&lt;&gt;booking!Q28,booking!Q28&gt;0),booking!Q28,0)</f>
        <v>0</v>
      </c>
      <c r="P38" s="174" t="str">
        <f>LOOKUP(O38,b!$F$1:$F$200,b!$G$1:$G$200)</f>
        <v>--------</v>
      </c>
    </row>
    <row r="39" spans="1:16" ht="18.5" x14ac:dyDescent="0.45">
      <c r="B39" s="126"/>
      <c r="C39" s="127"/>
      <c r="D39" s="128"/>
      <c r="E39" s="127"/>
      <c r="F39" s="128"/>
      <c r="G39" s="127"/>
      <c r="H39" s="128"/>
      <c r="I39" s="127"/>
      <c r="J39" s="128"/>
      <c r="K39" s="127"/>
      <c r="L39" s="128"/>
      <c r="M39" s="127"/>
      <c r="N39" s="128"/>
      <c r="O39" s="127"/>
      <c r="P39" s="128"/>
    </row>
    <row r="40" spans="1:16" ht="18.5" x14ac:dyDescent="0.45">
      <c r="A40" t="s">
        <v>472</v>
      </c>
      <c r="B40" s="6"/>
      <c r="C40" s="110">
        <f>booking!V16</f>
        <v>0</v>
      </c>
      <c r="D40" s="108"/>
      <c r="E40" s="110">
        <f>booking!V18</f>
        <v>0</v>
      </c>
      <c r="F40" s="108"/>
      <c r="G40" s="110">
        <f>booking!V20</f>
        <v>0</v>
      </c>
      <c r="H40" s="108"/>
      <c r="I40" s="110">
        <f>booking!V22</f>
        <v>0</v>
      </c>
      <c r="J40" s="108"/>
      <c r="K40" s="110">
        <f>booking!V24</f>
        <v>0</v>
      </c>
      <c r="L40" s="108"/>
      <c r="M40" s="110">
        <f>booking!V26</f>
        <v>0</v>
      </c>
      <c r="N40" s="108"/>
      <c r="O40" s="110">
        <f>booking!V28</f>
        <v>0</v>
      </c>
      <c r="P40" s="108"/>
    </row>
    <row r="41" spans="1:16" x14ac:dyDescent="0.35">
      <c r="A41" s="113"/>
      <c r="B41" s="114" t="s">
        <v>473</v>
      </c>
      <c r="C41" s="115">
        <v>1</v>
      </c>
      <c r="D41" s="6" t="str">
        <f>IF(weekplan!C30&gt;0,LOOKUP(weekplan!C30,b!$F$1:$F$201,b!$H$1:$H$201),b!$H$1)</f>
        <v>-----</v>
      </c>
      <c r="E41" s="115"/>
      <c r="F41" s="6" t="str">
        <f>IF(weekplan!E30&gt;0,LOOKUP(weekplan!E30,b!$F$1:$F$201,b!$H$1:$H$201),b!$H$1)</f>
        <v>-----</v>
      </c>
      <c r="G41" s="115"/>
      <c r="H41" s="6" t="str">
        <f>IF(weekplan!G30&gt;0,LOOKUP(weekplan!G30,b!$F$1:$F$201,b!$H$1:$H$201),b!$H$1)</f>
        <v>-----</v>
      </c>
      <c r="I41" s="115"/>
      <c r="J41" s="6" t="str">
        <f>IF(weekplan!I30&gt;0,LOOKUP(weekplan!I30,b!$F$1:$F$201,b!$H$1:$H$201),b!$H$1)</f>
        <v>-----</v>
      </c>
      <c r="K41" s="115"/>
      <c r="L41" s="6" t="str">
        <f>IF(weekplan!K30&gt;0,LOOKUP(weekplan!K30,b!$F$1:$F$201,b!$H$1:$H$201),b!$H$1)</f>
        <v>-----</v>
      </c>
      <c r="M41" s="115"/>
      <c r="N41" s="6" t="str">
        <f>IF(weekplan!M30&gt;0,LOOKUP(weekplan!M30,b!$F$1:$F$201,b!$H$1:$H$201),b!$H$1)</f>
        <v>-----</v>
      </c>
      <c r="O41" s="115"/>
      <c r="P41" s="6" t="str">
        <f>IF(weekplan!O30&gt;0,LOOKUP(weekplan!O30,b!$F$1:$F$201,b!$H$1:$H$201),b!$H$1)</f>
        <v>-----</v>
      </c>
    </row>
    <row r="42" spans="1:16" x14ac:dyDescent="0.35">
      <c r="A42" s="113"/>
      <c r="B42" s="179" t="s">
        <v>473</v>
      </c>
      <c r="C42" s="180">
        <v>2</v>
      </c>
      <c r="D42" s="148" t="str">
        <f>IF(C32&gt;0,LOOKUP(C32,b!$F$1:$F$201,b!$H$1:$H$201),b!$H$1)</f>
        <v>-----</v>
      </c>
      <c r="E42" s="180"/>
      <c r="F42" s="148" t="str">
        <f>IF(E32&gt;0,LOOKUP(E32,b!$F$1:$F$201,b!$H$1:$H$201),b!$H$1)</f>
        <v>-----</v>
      </c>
      <c r="G42" s="180"/>
      <c r="H42" s="148" t="str">
        <f>IF(G32&gt;0,LOOKUP(G32,b!$F$1:$F$201,b!$H$1:$H$201),b!$H$1)</f>
        <v>-----</v>
      </c>
      <c r="I42" s="180"/>
      <c r="J42" s="148" t="str">
        <f>IF(I32&gt;0,LOOKUP(I32,b!$F$1:$F$201,b!$H$1:$H$201),b!$H$1)</f>
        <v>-----</v>
      </c>
      <c r="K42" s="180"/>
      <c r="L42" s="148" t="str">
        <f>IF(K32&gt;0,LOOKUP(K32,b!$F$1:$F$201,b!$H$1:$H$201),b!$H$1)</f>
        <v>-----</v>
      </c>
      <c r="M42" s="180"/>
      <c r="N42" s="148" t="str">
        <f>IF(M32&gt;0,LOOKUP(M32,b!$F$1:$F$201,b!$H$1:$H$201),b!$H$1)</f>
        <v>-----</v>
      </c>
      <c r="O42" s="180"/>
      <c r="P42" s="148" t="str">
        <f>IF(O32&gt;0,LOOKUP(O32,b!$F$1:$F$201,b!$H$1:$H$201),b!$H$1)</f>
        <v>-----</v>
      </c>
    </row>
    <row r="43" spans="1:16" x14ac:dyDescent="0.35">
      <c r="A43" s="113"/>
      <c r="B43" s="114" t="s">
        <v>473</v>
      </c>
      <c r="C43" s="115">
        <v>3</v>
      </c>
      <c r="D43" s="6" t="str">
        <f>IF(C34&gt;0,LOOKUP(C34,b!$F$1:$F$201,b!$H$1:$H$201),b!$H$1)</f>
        <v>-----</v>
      </c>
      <c r="E43" s="115"/>
      <c r="F43" s="6" t="str">
        <f>IF(E34&gt;0,LOOKUP(E34,b!$F$1:$F$201,b!$H$1:$H$201),b!$H$1)</f>
        <v>-----</v>
      </c>
      <c r="G43" s="115"/>
      <c r="H43" s="6" t="str">
        <f>IF(G34&gt;0,LOOKUP(G34,b!$F$1:$F$201,b!$H$1:$H$201),b!$H$1)</f>
        <v>-----</v>
      </c>
      <c r="I43" s="115"/>
      <c r="J43" s="6" t="str">
        <f>IF(I34&gt;0,LOOKUP(I34,b!$F$1:$F$201,b!$H$1:$H$201),b!$H$1)</f>
        <v>-----</v>
      </c>
      <c r="K43" s="115"/>
      <c r="L43" s="6" t="str">
        <f>IF(K34&gt;0,LOOKUP(K34,b!$F$1:$F$201,b!$H$1:$H$201),b!$H$1)</f>
        <v>-----</v>
      </c>
      <c r="M43" s="115"/>
      <c r="N43" s="6" t="str">
        <f>IF(M34&gt;0,LOOKUP(M34,b!$F$1:$F$201,b!$H$1:$H$201),b!$H$1)</f>
        <v>-----</v>
      </c>
      <c r="O43" s="115"/>
      <c r="P43" s="6" t="str">
        <f>IF(O34&gt;0,LOOKUP(O34,b!$F$1:$F$201,b!$H$1:$H$201),b!$H$1)</f>
        <v>-----</v>
      </c>
    </row>
    <row r="44" spans="1:16" x14ac:dyDescent="0.35">
      <c r="A44" s="113"/>
      <c r="B44" s="179" t="s">
        <v>473</v>
      </c>
      <c r="C44" s="180">
        <v>4</v>
      </c>
      <c r="D44" s="148" t="str">
        <f>IF(C36&gt;0,LOOKUP(C36,b!$F$1:$F$201,b!$H$1:$H$201),b!$H$1)</f>
        <v>-----</v>
      </c>
      <c r="E44" s="180"/>
      <c r="F44" s="148" t="str">
        <f>IF(E36&gt;0,LOOKUP(E36,b!$F$1:$F$201,b!$H$1:$H$201),b!$H$1)</f>
        <v>-----</v>
      </c>
      <c r="G44" s="180"/>
      <c r="H44" s="148" t="str">
        <f>IF(G36&gt;0,LOOKUP(G36,b!$F$1:$F$201,b!$H$1:$H$201),b!$H$1)</f>
        <v>-----</v>
      </c>
      <c r="I44" s="180"/>
      <c r="J44" s="148" t="str">
        <f>IF(I36&gt;0,LOOKUP(I36,b!$F$1:$F$201,b!$H$1:$H$201),b!$H$1)</f>
        <v>-----</v>
      </c>
      <c r="K44" s="180"/>
      <c r="L44" s="148" t="str">
        <f>IF(K36&gt;0,LOOKUP(K36,b!$F$1:$F$201,b!$H$1:$H$201),b!$H$1)</f>
        <v>-----</v>
      </c>
      <c r="M44" s="180"/>
      <c r="N44" s="148" t="str">
        <f>IF(M36&gt;0,LOOKUP(M36,b!$F$1:$F$201,b!$H$1:$H$201),b!$H$1)</f>
        <v>-----</v>
      </c>
      <c r="O44" s="180"/>
      <c r="P44" s="148" t="str">
        <f>IF(O36&gt;0,LOOKUP(O36,b!$F$1:$F$201,b!$H$1:$H$201),b!$H$1)</f>
        <v>-----</v>
      </c>
    </row>
    <row r="45" spans="1:16" ht="15" thickBot="1" x14ac:dyDescent="0.4">
      <c r="A45" s="113"/>
      <c r="B45" s="118" t="s">
        <v>473</v>
      </c>
      <c r="C45" s="119">
        <v>5</v>
      </c>
      <c r="D45" s="22" t="str">
        <f>IF(C38&gt;0,LOOKUP(C38,b!$F$1:$F$201,b!$H$1:$H$201),b!$H$1)</f>
        <v>-----</v>
      </c>
      <c r="E45" s="119"/>
      <c r="F45" s="22" t="str">
        <f>IF(E38&gt;0,LOOKUP(E38,b!$F$1:$F$201,b!$H$1:$H$201),b!$H$1)</f>
        <v>-----</v>
      </c>
      <c r="G45" s="119"/>
      <c r="H45" s="22" t="str">
        <f>IF(G38&gt;0,LOOKUP(G38,b!$F$1:$F$201,b!$H$1:$H$201),b!$H$1)</f>
        <v>-----</v>
      </c>
      <c r="I45" s="119"/>
      <c r="J45" s="22" t="str">
        <f>IF(I38&gt;0,LOOKUP(I38,b!$F$1:$F$201,b!$H$1:$H$201),b!$H$1)</f>
        <v>-----</v>
      </c>
      <c r="K45" s="119"/>
      <c r="L45" s="22" t="str">
        <f>IF(K38&gt;0,LOOKUP(K38,b!$F$1:$F$201,b!$H$1:$H$201),b!$H$1)</f>
        <v>-----</v>
      </c>
      <c r="M45" s="119"/>
      <c r="N45" s="22" t="str">
        <f>IF(M38&gt;0,LOOKUP(M38,b!$F$1:$F$201,b!$H$1:$H$201),b!$H$1)</f>
        <v>-----</v>
      </c>
      <c r="O45" s="119"/>
      <c r="P45" s="22" t="str">
        <f>IF(O38&gt;0,LOOKUP(O38,b!$F$1:$F$201,b!$H$1:$H$201),b!$H$1)</f>
        <v>-----</v>
      </c>
    </row>
    <row r="46" spans="1:16" ht="55.4" customHeight="1" x14ac:dyDescent="0.35">
      <c r="A46" s="139" t="str">
        <f>A22</f>
        <v>RENGØR</v>
      </c>
      <c r="B46" s="134"/>
      <c r="C46" s="135"/>
      <c r="D46" s="133"/>
      <c r="E46" s="135"/>
      <c r="F46" s="133"/>
      <c r="G46" s="135"/>
      <c r="H46" s="133"/>
      <c r="I46" s="135"/>
      <c r="J46" s="133"/>
      <c r="K46" s="135"/>
      <c r="L46" s="133"/>
      <c r="M46" s="135"/>
      <c r="N46" s="133"/>
      <c r="O46" s="135"/>
      <c r="P46" s="136"/>
    </row>
    <row r="47" spans="1:16" ht="55.4" customHeight="1" x14ac:dyDescent="0.35">
      <c r="A47" s="138" t="str">
        <f>A23</f>
        <v>LEVERANDØR</v>
      </c>
      <c r="B47" s="114"/>
      <c r="C47" s="115"/>
      <c r="D47" s="6"/>
      <c r="E47" s="115"/>
      <c r="F47" s="6"/>
      <c r="G47" s="115"/>
      <c r="H47" s="6"/>
      <c r="I47" s="115"/>
      <c r="J47" s="6"/>
      <c r="K47" s="115"/>
      <c r="L47" s="6"/>
      <c r="M47" s="115"/>
      <c r="N47" s="6"/>
      <c r="O47" s="115"/>
      <c r="P47" s="61"/>
    </row>
    <row r="48" spans="1:16" ht="55.4" customHeight="1" thickBot="1" x14ac:dyDescent="0.5">
      <c r="A48" s="137" t="str">
        <f>A24</f>
        <v>ANDET</v>
      </c>
      <c r="B48" s="63"/>
      <c r="C48" s="130"/>
      <c r="D48" s="131"/>
      <c r="E48" s="130"/>
      <c r="F48" s="131"/>
      <c r="G48" s="130"/>
      <c r="H48" s="131"/>
      <c r="I48" s="130"/>
      <c r="J48" s="131"/>
      <c r="K48" s="130"/>
      <c r="L48" s="131"/>
      <c r="M48" s="130"/>
      <c r="N48" s="131"/>
      <c r="O48" s="130"/>
      <c r="P48" s="132"/>
    </row>
    <row r="49" spans="1:16" ht="23.5" x14ac:dyDescent="0.55000000000000004">
      <c r="A49" s="107" t="s">
        <v>478</v>
      </c>
      <c r="D49">
        <v>30</v>
      </c>
      <c r="F49">
        <v>32</v>
      </c>
      <c r="H49">
        <v>34</v>
      </c>
      <c r="J49">
        <v>36</v>
      </c>
      <c r="L49">
        <v>38</v>
      </c>
      <c r="N49">
        <v>40</v>
      </c>
      <c r="P49">
        <v>42</v>
      </c>
    </row>
    <row r="50" spans="1:16" x14ac:dyDescent="0.35">
      <c r="C50" s="368" t="s">
        <v>293</v>
      </c>
      <c r="D50" s="368"/>
      <c r="E50" s="368" t="s">
        <v>294</v>
      </c>
      <c r="F50" s="368"/>
      <c r="G50" s="368" t="s">
        <v>295</v>
      </c>
      <c r="H50" s="368"/>
      <c r="I50" s="368" t="s">
        <v>296</v>
      </c>
      <c r="J50" s="368"/>
      <c r="K50" s="368" t="s">
        <v>297</v>
      </c>
      <c r="L50" s="368"/>
      <c r="M50" s="368" t="s">
        <v>298</v>
      </c>
      <c r="N50" s="368"/>
      <c r="O50" s="368" t="s">
        <v>299</v>
      </c>
      <c r="P50" s="368"/>
    </row>
    <row r="51" spans="1:16" x14ac:dyDescent="0.35">
      <c r="C51" s="369">
        <f>booking!C30</f>
        <v>45390</v>
      </c>
      <c r="D51" s="369"/>
      <c r="E51" s="369">
        <f>booking!C32</f>
        <v>45391</v>
      </c>
      <c r="F51" s="369"/>
      <c r="G51" s="369">
        <f>booking!C34</f>
        <v>45392</v>
      </c>
      <c r="H51" s="369"/>
      <c r="I51" s="369">
        <f>booking!C36</f>
        <v>45393</v>
      </c>
      <c r="J51" s="369"/>
      <c r="K51" s="369">
        <f>booking!C38</f>
        <v>45394</v>
      </c>
      <c r="L51" s="369"/>
      <c r="M51" s="369">
        <f>booking!C40</f>
        <v>45395</v>
      </c>
      <c r="N51" s="369"/>
      <c r="O51" s="369">
        <f>booking!C42</f>
        <v>45396</v>
      </c>
      <c r="P51" s="369"/>
    </row>
    <row r="52" spans="1:16" x14ac:dyDescent="0.35">
      <c r="C52" s="1" t="s">
        <v>387</v>
      </c>
      <c r="D52" t="s">
        <v>464</v>
      </c>
      <c r="E52" s="1" t="s">
        <v>387</v>
      </c>
      <c r="F52" t="s">
        <v>464</v>
      </c>
    </row>
    <row r="53" spans="1:16" ht="18.5" x14ac:dyDescent="0.45">
      <c r="A53" s="370" t="s">
        <v>465</v>
      </c>
      <c r="B53" s="176" t="s">
        <v>466</v>
      </c>
      <c r="C53" s="177">
        <f>IF(AND(booking!D30&lt;&gt;booking!E30,booking!D30&gt;0),booking!D30,0)</f>
        <v>0</v>
      </c>
      <c r="D53" s="178" t="str">
        <f>LOOKUP(C53,b!$F$1:$F$200,b!$G$1:$G$200)</f>
        <v>--------</v>
      </c>
      <c r="E53" s="177">
        <f>IF(AND(booking!D32&lt;&gt;booking!E32,booking!D32&gt;0),booking!D32,0)</f>
        <v>0</v>
      </c>
      <c r="F53" s="178" t="str">
        <f>LOOKUP(E53,b!$F$1:$F$200,b!$G$1:$G$200)</f>
        <v>--------</v>
      </c>
      <c r="G53" s="177">
        <f>IF(AND(booking!D34&lt;&gt;booking!E34,booking!D34&gt;0),booking!D34,0)</f>
        <v>0</v>
      </c>
      <c r="H53" s="178" t="str">
        <f>LOOKUP(G53,b!$F$1:$F$200,b!$G$1:$G$200)</f>
        <v>--------</v>
      </c>
      <c r="I53" s="177">
        <f>IF(AND(booking!D36&lt;&gt;booking!E36,booking!D36&gt;0),booking!D36,0)</f>
        <v>0</v>
      </c>
      <c r="J53" s="178" t="str">
        <f>LOOKUP(I53,b!$F$1:$F$200,b!$G$1:$G$200)</f>
        <v>--------</v>
      </c>
      <c r="K53" s="177">
        <f>IF(AND(booking!D38&lt;&gt;booking!E38,booking!D38&gt;0),booking!D38,0)</f>
        <v>0</v>
      </c>
      <c r="L53" s="178" t="str">
        <f>LOOKUP(K53,b!$F$1:$F$200,b!$G$1:$G$200)</f>
        <v>--------</v>
      </c>
      <c r="M53" s="177">
        <f>IF(AND(booking!D40&lt;&gt;booking!E40,booking!D40&gt;0),booking!D40,0)</f>
        <v>0</v>
      </c>
      <c r="N53" s="178" t="str">
        <f>LOOKUP(M53,b!$F$1:$F$200,b!$G$1:$G$200)</f>
        <v>--------</v>
      </c>
      <c r="O53" s="177">
        <f>IF(AND(booking!D42&lt;&gt;booking!E42,booking!D42&gt;0),booking!D42,0)</f>
        <v>0</v>
      </c>
      <c r="P53" s="178" t="str">
        <f>LOOKUP(O53,b!$F$1:$F$200,b!$G$1:$G$200)</f>
        <v>--------</v>
      </c>
    </row>
    <row r="54" spans="1:16" ht="18.5" x14ac:dyDescent="0.45">
      <c r="A54" s="370"/>
      <c r="B54" s="176" t="s">
        <v>467</v>
      </c>
      <c r="C54" s="177">
        <f>IF(AND(booking!D30&lt;&gt;booking!E30,booking!E30&gt;0),booking!E30,0)</f>
        <v>0</v>
      </c>
      <c r="D54" s="178" t="str">
        <f>LOOKUP(C54,b!$F$1:$F$200,b!$G$1:$G$200)</f>
        <v>--------</v>
      </c>
      <c r="E54" s="177">
        <f>IF(AND(booking!D32&lt;&gt;booking!E32,booking!E32&gt;0),booking!E32,0)</f>
        <v>0</v>
      </c>
      <c r="F54" s="178" t="str">
        <f>LOOKUP(E54,b!$F$1:$F$200,b!$G$1:$G$200)</f>
        <v>--------</v>
      </c>
      <c r="G54" s="177">
        <f>IF(AND(booking!D34&lt;&gt;booking!E34,booking!E34&gt;0),booking!E34,0)</f>
        <v>0</v>
      </c>
      <c r="H54" s="178" t="str">
        <f>LOOKUP(G54,b!$F$1:$F$200,b!$G$1:$G$200)</f>
        <v>--------</v>
      </c>
      <c r="I54" s="177">
        <f>IF(AND(booking!D36&lt;&gt;booking!E36,booking!E36&gt;0),booking!E36,0)</f>
        <v>0</v>
      </c>
      <c r="J54" s="178" t="str">
        <f>LOOKUP(I54,b!$F$1:$F$200,b!$G$1:$G$200)</f>
        <v>--------</v>
      </c>
      <c r="K54" s="177">
        <f>IF(AND(booking!D38&lt;&gt;booking!E38,booking!E38&gt;0),booking!E38,0)</f>
        <v>0</v>
      </c>
      <c r="L54" s="178" t="str">
        <f>LOOKUP(K54,b!$F$1:$F$200,b!$G$1:$G$200)</f>
        <v>--------</v>
      </c>
      <c r="M54" s="177">
        <f>IF(AND(booking!D40&lt;&gt;booking!E40,booking!E40&gt;0),booking!E40,0)</f>
        <v>0</v>
      </c>
      <c r="N54" s="178" t="str">
        <f>LOOKUP(M54,b!$F$1:$F$200,b!$G$1:$G$200)</f>
        <v>--------</v>
      </c>
      <c r="O54" s="177">
        <f>IF(AND(booking!D42&lt;&gt;booking!E42,booking!E42&gt;0),booking!E42,0)</f>
        <v>0</v>
      </c>
      <c r="P54" s="178" t="str">
        <f>LOOKUP(O54,b!$F$1:$F$200,b!$G$1:$G$200)</f>
        <v>--------</v>
      </c>
    </row>
    <row r="55" spans="1:16" ht="18.5" x14ac:dyDescent="0.45">
      <c r="A55" s="367" t="s">
        <v>468</v>
      </c>
      <c r="B55" s="6" t="s">
        <v>466</v>
      </c>
      <c r="C55" s="110">
        <f>IF(AND(booking!G30&lt;&gt;booking!H30,booking!G30&gt;0),booking!G30,0)</f>
        <v>0</v>
      </c>
      <c r="D55" s="108" t="str">
        <f>LOOKUP(C55,b!$F$1:$F$200,b!$G$1:$G$200)</f>
        <v>--------</v>
      </c>
      <c r="E55" s="110">
        <f>IF(AND(booking!G32&lt;&gt;booking!H32,booking!G32&gt;0),booking!G32,0)</f>
        <v>0</v>
      </c>
      <c r="F55" s="108" t="str">
        <f>LOOKUP(E55,b!$F$1:$F$200,b!$G$1:$G$200)</f>
        <v>--------</v>
      </c>
      <c r="G55" s="110">
        <f>IF(AND(booking!G34&lt;&gt;booking!H34,booking!G34&gt;0),booking!G34,0)</f>
        <v>0</v>
      </c>
      <c r="H55" s="108" t="str">
        <f>LOOKUP(G55,b!$F$1:$F$200,b!$G$1:$G$200)</f>
        <v>--------</v>
      </c>
      <c r="I55" s="110">
        <f>IF(AND(booking!G36&lt;&gt;booking!H36,booking!G36&gt;0),booking!G36,0)</f>
        <v>0</v>
      </c>
      <c r="J55" s="108" t="str">
        <f>LOOKUP(I55,b!$F$1:$F$200,b!$G$1:$G$200)</f>
        <v>--------</v>
      </c>
      <c r="K55" s="110">
        <f>IF(AND(booking!G38&lt;&gt;booking!H38,booking!G38&gt;0),booking!G38,0)</f>
        <v>0</v>
      </c>
      <c r="L55" s="108" t="str">
        <f>LOOKUP(K55,b!$F$1:$F$200,b!$G$1:$G$200)</f>
        <v>--------</v>
      </c>
      <c r="M55" s="110">
        <f>IF(AND(booking!G40&lt;&gt;booking!H40,booking!G40&gt;0),booking!G40,0)</f>
        <v>0</v>
      </c>
      <c r="N55" s="108" t="str">
        <f>LOOKUP(M55,b!$F$1:$F$200,b!$G$1:$G$200)</f>
        <v>--------</v>
      </c>
      <c r="O55" s="110">
        <f>IF(AND(booking!G42&lt;&gt;booking!H42,booking!G42&gt;0),booking!G42,0)</f>
        <v>0</v>
      </c>
      <c r="P55" s="108" t="str">
        <f>LOOKUP(O55,b!$F$1:$F$200,b!$G$1:$G$200)</f>
        <v>--------</v>
      </c>
    </row>
    <row r="56" spans="1:16" ht="18.5" x14ac:dyDescent="0.45">
      <c r="A56" s="367"/>
      <c r="B56" s="6" t="s">
        <v>467</v>
      </c>
      <c r="C56" s="110">
        <f>IF(AND(booking!G30&lt;&gt;booking!H30,booking!H30&gt;0),booking!H30,0)</f>
        <v>0</v>
      </c>
      <c r="D56" s="108" t="str">
        <f>LOOKUP(C56,b!$F$1:$F$200,b!$G$1:$G$200)</f>
        <v>--------</v>
      </c>
      <c r="E56" s="110">
        <f>IF(AND(booking!G32&lt;&gt;booking!H32,booking!H32&gt;0),booking!H32,0)</f>
        <v>0</v>
      </c>
      <c r="F56" s="108" t="str">
        <f>LOOKUP(E56,b!$F$1:$F$200,b!$G$1:$G$200)</f>
        <v>--------</v>
      </c>
      <c r="G56" s="110">
        <f>IF(AND(booking!G34&lt;&gt;booking!H34,booking!H34&gt;0),booking!H34,0)</f>
        <v>0</v>
      </c>
      <c r="H56" s="108" t="str">
        <f>LOOKUP(G56,b!$F$1:$F$200,b!$G$1:$G$200)</f>
        <v>--------</v>
      </c>
      <c r="I56" s="110">
        <f>IF(AND(booking!G36&lt;&gt;booking!H36,booking!H36&gt;0),booking!H36,0)</f>
        <v>0</v>
      </c>
      <c r="J56" s="108" t="str">
        <f>LOOKUP(I56,b!$F$1:$F$200,b!$G$1:$G$200)</f>
        <v>--------</v>
      </c>
      <c r="K56" s="110">
        <f>IF(AND(booking!G38&lt;&gt;booking!H38,booking!H38&gt;0),booking!H38,0)</f>
        <v>0</v>
      </c>
      <c r="L56" s="108" t="str">
        <f>LOOKUP(K56,b!$F$1:$F$200,b!$G$1:$G$200)</f>
        <v>--------</v>
      </c>
      <c r="M56" s="110">
        <f>IF(AND(booking!G40&lt;&gt;booking!H40,booking!H40&gt;0),booking!H40,0)</f>
        <v>0</v>
      </c>
      <c r="N56" s="108" t="str">
        <f>LOOKUP(M56,b!$F$1:$F$200,b!$G$1:$G$200)</f>
        <v>--------</v>
      </c>
      <c r="O56" s="110">
        <f>IF(AND(booking!G42&lt;&gt;booking!H42,booking!H42&gt;0),booking!H42,0)</f>
        <v>0</v>
      </c>
      <c r="P56" s="108" t="str">
        <f>LOOKUP(O56,b!$F$1:$F$200,b!$G$1:$G$200)</f>
        <v>--------</v>
      </c>
    </row>
    <row r="57" spans="1:16" ht="18.5" x14ac:dyDescent="0.45">
      <c r="A57" s="370" t="s">
        <v>469</v>
      </c>
      <c r="B57" s="148" t="s">
        <v>466</v>
      </c>
      <c r="C57" s="177">
        <f>IF(AND(booking!J30&lt;&gt;booking!K30,booking!J30&gt;0),booking!J30,0)</f>
        <v>0</v>
      </c>
      <c r="D57" s="178" t="str">
        <f>LOOKUP(C57,b!$F$1:$F$200,b!$G$1:$G$200)</f>
        <v>--------</v>
      </c>
      <c r="E57" s="177">
        <f>IF(AND(booking!J32&lt;&gt;booking!K32,booking!J32&gt;0),booking!J32,0)</f>
        <v>0</v>
      </c>
      <c r="F57" s="178" t="str">
        <f>LOOKUP(E57,b!$F$1:$F$200,b!$G$1:$G$200)</f>
        <v>--------</v>
      </c>
      <c r="G57" s="177">
        <f>IF(AND(booking!J34&lt;&gt;booking!K34,booking!J34&gt;0),booking!J34,0)</f>
        <v>0</v>
      </c>
      <c r="H57" s="178" t="str">
        <f>LOOKUP(G57,b!$F$1:$F$200,b!$G$1:$G$200)</f>
        <v>--------</v>
      </c>
      <c r="I57" s="177">
        <f>IF(AND(booking!J36&lt;&gt;booking!K36,booking!J36&gt;0),booking!J36,0)</f>
        <v>0</v>
      </c>
      <c r="J57" s="178" t="str">
        <f>LOOKUP(I57,b!$F$1:$F$200,b!$G$1:$G$200)</f>
        <v>--------</v>
      </c>
      <c r="K57" s="177">
        <f>IF(AND(booking!J38&lt;&gt;booking!K38,booking!J38&gt;0),booking!J38,0)</f>
        <v>0</v>
      </c>
      <c r="L57" s="178" t="str">
        <f>LOOKUP(K57,b!$F$1:$F$200,b!$G$1:$G$200)</f>
        <v>--------</v>
      </c>
      <c r="M57" s="177">
        <f>IF(AND(booking!J40&lt;&gt;booking!K40,booking!J40&gt;0),booking!J40,0)</f>
        <v>0</v>
      </c>
      <c r="N57" s="178" t="str">
        <f>LOOKUP(M57,b!$F$1:$F$200,b!$G$1:$G$200)</f>
        <v>--------</v>
      </c>
      <c r="O57" s="177">
        <f>IF(AND(booking!J42&lt;&gt;booking!K42,booking!J42&gt;0),booking!J42,0)</f>
        <v>0</v>
      </c>
      <c r="P57" s="178" t="str">
        <f>LOOKUP(O57,b!$F$1:$F$200,b!$G$1:$G$200)</f>
        <v>--------</v>
      </c>
    </row>
    <row r="58" spans="1:16" ht="18.5" x14ac:dyDescent="0.45">
      <c r="A58" s="370"/>
      <c r="B58" s="148" t="s">
        <v>467</v>
      </c>
      <c r="C58" s="177">
        <f>IF(AND(booking!J30&lt;&gt;booking!K30,booking!K30&gt;0),booking!K30,0)</f>
        <v>0</v>
      </c>
      <c r="D58" s="178" t="str">
        <f>LOOKUP(C58,b!$F$1:$F$200,b!$G$1:$G$200)</f>
        <v>--------</v>
      </c>
      <c r="E58" s="177">
        <f>IF(AND(booking!J32&lt;&gt;booking!K32,booking!K32&gt;0),booking!K32,0)</f>
        <v>0</v>
      </c>
      <c r="F58" s="178" t="str">
        <f>LOOKUP(E58,b!$F$1:$F$200,b!$G$1:$G$200)</f>
        <v>--------</v>
      </c>
      <c r="G58" s="177">
        <f>IF(AND(booking!J34&lt;&gt;booking!K34,booking!K34&gt;0),booking!K34,0)</f>
        <v>0</v>
      </c>
      <c r="H58" s="178" t="str">
        <f>LOOKUP(G58,b!$F$1:$F$200,b!$G$1:$G$200)</f>
        <v>--------</v>
      </c>
      <c r="I58" s="177">
        <f>IF(AND(booking!J36&lt;&gt;booking!K36,booking!K36&gt;0),booking!K36,0)</f>
        <v>0</v>
      </c>
      <c r="J58" s="178" t="str">
        <f>LOOKUP(I58,b!$F$1:$F$200,b!$G$1:$G$200)</f>
        <v>--------</v>
      </c>
      <c r="K58" s="177">
        <f>IF(AND(booking!J38&lt;&gt;booking!K38,booking!K38&gt;0),booking!K38,0)</f>
        <v>0</v>
      </c>
      <c r="L58" s="178" t="str">
        <f>LOOKUP(K58,b!$F$1:$F$200,b!$G$1:$G$200)</f>
        <v>--------</v>
      </c>
      <c r="M58" s="177">
        <f>IF(AND(booking!J40&lt;&gt;booking!K40,booking!K40&gt;0),booking!K40,0)</f>
        <v>0</v>
      </c>
      <c r="N58" s="178" t="str">
        <f>LOOKUP(M58,b!$F$1:$F$200,b!$G$1:$G$200)</f>
        <v>--------</v>
      </c>
      <c r="O58" s="177">
        <f>IF(AND(booking!J42&lt;&gt;booking!K42,booking!K42&gt;0),booking!K42,0)</f>
        <v>0</v>
      </c>
      <c r="P58" s="178" t="str">
        <f>LOOKUP(O58,b!$F$1:$F$200,b!$G$1:$G$200)</f>
        <v>--------</v>
      </c>
    </row>
    <row r="59" spans="1:16" ht="18.5" x14ac:dyDescent="0.45">
      <c r="A59" s="367" t="s">
        <v>470</v>
      </c>
      <c r="B59" s="6" t="s">
        <v>466</v>
      </c>
      <c r="C59" s="110">
        <f>IF(AND(booking!M30&lt;&gt;booking!N30,booking!M30&gt;0),booking!M30,0)</f>
        <v>0</v>
      </c>
      <c r="D59" s="108" t="str">
        <f>LOOKUP(C59,b!$F$1:$F$200,b!$G$1:$G$200)</f>
        <v>--------</v>
      </c>
      <c r="E59" s="110">
        <f>IF(AND(booking!M32&lt;&gt;booking!N32,booking!M32&gt;0),booking!M32,0)</f>
        <v>0</v>
      </c>
      <c r="F59" s="108" t="str">
        <f>LOOKUP(E59,b!$F$1:$F$200,b!$G$1:$G$200)</f>
        <v>--------</v>
      </c>
      <c r="G59" s="110">
        <f>IF(AND(booking!M34&lt;&gt;booking!N34,booking!M34&gt;0),booking!M34,0)</f>
        <v>0</v>
      </c>
      <c r="H59" s="108" t="str">
        <f>LOOKUP(G59,b!$F$1:$F$200,b!$G$1:$G$200)</f>
        <v>--------</v>
      </c>
      <c r="I59" s="110">
        <f>IF(AND(booking!M36&lt;&gt;booking!N36,booking!M36&gt;0),booking!M36,0)</f>
        <v>0</v>
      </c>
      <c r="J59" s="108" t="str">
        <f>LOOKUP(I59,b!$F$1:$F$200,b!$G$1:$G$200)</f>
        <v>--------</v>
      </c>
      <c r="K59" s="110">
        <f>IF(AND(booking!M38&lt;&gt;booking!N38,booking!M38&gt;0),booking!M38,0)</f>
        <v>0</v>
      </c>
      <c r="L59" s="108" t="str">
        <f>LOOKUP(K59,b!$F$1:$F$200,b!$G$1:$G$200)</f>
        <v>--------</v>
      </c>
      <c r="M59" s="110">
        <f>IF(AND(booking!M40&lt;&gt;booking!N40,booking!M40&gt;0),booking!M40,0)</f>
        <v>0</v>
      </c>
      <c r="N59" s="108" t="str">
        <f>LOOKUP(M59,b!$F$1:$F$200,b!$G$1:$G$200)</f>
        <v>--------</v>
      </c>
      <c r="O59" s="110">
        <f>IF(AND(booking!M42&lt;&gt;booking!N42,booking!M42&gt;0),booking!M42,0)</f>
        <v>0</v>
      </c>
      <c r="P59" s="108" t="str">
        <f>LOOKUP(O59,b!$F$1:$F$200,b!$G$1:$G$200)</f>
        <v>--------</v>
      </c>
    </row>
    <row r="60" spans="1:16" ht="18.5" x14ac:dyDescent="0.45">
      <c r="A60" s="367"/>
      <c r="B60" s="6" t="s">
        <v>467</v>
      </c>
      <c r="C60" s="110">
        <f>IF(AND(booking!M30&lt;&gt;booking!N30,booking!N30&gt;0),booking!N30,0)</f>
        <v>0</v>
      </c>
      <c r="D60" s="108" t="str">
        <f>LOOKUP(C60,b!$F$1:$F$200,b!$G$1:$G$200)</f>
        <v>--------</v>
      </c>
      <c r="E60" s="110">
        <f>IF(AND(booking!M32&lt;&gt;booking!N32,booking!N32&gt;0),booking!N32,0)</f>
        <v>0</v>
      </c>
      <c r="F60" s="108" t="str">
        <f>LOOKUP(E60,b!$F$1:$F$200,b!$G$1:$G$200)</f>
        <v>--------</v>
      </c>
      <c r="G60" s="110">
        <f>IF(AND(booking!M34&lt;&gt;booking!N34,booking!N34&gt;0),booking!N34,0)</f>
        <v>0</v>
      </c>
      <c r="H60" s="108" t="str">
        <f>LOOKUP(G60,b!$F$1:$F$200,b!$G$1:$G$200)</f>
        <v>--------</v>
      </c>
      <c r="I60" s="110">
        <f>IF(AND(booking!M36&lt;&gt;booking!N36,booking!N36&gt;0),booking!N36,0)</f>
        <v>0</v>
      </c>
      <c r="J60" s="108" t="str">
        <f>LOOKUP(I60,b!$F$1:$F$200,b!$G$1:$G$200)</f>
        <v>--------</v>
      </c>
      <c r="K60" s="110">
        <f>IF(AND(booking!M38&lt;&gt;booking!N38,booking!N38&gt;0),booking!N38,0)</f>
        <v>0</v>
      </c>
      <c r="L60" s="108" t="str">
        <f>LOOKUP(K60,b!$F$1:$F$200,b!$G$1:$G$200)</f>
        <v>--------</v>
      </c>
      <c r="M60" s="110">
        <f>IF(AND(booking!M40&lt;&gt;booking!N40,booking!N40&gt;0),booking!N40,0)</f>
        <v>0</v>
      </c>
      <c r="N60" s="108" t="str">
        <f>LOOKUP(M60,b!$F$1:$F$200,b!$G$1:$G$200)</f>
        <v>--------</v>
      </c>
      <c r="O60" s="110">
        <f>IF(AND(booking!M42&lt;&gt;booking!N42,booking!N42&gt;0),booking!N42,0)</f>
        <v>0</v>
      </c>
      <c r="P60" s="108" t="str">
        <f>LOOKUP(O60,b!$F$1:$F$200,b!$G$1:$G$200)</f>
        <v>--------</v>
      </c>
    </row>
    <row r="61" spans="1:16" ht="18.5" x14ac:dyDescent="0.45">
      <c r="A61" s="370" t="s">
        <v>471</v>
      </c>
      <c r="B61" s="148" t="s">
        <v>466</v>
      </c>
      <c r="C61" s="177">
        <f>IF(AND(booking!P30&lt;&gt;booking!Q30,booking!P30&gt;0),booking!P30,0)</f>
        <v>0</v>
      </c>
      <c r="D61" s="178" t="str">
        <f>LOOKUP(C61,b!$F$1:$F$200,b!$G$1:$G$200)</f>
        <v>--------</v>
      </c>
      <c r="E61" s="177">
        <f>IF(AND(booking!P32&lt;&gt;booking!Q32,booking!P32&gt;0),booking!P32,0)</f>
        <v>0</v>
      </c>
      <c r="F61" s="178" t="str">
        <f>LOOKUP(E61,b!$F$1:$F$200,b!$G$1:$G$200)</f>
        <v>--------</v>
      </c>
      <c r="G61" s="177">
        <f>IF(AND(booking!P34&lt;&gt;booking!Q34,booking!P34&gt;0),booking!P34,0)</f>
        <v>0</v>
      </c>
      <c r="H61" s="178" t="str">
        <f>LOOKUP(G61,b!$F$1:$F$200,b!$G$1:$G$200)</f>
        <v>--------</v>
      </c>
      <c r="I61" s="177">
        <f>IF(AND(booking!P36&lt;&gt;booking!Q36,booking!P36&gt;0),booking!P36,0)</f>
        <v>0</v>
      </c>
      <c r="J61" s="178" t="str">
        <f>LOOKUP(I61,b!$F$1:$F$200,b!$G$1:$G$200)</f>
        <v>--------</v>
      </c>
      <c r="K61" s="177">
        <f>IF(AND(booking!P38&lt;&gt;booking!Q38,booking!P38&gt;0),booking!P38,0)</f>
        <v>0</v>
      </c>
      <c r="L61" s="178" t="str">
        <f>LOOKUP(K61,b!$F$1:$F$200,b!$G$1:$G$200)</f>
        <v>--------</v>
      </c>
      <c r="M61" s="177">
        <f>IF(AND(booking!P40&lt;&gt;booking!Q40,booking!P40&gt;0),booking!P40,0)</f>
        <v>0</v>
      </c>
      <c r="N61" s="178" t="str">
        <f>LOOKUP(M61,b!$F$1:$F$200,b!$G$1:$G$200)</f>
        <v>--------</v>
      </c>
      <c r="O61" s="177">
        <f>IF(AND(booking!P42&lt;&gt;booking!Q42,booking!P42&gt;0),booking!P42,0)</f>
        <v>0</v>
      </c>
      <c r="P61" s="178" t="str">
        <f>LOOKUP(O61,b!$F$1:$F$200,b!$G$1:$G$200)</f>
        <v>--------</v>
      </c>
    </row>
    <row r="62" spans="1:16" ht="18.5" x14ac:dyDescent="0.45">
      <c r="A62" s="370"/>
      <c r="B62" s="148" t="s">
        <v>467</v>
      </c>
      <c r="C62" s="177">
        <f>IF(AND(booking!P30&lt;&gt;booking!Q30,booking!Q30&gt;0),booking!Q30,0)</f>
        <v>0</v>
      </c>
      <c r="D62" s="178" t="str">
        <f>LOOKUP(C62,b!$F$1:$F$200,b!$G$1:$G$200)</f>
        <v>--------</v>
      </c>
      <c r="E62" s="177">
        <f>IF(AND(booking!P32&lt;&gt;booking!Q32,booking!Q32&gt;0),booking!Q32,0)</f>
        <v>0</v>
      </c>
      <c r="F62" s="178" t="str">
        <f>LOOKUP(E62,b!$F$1:$F$200,b!$G$1:$G$200)</f>
        <v>--------</v>
      </c>
      <c r="G62" s="177">
        <f>IF(AND(booking!P34&lt;&gt;booking!Q34,booking!Q34&gt;0),booking!Q34,0)</f>
        <v>0</v>
      </c>
      <c r="H62" s="178" t="str">
        <f>LOOKUP(G62,b!$F$1:$F$200,b!$G$1:$G$200)</f>
        <v>--------</v>
      </c>
      <c r="I62" s="177">
        <f>IF(AND(booking!P36&lt;&gt;booking!Q36,booking!Q36&gt;0),booking!Q36,0)</f>
        <v>0</v>
      </c>
      <c r="J62" s="178" t="str">
        <f>LOOKUP(I62,b!$F$1:$F$200,b!$G$1:$G$200)</f>
        <v>--------</v>
      </c>
      <c r="K62" s="177">
        <f>IF(AND(booking!P38&lt;&gt;booking!Q38,booking!Q38&gt;0),booking!Q38,0)</f>
        <v>0</v>
      </c>
      <c r="L62" s="178" t="str">
        <f>LOOKUP(K62,b!$F$1:$F$200,b!$G$1:$G$200)</f>
        <v>--------</v>
      </c>
      <c r="M62" s="177">
        <f>IF(AND(booking!P40&lt;&gt;booking!Q40,booking!Q40&gt;0),booking!Q40,0)</f>
        <v>0</v>
      </c>
      <c r="N62" s="178" t="str">
        <f>LOOKUP(M62,b!$F$1:$F$200,b!$G$1:$G$200)</f>
        <v>--------</v>
      </c>
      <c r="O62" s="177">
        <f>IF(AND(booking!P42&lt;&gt;booking!Q42,booking!Q42&gt;0),booking!Q42,0)</f>
        <v>0</v>
      </c>
      <c r="P62" s="178" t="str">
        <f>LOOKUP(O62,b!$F$1:$F$200,b!$G$1:$G$200)</f>
        <v>--------</v>
      </c>
    </row>
    <row r="63" spans="1:16" ht="18.5" x14ac:dyDescent="0.45">
      <c r="B63" s="6"/>
      <c r="C63" s="110"/>
      <c r="D63" s="108"/>
      <c r="E63" s="110"/>
      <c r="F63" s="108"/>
      <c r="G63" s="110"/>
      <c r="H63" s="108"/>
      <c r="I63" s="110"/>
      <c r="J63" s="108"/>
      <c r="K63" s="110"/>
      <c r="L63" s="108"/>
      <c r="M63" s="110"/>
      <c r="N63" s="108"/>
      <c r="O63" s="110"/>
      <c r="P63" s="108"/>
    </row>
    <row r="64" spans="1:16" ht="18.5" x14ac:dyDescent="0.45">
      <c r="A64" t="s">
        <v>472</v>
      </c>
      <c r="B64" s="6"/>
      <c r="C64" s="110">
        <f>booking!V30</f>
        <v>0</v>
      </c>
      <c r="D64" s="108"/>
      <c r="E64" s="110">
        <f>booking!V32</f>
        <v>0</v>
      </c>
      <c r="F64" s="108"/>
      <c r="G64" s="110">
        <f>booking!V34</f>
        <v>0</v>
      </c>
      <c r="H64" s="108"/>
      <c r="I64" s="110">
        <f>booking!V36</f>
        <v>0</v>
      </c>
      <c r="J64" s="108"/>
      <c r="K64" s="110">
        <f>booking!V38</f>
        <v>0</v>
      </c>
      <c r="L64" s="108"/>
      <c r="M64" s="110">
        <f>booking!V40</f>
        <v>0</v>
      </c>
      <c r="N64" s="108"/>
      <c r="O64" s="110">
        <f>booking!V42</f>
        <v>0</v>
      </c>
      <c r="P64" s="108"/>
    </row>
    <row r="65" spans="1:16" x14ac:dyDescent="0.35">
      <c r="B65" s="114" t="s">
        <v>473</v>
      </c>
      <c r="C65" s="115">
        <v>1</v>
      </c>
      <c r="D65" s="6" t="str">
        <f>IF(weekplan!C54&gt;0,LOOKUP(weekplan!C54,b!$F$1:$F$201,b!$H$1:$H$201),b!$H$1)</f>
        <v>-----</v>
      </c>
      <c r="E65" s="115"/>
      <c r="F65" s="6" t="str">
        <f>IF(weekplan!E54&gt;0,LOOKUP(weekplan!E54,b!$F$1:$F$201,b!$H$1:$H$201),b!$H$1)</f>
        <v>-----</v>
      </c>
      <c r="G65" s="115"/>
      <c r="H65" s="6" t="str">
        <f>IF(weekplan!G54&gt;0,LOOKUP(weekplan!G54,b!$F$1:$F$201,b!$H$1:$H$201),b!$H$1)</f>
        <v>-----</v>
      </c>
      <c r="I65" s="115"/>
      <c r="J65" s="6" t="str">
        <f>IF(weekplan!I54&gt;0,LOOKUP(weekplan!I54,b!$F$1:$F$201,b!$H$1:$H$201),b!$H$1)</f>
        <v>-----</v>
      </c>
      <c r="K65" s="115"/>
      <c r="L65" s="6" t="str">
        <f>IF(weekplan!K54&gt;0,LOOKUP(weekplan!K54,b!$F$1:$F$201,b!$H$1:$H$201),b!$H$1)</f>
        <v>-----</v>
      </c>
      <c r="M65" s="115"/>
      <c r="N65" s="6" t="str">
        <f>IF(weekplan!M54&gt;0,LOOKUP(weekplan!M54,b!$F$1:$F$201,b!$H$1:$H$201),b!$H$1)</f>
        <v>-----</v>
      </c>
      <c r="O65" s="115"/>
      <c r="P65" s="6" t="str">
        <f>IF(weekplan!O54&gt;0,LOOKUP(weekplan!O54,b!$F$1:$F$201,b!$H$1:$H$201),b!$H$1)</f>
        <v>-----</v>
      </c>
    </row>
    <row r="66" spans="1:16" x14ac:dyDescent="0.35">
      <c r="B66" s="179" t="s">
        <v>473</v>
      </c>
      <c r="C66" s="180">
        <v>2</v>
      </c>
      <c r="D66" s="148" t="str">
        <f>IF(C56&gt;0,LOOKUP(C56,b!$F$1:$F$201,b!$H$1:$H$201),b!$H$1)</f>
        <v>-----</v>
      </c>
      <c r="E66" s="180"/>
      <c r="F66" s="148" t="str">
        <f>IF(E56&gt;0,LOOKUP(E56,b!$F$1:$F$201,b!$H$1:$H$201),b!$H$1)</f>
        <v>-----</v>
      </c>
      <c r="G66" s="180"/>
      <c r="H66" s="148" t="str">
        <f>IF(G56&gt;0,LOOKUP(G56,b!$F$1:$F$201,b!$H$1:$H$201),b!$H$1)</f>
        <v>-----</v>
      </c>
      <c r="I66" s="180"/>
      <c r="J66" s="148" t="str">
        <f>IF(I56&gt;0,LOOKUP(I56,b!$F$1:$F$201,b!$H$1:$H$201),b!$H$1)</f>
        <v>-----</v>
      </c>
      <c r="K66" s="180"/>
      <c r="L66" s="148" t="str">
        <f>IF(K56&gt;0,LOOKUP(K56,b!$F$1:$F$201,b!$H$1:$H$201),b!$H$1)</f>
        <v>-----</v>
      </c>
      <c r="M66" s="180"/>
      <c r="N66" s="148" t="str">
        <f>IF(M56&gt;0,LOOKUP(M56,b!$F$1:$F$201,b!$H$1:$H$201),b!$H$1)</f>
        <v>-----</v>
      </c>
      <c r="O66" s="180"/>
      <c r="P66" s="148" t="str">
        <f>IF(O56&gt;0,LOOKUP(O56,b!$F$1:$F$201,b!$H$1:$H$201),b!$H$1)</f>
        <v>-----</v>
      </c>
    </row>
    <row r="67" spans="1:16" x14ac:dyDescent="0.35">
      <c r="B67" s="114" t="s">
        <v>473</v>
      </c>
      <c r="C67" s="115">
        <v>3</v>
      </c>
      <c r="D67" s="6" t="str">
        <f>IF(C58&gt;0,LOOKUP(C58,b!$F$1:$F$201,b!$H$1:$H$201),b!$H$1)</f>
        <v>-----</v>
      </c>
      <c r="E67" s="115"/>
      <c r="F67" s="6" t="str">
        <f>IF(E58&gt;0,LOOKUP(E58,b!$F$1:$F$201,b!$H$1:$H$201),b!$H$1)</f>
        <v>-----</v>
      </c>
      <c r="G67" s="115"/>
      <c r="H67" s="6" t="str">
        <f>IF(G58&gt;0,LOOKUP(G58,b!$F$1:$F$201,b!$H$1:$H$201),b!$H$1)</f>
        <v>-----</v>
      </c>
      <c r="I67" s="115"/>
      <c r="J67" s="6" t="str">
        <f>IF(I58&gt;0,LOOKUP(I58,b!$F$1:$F$201,b!$H$1:$H$201),b!$H$1)</f>
        <v>-----</v>
      </c>
      <c r="K67" s="115"/>
      <c r="L67" s="6" t="str">
        <f>IF(K58&gt;0,LOOKUP(K58,b!$F$1:$F$201,b!$H$1:$H$201),b!$H$1)</f>
        <v>-----</v>
      </c>
      <c r="M67" s="115"/>
      <c r="N67" s="6" t="str">
        <f>IF(M58&gt;0,LOOKUP(M58,b!$F$1:$F$201,b!$H$1:$H$201),b!$H$1)</f>
        <v>-----</v>
      </c>
      <c r="O67" s="115"/>
      <c r="P67" s="6" t="str">
        <f>IF(O58&gt;0,LOOKUP(O58,b!$F$1:$F$201,b!$H$1:$H$201),b!$H$1)</f>
        <v>-----</v>
      </c>
    </row>
    <row r="68" spans="1:16" x14ac:dyDescent="0.35">
      <c r="B68" s="179" t="s">
        <v>473</v>
      </c>
      <c r="C68" s="180">
        <v>4</v>
      </c>
      <c r="D68" s="148" t="str">
        <f>IF(C60&gt;0,LOOKUP(C60,b!$F$1:$F$201,b!$H$1:$H$201),b!$H$1)</f>
        <v>-----</v>
      </c>
      <c r="E68" s="180"/>
      <c r="F68" s="148" t="str">
        <f>IF(E60&gt;0,LOOKUP(E60,b!$F$1:$F$201,b!$H$1:$H$201),b!$H$1)</f>
        <v>-----</v>
      </c>
      <c r="G68" s="180"/>
      <c r="H68" s="148" t="str">
        <f>IF(G60&gt;0,LOOKUP(G60,b!$F$1:$F$201,b!$H$1:$H$201),b!$H$1)</f>
        <v>-----</v>
      </c>
      <c r="I68" s="180"/>
      <c r="J68" s="148" t="str">
        <f>IF(I60&gt;0,LOOKUP(I60,b!$F$1:$F$201,b!$H$1:$H$201),b!$H$1)</f>
        <v>-----</v>
      </c>
      <c r="K68" s="180"/>
      <c r="L68" s="148" t="str">
        <f>IF(K60&gt;0,LOOKUP(K60,b!$F$1:$F$201,b!$H$1:$H$201),b!$H$1)</f>
        <v>-----</v>
      </c>
      <c r="M68" s="180"/>
      <c r="N68" s="148" t="str">
        <f>IF(M60&gt;0,LOOKUP(M60,b!$F$1:$F$201,b!$H$1:$H$201),b!$H$1)</f>
        <v>-----</v>
      </c>
      <c r="O68" s="180"/>
      <c r="P68" s="148" t="str">
        <f>IF(O60&gt;0,LOOKUP(O60,b!$F$1:$F$201,b!$H$1:$H$201),b!$H$1)</f>
        <v>-----</v>
      </c>
    </row>
    <row r="69" spans="1:16" x14ac:dyDescent="0.35">
      <c r="B69" s="118" t="s">
        <v>473</v>
      </c>
      <c r="C69" s="119">
        <v>5</v>
      </c>
      <c r="D69" s="22" t="str">
        <f>IF(C62&gt;0,LOOKUP(C62,b!$F$1:$F$201,b!$H$1:$H$201),b!$H$1)</f>
        <v>-----</v>
      </c>
      <c r="E69" s="119"/>
      <c r="F69" s="22" t="str">
        <f>IF(E62&gt;0,LOOKUP(E62,b!$F$1:$F$201,b!$H$1:$H$201),b!$H$1)</f>
        <v>-----</v>
      </c>
      <c r="G69" s="119"/>
      <c r="H69" s="22" t="str">
        <f>IF(G62&gt;0,LOOKUP(G62,b!$F$1:$F$201,b!$H$1:$H$201),b!$H$1)</f>
        <v>-----</v>
      </c>
      <c r="I69" s="119"/>
      <c r="J69" s="22" t="str">
        <f>IF(I62&gt;0,LOOKUP(I62,b!$F$1:$F$201,b!$H$1:$H$201),b!$H$1)</f>
        <v>-----</v>
      </c>
      <c r="K69" s="119"/>
      <c r="L69" s="22" t="str">
        <f>IF(K62&gt;0,LOOKUP(K62,b!$F$1:$F$201,b!$H$1:$H$201),b!$H$1)</f>
        <v>-----</v>
      </c>
      <c r="M69" s="119"/>
      <c r="N69" s="22" t="str">
        <f>IF(M62&gt;0,LOOKUP(M62,b!$F$1:$F$201,b!$H$1:$H$201),b!$H$1)</f>
        <v>-----</v>
      </c>
      <c r="O69" s="119"/>
      <c r="P69" s="22" t="str">
        <f>IF(O62&gt;0,LOOKUP(O62,b!$F$1:$F$201,b!$H$1:$H$201),b!$H$1)</f>
        <v>-----</v>
      </c>
    </row>
    <row r="70" spans="1:16" ht="55.4" customHeight="1" x14ac:dyDescent="0.35">
      <c r="A70" s="6" t="str">
        <f>A46</f>
        <v>RENGØR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</row>
    <row r="71" spans="1:16" ht="55.4" customHeight="1" x14ac:dyDescent="0.35">
      <c r="A71" s="6" t="str">
        <f>A47</f>
        <v>LEVERANDØR</v>
      </c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</row>
    <row r="72" spans="1:16" ht="55.4" customHeight="1" x14ac:dyDescent="0.35">
      <c r="A72" s="6" t="str">
        <f>A48</f>
        <v>ANDET</v>
      </c>
      <c r="B72" s="6"/>
      <c r="C72" s="8"/>
      <c r="D72" s="6"/>
      <c r="E72" s="8"/>
      <c r="F72" s="6"/>
      <c r="G72" s="8"/>
      <c r="H72" s="6"/>
      <c r="I72" s="8"/>
      <c r="J72" s="6"/>
      <c r="K72" s="8"/>
      <c r="L72" s="6"/>
      <c r="M72" s="8"/>
      <c r="N72" s="6"/>
      <c r="O72" s="8"/>
      <c r="P72" s="6"/>
    </row>
    <row r="73" spans="1:16" ht="23.5" x14ac:dyDescent="0.55000000000000004">
      <c r="A73" s="107" t="s">
        <v>479</v>
      </c>
      <c r="D73">
        <v>44</v>
      </c>
      <c r="F73">
        <v>46</v>
      </c>
      <c r="H73">
        <v>48</v>
      </c>
      <c r="J73">
        <v>50</v>
      </c>
      <c r="L73">
        <v>52</v>
      </c>
      <c r="N73">
        <v>54</v>
      </c>
      <c r="P73">
        <v>56</v>
      </c>
    </row>
    <row r="74" spans="1:16" x14ac:dyDescent="0.35">
      <c r="C74" s="368" t="s">
        <v>293</v>
      </c>
      <c r="D74" s="368"/>
      <c r="E74" s="368" t="s">
        <v>294</v>
      </c>
      <c r="F74" s="368"/>
      <c r="G74" s="368" t="s">
        <v>295</v>
      </c>
      <c r="H74" s="368"/>
      <c r="I74" s="368" t="s">
        <v>296</v>
      </c>
      <c r="J74" s="368"/>
      <c r="K74" s="368" t="s">
        <v>297</v>
      </c>
      <c r="L74" s="368"/>
      <c r="M74" s="368" t="s">
        <v>298</v>
      </c>
      <c r="N74" s="368"/>
      <c r="O74" s="368" t="s">
        <v>299</v>
      </c>
      <c r="P74" s="368"/>
    </row>
    <row r="75" spans="1:16" x14ac:dyDescent="0.35">
      <c r="C75" s="369">
        <f>booking!C44</f>
        <v>45397</v>
      </c>
      <c r="D75" s="368"/>
      <c r="E75" s="369">
        <f>booking!C46</f>
        <v>45398</v>
      </c>
      <c r="F75" s="368"/>
      <c r="G75" s="369">
        <f>booking!C48</f>
        <v>45399</v>
      </c>
      <c r="H75" s="368"/>
      <c r="I75" s="369">
        <f>booking!C50</f>
        <v>45400</v>
      </c>
      <c r="J75" s="368"/>
      <c r="K75" s="369">
        <f>booking!C52</f>
        <v>45401</v>
      </c>
      <c r="L75" s="368"/>
      <c r="M75" s="369">
        <f>booking!C54</f>
        <v>45402</v>
      </c>
      <c r="N75" s="368"/>
      <c r="O75" s="369">
        <f>booking!C56</f>
        <v>45403</v>
      </c>
      <c r="P75" s="368"/>
    </row>
    <row r="76" spans="1:16" x14ac:dyDescent="0.35">
      <c r="C76" s="1" t="s">
        <v>387</v>
      </c>
      <c r="D76" t="s">
        <v>464</v>
      </c>
      <c r="E76" s="1" t="s">
        <v>387</v>
      </c>
      <c r="F76" t="s">
        <v>464</v>
      </c>
    </row>
    <row r="77" spans="1:16" ht="18.5" x14ac:dyDescent="0.45">
      <c r="A77" s="370" t="s">
        <v>465</v>
      </c>
      <c r="B77" s="176" t="s">
        <v>466</v>
      </c>
      <c r="C77" s="177">
        <f>IF(AND(booking!D44&lt;&gt;booking!E44,booking!D44&gt;0),booking!D44,0)</f>
        <v>0</v>
      </c>
      <c r="D77" s="178" t="str">
        <f>LOOKUP(C77,b!$F$1:$F$200,b!$G$1:$G$200)</f>
        <v>--------</v>
      </c>
      <c r="E77" s="177">
        <f>IF(AND(booking!D46&lt;&gt;booking!E46,booking!D46&gt;0),booking!D46,0)</f>
        <v>0</v>
      </c>
      <c r="F77" s="178" t="str">
        <f>LOOKUP(E77,b!$F$1:$F$200,b!$G$1:$G$200)</f>
        <v>--------</v>
      </c>
      <c r="G77" s="177">
        <f>IF(AND(booking!D48&lt;&gt;booking!E48,booking!D48&gt;0),booking!D48,0)</f>
        <v>0</v>
      </c>
      <c r="H77" s="178" t="str">
        <f>LOOKUP(G77,b!$F$1:$F$200,b!$G$1:$G$200)</f>
        <v>--------</v>
      </c>
      <c r="I77" s="177">
        <f>IF(AND(booking!D50&lt;&gt;booking!E50,booking!D50&gt;0),booking!D50,0)</f>
        <v>0</v>
      </c>
      <c r="J77" s="178" t="str">
        <f>LOOKUP(I77,b!$F$1:$F$200,b!$G$1:$G$200)</f>
        <v>--------</v>
      </c>
      <c r="K77" s="177">
        <f>IF(AND(booking!D52&lt;&gt;booking!E52,booking!D52&gt;0),booking!D52,0)</f>
        <v>0</v>
      </c>
      <c r="L77" s="178" t="str">
        <f>LOOKUP(K77,b!$F$1:$F$200,b!$G$1:$G$200)</f>
        <v>--------</v>
      </c>
      <c r="M77" s="177">
        <f>IF(AND(booking!D54&lt;&gt;booking!E54,booking!D54&gt;0),booking!D54,0)</f>
        <v>0</v>
      </c>
      <c r="N77" s="178" t="str">
        <f>LOOKUP(M77,b!$F$1:$F$200,b!$G$1:$G$200)</f>
        <v>--------</v>
      </c>
      <c r="O77" s="177">
        <f>IF(AND(booking!D56&lt;&gt;booking!E56,booking!D56&gt;0),booking!D56,0)</f>
        <v>0</v>
      </c>
      <c r="P77" s="178" t="str">
        <f>LOOKUP(O77,b!$F$1:$F$200,b!$G$1:$G$200)</f>
        <v>--------</v>
      </c>
    </row>
    <row r="78" spans="1:16" ht="18.5" x14ac:dyDescent="0.45">
      <c r="A78" s="370"/>
      <c r="B78" s="176" t="s">
        <v>467</v>
      </c>
      <c r="C78" s="177">
        <f>IF(AND(booking!D44&lt;&gt;booking!E44,booking!E44&gt;0),booking!E44,0)</f>
        <v>0</v>
      </c>
      <c r="D78" s="178" t="str">
        <f>LOOKUP(C78,b!$F$1:$F$200,b!$G$1:$G$200)</f>
        <v>--------</v>
      </c>
      <c r="E78" s="177">
        <f>IF(AND(booking!D46&lt;&gt;booking!E46,booking!E46&gt;0),booking!E46,0)</f>
        <v>0</v>
      </c>
      <c r="F78" s="178" t="str">
        <f>LOOKUP(E78,b!$F$1:$F$200,b!$G$1:$G$200)</f>
        <v>--------</v>
      </c>
      <c r="G78" s="177">
        <f>IF(AND(booking!D48&lt;&gt;booking!E48,booking!E48&gt;0),booking!E48,0)</f>
        <v>0</v>
      </c>
      <c r="H78" s="178" t="str">
        <f>LOOKUP(G78,b!$F$1:$F$200,b!$G$1:$G$200)</f>
        <v>--------</v>
      </c>
      <c r="I78" s="177">
        <f>IF(AND(booking!D50&lt;&gt;booking!E50,booking!E50&gt;0),booking!E50,0)</f>
        <v>0</v>
      </c>
      <c r="J78" s="178" t="str">
        <f>LOOKUP(I78,b!$F$1:$F$200,b!$G$1:$G$200)</f>
        <v>--------</v>
      </c>
      <c r="K78" s="177">
        <f>IF(AND(booking!D52&lt;&gt;booking!E52,booking!E52&gt;0),booking!E52,0)</f>
        <v>0</v>
      </c>
      <c r="L78" s="178" t="str">
        <f>LOOKUP(K78,b!$F$1:$F$200,b!$G$1:$G$200)</f>
        <v>--------</v>
      </c>
      <c r="M78" s="177">
        <f>IF(AND(booking!D54&lt;&gt;booking!E54,booking!E54&gt;0),booking!E54,0)</f>
        <v>0</v>
      </c>
      <c r="N78" s="178" t="str">
        <f>LOOKUP(M78,b!$F$1:$F$200,b!$G$1:$G$200)</f>
        <v>--------</v>
      </c>
      <c r="O78" s="177">
        <f>IF(AND(booking!D56&lt;&gt;booking!E56,booking!E56&gt;0),booking!E56,0)</f>
        <v>0</v>
      </c>
      <c r="P78" s="178" t="str">
        <f>LOOKUP(O78,b!$F$1:$F$200,b!$G$1:$G$200)</f>
        <v>--------</v>
      </c>
    </row>
    <row r="79" spans="1:16" ht="18.5" x14ac:dyDescent="0.45">
      <c r="A79" s="367" t="s">
        <v>468</v>
      </c>
      <c r="B79" s="6" t="s">
        <v>466</v>
      </c>
      <c r="C79" s="110">
        <f>IF(AND(booking!G44&lt;&gt;booking!H44,booking!G44&gt;0),booking!G44,0)</f>
        <v>0</v>
      </c>
      <c r="D79" s="108" t="str">
        <f>LOOKUP(C79,b!$F$1:$F$200,b!$G$1:$G$200)</f>
        <v>--------</v>
      </c>
      <c r="E79" s="110">
        <f>IF(AND(booking!G46&lt;&gt;booking!H46,booking!G46&gt;0),booking!G46,0)</f>
        <v>0</v>
      </c>
      <c r="F79" s="108" t="str">
        <f>LOOKUP(E79,b!$F$1:$F$200,b!$G$1:$G$200)</f>
        <v>--------</v>
      </c>
      <c r="G79" s="110">
        <f>IF(AND(booking!G48&lt;&gt;booking!H48,booking!G48&gt;0),booking!G48,0)</f>
        <v>0</v>
      </c>
      <c r="H79" s="108" t="str">
        <f>LOOKUP(G79,b!$F$1:$F$200,b!$G$1:$G$200)</f>
        <v>--------</v>
      </c>
      <c r="I79" s="110">
        <f>IF(AND(booking!G50&lt;&gt;booking!H50,booking!G50&gt;0),booking!G50,0)</f>
        <v>0</v>
      </c>
      <c r="J79" s="108" t="str">
        <f>LOOKUP(I79,b!$F$1:$F$200,b!$G$1:$G$200)</f>
        <v>--------</v>
      </c>
      <c r="K79" s="110">
        <f>IF(AND(booking!G52&lt;&gt;booking!H52,booking!G52&gt;0),booking!G52,0)</f>
        <v>0</v>
      </c>
      <c r="L79" s="108" t="str">
        <f>LOOKUP(K79,b!$F$1:$F$200,b!$G$1:$G$200)</f>
        <v>--------</v>
      </c>
      <c r="M79" s="110">
        <f>IF(AND(booking!G54&lt;&gt;booking!H54,booking!G54&gt;0),booking!G54,0)</f>
        <v>0</v>
      </c>
      <c r="N79" s="108" t="str">
        <f>LOOKUP(M79,b!$F$1:$F$200,b!$G$1:$G$200)</f>
        <v>--------</v>
      </c>
      <c r="O79" s="110">
        <f>IF(AND(booking!G56&lt;&gt;booking!H56,booking!G56&gt;0),booking!G56,0)</f>
        <v>0</v>
      </c>
      <c r="P79" s="108" t="str">
        <f>LOOKUP(O79,b!$F$1:$F$200,b!$G$1:$G$200)</f>
        <v>--------</v>
      </c>
    </row>
    <row r="80" spans="1:16" ht="18.5" x14ac:dyDescent="0.45">
      <c r="A80" s="367"/>
      <c r="B80" s="6" t="s">
        <v>467</v>
      </c>
      <c r="C80" s="110">
        <f>IF(AND(booking!G44&lt;&gt;booking!H44,booking!H44&gt;0),booking!H44,0)</f>
        <v>0</v>
      </c>
      <c r="D80" s="108" t="str">
        <f>LOOKUP(C80,b!$F$1:$F$200,b!$G$1:$G$200)</f>
        <v>--------</v>
      </c>
      <c r="E80" s="110">
        <f>IF(AND(booking!G46&lt;&gt;booking!H46,booking!H46&gt;0),booking!H46,0)</f>
        <v>0</v>
      </c>
      <c r="F80" s="108" t="str">
        <f>LOOKUP(E80,b!$F$1:$F$200,b!$G$1:$G$200)</f>
        <v>--------</v>
      </c>
      <c r="G80" s="110">
        <f>IF(AND(booking!G48&lt;&gt;booking!H48,booking!H48&gt;0),booking!H48,0)</f>
        <v>0</v>
      </c>
      <c r="H80" s="108" t="str">
        <f>LOOKUP(G80,b!$F$1:$F$200,b!$G$1:$G$200)</f>
        <v>--------</v>
      </c>
      <c r="I80" s="110">
        <f>IF(AND(booking!G50&lt;&gt;booking!H50,booking!H50&gt;0),booking!H50,0)</f>
        <v>0</v>
      </c>
      <c r="J80" s="108" t="str">
        <f>LOOKUP(I80,b!$F$1:$F$200,b!$G$1:$G$200)</f>
        <v>--------</v>
      </c>
      <c r="K80" s="110">
        <f>IF(AND(booking!G52&lt;&gt;booking!H52,booking!H52&gt;0),booking!H52,0)</f>
        <v>0</v>
      </c>
      <c r="L80" s="108" t="str">
        <f>LOOKUP(K80,b!$F$1:$F$200,b!$G$1:$G$200)</f>
        <v>--------</v>
      </c>
      <c r="M80" s="110">
        <f>IF(AND(booking!G54&lt;&gt;booking!H54,booking!H54&gt;0),booking!H54,0)</f>
        <v>0</v>
      </c>
      <c r="N80" s="108" t="str">
        <f>LOOKUP(M80,b!$F$1:$F$200,b!$G$1:$G$200)</f>
        <v>--------</v>
      </c>
      <c r="O80" s="110">
        <f>IF(AND(booking!G56&lt;&gt;booking!H56,booking!H56&gt;0),booking!H56,0)</f>
        <v>0</v>
      </c>
      <c r="P80" s="108" t="str">
        <f>LOOKUP(O80,b!$F$1:$F$200,b!$G$1:$G$200)</f>
        <v>--------</v>
      </c>
    </row>
    <row r="81" spans="1:16" ht="18.5" x14ac:dyDescent="0.45">
      <c r="A81" s="370" t="s">
        <v>469</v>
      </c>
      <c r="B81" s="148" t="s">
        <v>466</v>
      </c>
      <c r="C81" s="177">
        <f>IF(AND(booking!J44&lt;&gt;booking!K44,booking!J44&gt;0),booking!J44,0)</f>
        <v>0</v>
      </c>
      <c r="D81" s="178" t="str">
        <f>LOOKUP(C81,b!$F$1:$F$200,b!$G$1:$G$200)</f>
        <v>--------</v>
      </c>
      <c r="E81" s="177">
        <f>IF(AND(booking!J46&lt;&gt;booking!K46,booking!J46&gt;0),booking!J46,0)</f>
        <v>0</v>
      </c>
      <c r="F81" s="178" t="str">
        <f>LOOKUP(E81,b!$F$1:$F$200,b!$G$1:$G$200)</f>
        <v>--------</v>
      </c>
      <c r="G81" s="177">
        <f>IF(AND(booking!J48&lt;&gt;booking!K48,booking!J48&gt;0),booking!J48,0)</f>
        <v>0</v>
      </c>
      <c r="H81" s="178" t="str">
        <f>LOOKUP(G81,b!$F$1:$F$200,b!$G$1:$G$200)</f>
        <v>--------</v>
      </c>
      <c r="I81" s="177">
        <f>IF(AND(booking!J50&lt;&gt;booking!K50,booking!J50&gt;0),booking!J50,0)</f>
        <v>0</v>
      </c>
      <c r="J81" s="178" t="str">
        <f>LOOKUP(I81,b!$F$1:$F$200,b!$G$1:$G$200)</f>
        <v>--------</v>
      </c>
      <c r="K81" s="177">
        <f>IF(AND(booking!J52&lt;&gt;booking!K52,booking!J52&gt;0),booking!J52,0)</f>
        <v>0</v>
      </c>
      <c r="L81" s="178" t="str">
        <f>LOOKUP(K81,b!$F$1:$F$200,b!$G$1:$G$200)</f>
        <v>--------</v>
      </c>
      <c r="M81" s="177">
        <f>IF(AND(booking!J54&lt;&gt;booking!K54,booking!J54&gt;0),booking!J54,0)</f>
        <v>0</v>
      </c>
      <c r="N81" s="178" t="str">
        <f>LOOKUP(M81,b!$F$1:$F$200,b!$G$1:$G$200)</f>
        <v>--------</v>
      </c>
      <c r="O81" s="177">
        <f>IF(AND(booking!J56&lt;&gt;booking!K56,booking!J56&gt;0),booking!J56,0)</f>
        <v>0</v>
      </c>
      <c r="P81" s="178" t="str">
        <f>LOOKUP(O81,b!$F$1:$F$200,b!$G$1:$G$200)</f>
        <v>--------</v>
      </c>
    </row>
    <row r="82" spans="1:16" ht="18.5" x14ac:dyDescent="0.45">
      <c r="A82" s="370"/>
      <c r="B82" s="148" t="s">
        <v>467</v>
      </c>
      <c r="C82" s="177">
        <f>IF(AND(booking!J44&lt;&gt;booking!K44,booking!K44&gt;0),booking!K44,0)</f>
        <v>0</v>
      </c>
      <c r="D82" s="178" t="str">
        <f>LOOKUP(C82,b!$F$1:$F$200,b!$G$1:$G$200)</f>
        <v>--------</v>
      </c>
      <c r="E82" s="177">
        <f>IF(AND(booking!J46&lt;&gt;booking!K46,booking!K46&gt;0),booking!K46,0)</f>
        <v>0</v>
      </c>
      <c r="F82" s="178" t="str">
        <f>LOOKUP(E82,b!$F$1:$F$200,b!$G$1:$G$200)</f>
        <v>--------</v>
      </c>
      <c r="G82" s="177">
        <f>IF(AND(booking!J48&lt;&gt;booking!K48,booking!K48&gt;0),booking!K48,0)</f>
        <v>0</v>
      </c>
      <c r="H82" s="178" t="str">
        <f>LOOKUP(G82,b!$F$1:$F$200,b!$G$1:$G$200)</f>
        <v>--------</v>
      </c>
      <c r="I82" s="177">
        <f>IF(AND(booking!J50&lt;&gt;booking!K50,booking!K50&gt;0),booking!K50,0)</f>
        <v>0</v>
      </c>
      <c r="J82" s="178" t="str">
        <f>LOOKUP(I82,b!$F$1:$F$200,b!$G$1:$G$200)</f>
        <v>--------</v>
      </c>
      <c r="K82" s="177">
        <f>IF(AND(booking!J52&lt;&gt;booking!K52,booking!K52&gt;0),booking!K52,0)</f>
        <v>0</v>
      </c>
      <c r="L82" s="178" t="str">
        <f>LOOKUP(K82,b!$F$1:$F$200,b!$G$1:$G$200)</f>
        <v>--------</v>
      </c>
      <c r="M82" s="177">
        <f>IF(AND(booking!J54&lt;&gt;booking!K54,booking!K54&gt;0),booking!K54,0)</f>
        <v>0</v>
      </c>
      <c r="N82" s="178" t="str">
        <f>LOOKUP(M82,b!$F$1:$F$200,b!$G$1:$G$200)</f>
        <v>--------</v>
      </c>
      <c r="O82" s="177">
        <f>IF(AND(booking!J56&lt;&gt;booking!K56,booking!K56&gt;0),booking!K56,0)</f>
        <v>0</v>
      </c>
      <c r="P82" s="178" t="str">
        <f>LOOKUP(O82,b!$F$1:$F$200,b!$G$1:$G$200)</f>
        <v>--------</v>
      </c>
    </row>
    <row r="83" spans="1:16" ht="18.5" x14ac:dyDescent="0.45">
      <c r="A83" s="367" t="s">
        <v>470</v>
      </c>
      <c r="B83" s="6" t="s">
        <v>466</v>
      </c>
      <c r="C83" s="110">
        <f>IF(AND(booking!M44&lt;&gt;booking!N44,booking!M44&gt;0),booking!M44,0)</f>
        <v>0</v>
      </c>
      <c r="D83" s="108" t="str">
        <f>LOOKUP(C83,b!$F$1:$F$200,b!$G$1:$G$200)</f>
        <v>--------</v>
      </c>
      <c r="E83" s="110">
        <f>IF(AND(booking!M46&lt;&gt;booking!N46,booking!M46&gt;0),booking!M46,0)</f>
        <v>0</v>
      </c>
      <c r="F83" s="108" t="str">
        <f>LOOKUP(E83,b!$F$1:$F$200,b!$G$1:$G$200)</f>
        <v>--------</v>
      </c>
      <c r="G83" s="110">
        <f>IF(AND(booking!M48&lt;&gt;booking!N48,booking!M48&gt;0),booking!M48,0)</f>
        <v>0</v>
      </c>
      <c r="H83" s="108" t="str">
        <f>LOOKUP(G83,b!$F$1:$F$200,b!$G$1:$G$200)</f>
        <v>--------</v>
      </c>
      <c r="I83" s="110">
        <f>IF(AND(booking!M50&lt;&gt;booking!N50,booking!M50&gt;0),booking!M50,0)</f>
        <v>0</v>
      </c>
      <c r="J83" s="108" t="str">
        <f>LOOKUP(I83,b!$F$1:$F$200,b!$G$1:$G$200)</f>
        <v>--------</v>
      </c>
      <c r="K83" s="110">
        <f>IF(AND(booking!M52&lt;&gt;booking!N52,booking!M52&gt;0),booking!M52,0)</f>
        <v>0</v>
      </c>
      <c r="L83" s="108" t="str">
        <f>LOOKUP(K83,b!$F$1:$F$200,b!$G$1:$G$200)</f>
        <v>--------</v>
      </c>
      <c r="M83" s="110">
        <f>IF(AND(booking!M54&lt;&gt;booking!N54,booking!M54&gt;0),booking!M54,0)</f>
        <v>0</v>
      </c>
      <c r="N83" s="108" t="str">
        <f>LOOKUP(M83,b!$F$1:$F$200,b!$G$1:$G$200)</f>
        <v>--------</v>
      </c>
      <c r="O83" s="110">
        <f>IF(AND(booking!M56&lt;&gt;booking!N56,booking!M56&gt;0),booking!M56,0)</f>
        <v>0</v>
      </c>
      <c r="P83" s="108" t="str">
        <f>LOOKUP(O83,b!$F$1:$F$200,b!$G$1:$G$200)</f>
        <v>--------</v>
      </c>
    </row>
    <row r="84" spans="1:16" ht="18.5" x14ac:dyDescent="0.45">
      <c r="A84" s="367"/>
      <c r="B84" s="6" t="s">
        <v>467</v>
      </c>
      <c r="C84" s="110">
        <f>IF(AND(booking!M44&lt;&gt;booking!N44,booking!N44&gt;0),booking!N44,0)</f>
        <v>0</v>
      </c>
      <c r="D84" s="108" t="str">
        <f>LOOKUP(C84,b!$F$1:$F$200,b!$G$1:$G$200)</f>
        <v>--------</v>
      </c>
      <c r="E84" s="110">
        <f>IF(AND(booking!M46&lt;&gt;booking!N46,booking!N46&gt;0),booking!N46,0)</f>
        <v>0</v>
      </c>
      <c r="F84" s="108" t="str">
        <f>LOOKUP(E84,b!$F$1:$F$200,b!$G$1:$G$200)</f>
        <v>--------</v>
      </c>
      <c r="G84" s="110">
        <f>IF(AND(booking!M48&lt;&gt;booking!N48,booking!N48&gt;0),booking!N48,0)</f>
        <v>0</v>
      </c>
      <c r="H84" s="108" t="str">
        <f>LOOKUP(G84,b!$F$1:$F$200,b!$G$1:$G$200)</f>
        <v>--------</v>
      </c>
      <c r="I84" s="110">
        <f>IF(AND(booking!M50&lt;&gt;booking!N50,booking!N50&gt;0),booking!N50,0)</f>
        <v>0</v>
      </c>
      <c r="J84" s="108" t="str">
        <f>LOOKUP(I84,b!$F$1:$F$200,b!$G$1:$G$200)</f>
        <v>--------</v>
      </c>
      <c r="K84" s="110">
        <f>IF(AND(booking!M52&lt;&gt;booking!N52,booking!N52&gt;0),booking!N52,0)</f>
        <v>0</v>
      </c>
      <c r="L84" s="108" t="str">
        <f>LOOKUP(K84,b!$F$1:$F$200,b!$G$1:$G$200)</f>
        <v>--------</v>
      </c>
      <c r="M84" s="110">
        <f>IF(AND(booking!M54&lt;&gt;booking!N54,booking!N54&gt;0),booking!N54,0)</f>
        <v>0</v>
      </c>
      <c r="N84" s="108" t="str">
        <f>LOOKUP(M84,b!$F$1:$F$200,b!$G$1:$G$200)</f>
        <v>--------</v>
      </c>
      <c r="O84" s="110">
        <f>IF(AND(booking!M56&lt;&gt;booking!N56,booking!N56&gt;0),booking!N56,0)</f>
        <v>0</v>
      </c>
      <c r="P84" s="108" t="str">
        <f>LOOKUP(O84,b!$F$1:$F$200,b!$G$1:$G$200)</f>
        <v>--------</v>
      </c>
    </row>
    <row r="85" spans="1:16" ht="18.5" x14ac:dyDescent="0.45">
      <c r="A85" s="370" t="s">
        <v>471</v>
      </c>
      <c r="B85" s="148" t="s">
        <v>466</v>
      </c>
      <c r="C85" s="177">
        <f>IF(AND(booking!P44&lt;&gt;booking!Q44,booking!P44&gt;0),booking!P44,0)</f>
        <v>0</v>
      </c>
      <c r="D85" s="178" t="str">
        <f>LOOKUP(C85,b!$F$1:$F$200,b!$G$1:$G$200)</f>
        <v>--------</v>
      </c>
      <c r="E85" s="177">
        <f>IF(AND(booking!P46&lt;&gt;booking!Q46,booking!P46&gt;0),booking!P46,0)</f>
        <v>0</v>
      </c>
      <c r="F85" s="178" t="str">
        <f>LOOKUP(E85,b!$F$1:$F$200,b!$G$1:$G$200)</f>
        <v>--------</v>
      </c>
      <c r="G85" s="177">
        <f>IF(AND(booking!P48&lt;&gt;booking!Q48,booking!P48&gt;0),booking!P48,0)</f>
        <v>0</v>
      </c>
      <c r="H85" s="178" t="str">
        <f>LOOKUP(G85,b!$F$1:$F$200,b!$G$1:$G$200)</f>
        <v>--------</v>
      </c>
      <c r="I85" s="177">
        <f>IF(AND(booking!P50&lt;&gt;booking!Q50,booking!P50&gt;0),booking!P50,0)</f>
        <v>0</v>
      </c>
      <c r="J85" s="178" t="str">
        <f>LOOKUP(I85,b!$F$1:$F$200,b!$G$1:$G$200)</f>
        <v>--------</v>
      </c>
      <c r="K85" s="177">
        <f>IF(AND(booking!P52&lt;&gt;booking!Q52,booking!P52&gt;0),booking!P52,0)</f>
        <v>0</v>
      </c>
      <c r="L85" s="178" t="str">
        <f>LOOKUP(K85,b!$F$1:$F$200,b!$G$1:$G$200)</f>
        <v>--------</v>
      </c>
      <c r="M85" s="177">
        <f>IF(AND(booking!P54&lt;&gt;booking!Q54,booking!P54&gt;0),booking!P54,0)</f>
        <v>0</v>
      </c>
      <c r="N85" s="178" t="str">
        <f>LOOKUP(M85,b!$F$1:$F$200,b!$G$1:$G$200)</f>
        <v>--------</v>
      </c>
      <c r="O85" s="177">
        <f>IF(AND(booking!P56&lt;&gt;booking!Q56,booking!P56&gt;0),booking!P56,0)</f>
        <v>0</v>
      </c>
      <c r="P85" s="178" t="str">
        <f>LOOKUP(O85,b!$F$1:$F$200,b!$G$1:$G$200)</f>
        <v>--------</v>
      </c>
    </row>
    <row r="86" spans="1:16" ht="18.5" x14ac:dyDescent="0.45">
      <c r="A86" s="370"/>
      <c r="B86" s="148" t="s">
        <v>467</v>
      </c>
      <c r="C86" s="177">
        <f>IF(AND(booking!P44&lt;&gt;booking!Q44,booking!Q44&gt;0),booking!Q44,0)</f>
        <v>0</v>
      </c>
      <c r="D86" s="178" t="str">
        <f>LOOKUP(C86,b!$F$1:$F$200,b!$G$1:$G$200)</f>
        <v>--------</v>
      </c>
      <c r="E86" s="177">
        <f>IF(AND(booking!P46&lt;&gt;booking!Q46,booking!Q46&gt;0),booking!Q46,0)</f>
        <v>0</v>
      </c>
      <c r="F86" s="178" t="str">
        <f>LOOKUP(E86,b!$F$1:$F$200,b!$G$1:$G$200)</f>
        <v>--------</v>
      </c>
      <c r="G86" s="177">
        <f>IF(AND(booking!P48&lt;&gt;booking!Q48,booking!Q48&gt;0),booking!Q48,0)</f>
        <v>0</v>
      </c>
      <c r="H86" s="178" t="str">
        <f>LOOKUP(G86,b!$F$1:$F$200,b!$G$1:$G$200)</f>
        <v>--------</v>
      </c>
      <c r="I86" s="177">
        <f>IF(AND(booking!P50&lt;&gt;booking!Q50,booking!Q50&gt;0),booking!Q50,0)</f>
        <v>0</v>
      </c>
      <c r="J86" s="178" t="str">
        <f>LOOKUP(I86,b!$F$1:$F$200,b!$G$1:$G$200)</f>
        <v>--------</v>
      </c>
      <c r="K86" s="177">
        <f>IF(AND(booking!P52&lt;&gt;booking!Q52,booking!Q52&gt;0),booking!Q52,0)</f>
        <v>0</v>
      </c>
      <c r="L86" s="178" t="str">
        <f>LOOKUP(K86,b!$F$1:$F$200,b!$G$1:$G$200)</f>
        <v>--------</v>
      </c>
      <c r="M86" s="177">
        <f>IF(AND(booking!P54&lt;&gt;booking!Q54,booking!Q54&gt;0),booking!Q54,0)</f>
        <v>0</v>
      </c>
      <c r="N86" s="178" t="str">
        <f>LOOKUP(M86,b!$F$1:$F$200,b!$G$1:$G$200)</f>
        <v>--------</v>
      </c>
      <c r="O86" s="177">
        <f>IF(AND(booking!P56&lt;&gt;booking!Q56,booking!Q56&gt;0),booking!Q56,0)</f>
        <v>0</v>
      </c>
      <c r="P86" s="178" t="str">
        <f>LOOKUP(O86,b!$F$1:$F$200,b!$G$1:$G$200)</f>
        <v>--------</v>
      </c>
    </row>
    <row r="87" spans="1:16" ht="18.5" x14ac:dyDescent="0.45">
      <c r="B87" s="6"/>
      <c r="C87" s="110"/>
      <c r="D87" s="108"/>
      <c r="E87" s="110"/>
      <c r="F87" s="108"/>
      <c r="G87" s="110"/>
      <c r="H87" s="108"/>
      <c r="I87" s="110"/>
      <c r="J87" s="108"/>
      <c r="K87" s="110"/>
      <c r="L87" s="108"/>
      <c r="M87" s="110"/>
      <c r="N87" s="108"/>
      <c r="O87" s="110"/>
      <c r="P87" s="108"/>
    </row>
    <row r="88" spans="1:16" ht="18.5" x14ac:dyDescent="0.45">
      <c r="A88" t="s">
        <v>472</v>
      </c>
      <c r="B88" s="6"/>
      <c r="C88" s="110">
        <f>booking!V44</f>
        <v>0</v>
      </c>
      <c r="D88" s="108"/>
      <c r="E88" s="110">
        <f>booking!V46</f>
        <v>0</v>
      </c>
      <c r="F88" s="108"/>
      <c r="G88" s="110">
        <f>booking!V48</f>
        <v>0</v>
      </c>
      <c r="H88" s="108"/>
      <c r="I88" s="110">
        <f>booking!V50</f>
        <v>0</v>
      </c>
      <c r="J88" s="108"/>
      <c r="K88" s="110">
        <f>booking!V52</f>
        <v>0</v>
      </c>
      <c r="L88" s="108"/>
      <c r="M88" s="110">
        <f>booking!V54</f>
        <v>0</v>
      </c>
      <c r="N88" s="108"/>
      <c r="O88" s="110">
        <f>booking!V56</f>
        <v>0</v>
      </c>
      <c r="P88" s="108"/>
    </row>
    <row r="89" spans="1:16" x14ac:dyDescent="0.35">
      <c r="B89" s="114" t="s">
        <v>473</v>
      </c>
      <c r="C89" s="115">
        <v>1</v>
      </c>
      <c r="D89" s="6" t="str">
        <f>IF(weekplan!C78&gt;0,LOOKUP(weekplan!C78,b!$F$1:$F$201,b!$H$1:$H$201),b!$H$1)</f>
        <v>-----</v>
      </c>
      <c r="E89" s="115"/>
      <c r="F89" s="6" t="str">
        <f>IF(weekplan!E78&gt;0,LOOKUP(weekplan!E78,b!$F$1:$F$201,b!$H$1:$H$201),b!$H$1)</f>
        <v>-----</v>
      </c>
      <c r="G89" s="115"/>
      <c r="H89" s="6" t="str">
        <f>IF(weekplan!G78&gt;0,LOOKUP(weekplan!G78,b!$F$1:$F$201,b!$H$1:$H$201),b!$H$1)</f>
        <v>-----</v>
      </c>
      <c r="I89" s="115"/>
      <c r="J89" s="6" t="str">
        <f>IF(weekplan!I78&gt;0,LOOKUP(weekplan!I78,b!$F$1:$F$201,b!$H$1:$H$201),b!$H$1)</f>
        <v>-----</v>
      </c>
      <c r="K89" s="115"/>
      <c r="L89" s="6" t="str">
        <f>IF(weekplan!K78&gt;0,LOOKUP(weekplan!K78,b!$F$1:$F$201,b!$H$1:$H$201),b!$H$1)</f>
        <v>-----</v>
      </c>
      <c r="M89" s="115"/>
      <c r="N89" s="6" t="str">
        <f>IF(weekplan!M78&gt;0,LOOKUP(weekplan!M78,b!$F$1:$F$201,b!$H$1:$H$201),b!$H$1)</f>
        <v>-----</v>
      </c>
      <c r="O89" s="115"/>
      <c r="P89" s="6" t="str">
        <f>IF(weekplan!O78&gt;0,LOOKUP(weekplan!O78,b!$F$1:$F$201,b!$H$1:$H$201),b!$H$1)</f>
        <v>-----</v>
      </c>
    </row>
    <row r="90" spans="1:16" x14ac:dyDescent="0.35">
      <c r="B90" s="114" t="s">
        <v>473</v>
      </c>
      <c r="C90" s="115">
        <v>2</v>
      </c>
      <c r="D90" s="6" t="str">
        <f>IF(C80&gt;0,LOOKUP(C80,b!$F$1:$F$201,b!$H$1:$H$201),b!$H$1)</f>
        <v>-----</v>
      </c>
      <c r="E90" s="115"/>
      <c r="F90" s="6" t="str">
        <f>IF(E80&gt;0,LOOKUP(E80,b!$F$1:$F$201,b!$H$1:$H$201),b!$H$1)</f>
        <v>-----</v>
      </c>
      <c r="G90" s="115"/>
      <c r="H90" s="6" t="str">
        <f>IF(G80&gt;0,LOOKUP(G80,b!$F$1:$F$201,b!$H$1:$H$201),b!$H$1)</f>
        <v>-----</v>
      </c>
      <c r="I90" s="115"/>
      <c r="J90" s="6" t="str">
        <f>IF(I80&gt;0,LOOKUP(I80,b!$F$1:$F$201,b!$H$1:$H$201),b!$H$1)</f>
        <v>-----</v>
      </c>
      <c r="K90" s="115"/>
      <c r="L90" s="6" t="str">
        <f>IF(K80&gt;0,LOOKUP(K80,b!$F$1:$F$201,b!$H$1:$H$201),b!$H$1)</f>
        <v>-----</v>
      </c>
      <c r="M90" s="115"/>
      <c r="N90" s="6" t="str">
        <f>IF(M80&gt;0,LOOKUP(M80,b!$F$1:$F$201,b!$H$1:$H$201),b!$H$1)</f>
        <v>-----</v>
      </c>
      <c r="O90" s="115"/>
      <c r="P90" s="6" t="str">
        <f>IF(O80&gt;0,LOOKUP(O80,b!$F$1:$F$201,b!$H$1:$H$201),b!$H$1)</f>
        <v>-----</v>
      </c>
    </row>
    <row r="91" spans="1:16" x14ac:dyDescent="0.35">
      <c r="B91" s="114" t="s">
        <v>473</v>
      </c>
      <c r="C91" s="115">
        <v>3</v>
      </c>
      <c r="D91" s="6" t="str">
        <f>IF(C82&gt;0,LOOKUP(C82,b!$F$1:$F$201,b!$H$1:$H$201),b!$H$1)</f>
        <v>-----</v>
      </c>
      <c r="E91" s="115"/>
      <c r="F91" s="6" t="str">
        <f>IF(E82&gt;0,LOOKUP(E82,b!$F$1:$F$201,b!$H$1:$H$201),b!$H$1)</f>
        <v>-----</v>
      </c>
      <c r="G91" s="115"/>
      <c r="H91" s="6" t="str">
        <f>IF(G82&gt;0,LOOKUP(G82,b!$F$1:$F$201,b!$H$1:$H$201),b!$H$1)</f>
        <v>-----</v>
      </c>
      <c r="I91" s="115"/>
      <c r="J91" s="6" t="str">
        <f>IF(I82&gt;0,LOOKUP(I82,b!$F$1:$F$201,b!$H$1:$H$201),b!$H$1)</f>
        <v>-----</v>
      </c>
      <c r="K91" s="115"/>
      <c r="L91" s="6" t="str">
        <f>IF(K82&gt;0,LOOKUP(K82,b!$F$1:$F$201,b!$H$1:$H$201),b!$H$1)</f>
        <v>-----</v>
      </c>
      <c r="M91" s="115"/>
      <c r="N91" s="6" t="str">
        <f>IF(M82&gt;0,LOOKUP(M82,b!$F$1:$F$201,b!$H$1:$H$201),b!$H$1)</f>
        <v>-----</v>
      </c>
      <c r="O91" s="115"/>
      <c r="P91" s="6" t="str">
        <f>IF(O82&gt;0,LOOKUP(O82,b!$F$1:$F$201,b!$H$1:$H$201),b!$H$1)</f>
        <v>-----</v>
      </c>
    </row>
    <row r="92" spans="1:16" x14ac:dyDescent="0.35">
      <c r="B92" s="114" t="s">
        <v>473</v>
      </c>
      <c r="C92" s="115">
        <v>4</v>
      </c>
      <c r="D92" s="6" t="str">
        <f>IF(C84&gt;0,LOOKUP(C84,b!$F$1:$F$201,b!$H$1:$H$201),b!$H$1)</f>
        <v>-----</v>
      </c>
      <c r="E92" s="115"/>
      <c r="F92" s="6" t="str">
        <f>IF(E84&gt;0,LOOKUP(E84,b!$F$1:$F$201,b!$H$1:$H$201),b!$H$1)</f>
        <v>-----</v>
      </c>
      <c r="G92" s="115"/>
      <c r="H92" s="6" t="str">
        <f>IF(G84&gt;0,LOOKUP(G84,b!$F$1:$F$201,b!$H$1:$H$201),b!$H$1)</f>
        <v>-----</v>
      </c>
      <c r="I92" s="115"/>
      <c r="J92" s="6" t="str">
        <f>IF(I84&gt;0,LOOKUP(I84,b!$F$1:$F$201,b!$H$1:$H$201),b!$H$1)</f>
        <v>-----</v>
      </c>
      <c r="K92" s="115"/>
      <c r="L92" s="6" t="str">
        <f>IF(K84&gt;0,LOOKUP(K84,b!$F$1:$F$201,b!$H$1:$H$201),b!$H$1)</f>
        <v>-----</v>
      </c>
      <c r="M92" s="115"/>
      <c r="N92" s="6" t="str">
        <f>IF(M84&gt;0,LOOKUP(M84,b!$F$1:$F$201,b!$H$1:$H$201),b!$H$1)</f>
        <v>-----</v>
      </c>
      <c r="O92" s="115"/>
      <c r="P92" s="6" t="str">
        <f>IF(O84&gt;0,LOOKUP(O84,b!$F$1:$F$201,b!$H$1:$H$201),b!$H$1)</f>
        <v>-----</v>
      </c>
    </row>
    <row r="93" spans="1:16" x14ac:dyDescent="0.35">
      <c r="B93" s="118" t="s">
        <v>473</v>
      </c>
      <c r="C93" s="119">
        <v>5</v>
      </c>
      <c r="D93" s="22" t="str">
        <f>IF(C86&gt;0,LOOKUP(C86,b!$F$1:$F$201,b!$H$1:$H$201),b!$H$1)</f>
        <v>-----</v>
      </c>
      <c r="E93" s="119"/>
      <c r="F93" s="22" t="str">
        <f>IF(E86&gt;0,LOOKUP(E86,b!$F$1:$F$201,b!$H$1:$H$201),b!$H$1)</f>
        <v>-----</v>
      </c>
      <c r="G93" s="119"/>
      <c r="H93" s="22" t="str">
        <f>IF(G86&gt;0,LOOKUP(G86,b!$F$1:$F$201,b!$H$1:$H$201),b!$H$1)</f>
        <v>-----</v>
      </c>
      <c r="I93" s="119"/>
      <c r="J93" s="22" t="str">
        <f>IF(I86&gt;0,LOOKUP(I86,b!$F$1:$F$201,b!$H$1:$H$201),b!$H$1)</f>
        <v>-----</v>
      </c>
      <c r="K93" s="119"/>
      <c r="L93" s="22" t="str">
        <f>IF(K86&gt;0,LOOKUP(K86,b!$F$1:$F$201,b!$H$1:$H$201),b!$H$1)</f>
        <v>-----</v>
      </c>
      <c r="M93" s="119"/>
      <c r="N93" s="22" t="str">
        <f>IF(M86&gt;0,LOOKUP(M86,b!$F$1:$F$201,b!$H$1:$H$201),b!$H$1)</f>
        <v>-----</v>
      </c>
      <c r="O93" s="119"/>
      <c r="P93" s="22" t="str">
        <f>IF(O86&gt;0,LOOKUP(O86,b!$F$1:$F$201,b!$H$1:$H$201),b!$H$1)</f>
        <v>-----</v>
      </c>
    </row>
    <row r="94" spans="1:16" ht="55.4" customHeight="1" x14ac:dyDescent="0.35">
      <c r="A94" s="6" t="str">
        <f>A70</f>
        <v>RENGØR</v>
      </c>
      <c r="B94" s="114"/>
      <c r="C94" s="115"/>
      <c r="D94" s="6"/>
      <c r="E94" s="115"/>
      <c r="F94" s="6"/>
      <c r="G94" s="115"/>
      <c r="H94" s="6"/>
      <c r="I94" s="115"/>
      <c r="J94" s="6"/>
      <c r="K94" s="115"/>
      <c r="L94" s="6"/>
      <c r="M94" s="115"/>
      <c r="N94" s="6"/>
      <c r="O94" s="115"/>
      <c r="P94" s="6"/>
    </row>
    <row r="95" spans="1:16" ht="55.4" customHeight="1" x14ac:dyDescent="0.35">
      <c r="A95" s="6" t="str">
        <f>A71</f>
        <v>LEVERANDØR</v>
      </c>
      <c r="B95" s="114"/>
      <c r="C95" s="115"/>
      <c r="D95" s="6"/>
      <c r="E95" s="115"/>
      <c r="F95" s="6"/>
      <c r="G95" s="115"/>
      <c r="H95" s="6"/>
      <c r="I95" s="115"/>
      <c r="J95" s="6"/>
      <c r="K95" s="115"/>
      <c r="L95" s="6"/>
      <c r="M95" s="115"/>
      <c r="N95" s="6"/>
      <c r="O95" s="115"/>
      <c r="P95" s="6"/>
    </row>
    <row r="96" spans="1:16" ht="55.4" customHeight="1" x14ac:dyDescent="0.35">
      <c r="A96" s="6" t="str">
        <f>A72</f>
        <v>ANDET</v>
      </c>
      <c r="B96" s="114"/>
      <c r="C96" s="115"/>
      <c r="D96" s="6"/>
      <c r="E96" s="115"/>
      <c r="F96" s="6"/>
      <c r="G96" s="115"/>
      <c r="H96" s="6"/>
      <c r="I96" s="115"/>
      <c r="J96" s="6"/>
      <c r="K96" s="115"/>
      <c r="L96" s="6"/>
      <c r="M96" s="115"/>
      <c r="N96" s="6"/>
      <c r="O96" s="115"/>
      <c r="P96" s="6"/>
    </row>
    <row r="97" spans="1:16" ht="23.5" x14ac:dyDescent="0.55000000000000004">
      <c r="A97" s="107" t="s">
        <v>480</v>
      </c>
      <c r="D97">
        <v>58</v>
      </c>
      <c r="F97">
        <v>60</v>
      </c>
      <c r="H97">
        <v>62</v>
      </c>
      <c r="J97">
        <v>64</v>
      </c>
      <c r="L97">
        <v>66</v>
      </c>
      <c r="N97">
        <v>68</v>
      </c>
      <c r="P97">
        <v>70</v>
      </c>
    </row>
    <row r="98" spans="1:16" x14ac:dyDescent="0.35">
      <c r="C98" s="368" t="s">
        <v>293</v>
      </c>
      <c r="D98" s="368"/>
      <c r="E98" s="368" t="s">
        <v>294</v>
      </c>
      <c r="F98" s="368"/>
      <c r="G98" s="368" t="s">
        <v>295</v>
      </c>
      <c r="H98" s="368"/>
      <c r="I98" s="368" t="s">
        <v>296</v>
      </c>
      <c r="J98" s="368"/>
      <c r="K98" s="368" t="s">
        <v>297</v>
      </c>
      <c r="L98" s="368"/>
      <c r="M98" s="368" t="s">
        <v>298</v>
      </c>
      <c r="N98" s="368"/>
      <c r="O98" s="368" t="s">
        <v>299</v>
      </c>
      <c r="P98" s="368"/>
    </row>
    <row r="99" spans="1:16" x14ac:dyDescent="0.35">
      <c r="C99" s="369">
        <f>booking!C58</f>
        <v>45404</v>
      </c>
      <c r="D99" s="369"/>
      <c r="E99" s="369">
        <f>booking!C60</f>
        <v>45405</v>
      </c>
      <c r="F99" s="369"/>
      <c r="G99" s="369">
        <f>booking!C62</f>
        <v>45406</v>
      </c>
      <c r="H99" s="369"/>
      <c r="I99" s="369">
        <f>booking!C64</f>
        <v>45407</v>
      </c>
      <c r="J99" s="369"/>
      <c r="K99" s="369">
        <f>booking!C66</f>
        <v>45408</v>
      </c>
      <c r="L99" s="369"/>
      <c r="M99" s="369">
        <f>booking!C68</f>
        <v>45409</v>
      </c>
      <c r="N99" s="369"/>
      <c r="O99" s="369">
        <f>booking!C70</f>
        <v>45410</v>
      </c>
      <c r="P99" s="369"/>
    </row>
    <row r="100" spans="1:16" x14ac:dyDescent="0.35">
      <c r="C100" s="1" t="s">
        <v>387</v>
      </c>
      <c r="D100" t="s">
        <v>464</v>
      </c>
      <c r="E100" s="1" t="s">
        <v>387</v>
      </c>
      <c r="F100" t="s">
        <v>464</v>
      </c>
      <c r="G100" s="1" t="s">
        <v>387</v>
      </c>
      <c r="H100" t="s">
        <v>464</v>
      </c>
      <c r="I100" s="1" t="s">
        <v>387</v>
      </c>
      <c r="J100" t="s">
        <v>464</v>
      </c>
      <c r="K100" s="1" t="s">
        <v>387</v>
      </c>
      <c r="L100" t="s">
        <v>464</v>
      </c>
      <c r="M100" s="1" t="s">
        <v>387</v>
      </c>
      <c r="N100" t="s">
        <v>464</v>
      </c>
      <c r="O100" s="1" t="s">
        <v>387</v>
      </c>
      <c r="P100" t="s">
        <v>464</v>
      </c>
    </row>
    <row r="101" spans="1:16" ht="18.5" x14ac:dyDescent="0.45">
      <c r="A101" s="367" t="s">
        <v>465</v>
      </c>
      <c r="B101" s="39" t="s">
        <v>466</v>
      </c>
      <c r="C101" s="110">
        <f>IF(AND(booking!D$58&lt;&gt;booking!E$58,booking!D$58&gt;0),booking!D$58,0)</f>
        <v>0</v>
      </c>
      <c r="D101" s="108" t="str">
        <f>LOOKUP(C101,b!$F$1:$F$200,b!$G$1:$G$200)</f>
        <v>--------</v>
      </c>
      <c r="E101" s="110">
        <f>IF(AND(booking!D$60&lt;&gt;booking!E$60,booking!D$60&gt;0),booking!D$60,0)</f>
        <v>0</v>
      </c>
      <c r="F101" s="108" t="str">
        <f>LOOKUP(E101,b!$F$1:$F$200,b!$G$1:$G$200)</f>
        <v>--------</v>
      </c>
      <c r="G101" s="110">
        <f>IF(AND(booking!D62&lt;&gt;booking!E62,booking!D62&gt;0),booking!D62,0)</f>
        <v>0</v>
      </c>
      <c r="H101" s="108" t="str">
        <f>LOOKUP(G101,b!$F$1:$F$200,b!$G$1:$G$200)</f>
        <v>--------</v>
      </c>
      <c r="I101" s="110">
        <f>IF(AND(booking!D64&lt;&gt;booking!E64,booking!D64&gt;0),booking!D64,0)</f>
        <v>0</v>
      </c>
      <c r="J101" s="108" t="str">
        <f>LOOKUP(I101,b!$F$1:$F$200,b!$G$1:$G$200)</f>
        <v>--------</v>
      </c>
      <c r="K101" s="110">
        <f>IF(AND(booking!D66&lt;&gt;booking!E66,booking!D66&gt;0),booking!D66,0)</f>
        <v>0</v>
      </c>
      <c r="L101" s="108" t="str">
        <f>LOOKUP(K101,b!$F$1:$F$200,b!$G$1:$G$200)</f>
        <v>--------</v>
      </c>
      <c r="M101" s="110">
        <f>IF(AND(booking!D68&lt;&gt;booking!E68,booking!D68&gt;0),booking!D68,0)</f>
        <v>0</v>
      </c>
      <c r="N101" s="108" t="str">
        <f>LOOKUP(M101,b!$F$1:$F$200,b!$G$1:$G$200)</f>
        <v>--------</v>
      </c>
      <c r="O101" s="110">
        <f>IF(AND(booking!D70&lt;&gt;booking!E70,booking!D70&gt;0),booking!D70,0)</f>
        <v>0</v>
      </c>
      <c r="P101" s="108" t="str">
        <f>LOOKUP(O101,b!$F$1:$F$200,b!$G$1:$G$200)</f>
        <v>--------</v>
      </c>
    </row>
    <row r="102" spans="1:16" ht="18.5" x14ac:dyDescent="0.45">
      <c r="A102" s="367"/>
      <c r="B102" s="39" t="s">
        <v>467</v>
      </c>
      <c r="C102" s="110">
        <f>IF(AND(booking!D$58&lt;&gt;booking!E$58,booking!E$58&gt;0),booking!E$58,0)</f>
        <v>0</v>
      </c>
      <c r="D102" s="108" t="str">
        <f>LOOKUP(C102,b!$F$1:$F$200,b!$G$1:$G$200)</f>
        <v>--------</v>
      </c>
      <c r="E102" s="110">
        <f>IF(AND(booking!D$60&lt;&gt;booking!E$60,booking!E$60&gt;0),booking!E60,0)</f>
        <v>0</v>
      </c>
      <c r="F102" s="108" t="str">
        <f>LOOKUP(E102,b!$F$1:$F$200,b!$G$1:$G$200)</f>
        <v>--------</v>
      </c>
      <c r="G102" s="110">
        <f>IF(AND(booking!D62&lt;&gt;booking!E62,booking!E62&gt;0),booking!E62,0)</f>
        <v>0</v>
      </c>
      <c r="H102" s="108" t="str">
        <f>LOOKUP(G102,b!$F$1:$F$200,b!$G$1:$G$200)</f>
        <v>--------</v>
      </c>
      <c r="I102" s="110">
        <f>IF(AND(booking!D64&lt;&gt;booking!E64,booking!E64&gt;0),booking!E64,0)</f>
        <v>0</v>
      </c>
      <c r="J102" s="108" t="str">
        <f>LOOKUP(I102,b!$F$1:$F$200,b!$G$1:$G$200)</f>
        <v>--------</v>
      </c>
      <c r="K102" s="110">
        <f>IF(AND(booking!D66&lt;&gt;booking!E66,booking!E66&gt;0),booking!E66,0)</f>
        <v>0</v>
      </c>
      <c r="L102" s="108" t="str">
        <f>LOOKUP(K102,b!$F$1:$F$200,b!$G$1:$G$200)</f>
        <v>--------</v>
      </c>
      <c r="M102" s="110">
        <f>IF(AND(booking!D68&lt;&gt;booking!E68,booking!E68&gt;0),booking!E68,0)</f>
        <v>0</v>
      </c>
      <c r="N102" s="108" t="str">
        <f>LOOKUP(M102,b!$F$1:$F$200,b!$G$1:$G$200)</f>
        <v>--------</v>
      </c>
      <c r="O102" s="110">
        <f>IF(AND(booking!D70&lt;&gt;booking!E70,booking!E70&gt;0),booking!E70,0)</f>
        <v>0</v>
      </c>
      <c r="P102" s="108" t="str">
        <f>LOOKUP(O102,b!$F$1:$F$200,b!$G$1:$G$200)</f>
        <v>--------</v>
      </c>
    </row>
    <row r="103" spans="1:16" ht="18.5" x14ac:dyDescent="0.45">
      <c r="A103" s="367" t="s">
        <v>468</v>
      </c>
      <c r="B103" s="148" t="s">
        <v>466</v>
      </c>
      <c r="C103" s="177">
        <f>IF(AND(booking!G$58&lt;&gt;booking!H$58,booking!G$58&gt;0),booking!G$58,0)</f>
        <v>0</v>
      </c>
      <c r="D103" s="178" t="str">
        <f>LOOKUP(C103,b!$F$1:$F$200,b!$G$1:$G$200)</f>
        <v>--------</v>
      </c>
      <c r="E103" s="177">
        <f>IF(AND(booking!G$60&lt;&gt;booking!H$60,booking!G$60&gt;0),booking!G$60,0)</f>
        <v>0</v>
      </c>
      <c r="F103" s="178" t="str">
        <f>LOOKUP(E103,b!$F$1:$F$200,b!$G$1:$G$200)</f>
        <v>--------</v>
      </c>
      <c r="G103" s="177">
        <f>IF(AND(booking!G62&lt;&gt;booking!H62,booking!G62&gt;0),booking!G62,0)</f>
        <v>0</v>
      </c>
      <c r="H103" s="178" t="str">
        <f>LOOKUP(G103,b!$F$1:$F$200,b!$G$1:$G$200)</f>
        <v>--------</v>
      </c>
      <c r="I103" s="177">
        <f>IF(AND(booking!G64&lt;&gt;booking!H64,booking!G64&gt;0),booking!G64,0)</f>
        <v>0</v>
      </c>
      <c r="J103" s="178" t="str">
        <f>LOOKUP(I103,b!$F$1:$F$200,b!$G$1:$G$200)</f>
        <v>--------</v>
      </c>
      <c r="K103" s="177">
        <f>IF(AND(booking!G66&lt;&gt;booking!H66,booking!G66&gt;0),booking!G66,0)</f>
        <v>0</v>
      </c>
      <c r="L103" s="178" t="str">
        <f>LOOKUP(K103,b!$F$1:$F$200,b!$G$1:$G$200)</f>
        <v>--------</v>
      </c>
      <c r="M103" s="177">
        <f>IF(AND(booking!G68&lt;&gt;booking!H68,booking!G68&gt;0),booking!G68,0)</f>
        <v>0</v>
      </c>
      <c r="N103" s="178" t="str">
        <f>LOOKUP(M103,b!$F$1:$F$200,b!$G$1:$G$200)</f>
        <v>--------</v>
      </c>
      <c r="O103" s="177">
        <f>IF(AND(booking!G70&lt;&gt;booking!H70,booking!G70&gt;0),booking!G70,0)</f>
        <v>0</v>
      </c>
      <c r="P103" s="178" t="str">
        <f>LOOKUP(O103,b!$F$1:$F$200,b!$G$1:$G$200)</f>
        <v>--------</v>
      </c>
    </row>
    <row r="104" spans="1:16" ht="18.5" x14ac:dyDescent="0.45">
      <c r="A104" s="367"/>
      <c r="B104" s="148" t="s">
        <v>467</v>
      </c>
      <c r="C104" s="177">
        <f>IF(AND(booking!G$58&lt;&gt;booking!H$58,booking!H$58&gt;0),booking!H$58,0)</f>
        <v>0</v>
      </c>
      <c r="D104" s="178" t="str">
        <f>LOOKUP(C104,b!$F$1:$F$200,b!$G$1:$G$200)</f>
        <v>--------</v>
      </c>
      <c r="E104" s="177">
        <f>IF(AND(booking!G$60&lt;&gt;booking!H$60,booking!H$60&gt;0),booking!H$60,0)</f>
        <v>0</v>
      </c>
      <c r="F104" s="178" t="str">
        <f>LOOKUP(E104,b!$F$1:$F$200,b!$G$1:$G$200)</f>
        <v>--------</v>
      </c>
      <c r="G104" s="177">
        <f>IF(AND(booking!G62&lt;&gt;booking!H62,booking!H62&gt;0),booking!H62,0)</f>
        <v>0</v>
      </c>
      <c r="H104" s="178" t="str">
        <f>LOOKUP(G104,b!$F$1:$F$200,b!$G$1:$G$200)</f>
        <v>--------</v>
      </c>
      <c r="I104" s="177">
        <f>IF(AND(booking!G64&lt;&gt;booking!H64,booking!H64&gt;0),booking!H64,0)</f>
        <v>0</v>
      </c>
      <c r="J104" s="178" t="str">
        <f>LOOKUP(I104,b!$F$1:$F$200,b!$G$1:$G$200)</f>
        <v>--------</v>
      </c>
      <c r="K104" s="177">
        <f>IF(AND(booking!G66&lt;&gt;booking!H66,booking!H66&gt;0),booking!H66,0)</f>
        <v>0</v>
      </c>
      <c r="L104" s="178" t="str">
        <f>LOOKUP(K104,b!$F$1:$F$200,b!$G$1:$G$200)</f>
        <v>--------</v>
      </c>
      <c r="M104" s="177">
        <f>IF(AND(booking!G68&lt;&gt;booking!H68,booking!H68&gt;0),booking!H68,0)</f>
        <v>0</v>
      </c>
      <c r="N104" s="178" t="str">
        <f>LOOKUP(M104,b!$F$1:$F$200,b!$G$1:$G$200)</f>
        <v>--------</v>
      </c>
      <c r="O104" s="177">
        <f>IF(AND(booking!G70&lt;&gt;booking!H70,booking!H70&gt;0),booking!H70,0)</f>
        <v>0</v>
      </c>
      <c r="P104" s="178" t="str">
        <f>LOOKUP(O104,b!$F$1:$F$200,b!$G$1:$G$200)</f>
        <v>--------</v>
      </c>
    </row>
    <row r="105" spans="1:16" ht="18.5" x14ac:dyDescent="0.45">
      <c r="A105" s="367" t="s">
        <v>469</v>
      </c>
      <c r="B105" s="6" t="s">
        <v>466</v>
      </c>
      <c r="C105" s="110">
        <f>IF(AND(booking!J$58&lt;&gt;booking!K$58,booking!J$58&gt;0),booking!J$58,0)</f>
        <v>0</v>
      </c>
      <c r="D105" s="108" t="str">
        <f>LOOKUP(C105,b!$F$1:$F$200,b!$G$1:$G$200)</f>
        <v>--------</v>
      </c>
      <c r="E105" s="110">
        <f>IF(AND(booking!J$60&lt;&gt;booking!K$60,booking!J$60&gt;0),booking!J$60,0)</f>
        <v>0</v>
      </c>
      <c r="F105" s="108" t="str">
        <f>LOOKUP(E105,b!$F$1:$F$200,b!$G$1:$G$200)</f>
        <v>--------</v>
      </c>
      <c r="G105" s="110">
        <f>IF(AND(booking!J62&lt;&gt;booking!K62,booking!J62&gt;0),booking!J62,0)</f>
        <v>0</v>
      </c>
      <c r="H105" s="108" t="str">
        <f>LOOKUP(G105,b!$F$1:$F$200,b!$G$1:$G$200)</f>
        <v>--------</v>
      </c>
      <c r="I105" s="110">
        <f>IF(AND(booking!J64&lt;&gt;booking!K64,booking!J64&gt;0),booking!J64,0)</f>
        <v>0</v>
      </c>
      <c r="J105" s="108" t="str">
        <f>LOOKUP(I105,b!$F$1:$F$200,b!$G$1:$G$200)</f>
        <v>--------</v>
      </c>
      <c r="K105" s="110">
        <f>IF(AND(booking!J66&lt;&gt;booking!K66,booking!J66&gt;0),booking!J66,0)</f>
        <v>0</v>
      </c>
      <c r="L105" s="108" t="str">
        <f>LOOKUP(K105,b!$F$1:$F$200,b!$G$1:$G$200)</f>
        <v>--------</v>
      </c>
      <c r="M105" s="110">
        <f>IF(AND(booking!J68&lt;&gt;booking!K68,booking!J68&gt;0),booking!J68,0)</f>
        <v>0</v>
      </c>
      <c r="N105" s="108" t="str">
        <f>LOOKUP(M105,b!$F$1:$F$200,b!$G$1:$G$200)</f>
        <v>--------</v>
      </c>
      <c r="O105" s="110">
        <f>IF(AND(booking!J70&lt;&gt;booking!K70,booking!J70&gt;0),booking!J70,0)</f>
        <v>0</v>
      </c>
      <c r="P105" s="108" t="str">
        <f>LOOKUP(O105,b!$F$1:$F$200,b!$G$1:$G$200)</f>
        <v>--------</v>
      </c>
    </row>
    <row r="106" spans="1:16" ht="18.5" x14ac:dyDescent="0.45">
      <c r="A106" s="367"/>
      <c r="B106" s="6" t="s">
        <v>467</v>
      </c>
      <c r="C106" s="110">
        <f>IF(AND(booking!J$58&lt;&gt;booking!K$58,booking!K$58&gt;0),booking!K$58,0)</f>
        <v>0</v>
      </c>
      <c r="D106" s="108" t="str">
        <f>LOOKUP(C106,b!$F$1:$F$200,b!$G$1:$G$200)</f>
        <v>--------</v>
      </c>
      <c r="E106" s="110">
        <f>IF(AND(booking!J60&lt;&gt;booking!K60,booking!K60&gt;0),booking!K60,0)</f>
        <v>0</v>
      </c>
      <c r="F106" s="108" t="str">
        <f>LOOKUP(E106,b!$F$1:$F$200,b!$G$1:$G$200)</f>
        <v>--------</v>
      </c>
      <c r="G106" s="110">
        <f>IF(AND(booking!J62&lt;&gt;booking!K62,booking!K62&gt;0),booking!K62,0)</f>
        <v>0</v>
      </c>
      <c r="H106" s="108" t="str">
        <f>LOOKUP(G106,b!$F$1:$F$200,b!$G$1:$G$200)</f>
        <v>--------</v>
      </c>
      <c r="I106" s="110">
        <f>IF(AND(booking!J64&lt;&gt;booking!K64,booking!K64&gt;0),booking!K64,0)</f>
        <v>0</v>
      </c>
      <c r="J106" s="108" t="str">
        <f>LOOKUP(I106,b!$F$1:$F$200,b!$G$1:$G$200)</f>
        <v>--------</v>
      </c>
      <c r="K106" s="110">
        <f>IF(AND(booking!J66&lt;&gt;booking!K66,booking!K66&gt;0),booking!K66,0)</f>
        <v>0</v>
      </c>
      <c r="L106" s="108" t="str">
        <f>LOOKUP(K106,b!$F$1:$F$200,b!$G$1:$G$200)</f>
        <v>--------</v>
      </c>
      <c r="M106" s="110">
        <f>IF(AND(booking!J68&lt;&gt;booking!K68,booking!K68&gt;0),booking!K68,0)</f>
        <v>0</v>
      </c>
      <c r="N106" s="108" t="str">
        <f>LOOKUP(M106,b!$F$1:$F$200,b!$G$1:$G$200)</f>
        <v>--------</v>
      </c>
      <c r="O106" s="110">
        <f>IF(AND(booking!J70&lt;&gt;booking!K70,booking!K70&gt;0),booking!K70,0)</f>
        <v>0</v>
      </c>
      <c r="P106" s="108" t="str">
        <f>LOOKUP(O106,b!$F$1:$F$200,b!$G$1:$G$200)</f>
        <v>--------</v>
      </c>
    </row>
    <row r="107" spans="1:16" ht="18.5" x14ac:dyDescent="0.45">
      <c r="A107" s="367" t="s">
        <v>470</v>
      </c>
      <c r="B107" s="148" t="s">
        <v>466</v>
      </c>
      <c r="C107" s="177">
        <f>IF(AND(booking!M$58&lt;&gt;booking!N$58,booking!M$58&gt;0),booking!M$58,0)</f>
        <v>0</v>
      </c>
      <c r="D107" s="178" t="str">
        <f>LOOKUP(C107,b!$F$1:$F$200,b!$G$1:$G$200)</f>
        <v>--------</v>
      </c>
      <c r="E107" s="177">
        <f>IF(AND(booking!M60&lt;&gt;booking!N60,booking!M60&gt;0),booking!M60,0)</f>
        <v>0</v>
      </c>
      <c r="F107" s="178" t="str">
        <f>LOOKUP(E107,b!$F$1:$F$200,b!$G$1:$G$200)</f>
        <v>--------</v>
      </c>
      <c r="G107" s="177">
        <f>IF(AND(booking!M62&lt;&gt;booking!N62,booking!M62&gt;0),booking!M62,0)</f>
        <v>0</v>
      </c>
      <c r="H107" s="178" t="str">
        <f>LOOKUP(G107,b!$F$1:$F$200,b!$G$1:$G$200)</f>
        <v>--------</v>
      </c>
      <c r="I107" s="177">
        <f>IF(AND(booking!M64&lt;&gt;booking!N64,booking!M64&gt;0),booking!M64,0)</f>
        <v>0</v>
      </c>
      <c r="J107" s="178" t="str">
        <f>LOOKUP(I107,b!$F$1:$F$200,b!$G$1:$G$200)</f>
        <v>--------</v>
      </c>
      <c r="K107" s="177">
        <f>IF(AND(booking!M66&lt;&gt;booking!N66,booking!M66&gt;0),booking!M66,0)</f>
        <v>0</v>
      </c>
      <c r="L107" s="178" t="str">
        <f>LOOKUP(K107,b!$F$1:$F$200,b!$G$1:$G$200)</f>
        <v>--------</v>
      </c>
      <c r="M107" s="177">
        <f>IF(AND(booking!M68&lt;&gt;booking!N68,booking!M68&gt;0),booking!M68,0)</f>
        <v>0</v>
      </c>
      <c r="N107" s="178" t="str">
        <f>LOOKUP(M107,b!$F$1:$F$200,b!$G$1:$G$200)</f>
        <v>--------</v>
      </c>
      <c r="O107" s="177">
        <f>IF(AND(booking!M70&lt;&gt;booking!N70,booking!M70&gt;0),booking!M70,0)</f>
        <v>0</v>
      </c>
      <c r="P107" s="178" t="str">
        <f>LOOKUP(O107,b!$F$1:$F$200,b!$G$1:$G$200)</f>
        <v>--------</v>
      </c>
    </row>
    <row r="108" spans="1:16" ht="18.5" x14ac:dyDescent="0.45">
      <c r="A108" s="367"/>
      <c r="B108" s="148" t="s">
        <v>467</v>
      </c>
      <c r="C108" s="177">
        <f>IF(AND(booking!M$58&lt;&gt;booking!N$58,booking!N$58&gt;0),booking!N$58,0)</f>
        <v>0</v>
      </c>
      <c r="D108" s="178" t="str">
        <f>LOOKUP(C108,b!$F$1:$F$200,b!$G$1:$G$200)</f>
        <v>--------</v>
      </c>
      <c r="E108" s="177">
        <f>IF(AND(booking!M60&lt;&gt;booking!N60,booking!N60&gt;0),booking!N60,0)</f>
        <v>0</v>
      </c>
      <c r="F108" s="178" t="str">
        <f>LOOKUP(E108,b!$F$1:$F$200,b!$G$1:$G$200)</f>
        <v>--------</v>
      </c>
      <c r="G108" s="177">
        <f>IF(AND(booking!M62&lt;&gt;booking!N62,booking!N62&gt;0),booking!N62,0)</f>
        <v>0</v>
      </c>
      <c r="H108" s="178" t="str">
        <f>LOOKUP(G108,b!$F$1:$F$200,b!$G$1:$G$200)</f>
        <v>--------</v>
      </c>
      <c r="I108" s="177">
        <f>IF(AND(booking!M64&lt;&gt;booking!N64,booking!N64&gt;0),booking!N64,0)</f>
        <v>0</v>
      </c>
      <c r="J108" s="178" t="str">
        <f>LOOKUP(I108,b!$F$1:$F$200,b!$G$1:$G$200)</f>
        <v>--------</v>
      </c>
      <c r="K108" s="177">
        <f>IF(AND(booking!M66&lt;&gt;booking!N66,booking!N66&gt;0),booking!N66,0)</f>
        <v>0</v>
      </c>
      <c r="L108" s="178" t="str">
        <f>LOOKUP(K108,b!$F$1:$F$200,b!$G$1:$G$200)</f>
        <v>--------</v>
      </c>
      <c r="M108" s="177">
        <f>IF(AND(booking!M68&lt;&gt;booking!N68,booking!N68&gt;0),booking!N68,0)</f>
        <v>0</v>
      </c>
      <c r="N108" s="178" t="str">
        <f>LOOKUP(M108,b!$F$1:$F$200,b!$G$1:$G$200)</f>
        <v>--------</v>
      </c>
      <c r="O108" s="177">
        <f>IF(AND(booking!M70&lt;&gt;booking!N70,booking!N70&gt;0),booking!N70,0)</f>
        <v>0</v>
      </c>
      <c r="P108" s="178" t="str">
        <f>LOOKUP(O108,b!$F$1:$F$200,b!$G$1:$G$200)</f>
        <v>--------</v>
      </c>
    </row>
    <row r="109" spans="1:16" ht="18.5" x14ac:dyDescent="0.45">
      <c r="A109" s="367" t="s">
        <v>471</v>
      </c>
      <c r="B109" s="6" t="s">
        <v>466</v>
      </c>
      <c r="C109" s="110">
        <f>IF(AND(booking!P$58&lt;&gt;booking!Q$58,booking!P$58&gt;0),booking!P$58,0)</f>
        <v>0</v>
      </c>
      <c r="D109" s="108" t="str">
        <f>LOOKUP(C109,b!$F$1:$F$200,b!$G$1:$G$200)</f>
        <v>--------</v>
      </c>
      <c r="E109" s="110">
        <f>IF(AND(booking!P60&lt;&gt;booking!Q60,booking!P60&gt;0),booking!P60,0)</f>
        <v>0</v>
      </c>
      <c r="F109" s="108" t="str">
        <f>LOOKUP(E109,b!$F$1:$F$200,b!$G$1:$G$200)</f>
        <v>--------</v>
      </c>
      <c r="G109" s="110">
        <f>IF(AND(booking!P62&lt;&gt;booking!Q62,booking!P62&gt;0),booking!P62,0)</f>
        <v>0</v>
      </c>
      <c r="H109" s="108" t="str">
        <f>LOOKUP(G109,b!$F$1:$F$200,b!$G$1:$G$200)</f>
        <v>--------</v>
      </c>
      <c r="I109" s="110">
        <f>IF(AND(booking!P64&lt;&gt;booking!Q64,booking!P64&gt;0),booking!P64,0)</f>
        <v>0</v>
      </c>
      <c r="J109" s="108" t="str">
        <f>LOOKUP(I109,b!$F$1:$F$200,b!$G$1:$G$200)</f>
        <v>--------</v>
      </c>
      <c r="K109" s="110">
        <f>IF(AND(booking!P66&lt;&gt;booking!Q66,booking!P66&gt;0),booking!P66,0)</f>
        <v>0</v>
      </c>
      <c r="L109" s="108" t="str">
        <f>LOOKUP(K109,b!$F$1:$F$200,b!$G$1:$G$200)</f>
        <v>--------</v>
      </c>
      <c r="M109" s="110">
        <f>IF(AND(booking!P68&lt;&gt;booking!Q68,booking!P68&gt;0),booking!P68,0)</f>
        <v>0</v>
      </c>
      <c r="N109" s="108" t="str">
        <f>LOOKUP(M109,b!$F$1:$F$200,b!$G$1:$G$200)</f>
        <v>--------</v>
      </c>
      <c r="O109" s="110">
        <f>IF(AND(booking!P70&lt;&gt;booking!Q70,booking!P70&gt;0),booking!P70,0)</f>
        <v>0</v>
      </c>
      <c r="P109" s="108" t="str">
        <f>LOOKUP(O109,b!$F$1:$F$200,b!$G$1:$G$200)</f>
        <v>--------</v>
      </c>
    </row>
    <row r="110" spans="1:16" ht="18.5" x14ac:dyDescent="0.45">
      <c r="A110" s="367"/>
      <c r="B110" s="6" t="s">
        <v>467</v>
      </c>
      <c r="C110" s="110">
        <f>IF(AND(booking!P$58&lt;&gt;booking!Q$58,booking!Q$58&gt;0),booking!Q$58,0)</f>
        <v>0</v>
      </c>
      <c r="D110" s="108" t="str">
        <f>LOOKUP(C110,b!$F$1:$F$200,b!$G$1:$G$200)</f>
        <v>--------</v>
      </c>
      <c r="E110" s="110">
        <f>IF(AND(booking!P60&lt;&gt;booking!Q60,booking!Q60&gt;0),booking!Q60,0)</f>
        <v>0</v>
      </c>
      <c r="F110" s="108" t="str">
        <f>LOOKUP(E110,b!$F$1:$F$200,b!$G$1:$G$200)</f>
        <v>--------</v>
      </c>
      <c r="G110" s="110">
        <f>IF(AND(booking!P62&lt;&gt;booking!Q62,booking!Q62&gt;0),booking!Q62,0)</f>
        <v>0</v>
      </c>
      <c r="H110" s="108" t="str">
        <f>LOOKUP(G110,b!$F$1:$F$200,b!$G$1:$G$200)</f>
        <v>--------</v>
      </c>
      <c r="I110" s="110">
        <f>IF(AND(booking!P64&lt;&gt;booking!Q64,booking!Q64&gt;0),booking!Q64,0)</f>
        <v>0</v>
      </c>
      <c r="J110" s="108" t="str">
        <f>LOOKUP(I110,b!$F$1:$F$200,b!$G$1:$G$200)</f>
        <v>--------</v>
      </c>
      <c r="K110" s="110">
        <f>IF(AND(booking!P66&lt;&gt;booking!Q66,booking!Q66&gt;0),booking!Q66,0)</f>
        <v>0</v>
      </c>
      <c r="L110" s="108" t="str">
        <f>LOOKUP(K110,b!$F$1:$F$200,b!$G$1:$G$200)</f>
        <v>--------</v>
      </c>
      <c r="M110" s="110">
        <f>IF(AND(booking!P68&lt;&gt;booking!Q68,booking!Q68&gt;0),booking!Q68,0)</f>
        <v>0</v>
      </c>
      <c r="N110" s="108" t="str">
        <f>LOOKUP(M110,b!$F$1:$F$200,b!$G$1:$G$200)</f>
        <v>--------</v>
      </c>
      <c r="O110" s="110">
        <f>IF(AND(booking!P70&lt;&gt;booking!Q70,booking!Q70&gt;0),booking!Q70,0)</f>
        <v>0</v>
      </c>
      <c r="P110" s="108" t="str">
        <f>LOOKUP(O110,b!$F$1:$F$200,b!$G$1:$G$200)</f>
        <v>--------</v>
      </c>
    </row>
    <row r="111" spans="1:16" ht="18.5" x14ac:dyDescent="0.45">
      <c r="B111" s="6"/>
      <c r="C111" s="110"/>
      <c r="D111" s="108"/>
      <c r="E111" s="110"/>
      <c r="F111" s="108"/>
      <c r="G111" s="110"/>
      <c r="H111" s="108"/>
      <c r="I111" s="110"/>
      <c r="J111" s="108"/>
      <c r="K111" s="110"/>
      <c r="L111" s="108"/>
      <c r="M111" s="110"/>
      <c r="N111" s="108"/>
      <c r="O111" s="110"/>
      <c r="P111" s="108"/>
    </row>
    <row r="112" spans="1:16" ht="18.5" x14ac:dyDescent="0.45">
      <c r="A112" t="s">
        <v>472</v>
      </c>
      <c r="B112" s="6"/>
      <c r="C112" s="110">
        <f>booking!V58</f>
        <v>0</v>
      </c>
      <c r="D112" s="108"/>
      <c r="E112" s="110">
        <f>booking!V60</f>
        <v>0</v>
      </c>
      <c r="F112" s="108"/>
      <c r="G112" s="110">
        <f>booking!V62</f>
        <v>0</v>
      </c>
      <c r="H112" s="108"/>
      <c r="I112" s="110">
        <f>booking!V64</f>
        <v>0</v>
      </c>
      <c r="J112" s="108"/>
      <c r="K112" s="110">
        <f>booking!V66</f>
        <v>0</v>
      </c>
      <c r="L112" s="108"/>
      <c r="M112" s="110">
        <f>booking!V68</f>
        <v>0</v>
      </c>
      <c r="N112" s="108"/>
      <c r="O112" s="110">
        <f>booking!V70</f>
        <v>0</v>
      </c>
      <c r="P112" s="108"/>
    </row>
    <row r="113" spans="1:797" x14ac:dyDescent="0.35">
      <c r="B113" s="114" t="s">
        <v>473</v>
      </c>
      <c r="C113" s="115">
        <v>1</v>
      </c>
      <c r="D113" s="6" t="str">
        <f>IF(weekplan!C102&gt;0,LOOKUP(weekplan!C102,b!$F$1:$F$201,b!$H$1:$H$201),b!$H$1)</f>
        <v>-----</v>
      </c>
      <c r="E113" s="115"/>
      <c r="F113" s="6" t="str">
        <f>IF(weekplan!E102&gt;0,LOOKUP(weekplan!E102,b!$F$1:$F$201,b!$H$1:$H$201),b!$H$1)</f>
        <v>-----</v>
      </c>
      <c r="G113" s="115"/>
      <c r="H113" s="6" t="str">
        <f>IF(weekplan!G102&gt;0,LOOKUP(weekplan!G102,b!$F$1:$F$201,b!$H$1:$H$201),b!$H$1)</f>
        <v>-----</v>
      </c>
      <c r="I113" s="115"/>
      <c r="J113" s="6" t="str">
        <f>IF(weekplan!I102&gt;0,LOOKUP(weekplan!I102,b!$F$1:$F$201,b!$H$1:$H$201),b!$H$1)</f>
        <v>-----</v>
      </c>
      <c r="K113" s="115"/>
      <c r="L113" s="6" t="str">
        <f>IF(weekplan!K102&gt;0,LOOKUP(weekplan!K102,b!$F$1:$F$201,b!$H$1:$H$201),b!$H$1)</f>
        <v>-----</v>
      </c>
      <c r="M113" s="115"/>
      <c r="N113" s="6" t="str">
        <f>IF(weekplan!M102&gt;0,LOOKUP(weekplan!M102,b!$F$1:$F$201,b!$H$1:$H$201),b!$H$1)</f>
        <v>-----</v>
      </c>
      <c r="O113" s="115"/>
      <c r="P113" s="6" t="str">
        <f>IF(weekplan!O102&gt;0,LOOKUP(weekplan!O102,b!$F$1:$F$201,b!$H$1:$H$201),b!$H$1)</f>
        <v>-----</v>
      </c>
    </row>
    <row r="114" spans="1:797" x14ac:dyDescent="0.35">
      <c r="B114" s="179" t="s">
        <v>473</v>
      </c>
      <c r="C114" s="180">
        <v>2</v>
      </c>
      <c r="D114" s="148" t="str">
        <f>IF(C104&gt;0,LOOKUP(C104,b!$F$1:$F$201,b!$H$1:$H$201),b!$H$1)</f>
        <v>-----</v>
      </c>
      <c r="E114" s="180"/>
      <c r="F114" s="148" t="str">
        <f>IF(E104&gt;0,LOOKUP(E104,b!$F$1:$F$201,b!$H$1:$H$201),b!$H$1)</f>
        <v>-----</v>
      </c>
      <c r="G114" s="180"/>
      <c r="H114" s="148" t="str">
        <f>IF(G104&gt;0,LOOKUP(G104,b!$F$1:$F$201,b!$H$1:$H$201),b!$H$1)</f>
        <v>-----</v>
      </c>
      <c r="I114" s="180"/>
      <c r="J114" s="148" t="str">
        <f>IF(I104&gt;0,LOOKUP(I104,b!$F$1:$F$201,b!$H$1:$H$201),b!$H$1)</f>
        <v>-----</v>
      </c>
      <c r="K114" s="180"/>
      <c r="L114" s="148" t="str">
        <f>IF(K104&gt;0,LOOKUP(K104,b!$F$1:$F$201,b!$H$1:$H$201),b!$H$1)</f>
        <v>-----</v>
      </c>
      <c r="M114" s="180"/>
      <c r="N114" s="148" t="str">
        <f>IF(M104&gt;0,LOOKUP(M104,b!$F$1:$F$201,b!$H$1:$H$201),b!$H$1)</f>
        <v>-----</v>
      </c>
      <c r="O114" s="180"/>
      <c r="P114" s="148" t="str">
        <f>IF(O104&gt;0,LOOKUP(O104,b!$F$1:$F$201,b!$H$1:$H$201),b!$H$1)</f>
        <v>-----</v>
      </c>
    </row>
    <row r="115" spans="1:797" x14ac:dyDescent="0.35">
      <c r="B115" s="114" t="s">
        <v>473</v>
      </c>
      <c r="C115" s="115">
        <v>3</v>
      </c>
      <c r="D115" s="6" t="str">
        <f>IF(C106&gt;0,LOOKUP(C106,b!$F$1:$F$201,b!$H$1:$H$201),b!$H$1)</f>
        <v>-----</v>
      </c>
      <c r="E115" s="115"/>
      <c r="F115" s="6" t="str">
        <f>IF(E106&gt;0,LOOKUP(E106,b!$F$1:$F$201,b!$H$1:$H$201),b!$H$1)</f>
        <v>-----</v>
      </c>
      <c r="G115" s="115"/>
      <c r="H115" s="6" t="str">
        <f>IF(G106&gt;0,LOOKUP(G106,b!$F$1:$F$201,b!$H$1:$H$201),b!$H$1)</f>
        <v>-----</v>
      </c>
      <c r="I115" s="115"/>
      <c r="J115" s="6" t="str">
        <f>IF(I106&gt;0,LOOKUP(I106,b!$F$1:$F$201,b!$H$1:$H$201),b!$H$1)</f>
        <v>-----</v>
      </c>
      <c r="K115" s="115"/>
      <c r="L115" s="6" t="str">
        <f>IF(K106&gt;0,LOOKUP(K106,b!$F$1:$F$201,b!$H$1:$H$201),b!$H$1)</f>
        <v>-----</v>
      </c>
      <c r="M115" s="115"/>
      <c r="N115" s="6" t="str">
        <f>IF(M106&gt;0,LOOKUP(M106,b!$F$1:$F$201,b!$H$1:$H$201),b!$H$1)</f>
        <v>-----</v>
      </c>
      <c r="O115" s="115"/>
      <c r="P115" s="6" t="str">
        <f>IF(O106&gt;0,LOOKUP(O106,b!$F$1:$F$201,b!$H$1:$H$201),b!$H$1)</f>
        <v>-----</v>
      </c>
    </row>
    <row r="116" spans="1:797" x14ac:dyDescent="0.35">
      <c r="B116" s="179" t="s">
        <v>473</v>
      </c>
      <c r="C116" s="180">
        <v>4</v>
      </c>
      <c r="D116" s="148" t="str">
        <f>IF(C108&gt;0,LOOKUP(C108,b!$F$1:$F$201,b!$H$1:$H$201),b!$H$1)</f>
        <v>-----</v>
      </c>
      <c r="E116" s="180"/>
      <c r="F116" s="148" t="str">
        <f>IF(E108&gt;0,LOOKUP(E108,b!$F$1:$F$201,b!$H$1:$H$201),b!$H$1)</f>
        <v>-----</v>
      </c>
      <c r="G116" s="180"/>
      <c r="H116" s="148" t="str">
        <f>IF(G108&gt;0,LOOKUP(G108,b!$F$1:$F$201,b!$H$1:$H$201),b!$H$1)</f>
        <v>-----</v>
      </c>
      <c r="I116" s="180"/>
      <c r="J116" s="148" t="str">
        <f>IF(I108&gt;0,LOOKUP(I108,b!$F$1:$F$201,b!$H$1:$H$201),b!$H$1)</f>
        <v>-----</v>
      </c>
      <c r="K116" s="180"/>
      <c r="L116" s="148" t="str">
        <f>IF(K108&gt;0,LOOKUP(K108,b!$F$1:$F$201,b!$H$1:$H$201),b!$H$1)</f>
        <v>-----</v>
      </c>
      <c r="M116" s="180"/>
      <c r="N116" s="148" t="str">
        <f>IF(M108&gt;0,LOOKUP(M108,b!$F$1:$F$201,b!$H$1:$H$201),b!$H$1)</f>
        <v>-----</v>
      </c>
      <c r="O116" s="180"/>
      <c r="P116" s="148" t="str">
        <f>IF(O108&gt;0,LOOKUP(O108,b!$F$1:$F$201,b!$H$1:$H$201),b!$H$1)</f>
        <v>-----</v>
      </c>
    </row>
    <row r="117" spans="1:797" x14ac:dyDescent="0.35">
      <c r="B117" s="118" t="s">
        <v>473</v>
      </c>
      <c r="C117" s="119">
        <v>5</v>
      </c>
      <c r="D117" s="22" t="str">
        <f>IF(C110&gt;0,LOOKUP(C110,b!$F$1:$F$201,b!$H$1:$H$201),b!$H$1)</f>
        <v>-----</v>
      </c>
      <c r="E117" s="119"/>
      <c r="F117" s="22" t="str">
        <f>IF(E110&gt;0,LOOKUP(E110,b!$F$1:$F$201,b!$H$1:$H$201),b!$H$1)</f>
        <v>-----</v>
      </c>
      <c r="G117" s="119"/>
      <c r="H117" s="22" t="str">
        <f>IF(G110&gt;0,LOOKUP(G110,b!$F$1:$F$201,b!$H$1:$H$201),b!$H$1)</f>
        <v>-----</v>
      </c>
      <c r="I117" s="119"/>
      <c r="J117" s="22" t="str">
        <f>IF(I110&gt;0,LOOKUP(I110,b!$F$1:$F$201,b!$H$1:$H$201),b!$H$1)</f>
        <v>-----</v>
      </c>
      <c r="K117" s="119"/>
      <c r="L117" s="22" t="str">
        <f>IF(K110&gt;0,LOOKUP(K110,b!$F$1:$F$201,b!$H$1:$H$201),b!$H$1)</f>
        <v>-----</v>
      </c>
      <c r="M117" s="119"/>
      <c r="N117" s="22" t="str">
        <f>IF(M110&gt;0,LOOKUP(M110,b!$F$1:$F$201,b!$H$1:$H$201),b!$H$1)</f>
        <v>-----</v>
      </c>
      <c r="O117" s="119"/>
      <c r="P117" s="22" t="str">
        <f>IF(O110&gt;0,LOOKUP(O110,b!$F$1:$F$201,b!$H$1:$H$201),b!$H$1)</f>
        <v>-----</v>
      </c>
    </row>
    <row r="118" spans="1:797" s="6" customFormat="1" ht="55.4" customHeight="1" x14ac:dyDescent="0.35">
      <c r="A118" s="6" t="str">
        <f>A94</f>
        <v>RENGØR</v>
      </c>
      <c r="B118" s="114"/>
      <c r="C118" s="115"/>
      <c r="E118" s="115"/>
      <c r="G118" s="115"/>
      <c r="I118" s="115"/>
      <c r="K118" s="115"/>
      <c r="M118" s="115"/>
      <c r="O118" s="115"/>
      <c r="P118" s="19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</row>
    <row r="119" spans="1:797" s="6" customFormat="1" ht="55.4" customHeight="1" x14ac:dyDescent="0.35">
      <c r="A119" s="6" t="str">
        <f>A95</f>
        <v>LEVERANDØR</v>
      </c>
      <c r="B119" s="114"/>
      <c r="C119" s="115"/>
      <c r="E119" s="115"/>
      <c r="G119" s="115"/>
      <c r="I119" s="115"/>
      <c r="K119" s="115"/>
      <c r="M119" s="115"/>
      <c r="O119" s="115"/>
      <c r="P119" s="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</row>
    <row r="120" spans="1:797" s="6" customFormat="1" ht="55.4" customHeight="1" x14ac:dyDescent="0.45">
      <c r="A120" s="6" t="str">
        <f>A96</f>
        <v>ANDET</v>
      </c>
      <c r="C120" s="110"/>
      <c r="D120" s="108"/>
      <c r="E120" s="110"/>
      <c r="F120" s="108"/>
      <c r="G120" s="110"/>
      <c r="H120" s="108"/>
      <c r="I120" s="110"/>
      <c r="J120" s="108"/>
      <c r="K120" s="110"/>
      <c r="L120" s="108"/>
      <c r="M120" s="110"/>
      <c r="N120" s="108"/>
      <c r="O120" s="110"/>
      <c r="P120" s="144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</row>
    <row r="121" spans="1:797" ht="23.5" x14ac:dyDescent="0.55000000000000004">
      <c r="A121" s="107" t="s">
        <v>481</v>
      </c>
      <c r="D121">
        <v>72</v>
      </c>
      <c r="F121">
        <v>74</v>
      </c>
      <c r="H121">
        <v>76</v>
      </c>
      <c r="J121">
        <v>78</v>
      </c>
      <c r="L121">
        <v>80</v>
      </c>
      <c r="N121">
        <v>82</v>
      </c>
      <c r="P121">
        <v>84</v>
      </c>
    </row>
    <row r="122" spans="1:797" x14ac:dyDescent="0.35">
      <c r="C122" s="368" t="s">
        <v>293</v>
      </c>
      <c r="D122" s="368"/>
      <c r="E122" s="368" t="s">
        <v>294</v>
      </c>
      <c r="F122" s="368"/>
      <c r="G122" s="368" t="s">
        <v>295</v>
      </c>
      <c r="H122" s="368"/>
      <c r="I122" s="368" t="s">
        <v>296</v>
      </c>
      <c r="J122" s="368"/>
      <c r="K122" s="368" t="s">
        <v>297</v>
      </c>
      <c r="L122" s="368"/>
      <c r="M122" s="368" t="s">
        <v>298</v>
      </c>
      <c r="N122" s="368"/>
      <c r="O122" s="368" t="s">
        <v>299</v>
      </c>
      <c r="P122" s="368"/>
    </row>
    <row r="123" spans="1:797" x14ac:dyDescent="0.35">
      <c r="C123" s="369">
        <f>booking!C72</f>
        <v>45411</v>
      </c>
      <c r="D123" s="368"/>
      <c r="E123" s="369">
        <f>booking!C74</f>
        <v>45412</v>
      </c>
      <c r="F123" s="368"/>
      <c r="G123" s="369">
        <f>booking!C76</f>
        <v>45413</v>
      </c>
      <c r="H123" s="368"/>
      <c r="I123" s="369">
        <f>booking!C78</f>
        <v>45414</v>
      </c>
      <c r="J123" s="368"/>
      <c r="K123" s="369">
        <f>booking!C80</f>
        <v>45415</v>
      </c>
      <c r="L123" s="368"/>
      <c r="M123" s="369">
        <f>booking!C82</f>
        <v>45416</v>
      </c>
      <c r="N123" s="368"/>
      <c r="O123" s="369">
        <f>booking!C84</f>
        <v>45417</v>
      </c>
      <c r="P123" s="368"/>
    </row>
    <row r="124" spans="1:797" x14ac:dyDescent="0.35">
      <c r="C124" s="1" t="s">
        <v>387</v>
      </c>
      <c r="D124" t="s">
        <v>464</v>
      </c>
      <c r="E124" s="1" t="s">
        <v>387</v>
      </c>
      <c r="F124" t="s">
        <v>464</v>
      </c>
      <c r="G124" s="1" t="s">
        <v>387</v>
      </c>
      <c r="H124" t="s">
        <v>464</v>
      </c>
      <c r="I124" s="1" t="s">
        <v>387</v>
      </c>
      <c r="J124" t="s">
        <v>464</v>
      </c>
      <c r="K124" s="1" t="s">
        <v>387</v>
      </c>
      <c r="L124" t="s">
        <v>464</v>
      </c>
      <c r="M124" s="1" t="s">
        <v>387</v>
      </c>
      <c r="N124" t="s">
        <v>464</v>
      </c>
      <c r="O124" s="1" t="s">
        <v>387</v>
      </c>
      <c r="P124" t="s">
        <v>464</v>
      </c>
    </row>
    <row r="125" spans="1:797" ht="18.5" x14ac:dyDescent="0.45">
      <c r="A125" s="367" t="s">
        <v>465</v>
      </c>
      <c r="B125" s="39" t="s">
        <v>466</v>
      </c>
      <c r="C125" s="110">
        <f>IF(AND(booking!D$72&lt;&gt;booking!E$72,booking!D$72&gt;0),booking!D$72,0)</f>
        <v>0</v>
      </c>
      <c r="D125" s="108" t="str">
        <f>LOOKUP(C125,b!$F$1:$F$200,b!$G$1:$G$200)</f>
        <v>--------</v>
      </c>
      <c r="E125" s="110">
        <f>IF(AND(booking!D$74&lt;&gt;booking!E$74,booking!D$74&gt;0),booking!D$74,0)</f>
        <v>0</v>
      </c>
      <c r="F125" s="108" t="str">
        <f>LOOKUP(E125,b!$F$1:$F$200,b!$G$1:$G$200)</f>
        <v>--------</v>
      </c>
      <c r="G125" s="110">
        <f>IF(AND(booking!D76&lt;&gt;booking!E76,booking!D76&gt;0),booking!D76,0)</f>
        <v>0</v>
      </c>
      <c r="H125" s="108" t="str">
        <f>LOOKUP(G125,b!$F$1:$F$200,b!$G$1:$G$200)</f>
        <v>--------</v>
      </c>
      <c r="I125" s="110">
        <f>IF(AND(booking!D78&lt;&gt;booking!E78,booking!D78&gt;0),booking!D78,0)</f>
        <v>0</v>
      </c>
      <c r="J125" s="108" t="str">
        <f>LOOKUP(I125,b!$F$1:$F$200,b!$G$1:$G$200)</f>
        <v>--------</v>
      </c>
      <c r="K125" s="110">
        <f>IF(AND(booking!D80&lt;&gt;booking!E80,booking!D80&gt;0),booking!D80,0)</f>
        <v>0</v>
      </c>
      <c r="L125" s="108" t="str">
        <f>LOOKUP(K125,b!$F$1:$F$200,b!$G$1:$G$200)</f>
        <v>--------</v>
      </c>
      <c r="M125" s="110">
        <f>IF(AND(booking!D82&lt;&gt;booking!E82,booking!D82&gt;0),booking!D82,0)</f>
        <v>0</v>
      </c>
      <c r="N125" s="108" t="str">
        <f>LOOKUP(M125,b!$F$1:$F$200,b!$G$1:$G$200)</f>
        <v>--------</v>
      </c>
      <c r="O125" s="110">
        <f>IF(AND(booking!D84&lt;&gt;booking!E84,booking!D84&gt;0),booking!D84,0)</f>
        <v>109</v>
      </c>
      <c r="P125" s="108" t="str">
        <f>LOOKUP(O125,b!$F$1:$F$200,b!$G$1:$G$200)</f>
        <v>Ander Poul Hansen</v>
      </c>
    </row>
    <row r="126" spans="1:797" ht="18.5" x14ac:dyDescent="0.45">
      <c r="A126" s="367"/>
      <c r="B126" s="39" t="s">
        <v>467</v>
      </c>
      <c r="C126" s="110">
        <f>IF(AND(booking!D$72&lt;&gt;booking!E$72,booking!E$72&gt;0),booking!E$72,0)</f>
        <v>0</v>
      </c>
      <c r="D126" s="108" t="str">
        <f>LOOKUP(C126,b!$F$1:$F$200,b!$G$1:$G$200)</f>
        <v>--------</v>
      </c>
      <c r="E126" s="110">
        <f>IF(AND(booking!D$74&lt;&gt;booking!E$74,booking!E$74&gt;0),booking!E74,0)</f>
        <v>0</v>
      </c>
      <c r="F126" s="108" t="str">
        <f>LOOKUP(E126,b!$F$1:$F$200,b!$G$1:$G$200)</f>
        <v>--------</v>
      </c>
      <c r="G126" s="110">
        <f>IF(AND(booking!D76&lt;&gt;booking!E76,booking!E76&gt;0),booking!E76,0)</f>
        <v>0</v>
      </c>
      <c r="H126" s="108" t="str">
        <f>LOOKUP(G126,b!$F$1:$F$200,b!$G$1:$G$200)</f>
        <v>--------</v>
      </c>
      <c r="I126" s="110">
        <f>IF(AND(booking!D78&lt;&gt;booking!E78,booking!E78&gt;0),booking!E78,0)</f>
        <v>0</v>
      </c>
      <c r="J126" s="108" t="str">
        <f>LOOKUP(I126,b!$F$1:$F$200,b!$G$1:$G$200)</f>
        <v>--------</v>
      </c>
      <c r="K126" s="110">
        <f>IF(AND(booking!D80&lt;&gt;booking!E80,booking!E80&gt;0),booking!E80,0)</f>
        <v>109</v>
      </c>
      <c r="L126" s="108" t="str">
        <f>LOOKUP(K126,b!$F$1:$F$200,b!$G$1:$G$200)</f>
        <v>Ander Poul Hansen</v>
      </c>
      <c r="M126" s="110">
        <f>IF(AND(booking!D82&lt;&gt;booking!E82,booking!E82&gt;0),booking!E82,0)</f>
        <v>0</v>
      </c>
      <c r="N126" s="108" t="str">
        <f>LOOKUP(M126,b!$F$1:$F$200,b!$G$1:$G$200)</f>
        <v>--------</v>
      </c>
      <c r="O126" s="110">
        <f>IF(AND(booking!D84&lt;&gt;booking!E84,booking!E84&gt;0),booking!E84,0)</f>
        <v>2</v>
      </c>
      <c r="P126" s="108" t="str">
        <f>LOOKUP(O126,b!$F$1:$F$200,b!$G$1:$G$200)</f>
        <v xml:space="preserve">Henrik </v>
      </c>
    </row>
    <row r="127" spans="1:797" ht="18.5" x14ac:dyDescent="0.45">
      <c r="A127" s="367" t="s">
        <v>468</v>
      </c>
      <c r="B127" s="148" t="s">
        <v>466</v>
      </c>
      <c r="C127" s="177">
        <f>IF(AND(booking!G$72&lt;&gt;booking!H$72,booking!G$72&gt;0),booking!G$72,0)</f>
        <v>0</v>
      </c>
      <c r="D127" s="178" t="str">
        <f>LOOKUP(C127,b!$F$1:$F$200,b!$G$1:$G$200)</f>
        <v>--------</v>
      </c>
      <c r="E127" s="177">
        <f>IF(AND(booking!G$74&lt;&gt;booking!H$74,booking!G$74&gt;0),booking!G$74,0)</f>
        <v>0</v>
      </c>
      <c r="F127" s="178" t="str">
        <f>LOOKUP(E127,b!$F$1:$F$200,b!$G$1:$G$200)</f>
        <v>--------</v>
      </c>
      <c r="G127" s="177">
        <f>IF(AND(booking!G76&lt;&gt;booking!H76,booking!G76&gt;0),booking!G76,0)</f>
        <v>0</v>
      </c>
      <c r="H127" s="178" t="str">
        <f>LOOKUP(G127,b!$F$1:$F$200,b!$G$1:$G$200)</f>
        <v>--------</v>
      </c>
      <c r="I127" s="177">
        <f>IF(AND(booking!G78&lt;&gt;booking!H78,booking!G78&gt;0),booking!G78,0)</f>
        <v>0</v>
      </c>
      <c r="J127" s="178" t="str">
        <f>LOOKUP(I127,b!$F$1:$F$200,b!$G$1:$G$200)</f>
        <v>--------</v>
      </c>
      <c r="K127" s="177">
        <f>IF(AND(booking!G80&lt;&gt;booking!H80,booking!G80&gt;0),booking!G80,0)</f>
        <v>0</v>
      </c>
      <c r="L127" s="178" t="str">
        <f>LOOKUP(K127,b!$F$1:$F$200,b!$G$1:$G$200)</f>
        <v>--------</v>
      </c>
      <c r="M127" s="177">
        <f>IF(AND(booking!G82&lt;&gt;booking!H82,booking!G82&gt;0),booking!G82,0)</f>
        <v>0</v>
      </c>
      <c r="N127" s="178" t="str">
        <f>LOOKUP(M127,b!$F$1:$F$200,b!$G$1:$G$200)</f>
        <v>--------</v>
      </c>
      <c r="O127" s="177">
        <f>IF(AND(booking!G84&lt;&gt;booking!H84,booking!G84&gt;0),booking!G84,0)</f>
        <v>96</v>
      </c>
      <c r="P127" s="178" t="str">
        <f>LOOKUP(O127,b!$F$1:$F$200,b!$G$1:$G$200)</f>
        <v>Jeff Craven</v>
      </c>
    </row>
    <row r="128" spans="1:797" ht="18.5" x14ac:dyDescent="0.45">
      <c r="A128" s="367"/>
      <c r="B128" s="148" t="s">
        <v>467</v>
      </c>
      <c r="C128" s="177">
        <f>IF(AND(booking!G$72&lt;&gt;booking!H$72,booking!H$72&gt;0),booking!H$72,0)</f>
        <v>0</v>
      </c>
      <c r="D128" s="178" t="str">
        <f>LOOKUP(C128,b!$F$1:$F$200,b!$G$1:$G$200)</f>
        <v>--------</v>
      </c>
      <c r="E128" s="177">
        <f>IF(AND(booking!G$74&lt;&gt;booking!H$74,booking!H$74&gt;0),booking!H$74,0)</f>
        <v>0</v>
      </c>
      <c r="F128" s="178" t="str">
        <f>LOOKUP(E128,b!$F$1:$F$200,b!$G$1:$G$200)</f>
        <v>--------</v>
      </c>
      <c r="G128" s="177">
        <f>IF(AND(booking!G76&lt;&gt;booking!H76,booking!H76&gt;0),booking!H76,0)</f>
        <v>0</v>
      </c>
      <c r="H128" s="178" t="str">
        <f>LOOKUP(G128,b!$F$1:$F$200,b!$G$1:$G$200)</f>
        <v>--------</v>
      </c>
      <c r="I128" s="177">
        <f>IF(AND(booking!G78&lt;&gt;booking!H78,booking!H78&gt;0),booking!H78,0)</f>
        <v>0</v>
      </c>
      <c r="J128" s="178" t="str">
        <f>LOOKUP(I128,b!$F$1:$F$200,b!$G$1:$G$200)</f>
        <v>--------</v>
      </c>
      <c r="K128" s="177">
        <f>IF(AND(booking!G80&lt;&gt;booking!H80,booking!H80&gt;0),booking!H80,0)</f>
        <v>96</v>
      </c>
      <c r="L128" s="178" t="str">
        <f>LOOKUP(K128,b!$F$1:$F$200,b!$G$1:$G$200)</f>
        <v>Jeff Craven</v>
      </c>
      <c r="M128" s="177">
        <f>IF(AND(booking!G82&lt;&gt;booking!H82,booking!H82&gt;0),booking!H82,0)</f>
        <v>0</v>
      </c>
      <c r="N128" s="178" t="str">
        <f>LOOKUP(M128,b!$F$1:$F$200,b!$G$1:$G$200)</f>
        <v>--------</v>
      </c>
      <c r="O128" s="177">
        <f>IF(AND(booking!G84&lt;&gt;booking!H84,booking!H84&gt;0),booking!H84,0)</f>
        <v>0</v>
      </c>
      <c r="P128" s="178" t="str">
        <f>LOOKUP(O128,b!$F$1:$F$200,b!$G$1:$G$200)</f>
        <v>--------</v>
      </c>
    </row>
    <row r="129" spans="1:16" ht="18.5" x14ac:dyDescent="0.45">
      <c r="A129" s="367" t="s">
        <v>469</v>
      </c>
      <c r="B129" s="6" t="s">
        <v>466</v>
      </c>
      <c r="C129" s="110">
        <f>IF(AND(booking!J$72&lt;&gt;booking!K$72,booking!J$72&gt;0),booking!J$72,0)</f>
        <v>0</v>
      </c>
      <c r="D129" s="108" t="str">
        <f>LOOKUP(C129,b!$F$1:$F$200,b!$G$1:$G$200)</f>
        <v>--------</v>
      </c>
      <c r="E129" s="110">
        <f>IF(AND(booking!J$74&lt;&gt;booking!K$74,booking!J$74&gt;0),booking!J$74,0)</f>
        <v>0</v>
      </c>
      <c r="F129" s="108" t="str">
        <f>LOOKUP(E129,b!$F$1:$F$200,b!$G$1:$G$200)</f>
        <v>--------</v>
      </c>
      <c r="G129" s="110">
        <f>IF(AND(booking!J76&lt;&gt;booking!K76,booking!J76&gt;0),booking!J76,0)</f>
        <v>0</v>
      </c>
      <c r="H129" s="108" t="str">
        <f>LOOKUP(G129,b!$F$1:$F$200,b!$G$1:$G$200)</f>
        <v>--------</v>
      </c>
      <c r="I129" s="110">
        <f>IF(AND(booking!J78&lt;&gt;booking!K78,booking!J78&gt;0),booking!J78,0)</f>
        <v>0</v>
      </c>
      <c r="J129" s="108" t="str">
        <f>LOOKUP(I129,b!$F$1:$F$200,b!$G$1:$G$200)</f>
        <v>--------</v>
      </c>
      <c r="K129" s="110">
        <f>IF(AND(booking!J80&lt;&gt;booking!K80,booking!J80&gt;0),booking!J80,0)</f>
        <v>0</v>
      </c>
      <c r="L129" s="108" t="str">
        <f>LOOKUP(K129,b!$F$1:$F$200,b!$G$1:$G$200)</f>
        <v>--------</v>
      </c>
      <c r="M129" s="110">
        <f>IF(AND(booking!J82&lt;&gt;booking!K82,booking!J82&gt;0),booking!J82,0)</f>
        <v>0</v>
      </c>
      <c r="N129" s="108" t="str">
        <f>LOOKUP(M129,b!$F$1:$F$200,b!$G$1:$G$200)</f>
        <v>--------</v>
      </c>
      <c r="O129" s="110">
        <f>IF(AND(booking!J84&lt;&gt;booking!K84,booking!J84&gt;0),booking!J84,0)</f>
        <v>100</v>
      </c>
      <c r="P129" s="108" t="str">
        <f>LOOKUP(O129,b!$F$1:$F$200,b!$G$1:$G$200)</f>
        <v>Adam Blazejewski</v>
      </c>
    </row>
    <row r="130" spans="1:16" ht="18.5" x14ac:dyDescent="0.45">
      <c r="A130" s="367"/>
      <c r="B130" s="6" t="s">
        <v>467</v>
      </c>
      <c r="C130" s="110">
        <f>IF(AND(booking!J$72&lt;&gt;booking!K$72,booking!K$72&gt;0),booking!K$72,0)</f>
        <v>0</v>
      </c>
      <c r="D130" s="108" t="str">
        <f>LOOKUP(C130,b!$F$1:$F$200,b!$G$1:$G$200)</f>
        <v>--------</v>
      </c>
      <c r="E130" s="110">
        <f>IF(AND(booking!J74&lt;&gt;booking!K74,booking!K74&gt;0),booking!K74,0)</f>
        <v>0</v>
      </c>
      <c r="F130" s="108" t="str">
        <f>LOOKUP(E130,b!$F$1:$F$200,b!$G$1:$G$200)</f>
        <v>--------</v>
      </c>
      <c r="G130" s="110">
        <f>IF(AND(booking!J76&lt;&gt;booking!K76,booking!K76&gt;0),booking!K76,0)</f>
        <v>0</v>
      </c>
      <c r="H130" s="108" t="str">
        <f>LOOKUP(G130,b!$F$1:$F$200,b!$G$1:$G$200)</f>
        <v>--------</v>
      </c>
      <c r="I130" s="110">
        <f>IF(AND(booking!J78&lt;&gt;booking!K78,booking!K78&gt;0),booking!K78,0)</f>
        <v>100</v>
      </c>
      <c r="J130" s="108" t="str">
        <f>LOOKUP(I130,b!$F$1:$F$200,b!$G$1:$G$200)</f>
        <v>Adam Blazejewski</v>
      </c>
      <c r="K130" s="110">
        <f>IF(AND(booking!J80&lt;&gt;booking!K80,booking!K80&gt;0),booking!K80,0)</f>
        <v>0</v>
      </c>
      <c r="L130" s="108" t="str">
        <f>LOOKUP(K130,b!$F$1:$F$200,b!$G$1:$G$200)</f>
        <v>--------</v>
      </c>
      <c r="M130" s="110">
        <f>IF(AND(booking!J82&lt;&gt;booking!K82,booking!K82&gt;0),booking!K82,0)</f>
        <v>0</v>
      </c>
      <c r="N130" s="108" t="str">
        <f>LOOKUP(M130,b!$F$1:$F$200,b!$G$1:$G$200)</f>
        <v>--------</v>
      </c>
      <c r="O130" s="110">
        <f>IF(AND(booking!J84&lt;&gt;booking!K84,booking!K84&gt;0),booking!K84,0)</f>
        <v>0</v>
      </c>
      <c r="P130" s="108" t="str">
        <f>LOOKUP(O130,b!$F$1:$F$200,b!$G$1:$G$200)</f>
        <v>--------</v>
      </c>
    </row>
    <row r="131" spans="1:16" ht="18.5" x14ac:dyDescent="0.45">
      <c r="A131" s="367" t="s">
        <v>470</v>
      </c>
      <c r="B131" s="148" t="s">
        <v>466</v>
      </c>
      <c r="C131" s="177">
        <f>IF(AND(booking!M$72&lt;&gt;booking!N$72,booking!M$72&gt;0),booking!M$72,0)</f>
        <v>0</v>
      </c>
      <c r="D131" s="178" t="str">
        <f>LOOKUP(C131,b!$F$1:$F$200,b!$G$1:$G$200)</f>
        <v>--------</v>
      </c>
      <c r="E131" s="177">
        <f>IF(AND(booking!M74&lt;&gt;booking!N74,booking!M74&gt;0),booking!M74,0)</f>
        <v>0</v>
      </c>
      <c r="F131" s="178" t="str">
        <f>LOOKUP(E131,b!$F$1:$F$200,b!$G$1:$G$200)</f>
        <v>--------</v>
      </c>
      <c r="G131" s="177">
        <f>IF(AND(booking!M76&lt;&gt;booking!N76,booking!M76&gt;0),booking!M76,0)</f>
        <v>0</v>
      </c>
      <c r="H131" s="178" t="str">
        <f>LOOKUP(G131,b!$F$1:$F$200,b!$G$1:$G$200)</f>
        <v>--------</v>
      </c>
      <c r="I131" s="177">
        <f>IF(AND(booking!M78&lt;&gt;booking!N78,booking!M78&gt;0),booking!M78,0)</f>
        <v>0</v>
      </c>
      <c r="J131" s="178" t="str">
        <f>LOOKUP(I131,b!$F$1:$F$200,b!$G$1:$G$200)</f>
        <v>--------</v>
      </c>
      <c r="K131" s="177">
        <f>IF(AND(booking!M80&lt;&gt;booking!N80,booking!M80&gt;0),booking!M80,0)</f>
        <v>0</v>
      </c>
      <c r="L131" s="178" t="str">
        <f>LOOKUP(K131,b!$F$1:$F$200,b!$G$1:$G$200)</f>
        <v>--------</v>
      </c>
      <c r="M131" s="177">
        <f>IF(AND(booking!M82&lt;&gt;booking!N82,booking!M82&gt;0),booking!M82,0)</f>
        <v>0</v>
      </c>
      <c r="N131" s="178" t="str">
        <f>LOOKUP(M131,b!$F$1:$F$200,b!$G$1:$G$200)</f>
        <v>--------</v>
      </c>
      <c r="O131" s="177">
        <f>IF(AND(booking!M84&lt;&gt;booking!N84,booking!M84&gt;0),booking!M84,0)</f>
        <v>0</v>
      </c>
      <c r="P131" s="178" t="str">
        <f>LOOKUP(O131,b!$F$1:$F$200,b!$G$1:$G$200)</f>
        <v>--------</v>
      </c>
    </row>
    <row r="132" spans="1:16" ht="18.5" x14ac:dyDescent="0.45">
      <c r="A132" s="367"/>
      <c r="B132" s="148" t="s">
        <v>467</v>
      </c>
      <c r="C132" s="177">
        <f>IF(AND(booking!M$72&lt;&gt;booking!N$72,booking!N$72&gt;0),booking!N$72,0)</f>
        <v>0</v>
      </c>
      <c r="D132" s="178" t="str">
        <f>LOOKUP(C132,b!$F$1:$F$200,b!$G$1:$G$200)</f>
        <v>--------</v>
      </c>
      <c r="E132" s="177">
        <f>IF(AND(booking!M74&lt;&gt;booking!N74,booking!N74&gt;0),booking!N74,0)</f>
        <v>0</v>
      </c>
      <c r="F132" s="178" t="str">
        <f>LOOKUP(E132,b!$F$1:$F$200,b!$G$1:$G$200)</f>
        <v>--------</v>
      </c>
      <c r="G132" s="177">
        <f>IF(AND(booking!M76&lt;&gt;booking!N76,booking!N76&gt;0),booking!N76,0)</f>
        <v>0</v>
      </c>
      <c r="H132" s="178" t="str">
        <f>LOOKUP(G132,b!$F$1:$F$200,b!$G$1:$G$200)</f>
        <v>--------</v>
      </c>
      <c r="I132" s="177">
        <f>IF(AND(booking!M78&lt;&gt;booking!N78,booking!N78&gt;0),booking!N78,0)</f>
        <v>0</v>
      </c>
      <c r="J132" s="178" t="str">
        <f>LOOKUP(I132,b!$F$1:$F$200,b!$G$1:$G$200)</f>
        <v>--------</v>
      </c>
      <c r="K132" s="177">
        <f>IF(AND(booking!M80&lt;&gt;booking!N80,booking!N80&gt;0),booking!N80,0)</f>
        <v>67</v>
      </c>
      <c r="L132" s="178" t="str">
        <f>LOOKUP(K132,b!$F$1:$F$200,b!$G$1:$G$200)</f>
        <v>Hara Dvinge</v>
      </c>
      <c r="M132" s="177">
        <f>IF(AND(booking!M82&lt;&gt;booking!N82,booking!N82&gt;0),booking!N82,0)</f>
        <v>0</v>
      </c>
      <c r="N132" s="178" t="str">
        <f>LOOKUP(M132,b!$F$1:$F$200,b!$G$1:$G$200)</f>
        <v>--------</v>
      </c>
      <c r="O132" s="177">
        <f>IF(AND(booking!M84&lt;&gt;booking!N84,booking!N84&gt;0),booking!N84,0)</f>
        <v>0</v>
      </c>
      <c r="P132" s="178" t="str">
        <f>LOOKUP(O132,b!$F$1:$F$200,b!$G$1:$G$200)</f>
        <v>--------</v>
      </c>
    </row>
    <row r="133" spans="1:16" ht="18.5" x14ac:dyDescent="0.45">
      <c r="A133" s="367" t="s">
        <v>471</v>
      </c>
      <c r="B133" s="6" t="s">
        <v>466</v>
      </c>
      <c r="C133" s="110">
        <f>IF(AND(booking!P$72&lt;&gt;booking!Q$72,booking!P$72&gt;0),booking!P$72,0)</f>
        <v>0</v>
      </c>
      <c r="D133" s="108" t="str">
        <f>LOOKUP(C133,b!$F$1:$F$200,b!$G$1:$G$200)</f>
        <v>--------</v>
      </c>
      <c r="E133" s="110">
        <f>IF(AND(booking!P74&lt;&gt;booking!Q74,booking!P74&gt;0),booking!P74,0)</f>
        <v>0</v>
      </c>
      <c r="F133" s="108" t="str">
        <f>LOOKUP(E133,b!$F$1:$F$200,b!$G$1:$G$200)</f>
        <v>--------</v>
      </c>
      <c r="G133" s="110">
        <f>IF(AND(booking!P76&lt;&gt;booking!Q76,booking!P76&gt;0),booking!P76,0)</f>
        <v>0</v>
      </c>
      <c r="H133" s="108" t="str">
        <f>LOOKUP(G133,b!$F$1:$F$200,b!$G$1:$G$200)</f>
        <v>--------</v>
      </c>
      <c r="I133" s="110">
        <f>IF(AND(booking!P78&lt;&gt;booking!Q78,booking!P78&gt;0),booking!P78,0)</f>
        <v>0</v>
      </c>
      <c r="J133" s="108" t="str">
        <f>LOOKUP(I133,b!$F$1:$F$200,b!$G$1:$G$200)</f>
        <v>--------</v>
      </c>
      <c r="K133" s="110">
        <f>IF(AND(booking!P80&lt;&gt;booking!Q80,booking!P80&gt;0),booking!P80,0)</f>
        <v>0</v>
      </c>
      <c r="L133" s="108" t="str">
        <f>LOOKUP(K133,b!$F$1:$F$200,b!$G$1:$G$200)</f>
        <v>--------</v>
      </c>
      <c r="M133" s="110">
        <f>IF(AND(booking!P82&lt;&gt;booking!Q82,booking!P82&gt;0),booking!P82,0)</f>
        <v>0</v>
      </c>
      <c r="N133" s="108" t="str">
        <f>LOOKUP(M133,b!$F$1:$F$200,b!$G$1:$G$200)</f>
        <v>--------</v>
      </c>
      <c r="O133" s="110">
        <f>IF(AND(booking!P84&lt;&gt;booking!Q84,booking!P84&gt;0),booking!P84,0)</f>
        <v>51</v>
      </c>
      <c r="P133" s="108" t="str">
        <f>LOOKUP(O133,b!$F$1:$F$200,b!$G$1:$G$200)</f>
        <v>Thibaut Mouly</v>
      </c>
    </row>
    <row r="134" spans="1:16" ht="18.5" x14ac:dyDescent="0.45">
      <c r="A134" s="367"/>
      <c r="B134" s="6" t="s">
        <v>467</v>
      </c>
      <c r="C134" s="110">
        <f>IF(AND(booking!P$72&lt;&gt;booking!Q$72,booking!Q$72&gt;0),booking!Q$72,0)</f>
        <v>0</v>
      </c>
      <c r="D134" s="108" t="str">
        <f>LOOKUP(C134,b!$F$1:$F$200,b!$G$1:$G$200)</f>
        <v>--------</v>
      </c>
      <c r="E134" s="110">
        <f>IF(AND(booking!P74&lt;&gt;booking!Q74,booking!Q74&gt;0),booking!Q74,0)</f>
        <v>0</v>
      </c>
      <c r="F134" s="108" t="str">
        <f>LOOKUP(E134,b!$F$1:$F$200,b!$G$1:$G$200)</f>
        <v>--------</v>
      </c>
      <c r="G134" s="110">
        <f>IF(AND(booking!P76&lt;&gt;booking!Q76,booking!Q76&gt;0),booking!Q76,0)</f>
        <v>0</v>
      </c>
      <c r="H134" s="108" t="str">
        <f>LOOKUP(G134,b!$F$1:$F$200,b!$G$1:$G$200)</f>
        <v>--------</v>
      </c>
      <c r="I134" s="110">
        <f>IF(AND(booking!P78&lt;&gt;booking!Q78,booking!Q78&gt;0),booking!Q78,0)</f>
        <v>51</v>
      </c>
      <c r="J134" s="108" t="str">
        <f>LOOKUP(I134,b!$F$1:$F$200,b!$G$1:$G$200)</f>
        <v>Thibaut Mouly</v>
      </c>
      <c r="K134" s="110">
        <f>IF(AND(booking!P80&lt;&gt;booking!Q80,booking!Q80&gt;0),booking!Q80,0)</f>
        <v>0</v>
      </c>
      <c r="L134" s="108" t="str">
        <f>LOOKUP(K134,b!$F$1:$F$200,b!$G$1:$G$200)</f>
        <v>--------</v>
      </c>
      <c r="M134" s="110">
        <f>IF(AND(booking!P82&lt;&gt;booking!Q82,booking!Q82&gt;0),booking!Q82,0)</f>
        <v>0</v>
      </c>
      <c r="N134" s="108" t="str">
        <f>LOOKUP(M134,b!$F$1:$F$200,b!$G$1:$G$200)</f>
        <v>--------</v>
      </c>
      <c r="O134" s="110">
        <f>IF(AND(booking!P84&lt;&gt;booking!Q84,booking!Q84&gt;0),booking!Q84,0)</f>
        <v>0</v>
      </c>
      <c r="P134" s="108" t="str">
        <f>LOOKUP(O134,b!$F$1:$F$200,b!$G$1:$G$200)</f>
        <v>--------</v>
      </c>
    </row>
    <row r="135" spans="1:16" ht="18.5" x14ac:dyDescent="0.45">
      <c r="B135" s="6"/>
      <c r="C135" s="110"/>
      <c r="D135" s="108"/>
      <c r="E135" s="110"/>
      <c r="F135" s="108"/>
      <c r="G135" s="110"/>
      <c r="H135" s="108"/>
      <c r="I135" s="110"/>
      <c r="J135" s="108"/>
      <c r="K135" s="110"/>
      <c r="L135" s="108"/>
      <c r="M135" s="110"/>
      <c r="N135" s="108"/>
      <c r="O135" s="110"/>
      <c r="P135" s="108"/>
    </row>
    <row r="136" spans="1:16" ht="18.5" x14ac:dyDescent="0.45">
      <c r="A136" t="s">
        <v>472</v>
      </c>
      <c r="B136" s="6"/>
      <c r="C136" s="110">
        <f>booking!V72</f>
        <v>0</v>
      </c>
      <c r="D136" s="108"/>
      <c r="E136" s="110">
        <f>booking!V74</f>
        <v>0</v>
      </c>
      <c r="F136" s="108"/>
      <c r="G136" s="110">
        <f>booking!V76</f>
        <v>0</v>
      </c>
      <c r="H136" s="108"/>
      <c r="I136" s="110">
        <f>booking!V78</f>
        <v>0</v>
      </c>
      <c r="J136" s="108"/>
      <c r="K136" s="110">
        <f>booking!V80</f>
        <v>0</v>
      </c>
      <c r="L136" s="108"/>
      <c r="M136" s="110">
        <f>booking!V82</f>
        <v>2</v>
      </c>
      <c r="N136" s="108"/>
      <c r="O136" s="110">
        <f>booking!V84</f>
        <v>2</v>
      </c>
      <c r="P136" s="108"/>
    </row>
    <row r="137" spans="1:16" x14ac:dyDescent="0.35">
      <c r="B137" s="114" t="s">
        <v>473</v>
      </c>
      <c r="C137" s="115">
        <v>1</v>
      </c>
      <c r="D137" s="6" t="str">
        <f>IF(weekplan!C126&gt;0,LOOKUP(weekplan!C126,b!$F$1:$F$201,b!$H$1:$H$201),b!$H$1)</f>
        <v>-----</v>
      </c>
      <c r="E137" s="115"/>
      <c r="F137" s="6" t="str">
        <f>IF(weekplan!E126&gt;0,LOOKUP(weekplan!E126,b!$F$1:$F$201,b!$H$1:$H$201),b!$H$1)</f>
        <v>-----</v>
      </c>
      <c r="G137" s="115"/>
      <c r="H137" s="6" t="str">
        <f>IF(weekplan!G126&gt;0,LOOKUP(weekplan!G126,b!$F$1:$F$201,b!$H$1:$H$201),b!$H$1)</f>
        <v>-----</v>
      </c>
      <c r="I137" s="115"/>
      <c r="J137" s="6" t="str">
        <f>IF(weekplan!I126&gt;0,LOOKUP(weekplan!I126,b!$F$1:$F$201,b!$H$1:$H$201),b!$H$1)</f>
        <v>-----</v>
      </c>
      <c r="K137" s="115"/>
      <c r="L137" s="6">
        <f>IF(weekplan!K126&gt;0,LOOKUP(weekplan!K126,b!$F$1:$F$201,b!$H$1:$H$201),b!$H$1)</f>
        <v>0</v>
      </c>
      <c r="M137" s="115"/>
      <c r="N137" s="6" t="str">
        <f>IF(weekplan!M126&gt;0,LOOKUP(weekplan!M126,b!$F$1:$F$201,b!$H$1:$H$201),b!$H$1)</f>
        <v>-----</v>
      </c>
      <c r="O137" s="115"/>
      <c r="P137" s="6">
        <f>IF(weekplan!O126&gt;0,LOOKUP(weekplan!O126,b!$F$1:$F$201,b!$H$1:$H$201),b!$H$1)</f>
        <v>0</v>
      </c>
    </row>
    <row r="138" spans="1:16" x14ac:dyDescent="0.35">
      <c r="B138" s="179" t="s">
        <v>473</v>
      </c>
      <c r="C138" s="180">
        <v>2</v>
      </c>
      <c r="D138" s="148" t="str">
        <f>IF(C128&gt;0,LOOKUP(C128,b!$F$1:$F$201,b!$H$1:$H$201),b!$H$1)</f>
        <v>-----</v>
      </c>
      <c r="E138" s="180"/>
      <c r="F138" s="148" t="str">
        <f>IF(E128&gt;0,LOOKUP(E128,b!$F$1:$F$201,b!$H$1:$H$201),b!$H$1)</f>
        <v>-----</v>
      </c>
      <c r="G138" s="180"/>
      <c r="H138" s="148" t="str">
        <f>IF(G128&gt;0,LOOKUP(G128,b!$F$1:$F$201,b!$H$1:$H$201),b!$H$1)</f>
        <v>-----</v>
      </c>
      <c r="I138" s="180"/>
      <c r="J138" s="148" t="str">
        <f>IF(I128&gt;0,LOOKUP(I128,b!$F$1:$F$201,b!$H$1:$H$201),b!$H$1)</f>
        <v>-----</v>
      </c>
      <c r="K138" s="180"/>
      <c r="L138" s="148">
        <f>IF(K128&gt;0,LOOKUP(K128,b!$F$1:$F$201,b!$H$1:$H$201),b!$H$1)</f>
        <v>0</v>
      </c>
      <c r="M138" s="180"/>
      <c r="N138" s="148" t="str">
        <f>IF(M128&gt;0,LOOKUP(M128,b!$F$1:$F$201,b!$H$1:$H$201),b!$H$1)</f>
        <v>-----</v>
      </c>
      <c r="O138" s="180"/>
      <c r="P138" s="148" t="str">
        <f>IF(O128&gt;0,LOOKUP(O128,b!$F$1:$F$201,b!$H$1:$H$201),b!$H$1)</f>
        <v>-----</v>
      </c>
    </row>
    <row r="139" spans="1:16" x14ac:dyDescent="0.35">
      <c r="B139" s="114" t="s">
        <v>473</v>
      </c>
      <c r="C139" s="115">
        <v>3</v>
      </c>
      <c r="D139" s="6" t="str">
        <f>IF(C130&gt;0,LOOKUP(C130,b!$F$1:$F$201,b!$H$1:$H$201),b!$H$1)</f>
        <v>-----</v>
      </c>
      <c r="E139" s="115"/>
      <c r="F139" s="6" t="str">
        <f>IF(E130&gt;0,LOOKUP(E130,b!$F$1:$F$201,b!$H$1:$H$201),b!$H$1)</f>
        <v>-----</v>
      </c>
      <c r="G139" s="115"/>
      <c r="H139" s="6" t="str">
        <f>IF(G130&gt;0,LOOKUP(G130,b!$F$1:$F$201,b!$H$1:$H$201),b!$H$1)</f>
        <v>-----</v>
      </c>
      <c r="I139" s="115"/>
      <c r="J139" s="6">
        <f>IF(I130&gt;0,LOOKUP(I130,b!$F$1:$F$201,b!$H$1:$H$201),b!$H$1)</f>
        <v>0</v>
      </c>
      <c r="K139" s="115"/>
      <c r="L139" s="6" t="str">
        <f>IF(K130&gt;0,LOOKUP(K130,b!$F$1:$F$201,b!$H$1:$H$201),b!$H$1)</f>
        <v>-----</v>
      </c>
      <c r="M139" s="115"/>
      <c r="N139" s="6" t="str">
        <f>IF(M130&gt;0,LOOKUP(M130,b!$F$1:$F$201,b!$H$1:$H$201),b!$H$1)</f>
        <v>-----</v>
      </c>
      <c r="O139" s="115"/>
      <c r="P139" s="6" t="str">
        <f>IF(O130&gt;0,LOOKUP(O130,b!$F$1:$F$201,b!$H$1:$H$201),b!$H$1)</f>
        <v>-----</v>
      </c>
    </row>
    <row r="140" spans="1:16" x14ac:dyDescent="0.35">
      <c r="B140" s="179" t="s">
        <v>473</v>
      </c>
      <c r="C140" s="180">
        <v>4</v>
      </c>
      <c r="D140" s="148" t="str">
        <f>IF(C132&gt;0,LOOKUP(C132,b!$F$1:$F$201,b!$H$1:$H$201),b!$H$1)</f>
        <v>-----</v>
      </c>
      <c r="E140" s="180"/>
      <c r="F140" s="148" t="str">
        <f>IF(E132&gt;0,LOOKUP(E132,b!$F$1:$F$201,b!$H$1:$H$201),b!$H$1)</f>
        <v>-----</v>
      </c>
      <c r="G140" s="180"/>
      <c r="H140" s="148" t="str">
        <f>IF(G132&gt;0,LOOKUP(G132,b!$F$1:$F$201,b!$H$1:$H$201),b!$H$1)</f>
        <v>-----</v>
      </c>
      <c r="I140" s="180"/>
      <c r="J140" s="148" t="str">
        <f>IF(I132&gt;0,LOOKUP(I132,b!$F$1:$F$201,b!$H$1:$H$201),b!$H$1)</f>
        <v>-----</v>
      </c>
      <c r="K140" s="180"/>
      <c r="L140" s="148">
        <f>IF(K132&gt;0,LOOKUP(K132,b!$F$1:$F$201,b!$H$1:$H$201),b!$H$1)</f>
        <v>0</v>
      </c>
      <c r="M140" s="180"/>
      <c r="N140" s="148" t="str">
        <f>IF(M132&gt;0,LOOKUP(M132,b!$F$1:$F$201,b!$H$1:$H$201),b!$H$1)</f>
        <v>-----</v>
      </c>
      <c r="O140" s="180"/>
      <c r="P140" s="148" t="str">
        <f>IF(O132&gt;0,LOOKUP(O132,b!$F$1:$F$201,b!$H$1:$H$201),b!$H$1)</f>
        <v>-----</v>
      </c>
    </row>
    <row r="141" spans="1:16" x14ac:dyDescent="0.35">
      <c r="B141" s="118" t="s">
        <v>473</v>
      </c>
      <c r="C141" s="119">
        <v>5</v>
      </c>
      <c r="D141" s="22" t="str">
        <f>IF(C134&gt;0,LOOKUP(C134,b!$F$1:$F$201,b!$H$1:$H$201),b!$H$1)</f>
        <v>-----</v>
      </c>
      <c r="E141" s="119"/>
      <c r="F141" s="22" t="str">
        <f>IF(E134&gt;0,LOOKUP(E134,b!$F$1:$F$201,b!$H$1:$H$201),b!$H$1)</f>
        <v>-----</v>
      </c>
      <c r="G141" s="119"/>
      <c r="H141" s="22" t="str">
        <f>IF(G134&gt;0,LOOKUP(G134,b!$F$1:$F$201,b!$H$1:$H$201),b!$H$1)</f>
        <v>-----</v>
      </c>
      <c r="I141" s="119"/>
      <c r="J141" s="22">
        <f>IF(I134&gt;0,LOOKUP(I134,b!$F$1:$F$201,b!$H$1:$H$201),b!$H$1)</f>
        <v>0</v>
      </c>
      <c r="K141" s="119"/>
      <c r="L141" s="22" t="str">
        <f>IF(K134&gt;0,LOOKUP(K134,b!$F$1:$F$201,b!$H$1:$H$201),b!$H$1)</f>
        <v>-----</v>
      </c>
      <c r="M141" s="119"/>
      <c r="N141" s="22" t="str">
        <f>IF(M134&gt;0,LOOKUP(M134,b!$F$1:$F$201,b!$H$1:$H$201),b!$H$1)</f>
        <v>-----</v>
      </c>
      <c r="O141" s="119"/>
      <c r="P141" s="22" t="str">
        <f>IF(O134&gt;0,LOOKUP(O134,b!$F$1:$F$201,b!$H$1:$H$201),b!$H$1)</f>
        <v>-----</v>
      </c>
    </row>
    <row r="142" spans="1:16" ht="55.4" customHeight="1" x14ac:dyDescent="0.45">
      <c r="A142" s="6" t="str">
        <f>A118</f>
        <v>RENGØR</v>
      </c>
      <c r="B142" s="6"/>
      <c r="C142" s="110"/>
      <c r="D142" s="108"/>
      <c r="E142" s="110"/>
      <c r="F142" s="108"/>
      <c r="G142" s="110"/>
      <c r="H142" s="108"/>
      <c r="I142" s="110"/>
      <c r="J142" s="108"/>
      <c r="K142" s="110"/>
      <c r="L142" s="108"/>
      <c r="M142" s="110"/>
      <c r="N142" s="108"/>
      <c r="O142" s="110"/>
      <c r="P142" s="108"/>
    </row>
    <row r="143" spans="1:16" ht="55.4" customHeight="1" x14ac:dyDescent="0.45">
      <c r="A143" s="6" t="str">
        <f>A119</f>
        <v>LEVERANDØR</v>
      </c>
      <c r="B143" s="6"/>
      <c r="C143" s="110"/>
      <c r="D143" s="108"/>
      <c r="E143" s="110"/>
      <c r="F143" s="108"/>
      <c r="G143" s="110"/>
      <c r="H143" s="108"/>
      <c r="I143" s="110"/>
      <c r="J143" s="108"/>
      <c r="K143" s="110"/>
      <c r="L143" s="108"/>
      <c r="M143" s="110"/>
      <c r="N143" s="108"/>
      <c r="O143" s="110"/>
      <c r="P143" s="108"/>
    </row>
    <row r="144" spans="1:16" ht="55.4" customHeight="1" x14ac:dyDescent="0.35">
      <c r="A144" s="6" t="str">
        <f>A120</f>
        <v>ANDET</v>
      </c>
      <c r="B144" s="6"/>
      <c r="C144" s="8"/>
      <c r="D144" s="6"/>
      <c r="E144" s="8"/>
      <c r="F144" s="6"/>
      <c r="G144" s="8"/>
      <c r="H144" s="6"/>
      <c r="I144" s="8"/>
      <c r="J144" s="6"/>
      <c r="K144" s="8"/>
      <c r="L144" s="6"/>
      <c r="M144" s="8"/>
      <c r="N144" s="6"/>
      <c r="O144" s="8"/>
      <c r="P144" s="6"/>
    </row>
    <row r="145" spans="1:16" ht="23.5" x14ac:dyDescent="0.55000000000000004">
      <c r="A145" s="107" t="s">
        <v>482</v>
      </c>
      <c r="D145">
        <v>86</v>
      </c>
      <c r="F145">
        <v>88</v>
      </c>
      <c r="H145">
        <v>90</v>
      </c>
      <c r="J145">
        <v>92</v>
      </c>
      <c r="L145">
        <v>94</v>
      </c>
      <c r="N145">
        <v>96</v>
      </c>
      <c r="P145">
        <v>98</v>
      </c>
    </row>
    <row r="146" spans="1:16" x14ac:dyDescent="0.35">
      <c r="A146" t="s">
        <v>483</v>
      </c>
      <c r="C146" s="368" t="s">
        <v>293</v>
      </c>
      <c r="D146" s="368"/>
      <c r="E146" s="368" t="s">
        <v>294</v>
      </c>
      <c r="F146" s="368"/>
      <c r="G146" s="368" t="s">
        <v>295</v>
      </c>
      <c r="H146" s="368"/>
      <c r="I146" s="368" t="s">
        <v>296</v>
      </c>
      <c r="J146" s="368"/>
      <c r="K146" s="368" t="s">
        <v>297</v>
      </c>
      <c r="L146" s="368"/>
      <c r="M146" s="368" t="s">
        <v>298</v>
      </c>
      <c r="N146" s="368"/>
      <c r="O146" s="368" t="s">
        <v>299</v>
      </c>
      <c r="P146" s="368"/>
    </row>
    <row r="147" spans="1:16" x14ac:dyDescent="0.35">
      <c r="C147" s="369">
        <f>booking!C86</f>
        <v>45418</v>
      </c>
      <c r="D147" s="368"/>
      <c r="E147" s="369">
        <f>booking!C88</f>
        <v>45419</v>
      </c>
      <c r="F147" s="368"/>
      <c r="G147" s="369">
        <f>booking!C90</f>
        <v>45420</v>
      </c>
      <c r="H147" s="368"/>
      <c r="I147" s="369">
        <f>booking!C92</f>
        <v>45421</v>
      </c>
      <c r="J147" s="368"/>
      <c r="K147" s="369">
        <f>booking!C94</f>
        <v>45422</v>
      </c>
      <c r="L147" s="368"/>
      <c r="M147" s="369">
        <f>booking!C96</f>
        <v>45423</v>
      </c>
      <c r="N147" s="368"/>
      <c r="O147" s="369">
        <f>booking!C98</f>
        <v>45424</v>
      </c>
      <c r="P147" s="368"/>
    </row>
    <row r="148" spans="1:16" x14ac:dyDescent="0.35">
      <c r="C148" s="1" t="s">
        <v>387</v>
      </c>
      <c r="D148" t="s">
        <v>464</v>
      </c>
      <c r="E148" s="1" t="s">
        <v>387</v>
      </c>
      <c r="F148" t="s">
        <v>464</v>
      </c>
      <c r="G148" s="1" t="s">
        <v>387</v>
      </c>
      <c r="H148" t="s">
        <v>464</v>
      </c>
      <c r="I148" s="1" t="s">
        <v>387</v>
      </c>
      <c r="J148" t="s">
        <v>464</v>
      </c>
      <c r="K148" s="1" t="s">
        <v>387</v>
      </c>
      <c r="L148" t="s">
        <v>464</v>
      </c>
      <c r="M148" s="1" t="s">
        <v>387</v>
      </c>
      <c r="N148" t="s">
        <v>464</v>
      </c>
      <c r="O148" s="1" t="s">
        <v>387</v>
      </c>
      <c r="P148" t="s">
        <v>464</v>
      </c>
    </row>
    <row r="149" spans="1:16" ht="18.5" x14ac:dyDescent="0.45">
      <c r="A149" s="367" t="s">
        <v>465</v>
      </c>
      <c r="B149" s="39" t="s">
        <v>466</v>
      </c>
      <c r="C149" s="110">
        <f>IF(AND(booking!D$86&lt;&gt;booking!E$86,booking!D$86&gt;0),booking!D$86,0)</f>
        <v>0</v>
      </c>
      <c r="D149" s="108" t="str">
        <f>LOOKUP(C149,b!$F$1:$F$200,b!$G$1:$G$200)</f>
        <v>--------</v>
      </c>
      <c r="E149" s="110">
        <f>IF(AND(booking!D$88&lt;&gt;booking!E$88,booking!D$88&gt;0),booking!D$88,0)</f>
        <v>0</v>
      </c>
      <c r="F149" s="108" t="str">
        <f>LOOKUP(E149,b!$F$1:$F$200,b!$G$1:$G$200)</f>
        <v>--------</v>
      </c>
      <c r="G149" s="110">
        <f>IF(AND(booking!D90&lt;&gt;booking!E90,booking!D90&gt;0),booking!D90,0)</f>
        <v>0</v>
      </c>
      <c r="H149" s="108" t="str">
        <f>LOOKUP(G149,b!$F$1:$F$200,b!$G$1:$G$200)</f>
        <v>--------</v>
      </c>
      <c r="I149" s="110">
        <f>IF(AND(booking!D92&lt;&gt;booking!E92,booking!D92&gt;0),booking!D92,0)</f>
        <v>0</v>
      </c>
      <c r="J149" s="108" t="str">
        <f>LOOKUP(I149,b!$F$1:$F$200,b!$G$1:$G$200)</f>
        <v>--------</v>
      </c>
      <c r="K149" s="110">
        <f>IF(AND(booking!D94&lt;&gt;booking!E94,booking!D94&gt;0),booking!D94,0)</f>
        <v>0</v>
      </c>
      <c r="L149" s="108" t="str">
        <f>LOOKUP(K149,b!$F$1:$F$200,b!$G$1:$G$200)</f>
        <v>--------</v>
      </c>
      <c r="M149" s="110">
        <f>IF(AND(booking!D96&lt;&gt;booking!E96,booking!D96&gt;0),booking!D96,0)</f>
        <v>0</v>
      </c>
      <c r="N149" s="108" t="str">
        <f>LOOKUP(M149,b!$F$1:$F$200,b!$G$1:$G$200)</f>
        <v>--------</v>
      </c>
      <c r="O149" s="110">
        <f>IF(AND(booking!D98&lt;&gt;booking!E98,booking!D98&gt;0),booking!D98,0)</f>
        <v>2</v>
      </c>
      <c r="P149" s="108" t="str">
        <f>LOOKUP(O149,b!$F$1:$F$200,b!$G$1:$G$200)</f>
        <v xml:space="preserve">Henrik </v>
      </c>
    </row>
    <row r="150" spans="1:16" ht="18.5" x14ac:dyDescent="0.45">
      <c r="A150" s="367"/>
      <c r="B150" s="39" t="s">
        <v>467</v>
      </c>
      <c r="C150" s="110">
        <f>IF(AND(booking!D$86&lt;&gt;booking!E$86,booking!E$86&gt;0),booking!E$86,0)</f>
        <v>0</v>
      </c>
      <c r="D150" s="108" t="str">
        <f>LOOKUP(C150,b!$F$1:$F$200,b!$G$1:$G$200)</f>
        <v>--------</v>
      </c>
      <c r="E150" s="110">
        <f>IF(AND(booking!D$88&lt;&gt;booking!E$88,booking!E$88&gt;0),booking!E88,0)</f>
        <v>0</v>
      </c>
      <c r="F150" s="108" t="str">
        <f>LOOKUP(E150,b!$F$1:$F$200,b!$G$1:$G$200)</f>
        <v>--------</v>
      </c>
      <c r="G150" s="110">
        <f>IF(AND(booking!D90&lt;&gt;booking!E90,booking!E90&gt;0),booking!E90,0)</f>
        <v>0</v>
      </c>
      <c r="H150" s="108" t="str">
        <f>LOOKUP(G150,b!$F$1:$F$200,b!$G$1:$G$200)</f>
        <v>--------</v>
      </c>
      <c r="I150" s="110">
        <f>IF(AND(booking!D92&lt;&gt;booking!E92,booking!E92&gt;0),booking!E92,0)</f>
        <v>0</v>
      </c>
      <c r="J150" s="108" t="str">
        <f>LOOKUP(I150,b!$F$1:$F$200,b!$G$1:$G$200)</f>
        <v>--------</v>
      </c>
      <c r="K150" s="110">
        <f>IF(AND(booking!D94&lt;&gt;booking!E94,booking!E94&gt;0),booking!E94,0)</f>
        <v>0</v>
      </c>
      <c r="L150" s="108" t="str">
        <f>LOOKUP(K150,b!$F$1:$F$200,b!$G$1:$G$200)</f>
        <v>--------</v>
      </c>
      <c r="M150" s="110">
        <f>IF(AND(booking!D96&lt;&gt;booking!E96,booking!E96&gt;0),booking!E96,0)</f>
        <v>0</v>
      </c>
      <c r="N150" s="108" t="str">
        <f>LOOKUP(M150,b!$F$1:$F$200,b!$G$1:$G$200)</f>
        <v>--------</v>
      </c>
      <c r="O150" s="110">
        <f>IF(AND(booking!D98&lt;&gt;booking!E98,booking!E98&gt;0),booking!E98,0)</f>
        <v>0</v>
      </c>
      <c r="P150" s="108" t="str">
        <f>LOOKUP(O150,b!$F$1:$F$200,b!$G$1:$G$200)</f>
        <v>--------</v>
      </c>
    </row>
    <row r="151" spans="1:16" ht="18.5" x14ac:dyDescent="0.45">
      <c r="A151" s="367" t="s">
        <v>468</v>
      </c>
      <c r="B151" s="148" t="s">
        <v>466</v>
      </c>
      <c r="C151" s="177">
        <f>IF(AND(booking!G$86&lt;&gt;booking!H$86,booking!G$86&gt;0),booking!G$86,0)</f>
        <v>0</v>
      </c>
      <c r="D151" s="178" t="str">
        <f>LOOKUP(C151,b!$F$1:$F$200,b!$G$1:$G$200)</f>
        <v>--------</v>
      </c>
      <c r="E151" s="177">
        <f>IF(AND(booking!G$88&lt;&gt;booking!H$88,booking!G$88&gt;0),booking!G$88,0)</f>
        <v>0</v>
      </c>
      <c r="F151" s="178" t="str">
        <f>LOOKUP(E151,b!$F$1:$F$200,b!$G$1:$G$200)</f>
        <v>--------</v>
      </c>
      <c r="G151" s="177">
        <f>IF(AND(booking!G90&lt;&gt;booking!H90,booking!G90&gt;0),booking!G90,0)</f>
        <v>0</v>
      </c>
      <c r="H151" s="178" t="str">
        <f>LOOKUP(G151,b!$F$1:$F$200,b!$G$1:$G$200)</f>
        <v>--------</v>
      </c>
      <c r="I151" s="177">
        <f>IF(AND(booking!G92&lt;&gt;booking!H92,booking!G92&gt;0),booking!G92,0)</f>
        <v>0</v>
      </c>
      <c r="J151" s="178" t="str">
        <f>LOOKUP(I151,b!$F$1:$F$200,b!$G$1:$G$200)</f>
        <v>--------</v>
      </c>
      <c r="K151" s="177">
        <f>IF(AND(booking!G94&lt;&gt;booking!H94,booking!G94&gt;0),booking!G94,0)</f>
        <v>0</v>
      </c>
      <c r="L151" s="178" t="str">
        <f>LOOKUP(K151,b!$F$1:$F$200,b!$G$1:$G$200)</f>
        <v>--------</v>
      </c>
      <c r="M151" s="177">
        <f>IF(AND(booking!G96&lt;&gt;booking!H96,booking!G96&gt;0),booking!G96,0)</f>
        <v>72</v>
      </c>
      <c r="N151" s="178" t="str">
        <f>LOOKUP(M151,b!$F$1:$F$200,b!$G$1:$G$200)</f>
        <v>Sandra Brøns</v>
      </c>
      <c r="O151" s="177">
        <f>IF(AND(booking!G98&lt;&gt;booking!H98,booking!G98&gt;0),booking!G98,0)</f>
        <v>0</v>
      </c>
      <c r="P151" s="178" t="str">
        <f>LOOKUP(O151,b!$F$1:$F$200,b!$G$1:$G$200)</f>
        <v>--------</v>
      </c>
    </row>
    <row r="152" spans="1:16" ht="18.5" x14ac:dyDescent="0.45">
      <c r="A152" s="367"/>
      <c r="B152" s="148" t="s">
        <v>467</v>
      </c>
      <c r="C152" s="177">
        <f>IF(AND(booking!G$86&lt;&gt;booking!H$86,booking!H$86&gt;0),booking!H$86,0)</f>
        <v>0</v>
      </c>
      <c r="D152" s="178" t="str">
        <f>LOOKUP(C152,b!$F$1:$F$200,b!$G$1:$G$200)</f>
        <v>--------</v>
      </c>
      <c r="E152" s="177">
        <f>IF(AND(booking!G$88&lt;&gt;booking!H$88,booking!H$88&gt;0),booking!H$88,0)</f>
        <v>0</v>
      </c>
      <c r="F152" s="178" t="str">
        <f>LOOKUP(E152,b!$F$1:$F$200,b!$G$1:$G$200)</f>
        <v>--------</v>
      </c>
      <c r="G152" s="177">
        <f>IF(AND(booking!G90&lt;&gt;booking!H90,booking!H90&gt;0),booking!H90,0)</f>
        <v>0</v>
      </c>
      <c r="H152" s="178" t="str">
        <f>LOOKUP(G152,b!$F$1:$F$200,b!$G$1:$G$200)</f>
        <v>--------</v>
      </c>
      <c r="I152" s="177">
        <f>IF(AND(booking!G92&lt;&gt;booking!H92,booking!H92&gt;0),booking!H92,0)</f>
        <v>72</v>
      </c>
      <c r="J152" s="178" t="str">
        <f>LOOKUP(I152,b!$F$1:$F$200,b!$G$1:$G$200)</f>
        <v>Sandra Brøns</v>
      </c>
      <c r="K152" s="177">
        <f>IF(AND(booking!G94&lt;&gt;booking!H94,booking!H94&gt;0),booking!H94,0)</f>
        <v>0</v>
      </c>
      <c r="L152" s="178" t="str">
        <f>LOOKUP(K152,b!$F$1:$F$200,b!$G$1:$G$200)</f>
        <v>--------</v>
      </c>
      <c r="M152" s="177">
        <f>IF(AND(booking!G96&lt;&gt;booking!H96,booking!H96&gt;0),booking!H96,0)</f>
        <v>0</v>
      </c>
      <c r="N152" s="178" t="str">
        <f>LOOKUP(M152,b!$F$1:$F$200,b!$G$1:$G$200)</f>
        <v>--------</v>
      </c>
      <c r="O152" s="177">
        <f>IF(AND(booking!G98&lt;&gt;booking!H98,booking!H98&gt;0),booking!H98,0)</f>
        <v>13</v>
      </c>
      <c r="P152" s="178" t="str">
        <f>LOOKUP(O152,b!$F$1:$F$200,b!$G$1:$G$200)</f>
        <v>Niels E Rasmussen</v>
      </c>
    </row>
    <row r="153" spans="1:16" ht="18.5" x14ac:dyDescent="0.45">
      <c r="A153" s="367" t="s">
        <v>469</v>
      </c>
      <c r="B153" s="6" t="s">
        <v>466</v>
      </c>
      <c r="C153" s="110">
        <f>IF(AND(booking!J$86&lt;&gt;booking!K$86,booking!J$86&gt;0),booking!J$86,0)</f>
        <v>0</v>
      </c>
      <c r="D153" s="108" t="str">
        <f>LOOKUP(C153,b!$F$1:$F$200,b!$G$1:$G$200)</f>
        <v>--------</v>
      </c>
      <c r="E153" s="110">
        <f>IF(AND(booking!J$88&lt;&gt;booking!K$88,booking!J$88&gt;0),booking!J$88,0)</f>
        <v>0</v>
      </c>
      <c r="F153" s="108" t="str">
        <f>LOOKUP(E153,b!$F$1:$F$200,b!$G$1:$G$200)</f>
        <v>--------</v>
      </c>
      <c r="G153" s="110">
        <f>IF(AND(booking!J90&lt;&gt;booking!K90,booking!J90&gt;0),booking!J90,0)</f>
        <v>0</v>
      </c>
      <c r="H153" s="108" t="str">
        <f>LOOKUP(G153,b!$F$1:$F$200,b!$G$1:$G$200)</f>
        <v>--------</v>
      </c>
      <c r="I153" s="110">
        <f>IF(AND(booking!J92&lt;&gt;booking!K92,booking!J92&gt;0),booking!J92,0)</f>
        <v>0</v>
      </c>
      <c r="J153" s="108" t="str">
        <f>LOOKUP(I153,b!$F$1:$F$200,b!$G$1:$G$200)</f>
        <v>--------</v>
      </c>
      <c r="K153" s="110">
        <f>IF(AND(booking!J94&lt;&gt;booking!K94,booking!J94&gt;0),booking!J94,0)</f>
        <v>0</v>
      </c>
      <c r="L153" s="108" t="str">
        <f>LOOKUP(K153,b!$F$1:$F$200,b!$G$1:$G$200)</f>
        <v>--------</v>
      </c>
      <c r="M153" s="110">
        <f>IF(AND(booking!J96&lt;&gt;booking!K96,booking!J96&gt;0),booking!J96,0)</f>
        <v>0</v>
      </c>
      <c r="N153" s="108" t="str">
        <f>LOOKUP(M153,b!$F$1:$F$200,b!$G$1:$G$200)</f>
        <v>--------</v>
      </c>
      <c r="O153" s="110">
        <f>IF(AND(booking!J98&lt;&gt;booking!K98,booking!J98&gt;0),booking!J98,0)</f>
        <v>0</v>
      </c>
      <c r="P153" s="108" t="str">
        <f>LOOKUP(O153,b!$F$1:$F$200,b!$G$1:$G$200)</f>
        <v>--------</v>
      </c>
    </row>
    <row r="154" spans="1:16" ht="18.5" x14ac:dyDescent="0.45">
      <c r="A154" s="367"/>
      <c r="B154" s="6" t="s">
        <v>467</v>
      </c>
      <c r="C154" s="110">
        <f>IF(AND(booking!J$86&lt;&gt;booking!K$86,booking!K$86&gt;0),booking!K$86,0)</f>
        <v>0</v>
      </c>
      <c r="D154" s="108" t="str">
        <f>LOOKUP(C154,b!$F$1:$F$200,b!$G$1:$G$200)</f>
        <v>--------</v>
      </c>
      <c r="E154" s="110">
        <f>IF(AND(booking!J88&lt;&gt;booking!K88,booking!K88&gt;0),booking!K88,0)</f>
        <v>0</v>
      </c>
      <c r="F154" s="108" t="str">
        <f>LOOKUP(E154,b!$F$1:$F$200,b!$G$1:$G$200)</f>
        <v>--------</v>
      </c>
      <c r="G154" s="110">
        <f>IF(AND(booking!J90&lt;&gt;booking!K90,booking!K90&gt;0),booking!K90,0)</f>
        <v>0</v>
      </c>
      <c r="H154" s="108" t="str">
        <f>LOOKUP(G154,b!$F$1:$F$200,b!$G$1:$G$200)</f>
        <v>--------</v>
      </c>
      <c r="I154" s="110">
        <f>IF(AND(booking!J92&lt;&gt;booking!K92,booking!K92&gt;0),booking!K92,0)</f>
        <v>27</v>
      </c>
      <c r="J154" s="108" t="str">
        <f>LOOKUP(I154,b!$F$1:$F$200,b!$G$1:$G$200)</f>
        <v>Tina Kisbye</v>
      </c>
      <c r="K154" s="110">
        <f>IF(AND(booking!J94&lt;&gt;booking!K94,booking!K94&gt;0),booking!K94,0)</f>
        <v>0</v>
      </c>
      <c r="L154" s="108" t="str">
        <f>LOOKUP(K154,b!$F$1:$F$200,b!$G$1:$G$200)</f>
        <v>--------</v>
      </c>
      <c r="M154" s="110">
        <f>IF(AND(booking!J96&lt;&gt;booking!K96,booking!K96&gt;0),booking!K96,0)</f>
        <v>0</v>
      </c>
      <c r="N154" s="108" t="str">
        <f>LOOKUP(M154,b!$F$1:$F$200,b!$G$1:$G$200)</f>
        <v>--------</v>
      </c>
      <c r="O154" s="110">
        <f>IF(AND(booking!J98&lt;&gt;booking!K98,booking!K98&gt;0),booking!K98,0)</f>
        <v>0</v>
      </c>
      <c r="P154" s="108" t="str">
        <f>LOOKUP(O154,b!$F$1:$F$200,b!$G$1:$G$200)</f>
        <v>--------</v>
      </c>
    </row>
    <row r="155" spans="1:16" ht="18.5" x14ac:dyDescent="0.45">
      <c r="A155" s="367" t="s">
        <v>470</v>
      </c>
      <c r="B155" s="148" t="s">
        <v>466</v>
      </c>
      <c r="C155" s="177">
        <f>IF(AND(booking!M$86&lt;&gt;booking!N86,booking!M$86&gt;0),booking!M$86,0)</f>
        <v>0</v>
      </c>
      <c r="D155" s="178" t="str">
        <f>LOOKUP(C155,b!$F$1:$F$200,b!$G$1:$G$200)</f>
        <v>--------</v>
      </c>
      <c r="E155" s="177">
        <f>IF(AND(booking!M88&lt;&gt;booking!N88,booking!M88&gt;0),booking!M88,0)</f>
        <v>67</v>
      </c>
      <c r="F155" s="178" t="str">
        <f>LOOKUP(E155,b!$F$1:$F$200,b!$G$1:$G$200)</f>
        <v>Hara Dvinge</v>
      </c>
      <c r="G155" s="177">
        <f>IF(AND(booking!M90&lt;&gt;booking!N90,booking!M90&gt;0),booking!M90,0)</f>
        <v>0</v>
      </c>
      <c r="H155" s="178" t="str">
        <f>LOOKUP(G155,b!$F$1:$F$200,b!$G$1:$G$200)</f>
        <v>--------</v>
      </c>
      <c r="I155" s="177">
        <f>IF(AND(booking!M92&lt;&gt;booking!N92,booking!M92&gt;0),booking!M92,0)</f>
        <v>0</v>
      </c>
      <c r="J155" s="178" t="str">
        <f>LOOKUP(I155,b!$F$1:$F$200,b!$G$1:$G$200)</f>
        <v>--------</v>
      </c>
      <c r="K155" s="177">
        <f>IF(AND(booking!M94&lt;&gt;booking!N94,booking!M94&gt;0),booking!M94,0)</f>
        <v>0</v>
      </c>
      <c r="L155" s="178" t="str">
        <f>LOOKUP(K155,b!$F$1:$F$200,b!$G$1:$G$200)</f>
        <v>--------</v>
      </c>
      <c r="M155" s="177">
        <f>IF(AND(booking!M96&lt;&gt;booking!N96,booking!M96&gt;0),booking!M96,0)</f>
        <v>0</v>
      </c>
      <c r="N155" s="178" t="str">
        <f>LOOKUP(M155,b!$F$1:$F$200,b!$G$1:$G$200)</f>
        <v>--------</v>
      </c>
      <c r="O155" s="177">
        <f>IF(AND(booking!M98&lt;&gt;booking!N98,booking!M98&gt;0),booking!M98,0)</f>
        <v>25</v>
      </c>
      <c r="P155" s="178" t="str">
        <f>LOOKUP(O155,b!$F$1:$F$200,b!$G$1:$G$200)</f>
        <v>Janne Malberg</v>
      </c>
    </row>
    <row r="156" spans="1:16" ht="18.5" x14ac:dyDescent="0.45">
      <c r="A156" s="367"/>
      <c r="B156" s="148" t="s">
        <v>467</v>
      </c>
      <c r="C156" s="177">
        <f>IF(AND(booking!M$86&lt;&gt;booking!N$86,booking!N$86&gt;0),booking!N$86,0)</f>
        <v>0</v>
      </c>
      <c r="D156" s="178" t="str">
        <f>LOOKUP(C156,b!$F$1:$F$200,b!$G$1:$G$200)</f>
        <v>--------</v>
      </c>
      <c r="E156" s="177">
        <f>IF(AND(booking!M88&lt;&gt;booking!N88,booking!N88&gt;0),booking!N88,0)</f>
        <v>0</v>
      </c>
      <c r="F156" s="178" t="str">
        <f>LOOKUP(E156,b!$F$1:$F$200,b!$G$1:$G$200)</f>
        <v>--------</v>
      </c>
      <c r="G156" s="177">
        <f>IF(AND(booking!M90&lt;&gt;booking!N90,booking!N90&gt;0),booking!N90,0)</f>
        <v>0</v>
      </c>
      <c r="H156" s="178" t="str">
        <f>LOOKUP(G156,b!$F$1:$F$200,b!$G$1:$G$200)</f>
        <v>--------</v>
      </c>
      <c r="I156" s="177">
        <f>IF(AND(booking!M92&lt;&gt;booking!N92,booking!N92&gt;0),booking!N92,0)</f>
        <v>25</v>
      </c>
      <c r="J156" s="178" t="str">
        <f>LOOKUP(I156,b!$F$1:$F$200,b!$G$1:$G$200)</f>
        <v>Janne Malberg</v>
      </c>
      <c r="K156" s="177">
        <f>IF(AND(booking!M94&lt;&gt;booking!N94,booking!N94&gt;0),booking!N94,0)</f>
        <v>0</v>
      </c>
      <c r="L156" s="178" t="str">
        <f>LOOKUP(K156,b!$F$1:$F$200,b!$G$1:$G$200)</f>
        <v>--------</v>
      </c>
      <c r="M156" s="177">
        <f>IF(AND(booking!M96&lt;&gt;booking!N96,booking!N96&gt;0),booking!N96,0)</f>
        <v>0</v>
      </c>
      <c r="N156" s="178" t="str">
        <f>LOOKUP(M156,b!$F$1:$F$200,b!$G$1:$G$200)</f>
        <v>--------</v>
      </c>
      <c r="O156" s="177">
        <f>IF(AND(booking!M98&lt;&gt;booking!N98,booking!N98&gt;0),booking!N98,0)</f>
        <v>0</v>
      </c>
      <c r="P156" s="178" t="str">
        <f>LOOKUP(O156,b!$F$1:$F$200,b!$G$1:$G$200)</f>
        <v>--------</v>
      </c>
    </row>
    <row r="157" spans="1:16" ht="18.5" x14ac:dyDescent="0.45">
      <c r="A157" s="367" t="s">
        <v>471</v>
      </c>
      <c r="B157" s="6" t="s">
        <v>466</v>
      </c>
      <c r="C157" s="110">
        <f>IF(AND(booking!P$86&lt;&gt;booking!Q$86,booking!P$86&gt;0),booking!P$86,0)</f>
        <v>0</v>
      </c>
      <c r="D157" s="108" t="str">
        <f>LOOKUP(C157,b!$F$1:$F$200,b!$G$1:$G$200)</f>
        <v>--------</v>
      </c>
      <c r="E157" s="110">
        <f>IF(AND(booking!P88&lt;&gt;booking!Q88,booking!P88&gt;0),booking!P88,0)</f>
        <v>0</v>
      </c>
      <c r="F157" s="108" t="str">
        <f>LOOKUP(E157,b!$F$1:$F$200,b!$G$1:$G$200)</f>
        <v>--------</v>
      </c>
      <c r="G157" s="110">
        <f>IF(AND(booking!P90&lt;&gt;booking!Q90,booking!P90&gt;0),booking!P90,0)</f>
        <v>0</v>
      </c>
      <c r="H157" s="108" t="str">
        <f>LOOKUP(G157,b!$F$1:$F$200,b!$G$1:$G$200)</f>
        <v>--------</v>
      </c>
      <c r="I157" s="110">
        <f>IF(AND(booking!P92&lt;&gt;booking!Q92,booking!P92&gt;0),booking!P92,0)</f>
        <v>0</v>
      </c>
      <c r="J157" s="108" t="str">
        <f>LOOKUP(I157,b!$F$1:$F$200,b!$G$1:$G$200)</f>
        <v>--------</v>
      </c>
      <c r="K157" s="110">
        <f>IF(AND(booking!P94&lt;&gt;booking!Q94,booking!P94&gt;0),booking!P94,0)</f>
        <v>0</v>
      </c>
      <c r="L157" s="108" t="str">
        <f>LOOKUP(K157,b!$F$1:$F$200,b!$G$1:$G$200)</f>
        <v>--------</v>
      </c>
      <c r="M157" s="110">
        <f>IF(AND(booking!P96&lt;&gt;booking!Q96,booking!P96&gt;0),booking!P96,0)</f>
        <v>0</v>
      </c>
      <c r="N157" s="108" t="str">
        <f>LOOKUP(M157,b!$F$1:$F$200,b!$G$1:$G$200)</f>
        <v>--------</v>
      </c>
      <c r="O157" s="110">
        <f>IF(AND(booking!P98&lt;&gt;booking!Q98,booking!P98&gt;0),booking!P98,0)</f>
        <v>25</v>
      </c>
      <c r="P157" s="108" t="str">
        <f>LOOKUP(O157,b!$F$1:$F$200,b!$G$1:$G$200)</f>
        <v>Janne Malberg</v>
      </c>
    </row>
    <row r="158" spans="1:16" ht="18.5" x14ac:dyDescent="0.45">
      <c r="A158" s="367"/>
      <c r="B158" s="6" t="s">
        <v>467</v>
      </c>
      <c r="C158" s="110">
        <f>IF(AND(booking!P$86&lt;&gt;booking!Q$86,booking!Q$86&gt;0),booking!Q$86,0)</f>
        <v>0</v>
      </c>
      <c r="D158" s="108" t="str">
        <f>LOOKUP(C158,b!$F$1:$F$200,b!$G$1:$G$200)</f>
        <v>--------</v>
      </c>
      <c r="E158" s="110">
        <f>IF(AND(booking!P88&lt;&gt;booking!Q88,booking!Q88&gt;0),booking!Q88,0)</f>
        <v>0</v>
      </c>
      <c r="F158" s="108" t="str">
        <f>LOOKUP(E158,b!$F$1:$F$200,b!$G$1:$G$200)</f>
        <v>--------</v>
      </c>
      <c r="G158" s="110">
        <f>IF(AND(booking!P90&lt;&gt;booking!Q90,booking!Q90&gt;0),booking!Q90,0)</f>
        <v>0</v>
      </c>
      <c r="H158" s="108" t="str">
        <f>LOOKUP(G158,b!$F$1:$F$200,b!$G$1:$G$200)</f>
        <v>--------</v>
      </c>
      <c r="I158" s="110">
        <f>IF(AND(booking!P92&lt;&gt;booking!Q92,booking!Q92&gt;0),booking!Q92,0)</f>
        <v>25</v>
      </c>
      <c r="J158" s="108" t="str">
        <f>LOOKUP(I158,b!$F$1:$F$200,b!$G$1:$G$200)</f>
        <v>Janne Malberg</v>
      </c>
      <c r="K158" s="110">
        <f>IF(AND(booking!P94&lt;&gt;booking!Q94,booking!Q94&gt;0),booking!Q94,0)</f>
        <v>0</v>
      </c>
      <c r="L158" s="108" t="str">
        <f>LOOKUP(K158,b!$F$1:$F$200,b!$G$1:$G$200)</f>
        <v>--------</v>
      </c>
      <c r="M158" s="110">
        <f>IF(AND(booking!P96&lt;&gt;booking!Q96,booking!Q96&gt;0),booking!Q96,0)</f>
        <v>0</v>
      </c>
      <c r="N158" s="108" t="str">
        <f>LOOKUP(M158,b!$F$1:$F$200,b!$G$1:$G$200)</f>
        <v>--------</v>
      </c>
      <c r="O158" s="110">
        <f>IF(AND(booking!P98&lt;&gt;booking!Q98,booking!Q98&gt;0),booking!Q98,0)</f>
        <v>0</v>
      </c>
      <c r="P158" s="108" t="str">
        <f>LOOKUP(O158,b!$F$1:$F$200,b!$G$1:$G$200)</f>
        <v>--------</v>
      </c>
    </row>
    <row r="159" spans="1:16" ht="18.5" x14ac:dyDescent="0.45">
      <c r="B159" s="6"/>
      <c r="C159" s="110"/>
      <c r="D159" s="108"/>
      <c r="E159" s="110"/>
      <c r="F159" s="108"/>
      <c r="G159" s="110"/>
      <c r="H159" s="108"/>
      <c r="I159" s="110"/>
      <c r="J159" s="108"/>
      <c r="K159" s="110"/>
      <c r="L159" s="108"/>
      <c r="M159" s="110"/>
      <c r="N159" s="108"/>
      <c r="O159" s="110"/>
      <c r="P159" s="108"/>
    </row>
    <row r="160" spans="1:16" ht="18.5" x14ac:dyDescent="0.45">
      <c r="A160" t="s">
        <v>472</v>
      </c>
      <c r="B160" s="6"/>
      <c r="C160" s="110">
        <f>booking!V86</f>
        <v>1</v>
      </c>
      <c r="D160" s="108"/>
      <c r="E160" s="110">
        <f>booking!V88</f>
        <v>1</v>
      </c>
      <c r="F160" s="108"/>
      <c r="G160" s="110">
        <f>booking!V90</f>
        <v>1</v>
      </c>
      <c r="H160" s="108"/>
      <c r="I160" s="110">
        <f>booking!V92</f>
        <v>1</v>
      </c>
      <c r="J160" s="108"/>
      <c r="K160" s="110">
        <f>booking!V94</f>
        <v>5</v>
      </c>
      <c r="L160" s="108"/>
      <c r="M160" s="110">
        <f>booking!V96</f>
        <v>5</v>
      </c>
      <c r="N160" s="108"/>
      <c r="O160" s="110">
        <f>booking!V98</f>
        <v>5</v>
      </c>
      <c r="P160" s="108"/>
    </row>
    <row r="161" spans="1:16" x14ac:dyDescent="0.35">
      <c r="B161" s="114" t="s">
        <v>473</v>
      </c>
      <c r="C161" s="115">
        <v>1</v>
      </c>
      <c r="D161" s="6" t="str">
        <f>IF(weekplan!C150&gt;0,LOOKUP(weekplan!C150,b!$F$1:$F$201,b!$H$1:$H$201),b!$H$1)</f>
        <v>-----</v>
      </c>
      <c r="E161" s="115"/>
      <c r="F161" s="6" t="str">
        <f>IF(weekplan!E150&gt;0,LOOKUP(weekplan!E150,b!$F$1:$F$201,b!$H$1:$H$201),b!$H$1)</f>
        <v>-----</v>
      </c>
      <c r="G161" s="115"/>
      <c r="H161" s="6" t="str">
        <f>IF(weekplan!G150&gt;0,LOOKUP(weekplan!G150,b!$F$1:$F$201,b!$H$1:$H$201),b!$H$1)</f>
        <v>-----</v>
      </c>
      <c r="I161" s="115"/>
      <c r="J161" s="6" t="str">
        <f>IF(weekplan!I150&gt;0,LOOKUP(weekplan!I150,b!$F$1:$F$201,b!$H$1:$H$201),b!$H$1)</f>
        <v>-----</v>
      </c>
      <c r="K161" s="115"/>
      <c r="L161" s="6" t="str">
        <f>IF(weekplan!K150&gt;0,LOOKUP(weekplan!K150,b!$F$1:$F$201,b!$H$1:$H$201),b!$H$1)</f>
        <v>-----</v>
      </c>
      <c r="M161" s="115"/>
      <c r="N161" s="6" t="str">
        <f>IF(weekplan!M150&gt;0,LOOKUP(weekplan!M150,b!$F$1:$F$201,b!$H$1:$H$201),b!$H$1)</f>
        <v>-----</v>
      </c>
      <c r="O161" s="115"/>
      <c r="P161" s="6" t="str">
        <f>IF(weekplan!O150&gt;0,LOOKUP(weekplan!O150,b!$F$1:$F$201,b!$H$1:$H$201),b!$H$1)</f>
        <v>-----</v>
      </c>
    </row>
    <row r="162" spans="1:16" x14ac:dyDescent="0.35">
      <c r="B162" s="179" t="s">
        <v>473</v>
      </c>
      <c r="C162" s="180">
        <v>2</v>
      </c>
      <c r="D162" s="148" t="str">
        <f>IF(C152&gt;0,LOOKUP(C152,b!$F$1:$F$201,b!$H$1:$H$201),b!$H$1)</f>
        <v>-----</v>
      </c>
      <c r="E162" s="180"/>
      <c r="F162" s="148" t="str">
        <f>IF(E152&gt;0,LOOKUP(E152,b!$F$1:$F$201,b!$H$1:$H$201),b!$H$1)</f>
        <v>-----</v>
      </c>
      <c r="G162" s="180"/>
      <c r="H162" s="148" t="str">
        <f>IF(G152&gt;0,LOOKUP(G152,b!$F$1:$F$201,b!$H$1:$H$201),b!$H$1)</f>
        <v>-----</v>
      </c>
      <c r="I162" s="180"/>
      <c r="J162" s="148">
        <f>IF(I152&gt;0,LOOKUP(I152,b!$F$1:$F$201,b!$H$1:$H$201),b!$H$1)</f>
        <v>0</v>
      </c>
      <c r="K162" s="180"/>
      <c r="L162" s="148" t="str">
        <f>IF(K152&gt;0,LOOKUP(K152,b!$F$1:$F$201,b!$H$1:$H$201),b!$H$1)</f>
        <v>-----</v>
      </c>
      <c r="M162" s="180"/>
      <c r="N162" s="148" t="str">
        <f>IF(M152&gt;0,LOOKUP(M152,b!$F$1:$F$201,b!$H$1:$H$201),b!$H$1)</f>
        <v>-----</v>
      </c>
      <c r="O162" s="180"/>
      <c r="P162" s="148">
        <f>IF(O152&gt;0,LOOKUP(O152,b!$F$1:$F$201,b!$H$1:$H$201),b!$H$1)</f>
        <v>0</v>
      </c>
    </row>
    <row r="163" spans="1:16" x14ac:dyDescent="0.35">
      <c r="B163" s="114" t="s">
        <v>473</v>
      </c>
      <c r="C163" s="115">
        <v>3</v>
      </c>
      <c r="D163" s="6" t="str">
        <f>IF(C154&gt;0,LOOKUP(C154,b!$F$1:$F$201,b!$H$1:$H$201),b!$H$1)</f>
        <v>-----</v>
      </c>
      <c r="E163" s="115"/>
      <c r="F163" s="6" t="str">
        <f>IF(E154&gt;0,LOOKUP(E154,b!$F$1:$F$201,b!$H$1:$H$201),b!$H$1)</f>
        <v>-----</v>
      </c>
      <c r="G163" s="115"/>
      <c r="H163" s="6" t="str">
        <f>IF(G154&gt;0,LOOKUP(G154,b!$F$1:$F$201,b!$H$1:$H$201),b!$H$1)</f>
        <v>-----</v>
      </c>
      <c r="I163" s="115"/>
      <c r="J163" s="6" t="str">
        <f>IF(I154&gt;0,LOOKUP(I154,b!$F$1:$F$201,b!$H$1:$H$201),b!$H$1)</f>
        <v>x</v>
      </c>
      <c r="K163" s="115"/>
      <c r="L163" s="6" t="str">
        <f>IF(K154&gt;0,LOOKUP(K154,b!$F$1:$F$201,b!$H$1:$H$201),b!$H$1)</f>
        <v>-----</v>
      </c>
      <c r="M163" s="115"/>
      <c r="N163" s="6" t="str">
        <f>IF(M154&gt;0,LOOKUP(M154,b!$F$1:$F$201,b!$H$1:$H$201),b!$H$1)</f>
        <v>-----</v>
      </c>
      <c r="O163" s="115"/>
      <c r="P163" s="6" t="str">
        <f>IF(O154&gt;0,LOOKUP(O154,b!$F$1:$F$201,b!$H$1:$H$201),b!$H$1)</f>
        <v>-----</v>
      </c>
    </row>
    <row r="164" spans="1:16" x14ac:dyDescent="0.35">
      <c r="B164" s="179" t="s">
        <v>473</v>
      </c>
      <c r="C164" s="180">
        <v>4</v>
      </c>
      <c r="D164" s="148" t="str">
        <f>IF(C156&gt;0,LOOKUP(C156,b!$F$1:$F$201,b!$H$1:$H$201),b!$H$1)</f>
        <v>-----</v>
      </c>
      <c r="E164" s="180"/>
      <c r="F164" s="148" t="str">
        <f>IF(E156&gt;0,LOOKUP(E156,b!$F$1:$F$201,b!$H$1:$H$201),b!$H$1)</f>
        <v>-----</v>
      </c>
      <c r="G164" s="180"/>
      <c r="H164" s="148" t="str">
        <f>IF(G156&gt;0,LOOKUP(G156,b!$F$1:$F$201,b!$H$1:$H$201),b!$H$1)</f>
        <v>-----</v>
      </c>
      <c r="I164" s="180"/>
      <c r="J164" s="148">
        <f>IF(I156&gt;0,LOOKUP(I156,b!$F$1:$F$201,b!$H$1:$H$201),b!$H$1)</f>
        <v>0</v>
      </c>
      <c r="K164" s="180"/>
      <c r="L164" s="148" t="str">
        <f>IF(K156&gt;0,LOOKUP(K156,b!$F$1:$F$201,b!$H$1:$H$201),b!$H$1)</f>
        <v>-----</v>
      </c>
      <c r="M164" s="180"/>
      <c r="N164" s="148" t="str">
        <f>IF(M156&gt;0,LOOKUP(M156,b!$F$1:$F$201,b!$H$1:$H$201),b!$H$1)</f>
        <v>-----</v>
      </c>
      <c r="O164" s="180"/>
      <c r="P164" s="148" t="str">
        <f>IF(O156&gt;0,LOOKUP(O156,b!$F$1:$F$201,b!$H$1:$H$201),b!$H$1)</f>
        <v>-----</v>
      </c>
    </row>
    <row r="165" spans="1:16" x14ac:dyDescent="0.35">
      <c r="B165" s="118" t="s">
        <v>473</v>
      </c>
      <c r="C165" s="119">
        <v>5</v>
      </c>
      <c r="D165" s="22" t="str">
        <f>IF(C158&gt;0,LOOKUP(C158,b!$F$1:$F$201,b!$H$1:$H$201),b!$H$1)</f>
        <v>-----</v>
      </c>
      <c r="E165" s="119"/>
      <c r="F165" s="22" t="str">
        <f>IF(E158&gt;0,LOOKUP(E158,b!$F$1:$F$201,b!$H$1:$H$201),b!$H$1)</f>
        <v>-----</v>
      </c>
      <c r="G165" s="119"/>
      <c r="H165" s="22" t="str">
        <f>IF(G158&gt;0,LOOKUP(G158,b!$F$1:$F$201,b!$H$1:$H$201),b!$H$1)</f>
        <v>-----</v>
      </c>
      <c r="I165" s="119"/>
      <c r="J165" s="22">
        <f>IF(I158&gt;0,LOOKUP(I158,b!$F$1:$F$201,b!$H$1:$H$201),b!$H$1)</f>
        <v>0</v>
      </c>
      <c r="K165" s="119"/>
      <c r="L165" s="22" t="str">
        <f>IF(K158&gt;0,LOOKUP(K158,b!$F$1:$F$201,b!$H$1:$H$201),b!$H$1)</f>
        <v>-----</v>
      </c>
      <c r="M165" s="119"/>
      <c r="N165" s="22" t="str">
        <f>IF(M158&gt;0,LOOKUP(M158,b!$F$1:$F$201,b!$H$1:$H$201),b!$H$1)</f>
        <v>-----</v>
      </c>
      <c r="O165" s="119"/>
      <c r="P165" s="22" t="str">
        <f>IF(O158&gt;0,LOOKUP(O158,b!$F$1:$F$201,b!$H$1:$H$201),b!$H$1)</f>
        <v>-----</v>
      </c>
    </row>
    <row r="166" spans="1:16" ht="55.4" customHeight="1" x14ac:dyDescent="0.35">
      <c r="A166" s="6" t="str">
        <f>A142</f>
        <v>RENGØR</v>
      </c>
      <c r="B166" s="114"/>
      <c r="C166" s="115"/>
      <c r="D166" s="6"/>
      <c r="E166" s="115"/>
      <c r="F166" s="6"/>
      <c r="G166" s="115"/>
      <c r="H166" s="6"/>
      <c r="I166" s="115"/>
      <c r="J166" s="6"/>
      <c r="K166" s="115"/>
      <c r="L166" s="6"/>
      <c r="M166" s="115"/>
      <c r="N166" s="6"/>
      <c r="O166" s="115"/>
      <c r="P166" s="6"/>
    </row>
    <row r="167" spans="1:16" ht="55.4" customHeight="1" x14ac:dyDescent="0.35">
      <c r="A167" s="6" t="str">
        <f>A143</f>
        <v>LEVERANDØR</v>
      </c>
      <c r="B167" s="114"/>
      <c r="C167" s="115"/>
      <c r="D167" s="6"/>
      <c r="E167" s="115"/>
      <c r="F167" s="6"/>
      <c r="G167" s="115"/>
      <c r="H167" s="6"/>
      <c r="I167" s="115"/>
      <c r="J167" s="6"/>
      <c r="K167" s="115"/>
      <c r="L167" s="6"/>
      <c r="M167" s="115"/>
      <c r="N167" s="6"/>
      <c r="O167" s="115"/>
      <c r="P167" s="6"/>
    </row>
    <row r="168" spans="1:16" ht="55.4" customHeight="1" x14ac:dyDescent="0.35">
      <c r="A168" s="6" t="str">
        <f>A144</f>
        <v>ANDET</v>
      </c>
      <c r="B168" s="6"/>
      <c r="C168" s="8"/>
      <c r="D168" s="6"/>
      <c r="E168" s="8"/>
      <c r="F168" s="6"/>
      <c r="G168" s="8"/>
      <c r="H168" s="6"/>
      <c r="I168" s="8"/>
      <c r="J168" s="6"/>
      <c r="K168" s="8"/>
      <c r="L168" s="6"/>
      <c r="M168" s="8"/>
      <c r="N168" s="6"/>
      <c r="O168" s="8"/>
      <c r="P168" s="6"/>
    </row>
    <row r="169" spans="1:16" ht="23.5" x14ac:dyDescent="0.55000000000000004">
      <c r="A169" s="107" t="s">
        <v>484</v>
      </c>
      <c r="D169">
        <v>100</v>
      </c>
      <c r="F169">
        <v>102</v>
      </c>
      <c r="H169">
        <v>104</v>
      </c>
      <c r="J169">
        <v>106</v>
      </c>
      <c r="L169">
        <v>108</v>
      </c>
      <c r="N169">
        <v>110</v>
      </c>
      <c r="P169">
        <v>112</v>
      </c>
    </row>
    <row r="170" spans="1:16" x14ac:dyDescent="0.35">
      <c r="C170" s="368" t="s">
        <v>293</v>
      </c>
      <c r="D170" s="368"/>
      <c r="E170" s="368" t="s">
        <v>294</v>
      </c>
      <c r="F170" s="368"/>
      <c r="G170" s="368" t="s">
        <v>295</v>
      </c>
      <c r="H170" s="368"/>
      <c r="I170" s="368" t="s">
        <v>296</v>
      </c>
      <c r="J170" s="368"/>
      <c r="K170" s="368" t="s">
        <v>297</v>
      </c>
      <c r="L170" s="368"/>
      <c r="M170" s="368" t="s">
        <v>298</v>
      </c>
      <c r="N170" s="368"/>
      <c r="O170" s="368" t="s">
        <v>299</v>
      </c>
      <c r="P170" s="368"/>
    </row>
    <row r="171" spans="1:16" x14ac:dyDescent="0.35">
      <c r="C171" s="369">
        <f>booking!C100</f>
        <v>45425</v>
      </c>
      <c r="D171" s="368"/>
      <c r="E171" s="369">
        <f>booking!C102</f>
        <v>45426</v>
      </c>
      <c r="F171" s="368"/>
      <c r="G171" s="369">
        <f>booking!C104</f>
        <v>45427</v>
      </c>
      <c r="H171" s="368"/>
      <c r="I171" s="369">
        <f>booking!C106</f>
        <v>45428</v>
      </c>
      <c r="J171" s="368"/>
      <c r="K171" s="369">
        <f>booking!C108</f>
        <v>45429</v>
      </c>
      <c r="L171" s="368"/>
      <c r="M171" s="369">
        <f>booking!C110</f>
        <v>45430</v>
      </c>
      <c r="N171" s="368"/>
      <c r="O171" s="369">
        <f>booking!C112</f>
        <v>45431</v>
      </c>
      <c r="P171" s="368"/>
    </row>
    <row r="172" spans="1:16" x14ac:dyDescent="0.35">
      <c r="C172" s="1" t="s">
        <v>387</v>
      </c>
      <c r="D172" t="s">
        <v>464</v>
      </c>
      <c r="E172" s="1" t="s">
        <v>387</v>
      </c>
      <c r="F172" t="s">
        <v>464</v>
      </c>
      <c r="G172" s="1" t="s">
        <v>387</v>
      </c>
      <c r="H172" t="s">
        <v>464</v>
      </c>
      <c r="I172" s="1" t="s">
        <v>387</v>
      </c>
      <c r="J172" t="s">
        <v>464</v>
      </c>
      <c r="K172" s="1" t="s">
        <v>387</v>
      </c>
      <c r="L172" t="s">
        <v>464</v>
      </c>
      <c r="M172" s="1" t="s">
        <v>387</v>
      </c>
      <c r="N172" t="s">
        <v>464</v>
      </c>
      <c r="O172" s="1" t="s">
        <v>387</v>
      </c>
      <c r="P172" t="s">
        <v>464</v>
      </c>
    </row>
    <row r="173" spans="1:16" ht="18.5" x14ac:dyDescent="0.45">
      <c r="A173" s="367" t="s">
        <v>465</v>
      </c>
      <c r="B173" s="39" t="s">
        <v>466</v>
      </c>
      <c r="C173" s="110">
        <f>IF(AND(booking!$D100&lt;&gt;booking!$E100,booking!$D100&gt;0),booking!$D100,0)</f>
        <v>0</v>
      </c>
      <c r="D173" s="108" t="str">
        <f>LOOKUP(C173,b!$F$1:$F$200,b!$G$1:$G$200)</f>
        <v>--------</v>
      </c>
      <c r="E173" s="110">
        <f>IF(AND(booking!$D102&lt;&gt;booking!$E102,booking!$D102&gt;0),booking!$D102,0)</f>
        <v>0</v>
      </c>
      <c r="F173" s="108" t="str">
        <f>LOOKUP(E173,b!$F$1:$F$200,b!$G$1:$G$200)</f>
        <v>--------</v>
      </c>
      <c r="G173" s="110">
        <f>IF(AND(booking!$D104&lt;&gt;booking!$E104,booking!$D104&gt;0),booking!$D104,0)</f>
        <v>0</v>
      </c>
      <c r="H173" s="108" t="str">
        <f>LOOKUP(G173,b!$F$1:$F$200,b!$G$1:$G$200)</f>
        <v>--------</v>
      </c>
      <c r="I173" s="110">
        <f>IF(AND(booking!$D106&lt;&gt;booking!$E106,booking!$D106&gt;0),booking!$D106,0)</f>
        <v>0</v>
      </c>
      <c r="J173" s="108" t="str">
        <f>LOOKUP(I173,b!$F$1:$F$200,b!$G$1:$G$200)</f>
        <v>--------</v>
      </c>
      <c r="K173" s="110">
        <f>IF(AND(booking!$D108&lt;&gt;booking!$E108,booking!$D108&gt;0),booking!$D108,0)</f>
        <v>0</v>
      </c>
      <c r="L173" s="108" t="str">
        <f>LOOKUP(K173,b!$F$1:$F$200,b!$G$1:$G$200)</f>
        <v>--------</v>
      </c>
      <c r="M173" s="110">
        <f>IF(AND(booking!$D110&lt;&gt;booking!$E110,booking!$D110&gt;0),booking!$D110,0)</f>
        <v>0</v>
      </c>
      <c r="N173" s="108" t="str">
        <f>LOOKUP(M173,b!$F$1:$F$200,b!$G$1:$G$200)</f>
        <v>--------</v>
      </c>
      <c r="O173" s="110">
        <f>IF(AND(booking!$D112&lt;&gt;booking!$E112,booking!$D112&gt;0),booking!$D112,0)</f>
        <v>98</v>
      </c>
      <c r="P173" s="108" t="str">
        <f>LOOKUP(O173,b!$F$1:$F$200,b!$G$1:$G$200)</f>
        <v>Yoanna Gorova</v>
      </c>
    </row>
    <row r="174" spans="1:16" ht="18.5" x14ac:dyDescent="0.45">
      <c r="A174" s="367"/>
      <c r="B174" s="39" t="s">
        <v>467</v>
      </c>
      <c r="C174" s="110">
        <f>IF(AND(booking!$D100&lt;&gt;booking!$E100,booking!$E100&gt;0),booking!$E100,0)</f>
        <v>0</v>
      </c>
      <c r="D174" s="108" t="str">
        <f>LOOKUP(C174,b!$F$1:$F$200,b!$G$1:$G$200)</f>
        <v>--------</v>
      </c>
      <c r="E174" s="110">
        <f>IF(AND(booking!$D102&lt;&gt;booking!$E102,booking!$E102&gt;0),booking!$E102,0)</f>
        <v>0</v>
      </c>
      <c r="F174" s="108" t="str">
        <f>LOOKUP(E174,b!$F$1:$F$200,b!$G$1:$G$200)</f>
        <v>--------</v>
      </c>
      <c r="G174" s="110">
        <f>IF(AND(booking!$D104&lt;&gt;booking!$E104,booking!$E104&gt;0),booking!$E104,0)</f>
        <v>0</v>
      </c>
      <c r="H174" s="108" t="str">
        <f>LOOKUP(G174,b!$F$1:$F$200,b!$G$1:$G$200)</f>
        <v>--------</v>
      </c>
      <c r="I174" s="110">
        <f>IF(AND(booking!$D106&lt;&gt;booking!$E106,booking!$E106&gt;0),booking!$E106,0)</f>
        <v>98</v>
      </c>
      <c r="J174" s="108" t="str">
        <f>LOOKUP(I174,b!$F$1:$F$200,b!$G$1:$G$200)</f>
        <v>Yoanna Gorova</v>
      </c>
      <c r="K174" s="110">
        <f>IF(AND(booking!$D108&lt;&gt;booking!$E108,booking!$E108&gt;0),booking!$E108,0)</f>
        <v>0</v>
      </c>
      <c r="L174" s="108" t="str">
        <f>LOOKUP(K174,b!$F$1:$F$200,b!$G$1:$G$200)</f>
        <v>--------</v>
      </c>
      <c r="M174" s="110">
        <f>IF(AND(booking!$D110&lt;&gt;booking!$E110,booking!$E110&gt;0),booking!$E110,0)</f>
        <v>0</v>
      </c>
      <c r="N174" s="108" t="str">
        <f>LOOKUP(M174,b!$F$1:$F$200,b!$G$1:$G$200)</f>
        <v>--------</v>
      </c>
      <c r="O174" s="110">
        <f>IF(AND(booking!$D112&lt;&gt;booking!$E112,booking!$E112&gt;0),booking!$E112,0)</f>
        <v>0</v>
      </c>
      <c r="P174" s="108" t="str">
        <f>LOOKUP(O174,b!$F$1:$F$200,b!$G$1:$G$200)</f>
        <v>--------</v>
      </c>
    </row>
    <row r="175" spans="1:16" ht="18.5" x14ac:dyDescent="0.45">
      <c r="A175" s="367" t="s">
        <v>468</v>
      </c>
      <c r="B175" s="148" t="s">
        <v>466</v>
      </c>
      <c r="C175" s="177">
        <f>IF(AND(booking!$G100&lt;&gt;booking!$H100,booking!$G100&gt;0),booking!$G100,0)</f>
        <v>0</v>
      </c>
      <c r="D175" s="178" t="str">
        <f>LOOKUP(C175,b!$F$1:$F$200,b!$G$1:$G$200)</f>
        <v>--------</v>
      </c>
      <c r="E175" s="177">
        <f>IF(AND(booking!$G102&lt;&gt;booking!$H102,booking!$G102&gt;0),booking!$G102,0)</f>
        <v>0</v>
      </c>
      <c r="F175" s="178" t="str">
        <f>LOOKUP(E175,b!$F$1:$F$200,b!$G$1:$G$200)</f>
        <v>--------</v>
      </c>
      <c r="G175" s="177">
        <f>IF(AND(booking!$G104&lt;&gt;booking!$H104,booking!$G104&gt;0),booking!$G104,0)</f>
        <v>0</v>
      </c>
      <c r="H175" s="178" t="str">
        <f>LOOKUP(G175,b!$F$1:$F$200,b!$G$1:$G$200)</f>
        <v>--------</v>
      </c>
      <c r="I175" s="177">
        <f>IF(AND(booking!$G106&lt;&gt;booking!$H106,booking!$G106&gt;0),booking!$G106,0)</f>
        <v>13</v>
      </c>
      <c r="J175" s="178" t="str">
        <f>LOOKUP(I175,b!$F$1:$F$200,b!$G$1:$G$200)</f>
        <v>Niels E Rasmussen</v>
      </c>
      <c r="K175" s="177">
        <f>IF(AND(booking!$G108&lt;&gt;booking!$H108,booking!$G108&gt;0),booking!$G108,0)</f>
        <v>0</v>
      </c>
      <c r="L175" s="178" t="str">
        <f>LOOKUP(K175,b!$F$1:$F$200,b!$G$1:$G$200)</f>
        <v>--------</v>
      </c>
      <c r="M175" s="177">
        <f>IF(AND(booking!$G110&lt;&gt;booking!$H110,booking!$G110&gt;0),booking!$G110,0)</f>
        <v>0</v>
      </c>
      <c r="N175" s="178" t="str">
        <f>LOOKUP(M175,b!$F$1:$F$200,b!$G$1:$G$200)</f>
        <v>--------</v>
      </c>
      <c r="O175" s="177">
        <f>IF(AND(booking!$G112&lt;&gt;booking!$H112,booking!$G112&gt;0),booking!$G112,0)</f>
        <v>112</v>
      </c>
      <c r="P175" s="178" t="str">
        <f>LOOKUP(O175,b!$F$1:$F$200,b!$G$1:$G$200)</f>
        <v>Henrik Larsen</v>
      </c>
    </row>
    <row r="176" spans="1:16" ht="18.5" x14ac:dyDescent="0.45">
      <c r="A176" s="367"/>
      <c r="B176" s="148" t="s">
        <v>467</v>
      </c>
      <c r="C176" s="177">
        <f>IF(AND(booking!$G100&lt;&gt;booking!$H100,booking!$H100&gt;0),booking!$H100,0)</f>
        <v>0</v>
      </c>
      <c r="D176" s="178" t="str">
        <f>LOOKUP(C176,b!$F$1:$F$200,b!$G$1:$G$200)</f>
        <v>--------</v>
      </c>
      <c r="E176" s="177">
        <f>IF(AND(booking!$G102&lt;&gt;booking!$H102,booking!$H102&gt;0),booking!$H102,0)</f>
        <v>0</v>
      </c>
      <c r="F176" s="178" t="str">
        <f>LOOKUP(E176,b!$F$1:$F$200,b!$G$1:$G$200)</f>
        <v>--------</v>
      </c>
      <c r="G176" s="177">
        <f>IF(AND(booking!$G104&lt;&gt;booking!$H104,booking!$H104&gt;0),booking!$H104,0)</f>
        <v>0</v>
      </c>
      <c r="H176" s="178" t="str">
        <f>LOOKUP(G176,b!$F$1:$F$200,b!$G$1:$G$200)</f>
        <v>--------</v>
      </c>
      <c r="I176" s="177">
        <f>IF(AND(booking!$G106&lt;&gt;booking!$H106,booking!$H106&gt;0),booking!$H106,0)</f>
        <v>0</v>
      </c>
      <c r="J176" s="178" t="str">
        <f>LOOKUP(I176,b!$F$1:$F$200,b!$G$1:$G$200)</f>
        <v>--------</v>
      </c>
      <c r="K176" s="177">
        <f>IF(AND(booking!$G108&lt;&gt;booking!$H108,booking!$H108&gt;0),booking!$H108,0)</f>
        <v>112</v>
      </c>
      <c r="L176" s="178" t="str">
        <f>LOOKUP(K176,b!$F$1:$F$200,b!$G$1:$G$200)</f>
        <v>Henrik Larsen</v>
      </c>
      <c r="M176" s="177">
        <f>IF(AND(booking!$G110&lt;&gt;booking!$H110,booking!$H110&gt;0),booking!$H110,0)</f>
        <v>0</v>
      </c>
      <c r="N176" s="178" t="str">
        <f>LOOKUP(M176,b!$F$1:$F$200,b!$G$1:$G$200)</f>
        <v>--------</v>
      </c>
      <c r="O176" s="177">
        <f>IF(AND(booking!$G112&lt;&gt;booking!$H112,booking!$H112&gt;0),booking!$H112,0)</f>
        <v>0</v>
      </c>
      <c r="P176" s="178" t="str">
        <f>LOOKUP(O176,b!$F$1:$F$200,b!$G$1:$G$200)</f>
        <v>--------</v>
      </c>
    </row>
    <row r="177" spans="1:16" ht="18.5" x14ac:dyDescent="0.45">
      <c r="A177" s="367" t="s">
        <v>469</v>
      </c>
      <c r="B177" s="6" t="s">
        <v>466</v>
      </c>
      <c r="C177" s="110">
        <f>IF(AND(booking!$J100&lt;&gt;booking!$K100,booking!$J100&gt;0),booking!$J100,0)</f>
        <v>27</v>
      </c>
      <c r="D177" s="108" t="str">
        <f>LOOKUP(C177,b!$F$1:$F$200,b!$G$1:$G$200)</f>
        <v>Tina Kisbye</v>
      </c>
      <c r="E177" s="110">
        <f>IF(AND(booking!$J102&lt;&gt;booking!$K102,booking!$J102&gt;0),booking!$J102,0)</f>
        <v>0</v>
      </c>
      <c r="F177" s="108" t="str">
        <f>LOOKUP(E177,b!$F$1:$F$200,b!$G$1:$G$200)</f>
        <v>--------</v>
      </c>
      <c r="G177" s="110">
        <f>IF(AND(booking!$J104&lt;&gt;booking!$K104,booking!$J104&gt;0),booking!$J104,0)</f>
        <v>0</v>
      </c>
      <c r="H177" s="108" t="str">
        <f>LOOKUP(G177,b!$F$1:$F$200,b!$G$1:$G$200)</f>
        <v>--------</v>
      </c>
      <c r="I177" s="110">
        <f>IF(AND(booking!$J106&lt;&gt;booking!$K106,booking!$J106&gt;0),booking!$J106,0)</f>
        <v>0</v>
      </c>
      <c r="J177" s="108" t="str">
        <f>LOOKUP(I177,b!$F$1:$F$200,b!$G$1:$G$200)</f>
        <v>--------</v>
      </c>
      <c r="K177" s="110">
        <f>IF(AND(booking!$J108&lt;&gt;booking!$K108,booking!$J108&gt;0),booking!$J108,0)</f>
        <v>0</v>
      </c>
      <c r="L177" s="108" t="str">
        <f>LOOKUP(K177,b!$F$1:$F$200,b!$G$1:$G$200)</f>
        <v>--------</v>
      </c>
      <c r="M177" s="110">
        <f>IF(AND(booking!$J110&lt;&gt;booking!$K110,booking!$J110&gt;0),booking!$J110,0)</f>
        <v>0</v>
      </c>
      <c r="N177" s="108" t="str">
        <f>LOOKUP(M177,b!$F$1:$F$200,b!$G$1:$G$200)</f>
        <v>--------</v>
      </c>
      <c r="O177" s="110">
        <f>IF(AND(booking!$J112&lt;&gt;booking!$K112,booking!$J112&gt;0),booking!$J112,0)</f>
        <v>0</v>
      </c>
      <c r="P177" s="108" t="str">
        <f>LOOKUP(O177,b!$F$1:$F$200,b!$G$1:$G$200)</f>
        <v>--------</v>
      </c>
    </row>
    <row r="178" spans="1:16" ht="18.5" x14ac:dyDescent="0.45">
      <c r="A178" s="367"/>
      <c r="B178" s="6" t="s">
        <v>467</v>
      </c>
      <c r="C178" s="110">
        <f>IF(AND(booking!$J100&lt;&gt;booking!$K100,booking!$K100&gt;0),booking!$K100,0)</f>
        <v>0</v>
      </c>
      <c r="D178" s="108" t="str">
        <f>LOOKUP(C178,b!$F$1:$F$200,b!$G$1:$G$200)</f>
        <v>--------</v>
      </c>
      <c r="E178" s="110">
        <f>IF(AND(booking!$J102&lt;&gt;booking!$K102,booking!$K102&gt;0),booking!$K102,0)</f>
        <v>0</v>
      </c>
      <c r="F178" s="108" t="str">
        <f>LOOKUP(E178,b!$F$1:$F$200,b!$G$1:$G$200)</f>
        <v>--------</v>
      </c>
      <c r="G178" s="110">
        <f>IF(AND(booking!$J104&lt;&gt;booking!$K104,booking!$K104&gt;0),booking!$K104,0)</f>
        <v>0</v>
      </c>
      <c r="H178" s="108" t="str">
        <f>LOOKUP(G178,b!$F$1:$F$200,b!$G$1:$G$200)</f>
        <v>--------</v>
      </c>
      <c r="I178" s="110">
        <f>IF(AND(booking!$J106&lt;&gt;booking!$K106,booking!$K106&gt;0),booking!$K106,0)</f>
        <v>0</v>
      </c>
      <c r="J178" s="108" t="str">
        <f>LOOKUP(I178,b!$F$1:$F$200,b!$G$1:$G$200)</f>
        <v>--------</v>
      </c>
      <c r="K178" s="110">
        <f>IF(AND(booking!$J108&lt;&gt;booking!$K108,booking!$K108&gt;0),booking!$K108,0)</f>
        <v>84</v>
      </c>
      <c r="L178" s="108" t="str">
        <f>LOOKUP(K178,b!$F$1:$F$200,b!$G$1:$G$200)</f>
        <v>Kaj Hansen</v>
      </c>
      <c r="M178" s="110">
        <f>IF(AND(booking!$J110&lt;&gt;booking!$K110,booking!$K110&gt;0),booking!$K110,0)</f>
        <v>0</v>
      </c>
      <c r="N178" s="108" t="str">
        <f>LOOKUP(M178,b!$F$1:$F$200,b!$G$1:$G$200)</f>
        <v>--------</v>
      </c>
      <c r="O178" s="110">
        <f>IF(AND(booking!$J112&lt;&gt;booking!$K112,booking!$K112&gt;0),booking!$K112,0)</f>
        <v>0</v>
      </c>
      <c r="P178" s="108" t="str">
        <f>LOOKUP(O178,b!$F$1:$F$200,b!$G$1:$G$200)</f>
        <v>--------</v>
      </c>
    </row>
    <row r="179" spans="1:16" ht="18.5" x14ac:dyDescent="0.45">
      <c r="A179" s="367" t="s">
        <v>470</v>
      </c>
      <c r="B179" s="148" t="s">
        <v>466</v>
      </c>
      <c r="C179" s="177">
        <f>IF(AND(booking!$M100&lt;&gt;booking!$N100,booking!$M100&gt;0),booking!$M100,0)</f>
        <v>0</v>
      </c>
      <c r="D179" s="178" t="str">
        <f>LOOKUP(C179,b!$F$1:$F$200,b!$G$1:$G$200)</f>
        <v>--------</v>
      </c>
      <c r="E179" s="177">
        <f>IF(AND(booking!$M102&lt;&gt;booking!$N102,booking!$M102&gt;0),booking!$M102,0)</f>
        <v>0</v>
      </c>
      <c r="F179" s="178" t="str">
        <f>LOOKUP(E179,b!$F$1:$F$200,b!$G$1:$G$200)</f>
        <v>--------</v>
      </c>
      <c r="G179" s="177">
        <f>IF(AND(booking!$M104&lt;&gt;booking!$N104,booking!$M104&gt;0),booking!$M104,0)</f>
        <v>0</v>
      </c>
      <c r="H179" s="178" t="str">
        <f>LOOKUP(G179,b!$F$1:$F$200,b!$G$1:$G$200)</f>
        <v>--------</v>
      </c>
      <c r="I179" s="177">
        <f>IF(AND(booking!$M106&lt;&gt;booking!$N106,booking!$M106&gt;0),booking!$M106,0)</f>
        <v>0</v>
      </c>
      <c r="J179" s="178" t="str">
        <f>LOOKUP(I179,b!$F$1:$F$200,b!$G$1:$G$200)</f>
        <v>--------</v>
      </c>
      <c r="K179" s="177">
        <f>IF(AND(booking!$M108&lt;&gt;booking!$N108,booking!$M108&gt;0),booking!$M108,0)</f>
        <v>0</v>
      </c>
      <c r="L179" s="178" t="str">
        <f>LOOKUP(K179,b!$F$1:$F$200,b!$G$1:$G$200)</f>
        <v>--------</v>
      </c>
      <c r="M179" s="177">
        <f>IF(AND(booking!$M110&lt;&gt;booking!$N110,booking!$M110&gt;0),booking!$M110,0)</f>
        <v>0</v>
      </c>
      <c r="N179" s="178" t="str">
        <f>LOOKUP(M179,b!$F$1:$F$200,b!$G$1:$G$200)</f>
        <v>--------</v>
      </c>
      <c r="O179" s="177">
        <f>IF(AND(booking!$M112&lt;&gt;booking!$N112,booking!$M112&gt;0),booking!$M112,0)</f>
        <v>0</v>
      </c>
      <c r="P179" s="178" t="str">
        <f>LOOKUP(O179,b!$F$1:$F$200,b!$G$1:$G$200)</f>
        <v>--------</v>
      </c>
    </row>
    <row r="180" spans="1:16" ht="18.5" x14ac:dyDescent="0.45">
      <c r="A180" s="367"/>
      <c r="B180" s="148" t="s">
        <v>467</v>
      </c>
      <c r="C180" s="177">
        <f>IF(AND(booking!$M100&lt;&gt;booking!$N100,booking!$N100&gt;0),booking!$N100,0)</f>
        <v>0</v>
      </c>
      <c r="D180" s="178" t="str">
        <f>LOOKUP(C180,b!$F$1:$F$200,b!$G$1:$G$200)</f>
        <v>--------</v>
      </c>
      <c r="E180" s="177">
        <f>IF(AND(booking!$M102&lt;&gt;booking!$N102,booking!$N102&gt;0),booking!$N102,0)</f>
        <v>0</v>
      </c>
      <c r="F180" s="178" t="str">
        <f>LOOKUP(E180,b!$F$1:$F$200,b!$G$1:$G$200)</f>
        <v>--------</v>
      </c>
      <c r="G180" s="177">
        <f>IF(AND(booking!$M104&lt;&gt;booking!$N104,booking!$N104&gt;0),booking!N$104,0)</f>
        <v>0</v>
      </c>
      <c r="H180" s="178" t="str">
        <f>LOOKUP(G180,b!$F$1:$F$200,b!$G$1:$G$200)</f>
        <v>--------</v>
      </c>
      <c r="I180" s="177">
        <f>IF(AND(booking!$M106&lt;&gt;booking!$N106,booking!$N106&gt;0),booking!$N106,0)</f>
        <v>0</v>
      </c>
      <c r="J180" s="178" t="str">
        <f>LOOKUP(I180,b!$F$1:$F$200,b!$G$1:$G$200)</f>
        <v>--------</v>
      </c>
      <c r="K180" s="177">
        <f>IF(AND(booking!$M108&lt;&gt;booking!$N108,booking!$N108&gt;0),booking!$N108,0)</f>
        <v>108</v>
      </c>
      <c r="L180" s="178" t="str">
        <f>LOOKUP(K180,b!$F$1:$F$200,b!$G$1:$G$200)</f>
        <v>Peter Lindermann</v>
      </c>
      <c r="M180" s="177">
        <f>IF(AND(booking!$M110&lt;&gt;booking!$N110,booking!$N110&gt;0),booking!$N110,0)</f>
        <v>0</v>
      </c>
      <c r="N180" s="178" t="str">
        <f>LOOKUP(M180,b!$F$1:$F$200,b!$G$1:$G$200)</f>
        <v>--------</v>
      </c>
      <c r="O180" s="177">
        <f>IF(AND(booking!$M112&lt;&gt;booking!$N112,booking!$N112&gt;0),booking!$N112,0)</f>
        <v>0</v>
      </c>
      <c r="P180" s="178" t="str">
        <f>LOOKUP(O180,b!$F$1:$F$200,b!$G$1:$G$200)</f>
        <v>--------</v>
      </c>
    </row>
    <row r="181" spans="1:16" ht="18.5" x14ac:dyDescent="0.45">
      <c r="A181" s="367" t="s">
        <v>471</v>
      </c>
      <c r="B181" s="6" t="s">
        <v>466</v>
      </c>
      <c r="C181" s="110">
        <f>IF(AND(booking!$P100&lt;&gt;booking!$Q100,booking!$P100&gt;0),booking!$P100,0)</f>
        <v>0</v>
      </c>
      <c r="D181" s="108" t="str">
        <f>LOOKUP(C181,b!$F$1:$F$200,b!$G$1:$G$200)</f>
        <v>--------</v>
      </c>
      <c r="E181" s="110">
        <f>IF(AND(booking!$P102&lt;&gt;booking!$Q102,booking!$P102&gt;0),booking!$P102,0)</f>
        <v>0</v>
      </c>
      <c r="F181" s="108" t="str">
        <f>LOOKUP(E181,b!$F$1:$F$200,b!$G$1:$G$200)</f>
        <v>--------</v>
      </c>
      <c r="G181" s="110">
        <f>IF(AND(booking!$P104&lt;&gt;booking!$Q104,booking!$P104&gt;0),booking!$P104,0)</f>
        <v>0</v>
      </c>
      <c r="H181" s="108" t="str">
        <f>LOOKUP(G181,b!$F$1:$F$200,b!$G$1:$G$200)</f>
        <v>--------</v>
      </c>
      <c r="I181" s="110">
        <f>IF(AND(booking!$P106&lt;&gt;booking!$Q106,booking!$P106&gt;0),booking!$P106,0)</f>
        <v>0</v>
      </c>
      <c r="J181" s="108" t="str">
        <f>LOOKUP(I181,b!$F$1:$F$200,b!$G$1:$G$200)</f>
        <v>--------</v>
      </c>
      <c r="K181" s="110">
        <f>IF(AND(booking!$P108&lt;&gt;booking!$Q108,booking!$P108&gt;0),booking!$P108,0)</f>
        <v>0</v>
      </c>
      <c r="L181" s="108" t="str">
        <f>LOOKUP(K181,b!$F$1:$F$200,b!$G$1:$G$200)</f>
        <v>--------</v>
      </c>
      <c r="M181" s="110">
        <f>IF(AND(booking!$P110&lt;&gt;booking!$Q110,booking!$P110&gt;0),booking!$P110,0)</f>
        <v>10</v>
      </c>
      <c r="N181" s="108" t="str">
        <f>LOOKUP(M181,b!$F$1:$F$200,b!$G$1:$G$200)</f>
        <v>Anette Jeppesen</v>
      </c>
      <c r="O181" s="110">
        <f>IF(AND(booking!$P112&lt;&gt;booking!$Q112,booking!$P112&gt;0),booking!$P112,0)</f>
        <v>0</v>
      </c>
      <c r="P181" s="108" t="str">
        <f>LOOKUP(O181,b!$F$1:$F$200,b!$G$1:$G$200)</f>
        <v>--------</v>
      </c>
    </row>
    <row r="182" spans="1:16" ht="18.5" x14ac:dyDescent="0.45">
      <c r="A182" s="367"/>
      <c r="B182" s="6" t="s">
        <v>467</v>
      </c>
      <c r="C182" s="110">
        <f>IF(AND(booking!$P100&lt;&gt;booking!$Q100,booking!$Q100&gt;0),booking!$Q100,0)</f>
        <v>0</v>
      </c>
      <c r="D182" s="108" t="str">
        <f>LOOKUP(C182,b!$F$1:$F$200,b!$G$1:$G$200)</f>
        <v>--------</v>
      </c>
      <c r="E182" s="110">
        <f>IF(AND(booking!$P102&lt;&gt;booking!$Q102,booking!$Q102&gt;0),booking!$Q102,0)</f>
        <v>0</v>
      </c>
      <c r="F182" s="108" t="str">
        <f>LOOKUP(E182,b!$F$1:$F$200,b!$G$1:$G$200)</f>
        <v>--------</v>
      </c>
      <c r="G182" s="110">
        <f>IF(AND(booking!$P104&lt;&gt;booking!$Q104,booking!$Q104&gt;0),booking!$Q104,0)</f>
        <v>10</v>
      </c>
      <c r="H182" s="108" t="str">
        <f>LOOKUP(G182,b!$F$1:$F$200,b!$G$1:$G$200)</f>
        <v>Anette Jeppesen</v>
      </c>
      <c r="I182" s="110">
        <f>IF(AND(booking!$P106&lt;&gt;booking!$Q106,booking!$Q106&gt;0),booking!$Q106,0)</f>
        <v>0</v>
      </c>
      <c r="J182" s="108" t="str">
        <f>LOOKUP(I182,b!$F$1:$F$200,b!$G$1:$G$200)</f>
        <v>--------</v>
      </c>
      <c r="K182" s="110">
        <f>IF(AND(booking!$P108&lt;&gt;booking!$Q108,booking!$Q108&gt;0),booking!$Q108,0)</f>
        <v>0</v>
      </c>
      <c r="L182" s="108" t="str">
        <f>LOOKUP(K182,b!$F$1:$F$200,b!$G$1:$G$200)</f>
        <v>--------</v>
      </c>
      <c r="M182" s="110">
        <f>IF(AND(booking!$P110&lt;&gt;booking!$Q110,booking!$Q110&gt;0),booking!$Q110,0)</f>
        <v>0</v>
      </c>
      <c r="N182" s="108" t="str">
        <f>LOOKUP(M182,b!$F$1:$F$200,b!$G$1:$G$200)</f>
        <v>--------</v>
      </c>
      <c r="O182" s="110">
        <f>IF(AND(booking!$P112&lt;&gt;booking!$Q112,booking!$Q112&gt;0),booking!$Q112,0)</f>
        <v>0</v>
      </c>
      <c r="P182" s="108" t="str">
        <f>LOOKUP(O182,b!$F$1:$F$200,b!$G$1:$G$200)</f>
        <v>--------</v>
      </c>
    </row>
    <row r="183" spans="1:16" ht="18.5" x14ac:dyDescent="0.45">
      <c r="B183" s="6"/>
      <c r="C183" s="110"/>
      <c r="D183" s="108"/>
      <c r="E183" s="110"/>
      <c r="F183" s="108"/>
      <c r="G183" s="110"/>
      <c r="H183" s="108"/>
      <c r="I183" s="110"/>
      <c r="J183" s="108"/>
      <c r="K183" s="110"/>
      <c r="L183" s="108"/>
      <c r="M183" s="110"/>
      <c r="N183" s="108"/>
      <c r="O183" s="110"/>
      <c r="P183" s="108"/>
    </row>
    <row r="184" spans="1:16" ht="18.5" x14ac:dyDescent="0.45">
      <c r="A184" t="s">
        <v>472</v>
      </c>
      <c r="B184" s="6"/>
      <c r="C184" s="110">
        <f>booking!V100</f>
        <v>3</v>
      </c>
      <c r="D184" s="108"/>
      <c r="E184" s="110">
        <f>booking!V102</f>
        <v>2</v>
      </c>
      <c r="F184" s="108"/>
      <c r="G184" s="110">
        <f>booking!V104</f>
        <v>2</v>
      </c>
      <c r="H184" s="108"/>
      <c r="I184" s="110">
        <f>booking!V106</f>
        <v>4</v>
      </c>
      <c r="J184" s="108"/>
      <c r="K184" s="110">
        <f>booking!V108</f>
        <v>2</v>
      </c>
      <c r="L184" s="108"/>
      <c r="M184" s="110">
        <f>booking!V110</f>
        <v>6</v>
      </c>
      <c r="N184" s="108"/>
      <c r="O184" s="110">
        <f>booking!V112</f>
        <v>4</v>
      </c>
      <c r="P184" s="108"/>
    </row>
    <row r="185" spans="1:16" x14ac:dyDescent="0.35">
      <c r="B185" s="114" t="s">
        <v>473</v>
      </c>
      <c r="C185" s="115">
        <v>1</v>
      </c>
      <c r="D185" s="6" t="str">
        <f>IF(weekplan!C174&gt;0,LOOKUP(weekplan!C174,b!$F$1:$F$201,b!$H$1:$H$201),b!$H$1)</f>
        <v>-----</v>
      </c>
      <c r="E185" s="115"/>
      <c r="F185" s="6" t="str">
        <f>IF(weekplan!E174&gt;0,LOOKUP(weekplan!E174,b!$F$1:$F$201,b!$H$1:$H$201),b!$H$1)</f>
        <v>-----</v>
      </c>
      <c r="G185" s="115"/>
      <c r="H185" s="6" t="str">
        <f>IF(weekplan!G174&gt;0,LOOKUP(weekplan!G174,b!$F$1:$F$201,b!$H$1:$H$201),b!$H$1)</f>
        <v>-----</v>
      </c>
      <c r="I185" s="115"/>
      <c r="J185" s="6">
        <f>IF(weekplan!I174&gt;0,LOOKUP(weekplan!I174,b!$F$1:$F$201,b!$H$1:$H$201),b!$H$1)</f>
        <v>0</v>
      </c>
      <c r="K185" s="115"/>
      <c r="L185" s="6" t="str">
        <f>IF(weekplan!K174&gt;0,LOOKUP(weekplan!K174,b!$F$1:$F$201,b!$H$1:$H$201),b!$H$1)</f>
        <v>-----</v>
      </c>
      <c r="M185" s="115"/>
      <c r="N185" s="6" t="str">
        <f>IF(weekplan!M174&gt;0,LOOKUP(weekplan!M174,b!$F$1:$F$201,b!$H$1:$H$201),b!$H$1)</f>
        <v>-----</v>
      </c>
      <c r="O185" s="115"/>
      <c r="P185" s="6" t="str">
        <f>IF(weekplan!O174&gt;0,LOOKUP(weekplan!O174,b!$F$1:$F$201,b!$H$1:$H$201),b!$H$1)</f>
        <v>-----</v>
      </c>
    </row>
    <row r="186" spans="1:16" x14ac:dyDescent="0.35">
      <c r="B186" s="179" t="s">
        <v>473</v>
      </c>
      <c r="C186" s="180">
        <v>2</v>
      </c>
      <c r="D186" s="148" t="str">
        <f>IF(C176&gt;0,LOOKUP(C176,b!$F$1:$F$201,b!$H$1:$H$201),b!$H$1)</f>
        <v>-----</v>
      </c>
      <c r="E186" s="180"/>
      <c r="F186" s="148" t="str">
        <f>IF(E176&gt;0,LOOKUP(E176,b!$F$1:$F$201,b!$H$1:$H$201),b!$H$1)</f>
        <v>-----</v>
      </c>
      <c r="G186" s="180"/>
      <c r="H186" s="148" t="str">
        <f>IF(G176&gt;0,LOOKUP(G176,b!$F$1:$F$201,b!$H$1:$H$201),b!$H$1)</f>
        <v>-----</v>
      </c>
      <c r="I186" s="180"/>
      <c r="J186" s="148" t="str">
        <f>IF(I176&gt;0,LOOKUP(I176,b!$F$1:$F$201,b!$H$1:$H$201),b!$H$1)</f>
        <v>-----</v>
      </c>
      <c r="K186" s="180"/>
      <c r="L186" s="148">
        <f>IF(K176&gt;0,LOOKUP(K176,b!$F$1:$F$201,b!$H$1:$H$201),b!$H$1)</f>
        <v>0</v>
      </c>
      <c r="M186" s="180"/>
      <c r="N186" s="148" t="str">
        <f>IF(M176&gt;0,LOOKUP(M176,b!$F$1:$F$201,b!$H$1:$H$201),b!$H$1)</f>
        <v>-----</v>
      </c>
      <c r="O186" s="180"/>
      <c r="P186" s="148" t="str">
        <f>IF(O176&gt;0,LOOKUP(O176,b!$F$1:$F$201,b!$H$1:$H$201),b!$H$1)</f>
        <v>-----</v>
      </c>
    </row>
    <row r="187" spans="1:16" x14ac:dyDescent="0.35">
      <c r="B187" s="114" t="s">
        <v>473</v>
      </c>
      <c r="C187" s="115">
        <v>3</v>
      </c>
      <c r="D187" s="6" t="str">
        <f>IF(C178&gt;0,LOOKUP(C178,b!$F$1:$F$201,b!$H$1:$H$201),b!$H$1)</f>
        <v>-----</v>
      </c>
      <c r="E187" s="115"/>
      <c r="F187" s="6" t="str">
        <f>IF(E178&gt;0,LOOKUP(E178,b!$F$1:$F$201,b!$H$1:$H$201),b!$H$1)</f>
        <v>-----</v>
      </c>
      <c r="G187" s="115"/>
      <c r="H187" s="6" t="str">
        <f>IF(G178&gt;0,LOOKUP(G178,b!$F$1:$F$201,b!$H$1:$H$201),b!$H$1)</f>
        <v>-----</v>
      </c>
      <c r="I187" s="115"/>
      <c r="J187" s="6" t="str">
        <f>IF(I178&gt;0,LOOKUP(I178,b!$F$1:$F$201,b!$H$1:$H$201),b!$H$1)</f>
        <v>-----</v>
      </c>
      <c r="K187" s="115"/>
      <c r="L187" s="6">
        <f>IF(K178&gt;0,LOOKUP(K178,b!$F$1:$F$201,b!$H$1:$H$201),b!$H$1)</f>
        <v>0</v>
      </c>
      <c r="M187" s="115"/>
      <c r="N187" s="6" t="str">
        <f>IF(M178&gt;0,LOOKUP(M178,b!$F$1:$F$201,b!$H$1:$H$201),b!$H$1)</f>
        <v>-----</v>
      </c>
      <c r="O187" s="115"/>
      <c r="P187" s="6" t="str">
        <f>IF(O178&gt;0,LOOKUP(O178,b!$F$1:$F$201,b!$H$1:$H$201),b!$H$1)</f>
        <v>-----</v>
      </c>
    </row>
    <row r="188" spans="1:16" x14ac:dyDescent="0.35">
      <c r="B188" s="179" t="s">
        <v>473</v>
      </c>
      <c r="C188" s="180">
        <v>4</v>
      </c>
      <c r="D188" s="148" t="str">
        <f>IF(C180&gt;0,LOOKUP(C180,b!$F$1:$F$201,b!$H$1:$H$201),b!$H$1)</f>
        <v>-----</v>
      </c>
      <c r="E188" s="180"/>
      <c r="F188" s="148" t="str">
        <f>IF(E180&gt;0,LOOKUP(E180,b!$F$1:$F$201,b!$H$1:$H$201),b!$H$1)</f>
        <v>-----</v>
      </c>
      <c r="G188" s="180"/>
      <c r="H188" s="148" t="str">
        <f>IF(G180&gt;0,LOOKUP(G180,b!$F$1:$F$201,b!$H$1:$H$201),b!$H$1)</f>
        <v>-----</v>
      </c>
      <c r="I188" s="180"/>
      <c r="J188" s="148" t="str">
        <f>IF(I180&gt;0,LOOKUP(I180,b!$F$1:$F$201,b!$H$1:$H$201),b!$H$1)</f>
        <v>-----</v>
      </c>
      <c r="K188" s="180"/>
      <c r="L188" s="148">
        <f>IF(K180&gt;0,LOOKUP(K180,b!$F$1:$F$201,b!$H$1:$H$201),b!$H$1)</f>
        <v>0</v>
      </c>
      <c r="M188" s="180"/>
      <c r="N188" s="148" t="str">
        <f>IF(M180&gt;0,LOOKUP(M180,b!$F$1:$F$201,b!$H$1:$H$201),b!$H$1)</f>
        <v>-----</v>
      </c>
      <c r="O188" s="180"/>
      <c r="P188" s="148" t="str">
        <f>IF(O180&gt;0,LOOKUP(O180,b!$F$1:$F$201,b!$H$1:$H$201),b!$H$1)</f>
        <v>-----</v>
      </c>
    </row>
    <row r="189" spans="1:16" x14ac:dyDescent="0.35">
      <c r="B189" s="118" t="s">
        <v>473</v>
      </c>
      <c r="C189" s="119">
        <v>5</v>
      </c>
      <c r="D189" s="22" t="str">
        <f>IF(C182&gt;0,LOOKUP(C182,b!$F$1:$F$201,b!$H$1:$H$201),b!$H$1)</f>
        <v>-----</v>
      </c>
      <c r="E189" s="119"/>
      <c r="F189" s="22" t="str">
        <f>IF(E182&gt;0,LOOKUP(E182,b!$F$1:$F$201,b!$H$1:$H$201),b!$H$1)</f>
        <v>-----</v>
      </c>
      <c r="G189" s="119"/>
      <c r="H189" s="22" t="str">
        <f>IF(G182&gt;0,LOOKUP(G182,b!$F$1:$F$201,b!$H$1:$H$201),b!$H$1)</f>
        <v>jeppesen1808@hotmail.com</v>
      </c>
      <c r="I189" s="119"/>
      <c r="J189" s="22" t="str">
        <f>IF(I182&gt;0,LOOKUP(I182,b!$F$1:$F$201,b!$H$1:$H$201),b!$H$1)</f>
        <v>-----</v>
      </c>
      <c r="K189" s="119"/>
      <c r="L189" s="22" t="str">
        <f>IF(K182&gt;0,LOOKUP(K182,b!$F$1:$F$201,b!$H$1:$H$201),b!$H$1)</f>
        <v>-----</v>
      </c>
      <c r="M189" s="119"/>
      <c r="N189" s="22" t="str">
        <f>IF(M182&gt;0,LOOKUP(M182,b!$F$1:$F$201,b!$H$1:$H$201),b!$H$1)</f>
        <v>-----</v>
      </c>
      <c r="O189" s="119"/>
      <c r="P189" s="22" t="str">
        <f>IF(O182&gt;0,LOOKUP(O182,b!$F$1:$F$201,b!$H$1:$H$201),b!$H$1)</f>
        <v>-----</v>
      </c>
    </row>
    <row r="190" spans="1:16" ht="55.4" customHeight="1" x14ac:dyDescent="0.35">
      <c r="A190" s="6" t="str">
        <f>A166</f>
        <v>RENGØR</v>
      </c>
      <c r="B190" s="114"/>
      <c r="C190" s="115"/>
      <c r="D190" s="6"/>
      <c r="E190" s="115"/>
      <c r="F190" s="6"/>
      <c r="G190" s="115"/>
      <c r="H190" s="6"/>
      <c r="I190" s="115"/>
      <c r="J190" s="6"/>
      <c r="K190" s="115"/>
      <c r="L190" s="6"/>
      <c r="M190" s="115"/>
      <c r="N190" s="6"/>
      <c r="O190" s="115"/>
      <c r="P190" s="6"/>
    </row>
    <row r="191" spans="1:16" ht="55.4" customHeight="1" x14ac:dyDescent="0.35">
      <c r="A191" s="6" t="str">
        <f>A167</f>
        <v>LEVERANDØR</v>
      </c>
      <c r="B191" s="114"/>
      <c r="C191" s="115"/>
      <c r="D191" s="6"/>
      <c r="E191" s="115"/>
      <c r="F191" s="6"/>
      <c r="G191" s="115"/>
      <c r="H191" s="6"/>
      <c r="I191" s="115"/>
      <c r="J191" s="6"/>
      <c r="K191" s="115"/>
      <c r="L191" s="6"/>
      <c r="M191" s="115"/>
      <c r="N191" s="6"/>
      <c r="O191" s="115"/>
      <c r="P191" s="6"/>
    </row>
    <row r="192" spans="1:16" ht="55.4" customHeight="1" x14ac:dyDescent="0.35">
      <c r="A192" s="6" t="str">
        <f>A168</f>
        <v>ANDET</v>
      </c>
      <c r="B192" s="114"/>
      <c r="C192" s="115"/>
      <c r="D192" s="6"/>
      <c r="E192" s="115"/>
      <c r="F192" s="6"/>
      <c r="G192" s="115"/>
      <c r="H192" s="6"/>
      <c r="I192" s="115"/>
      <c r="J192" s="6"/>
      <c r="K192" s="115"/>
      <c r="L192" s="6"/>
      <c r="M192" s="115"/>
      <c r="N192" s="6"/>
      <c r="O192" s="115"/>
      <c r="P192" s="6"/>
    </row>
    <row r="193" spans="1:16" ht="23.5" x14ac:dyDescent="0.55000000000000004">
      <c r="A193" s="107" t="s">
        <v>485</v>
      </c>
      <c r="D193">
        <v>114</v>
      </c>
      <c r="F193">
        <v>116</v>
      </c>
      <c r="H193">
        <v>118</v>
      </c>
      <c r="J193">
        <v>120</v>
      </c>
      <c r="L193">
        <v>122</v>
      </c>
      <c r="N193">
        <v>124</v>
      </c>
      <c r="P193">
        <v>126</v>
      </c>
    </row>
    <row r="194" spans="1:16" x14ac:dyDescent="0.35">
      <c r="A194" t="s">
        <v>483</v>
      </c>
      <c r="C194" s="368" t="s">
        <v>293</v>
      </c>
      <c r="D194" s="368"/>
      <c r="E194" s="368" t="s">
        <v>294</v>
      </c>
      <c r="F194" s="368"/>
      <c r="G194" s="368" t="s">
        <v>295</v>
      </c>
      <c r="H194" s="368"/>
      <c r="I194" s="368" t="s">
        <v>296</v>
      </c>
      <c r="J194" s="368"/>
      <c r="K194" s="368" t="s">
        <v>297</v>
      </c>
      <c r="L194" s="368"/>
      <c r="M194" s="368" t="s">
        <v>298</v>
      </c>
      <c r="N194" s="368"/>
      <c r="O194" s="368" t="s">
        <v>299</v>
      </c>
      <c r="P194" s="368"/>
    </row>
    <row r="195" spans="1:16" x14ac:dyDescent="0.35">
      <c r="C195" s="369">
        <f>booking!C114</f>
        <v>45432</v>
      </c>
      <c r="D195" s="368"/>
      <c r="E195" s="369">
        <f>booking!C116</f>
        <v>45433</v>
      </c>
      <c r="F195" s="368"/>
      <c r="G195" s="369">
        <f>booking!C118</f>
        <v>45434</v>
      </c>
      <c r="H195" s="368"/>
      <c r="I195" s="369">
        <f>booking!C120</f>
        <v>45435</v>
      </c>
      <c r="J195" s="368"/>
      <c r="K195" s="369">
        <f>booking!C122</f>
        <v>45436</v>
      </c>
      <c r="L195" s="368"/>
      <c r="M195" s="369">
        <f>booking!C124</f>
        <v>45437</v>
      </c>
      <c r="N195" s="368"/>
      <c r="O195" s="369">
        <f>booking!C126</f>
        <v>45438</v>
      </c>
      <c r="P195" s="368"/>
    </row>
    <row r="196" spans="1:16" x14ac:dyDescent="0.35">
      <c r="C196" s="1" t="s">
        <v>387</v>
      </c>
      <c r="D196" t="s">
        <v>464</v>
      </c>
      <c r="E196" s="1" t="s">
        <v>387</v>
      </c>
      <c r="F196" t="s">
        <v>464</v>
      </c>
      <c r="G196" s="1" t="s">
        <v>387</v>
      </c>
      <c r="H196" t="s">
        <v>464</v>
      </c>
      <c r="I196" s="1" t="s">
        <v>387</v>
      </c>
      <c r="J196" t="s">
        <v>464</v>
      </c>
      <c r="K196" s="1" t="s">
        <v>387</v>
      </c>
      <c r="L196" t="s">
        <v>464</v>
      </c>
      <c r="M196" s="1" t="s">
        <v>387</v>
      </c>
      <c r="N196" t="s">
        <v>464</v>
      </c>
      <c r="O196" s="1" t="s">
        <v>387</v>
      </c>
      <c r="P196" t="s">
        <v>464</v>
      </c>
    </row>
    <row r="197" spans="1:16" ht="18.5" x14ac:dyDescent="0.45">
      <c r="A197" s="367" t="s">
        <v>465</v>
      </c>
      <c r="B197" s="39" t="s">
        <v>466</v>
      </c>
      <c r="C197" s="110">
        <f>IF(AND(booking!D$114&lt;&gt;booking!E$114,booking!D$114&gt;0),booking!D$114,0)</f>
        <v>0</v>
      </c>
      <c r="D197" s="108" t="str">
        <f>LOOKUP(C197,b!$F$1:$F$200,b!$G$1:$G$200)</f>
        <v>--------</v>
      </c>
      <c r="E197" s="110">
        <f>IF(AND(booking!D$116&lt;&gt;booking!E$116,booking!D$116&gt;0),booking!D$116,0)</f>
        <v>0</v>
      </c>
      <c r="F197" s="108" t="str">
        <f>LOOKUP(E197,b!$F$1:$F$200,b!$G$1:$G$200)</f>
        <v>--------</v>
      </c>
      <c r="G197" s="110">
        <f>IF(AND(booking!D118&lt;&gt;booking!E118,booking!D118&gt;0),booking!D118,0)</f>
        <v>0</v>
      </c>
      <c r="H197" s="108" t="str">
        <f>LOOKUP(G197,b!$F$1:$F$200,b!$G$1:$G$200)</f>
        <v>--------</v>
      </c>
      <c r="I197" s="110">
        <f>IF(AND(booking!D120&lt;&gt;booking!E120,booking!D120&gt;0),booking!D120,0)</f>
        <v>0</v>
      </c>
      <c r="J197" s="108" t="str">
        <f>LOOKUP(I197,b!$F$1:$F$200,b!$G$1:$G$200)</f>
        <v>--------</v>
      </c>
      <c r="K197" s="110">
        <f>IF(AND(booking!D122&lt;&gt;booking!E122,booking!D122&gt;0),booking!D122,0)</f>
        <v>55</v>
      </c>
      <c r="L197" s="108" t="str">
        <f>LOOKUP(K197,b!$F$1:$F$200,b!$G$1:$G$200)</f>
        <v>Lene Bysted</v>
      </c>
      <c r="M197" s="110">
        <f>IF(AND(booking!D124&lt;&gt;booking!E124,booking!D124&gt;0),booking!D124,0)</f>
        <v>0</v>
      </c>
      <c r="N197" s="108" t="str">
        <f>LOOKUP(M197,b!$F$1:$F$200,b!$G$1:$G$200)</f>
        <v>--------</v>
      </c>
      <c r="O197" s="110">
        <f>IF(AND(booking!D126&lt;&gt;booking!E126,booking!D126&gt;0),booking!D126,0)</f>
        <v>0</v>
      </c>
      <c r="P197" s="108" t="str">
        <f>LOOKUP(O197,b!$F$1:$F$200,b!$G$1:$G$200)</f>
        <v>--------</v>
      </c>
    </row>
    <row r="198" spans="1:16" ht="18.5" x14ac:dyDescent="0.45">
      <c r="A198" s="367"/>
      <c r="B198" s="39" t="s">
        <v>467</v>
      </c>
      <c r="C198" s="110">
        <f>IF(AND(booking!D$114&lt;&gt;booking!E$114,booking!E$114&gt;0),booking!E$114,0)</f>
        <v>55</v>
      </c>
      <c r="D198" s="108" t="str">
        <f>LOOKUP(C198,b!$F$1:$F$200,b!$G$1:$G$200)</f>
        <v>Lene Bysted</v>
      </c>
      <c r="E198" s="110">
        <f>IF(AND(booking!D$116&lt;&gt;booking!E$116,booking!E$116&gt;0),booking!E116,0)</f>
        <v>0</v>
      </c>
      <c r="F198" s="108" t="str">
        <f>LOOKUP(E198,b!$F$1:$F$200,b!$G$1:$G$200)</f>
        <v>--------</v>
      </c>
      <c r="G198" s="110">
        <f>IF(AND(booking!D118&lt;&gt;booking!E118,booking!E118&gt;0),booking!E118,0)</f>
        <v>0</v>
      </c>
      <c r="H198" s="108" t="str">
        <f>LOOKUP(G198,b!$F$1:$F$200,b!$G$1:$G$200)</f>
        <v>--------</v>
      </c>
      <c r="I198" s="110">
        <f>IF(AND(booking!D120&lt;&gt;booking!E120,booking!E120&gt;0),booking!E120,0)</f>
        <v>0</v>
      </c>
      <c r="J198" s="108" t="str">
        <f>LOOKUP(I198,b!$F$1:$F$200,b!$G$1:$G$200)</f>
        <v>--------</v>
      </c>
      <c r="K198" s="110">
        <f>IF(AND(booking!D122&lt;&gt;booking!E122,booking!E122&gt;0),booking!E122,0)</f>
        <v>80</v>
      </c>
      <c r="L198" s="108" t="str">
        <f>LOOKUP(K198,b!$F$1:$F$200,b!$G$1:$G$200)</f>
        <v>Ann Alsted</v>
      </c>
      <c r="M198" s="110">
        <f>IF(AND(booking!D124&lt;&gt;booking!E124,booking!E124&gt;0),booking!E124,0)</f>
        <v>0</v>
      </c>
      <c r="N198" s="108" t="str">
        <f>LOOKUP(M198,b!$F$1:$F$200,b!$G$1:$G$200)</f>
        <v>--------</v>
      </c>
      <c r="O198" s="110">
        <f>IF(AND(booking!D126&lt;&gt;booking!E126,booking!E126&gt;0),booking!E126,0)</f>
        <v>0</v>
      </c>
      <c r="P198" s="108" t="str">
        <f>LOOKUP(O198,b!$F$1:$F$200,b!$G$1:$G$200)</f>
        <v>--------</v>
      </c>
    </row>
    <row r="199" spans="1:16" ht="18.5" x14ac:dyDescent="0.45">
      <c r="A199" s="367" t="s">
        <v>468</v>
      </c>
      <c r="B199" s="148" t="s">
        <v>466</v>
      </c>
      <c r="C199" s="177">
        <f>IF(AND(booking!G$114&lt;&gt;booking!H$114,booking!G$114&gt;0),booking!G$114,0)</f>
        <v>0</v>
      </c>
      <c r="D199" s="178" t="str">
        <f>LOOKUP(C199,b!$F$1:$F$200,b!$G$1:$G$200)</f>
        <v>--------</v>
      </c>
      <c r="E199" s="177">
        <f>IF(AND(booking!G$116&lt;&gt;booking!H$116,booking!G$116&gt;0),booking!G$116,0)</f>
        <v>0</v>
      </c>
      <c r="F199" s="178" t="str">
        <f>LOOKUP(E199,b!$F$1:$F$200,b!$G$1:$G$200)</f>
        <v>--------</v>
      </c>
      <c r="G199" s="177">
        <f>IF(AND(booking!G118&lt;&gt;booking!H118,booking!G118&gt;0),booking!G118,0)</f>
        <v>0</v>
      </c>
      <c r="H199" s="178" t="str">
        <f>LOOKUP(G199,b!$F$1:$F$200,b!$G$1:$G$200)</f>
        <v>--------</v>
      </c>
      <c r="I199" s="177">
        <f>IF(AND(booking!G120&lt;&gt;booking!H120,booking!G120&gt;0),booking!G120,0)</f>
        <v>0</v>
      </c>
      <c r="J199" s="178" t="str">
        <f>LOOKUP(I199,b!$F$1:$F$200,b!$G$1:$G$200)</f>
        <v>--------</v>
      </c>
      <c r="K199" s="177">
        <f>IF(AND(booking!G122&lt;&gt;booking!H122,booking!G122&gt;0),booking!G122,0)</f>
        <v>0</v>
      </c>
      <c r="L199" s="178" t="str">
        <f>LOOKUP(K199,b!$F$1:$F$200,b!$G$1:$G$200)</f>
        <v>--------</v>
      </c>
      <c r="M199" s="177">
        <f>IF(AND(booking!G124&lt;&gt;booking!H124,booking!G124&gt;0),booking!G124,0)</f>
        <v>0</v>
      </c>
      <c r="N199" s="178" t="str">
        <f>LOOKUP(M199,b!$F$1:$F$200,b!$G$1:$G$200)</f>
        <v>--------</v>
      </c>
      <c r="O199" s="177">
        <f>IF(AND(booking!G126&lt;&gt;booking!H126,booking!G126&gt;0),booking!G126,0)</f>
        <v>55</v>
      </c>
      <c r="P199" s="178" t="str">
        <f>LOOKUP(O199,b!$F$1:$F$200,b!$G$1:$G$200)</f>
        <v>Lene Bysted</v>
      </c>
    </row>
    <row r="200" spans="1:16" ht="18.5" x14ac:dyDescent="0.45">
      <c r="A200" s="367"/>
      <c r="B200" s="148" t="s">
        <v>467</v>
      </c>
      <c r="C200" s="177">
        <f>IF(AND(booking!G$114&lt;&gt;booking!H$114,booking!H$114&gt;0),booking!H$114,0)</f>
        <v>55</v>
      </c>
      <c r="D200" s="178" t="str">
        <f>LOOKUP(C200,b!$F$1:$F$200,b!$G$1:$G$200)</f>
        <v>Lene Bysted</v>
      </c>
      <c r="E200" s="177">
        <f>IF(AND(booking!G$116&lt;&gt;booking!H$116,booking!H$116&gt;0),booking!H$116,0)</f>
        <v>0</v>
      </c>
      <c r="F200" s="178" t="str">
        <f>LOOKUP(E200,b!$F$1:$F$200,b!$G$1:$G$200)</f>
        <v>--------</v>
      </c>
      <c r="G200" s="177">
        <f>IF(AND(booking!G118&lt;&gt;booking!H118,booking!H118&gt;0),booking!H118,0)</f>
        <v>0</v>
      </c>
      <c r="H200" s="178" t="str">
        <f>LOOKUP(G200,b!$F$1:$F$200,b!$G$1:$G$200)</f>
        <v>--------</v>
      </c>
      <c r="I200" s="177">
        <f>IF(AND(booking!G120&lt;&gt;booking!H120,booking!H120&gt;0),booking!H120,0)</f>
        <v>0</v>
      </c>
      <c r="J200" s="178" t="str">
        <f>LOOKUP(I200,b!$F$1:$F$200,b!$G$1:$G$200)</f>
        <v>--------</v>
      </c>
      <c r="K200" s="177">
        <f>IF(AND(booking!G122&lt;&gt;booking!H122,booking!H122&gt;0),booking!H122,0)</f>
        <v>0</v>
      </c>
      <c r="L200" s="178" t="str">
        <f>LOOKUP(K200,b!$F$1:$F$200,b!$G$1:$G$200)</f>
        <v>--------</v>
      </c>
      <c r="M200" s="177">
        <f>IF(AND(booking!G124&lt;&gt;booking!H124,booking!H124&gt;0),booking!H124,0)</f>
        <v>0</v>
      </c>
      <c r="N200" s="178" t="str">
        <f>LOOKUP(M200,b!$F$1:$F$200,b!$G$1:$G$200)</f>
        <v>--------</v>
      </c>
      <c r="O200" s="177">
        <f>IF(AND(booking!G126&lt;&gt;booking!H126,booking!H126&gt;0),booking!H126,0)</f>
        <v>66</v>
      </c>
      <c r="P200" s="178" t="str">
        <f>LOOKUP(O200,b!$F$1:$F$200,b!$G$1:$G$200)</f>
        <v>Andre Hostmann</v>
      </c>
    </row>
    <row r="201" spans="1:16" ht="18.5" x14ac:dyDescent="0.45">
      <c r="A201" s="367" t="s">
        <v>469</v>
      </c>
      <c r="B201" s="6" t="s">
        <v>466</v>
      </c>
      <c r="C201" s="110">
        <f>IF(AND(booking!J$114&lt;&gt;booking!K$114,booking!J$114&gt;0),booking!J$114,0)</f>
        <v>84</v>
      </c>
      <c r="D201" s="108" t="str">
        <f>LOOKUP(C201,b!$F$1:$F$200,b!$G$1:$G$200)</f>
        <v>Kaj Hansen</v>
      </c>
      <c r="E201" s="110">
        <f>IF(AND(booking!J$116&lt;&gt;booking!K$116,booking!J$116&gt;0),booking!J$116,0)</f>
        <v>0</v>
      </c>
      <c r="F201" s="108" t="str">
        <f>LOOKUP(E201,b!$F$1:$F$200,b!$G$1:$G$200)</f>
        <v>--------</v>
      </c>
      <c r="G201" s="110">
        <f>IF(AND(booking!J118&lt;&gt;booking!K118,booking!J118&gt;0),booking!J118,0)</f>
        <v>0</v>
      </c>
      <c r="H201" s="108" t="str">
        <f>LOOKUP(G201,b!$F$1:$F$200,b!$G$1:$G$200)</f>
        <v>--------</v>
      </c>
      <c r="I201" s="110" t="e">
        <f>IF(AND(booking!#REF!&lt;&gt;booking!J120,booking!#REF!&gt;0),booking!#REF!,0)</f>
        <v>#REF!</v>
      </c>
      <c r="J201" s="108" t="e">
        <f>LOOKUP(I201,b!$F$1:$F$200,b!$G$1:$G$200)</f>
        <v>#REF!</v>
      </c>
      <c r="K201" s="110">
        <f>IF(AND(booking!J122&lt;&gt;booking!K122,booking!J122&gt;0),booking!J122,0)</f>
        <v>53</v>
      </c>
      <c r="L201" s="108" t="str">
        <f>LOOKUP(K201,b!$F$1:$F$200,b!$G$1:$G$200)</f>
        <v>Peter &amp; Meta Petersen</v>
      </c>
      <c r="M201" s="110">
        <f>IF(AND(booking!J124&lt;&gt;booking!K124,booking!J124&gt;0),booking!J124,0)</f>
        <v>0</v>
      </c>
      <c r="N201" s="108" t="str">
        <f>LOOKUP(M201,b!$F$1:$F$200,b!$G$1:$G$200)</f>
        <v>--------</v>
      </c>
      <c r="O201" s="110">
        <f>IF(AND(booking!J126&lt;&gt;booking!K126,booking!J126&gt;0),booking!J126,0)</f>
        <v>0</v>
      </c>
      <c r="P201" s="108" t="str">
        <f>LOOKUP(O201,b!$F$1:$F$200,b!$G$1:$G$200)</f>
        <v>--------</v>
      </c>
    </row>
    <row r="202" spans="1:16" ht="18.5" x14ac:dyDescent="0.45">
      <c r="A202" s="367"/>
      <c r="B202" s="6" t="s">
        <v>467</v>
      </c>
      <c r="C202" s="110">
        <f>IF(AND(booking!J$114&lt;&gt;booking!K$114,booking!K$114&gt;0),booking!K$114,0)</f>
        <v>0</v>
      </c>
      <c r="D202" s="108" t="str">
        <f>LOOKUP(C202,b!$F$1:$F$200,b!$G$1:$G$200)</f>
        <v>--------</v>
      </c>
      <c r="E202" s="110">
        <f>IF(AND(booking!J116&lt;&gt;booking!K116,booking!K116&gt;0),booking!K116,0)</f>
        <v>0</v>
      </c>
      <c r="F202" s="108" t="str">
        <f>LOOKUP(E202,b!$F$1:$F$200,b!$G$1:$G$200)</f>
        <v>--------</v>
      </c>
      <c r="G202" s="110">
        <f>IF(AND(booking!J118&lt;&gt;booking!K118,booking!K118&gt;0),booking!K118,0)</f>
        <v>53</v>
      </c>
      <c r="H202" s="108" t="str">
        <f>LOOKUP(G202,b!$F$1:$F$200,b!$G$1:$G$200)</f>
        <v>Peter &amp; Meta Petersen</v>
      </c>
      <c r="I202" s="110" t="e">
        <f>IF(AND(booking!#REF!&lt;&gt;booking!J120,booking!J120&gt;0),booking!J120,0)</f>
        <v>#REF!</v>
      </c>
      <c r="J202" s="108" t="e">
        <f>LOOKUP(I202,b!$F$1:$F$200,b!$G$1:$G$200)</f>
        <v>#REF!</v>
      </c>
      <c r="K202" s="110">
        <f>IF(AND(booking!J122&lt;&gt;booking!K122,booking!K122&gt;0),booking!K122,0)</f>
        <v>0</v>
      </c>
      <c r="L202" s="108" t="str">
        <f>LOOKUP(K202,b!$F$1:$F$200,b!$G$1:$G$200)</f>
        <v>--------</v>
      </c>
      <c r="M202" s="110">
        <f>IF(AND(booking!J124&lt;&gt;booking!K124,booking!K124&gt;0),booking!K124,0)</f>
        <v>68</v>
      </c>
      <c r="N202" s="108" t="str">
        <f>LOOKUP(M202,b!$F$1:$F$200,b!$G$1:$G$200)</f>
        <v>Jonas Svensson</v>
      </c>
      <c r="O202" s="110">
        <f>IF(AND(booking!J126&lt;&gt;booking!K126,booking!K126&gt;0),booking!K126,0)</f>
        <v>0</v>
      </c>
      <c r="P202" s="108" t="str">
        <f>LOOKUP(O202,b!$F$1:$F$200,b!$G$1:$G$200)</f>
        <v>--------</v>
      </c>
    </row>
    <row r="203" spans="1:16" ht="18.5" x14ac:dyDescent="0.45">
      <c r="A203" s="367" t="s">
        <v>470</v>
      </c>
      <c r="B203" s="148" t="s">
        <v>466</v>
      </c>
      <c r="C203" s="177">
        <f>IF(AND(booking!M$114&lt;&gt;booking!N114,booking!M$114&gt;0),booking!M$114,0)</f>
        <v>108</v>
      </c>
      <c r="D203" s="178" t="str">
        <f>LOOKUP(C203,b!$F$1:$F$200,b!$G$1:$G$200)</f>
        <v>Peter Lindermann</v>
      </c>
      <c r="E203" s="177">
        <f>IF(AND(booking!M116&lt;&gt;booking!N116,booking!M116&gt;0),booking!M116,0)</f>
        <v>0</v>
      </c>
      <c r="F203" s="178" t="str">
        <f>LOOKUP(E203,b!$F$1:$F$200,b!$G$1:$G$200)</f>
        <v>--------</v>
      </c>
      <c r="G203" s="177">
        <f>IF(AND(booking!M118&lt;&gt;booking!N118,booking!M118&gt;0),booking!M118,0)</f>
        <v>0</v>
      </c>
      <c r="H203" s="178" t="str">
        <f>LOOKUP(G203,b!$F$1:$F$200,b!$G$1:$G$200)</f>
        <v>--------</v>
      </c>
      <c r="I203" s="177">
        <f>IF(AND(booking!M120&lt;&gt;booking!N120,booking!M120&gt;0),booking!M120,0)</f>
        <v>55</v>
      </c>
      <c r="J203" s="178" t="str">
        <f>LOOKUP(I203,b!$F$1:$F$200,b!$G$1:$G$200)</f>
        <v>Lene Bysted</v>
      </c>
      <c r="K203" s="177">
        <f>IF(AND(booking!M122&lt;&gt;booking!N122,booking!M122&gt;0),booking!M122,0)</f>
        <v>0</v>
      </c>
      <c r="L203" s="178" t="str">
        <f>LOOKUP(K203,b!$F$1:$F$200,b!$G$1:$G$200)</f>
        <v>--------</v>
      </c>
      <c r="M203" s="177">
        <f>IF(AND(booking!M124&lt;&gt;booking!N124,booking!M124&gt;0),booking!M124,0)</f>
        <v>0</v>
      </c>
      <c r="N203" s="178" t="str">
        <f>LOOKUP(M203,b!$F$1:$F$200,b!$G$1:$G$200)</f>
        <v>--------</v>
      </c>
      <c r="O203" s="177">
        <f>IF(AND(booking!M126&lt;&gt;booking!N126,booking!M126&gt;0),booking!M126,0)</f>
        <v>0</v>
      </c>
      <c r="P203" s="178" t="str">
        <f>LOOKUP(O203,b!$F$1:$F$200,b!$G$1:$G$200)</f>
        <v>--------</v>
      </c>
    </row>
    <row r="204" spans="1:16" ht="18.5" x14ac:dyDescent="0.45">
      <c r="A204" s="367"/>
      <c r="B204" s="148" t="s">
        <v>467</v>
      </c>
      <c r="C204" s="177">
        <f>IF(AND(booking!M$114&lt;&gt;booking!N$114,booking!N$114&gt;0),booking!N$114,0)</f>
        <v>0</v>
      </c>
      <c r="D204" s="178" t="str">
        <f>LOOKUP(C204,b!$F$1:$F$200,b!$G$1:$G$200)</f>
        <v>--------</v>
      </c>
      <c r="E204" s="177">
        <f>IF(AND(booking!M116&lt;&gt;booking!N116,booking!N116&gt;0),booking!N116,0)</f>
        <v>55</v>
      </c>
      <c r="F204" s="178" t="str">
        <f>LOOKUP(E204,b!$F$1:$F$200,b!$G$1:$G$200)</f>
        <v>Lene Bysted</v>
      </c>
      <c r="G204" s="177">
        <f>IF(AND(booking!M118&lt;&gt;booking!N118,booking!N118&gt;0),booking!N118,0)</f>
        <v>0</v>
      </c>
      <c r="H204" s="178" t="str">
        <f>LOOKUP(G204,b!$F$1:$F$200,b!$G$1:$G$200)</f>
        <v>--------</v>
      </c>
      <c r="I204" s="177">
        <f>IF(AND(booking!M120&lt;&gt;booking!N120,booking!N120&gt;0),booking!N120,0)</f>
        <v>22</v>
      </c>
      <c r="J204" s="178" t="str">
        <f>LOOKUP(I204,b!$F$1:$F$200,b!$G$1:$G$200)</f>
        <v>Peter Rademacher</v>
      </c>
      <c r="K204" s="177">
        <f>IF(AND(booking!M122&lt;&gt;booking!N122,booking!N122&gt;0),booking!N122,0)</f>
        <v>0</v>
      </c>
      <c r="L204" s="178" t="str">
        <f>LOOKUP(K204,b!$F$1:$F$200,b!$G$1:$G$200)</f>
        <v>--------</v>
      </c>
      <c r="M204" s="177">
        <f>IF(AND(booking!M124&lt;&gt;booking!N124,booking!N124&gt;0),booking!N124,0)</f>
        <v>0</v>
      </c>
      <c r="N204" s="178" t="str">
        <f>LOOKUP(M204,b!$F$1:$F$200,b!$G$1:$G$200)</f>
        <v>--------</v>
      </c>
      <c r="O204" s="177">
        <f>IF(AND(booking!M126&lt;&gt;booking!N126,booking!N126&gt;0),booking!N126,0)</f>
        <v>0</v>
      </c>
      <c r="P204" s="178" t="str">
        <f>LOOKUP(O204,b!$F$1:$F$200,b!$G$1:$G$200)</f>
        <v>--------</v>
      </c>
    </row>
    <row r="205" spans="1:16" ht="18.5" x14ac:dyDescent="0.45">
      <c r="A205" s="367" t="s">
        <v>471</v>
      </c>
      <c r="B205" s="6" t="s">
        <v>466</v>
      </c>
      <c r="C205" s="110">
        <f>IF(AND(booking!P$114&lt;&gt;booking!Q$114,booking!P$114&gt;0),booking!P$114,0)</f>
        <v>0</v>
      </c>
      <c r="D205" s="108" t="str">
        <f>LOOKUP(C205,b!$F$1:$F$200,b!$G$1:$G$200)</f>
        <v>--------</v>
      </c>
      <c r="E205" s="110">
        <f>IF(AND(booking!P116&lt;&gt;booking!Q116,booking!P116&gt;0),booking!P116,0)</f>
        <v>0</v>
      </c>
      <c r="F205" s="108" t="str">
        <f>LOOKUP(E205,b!$F$1:$F$200,b!$G$1:$G$200)</f>
        <v>--------</v>
      </c>
      <c r="G205" s="110">
        <f>IF(AND(booking!P118&lt;&gt;booking!Q118,booking!P118&gt;0),booking!P118,0)</f>
        <v>0</v>
      </c>
      <c r="H205" s="108" t="str">
        <f>LOOKUP(G205,b!$F$1:$F$200,b!$G$1:$G$200)</f>
        <v>--------</v>
      </c>
      <c r="I205" s="110">
        <f>IF(AND(booking!P120&lt;&gt;booking!Q120,booking!P120&gt;0),booking!P120,0)</f>
        <v>0</v>
      </c>
      <c r="J205" s="108" t="str">
        <f>LOOKUP(I205,b!$F$1:$F$200,b!$G$1:$G$200)</f>
        <v>--------</v>
      </c>
      <c r="K205" s="110">
        <f>IF(AND(booking!P122&lt;&gt;booking!Q122,booking!P122&gt;0),booking!P122,0)</f>
        <v>0</v>
      </c>
      <c r="L205" s="108" t="str">
        <f>LOOKUP(K205,b!$F$1:$F$200,b!$G$1:$G$200)</f>
        <v>--------</v>
      </c>
      <c r="M205" s="110">
        <f>IF(AND(booking!P124&lt;&gt;booking!Q124,booking!P124&gt;0),booking!P124,0)</f>
        <v>0</v>
      </c>
      <c r="N205" s="108" t="str">
        <f>LOOKUP(M205,b!$F$1:$F$200,b!$G$1:$G$200)</f>
        <v>--------</v>
      </c>
      <c r="O205" s="110">
        <f>IF(AND(booking!P126&lt;&gt;booking!Q126,booking!P126&gt;0),booking!P126,0)</f>
        <v>0</v>
      </c>
      <c r="P205" s="108" t="str">
        <f>LOOKUP(O205,b!$F$1:$F$200,b!$G$1:$G$200)</f>
        <v>--------</v>
      </c>
    </row>
    <row r="206" spans="1:16" ht="18.5" x14ac:dyDescent="0.45">
      <c r="A206" s="367"/>
      <c r="B206" s="6" t="s">
        <v>467</v>
      </c>
      <c r="C206" s="110">
        <f>IF(AND(booking!P$114&lt;&gt;booking!Q$114,booking!Q$114&gt;0),booking!Q$114,0)</f>
        <v>0</v>
      </c>
      <c r="D206" s="108" t="str">
        <f>LOOKUP(C206,b!$F$1:$F$200,b!$G$1:$G$200)</f>
        <v>--------</v>
      </c>
      <c r="E206" s="110">
        <f>IF(AND(booking!P116&lt;&gt;booking!Q116,booking!Q116&gt;0),booking!Q116,0)</f>
        <v>0</v>
      </c>
      <c r="F206" s="108" t="str">
        <f>LOOKUP(E206,b!$F$1:$F$200,b!$G$1:$G$200)</f>
        <v>--------</v>
      </c>
      <c r="G206" s="110">
        <f>IF(AND(booking!P118&lt;&gt;booking!Q118,booking!Q118&gt;0),booking!Q118,0)</f>
        <v>28</v>
      </c>
      <c r="H206" s="108" t="str">
        <f>LOOKUP(G206,b!$F$1:$F$200,b!$G$1:$G$200)</f>
        <v>Sigrid &amp; Yngvar Helvik</v>
      </c>
      <c r="I206" s="110">
        <f>IF(AND(booking!P120&lt;&gt;booking!Q120,booking!Q120&gt;0),booking!Q120,0)</f>
        <v>0</v>
      </c>
      <c r="J206" s="108" t="str">
        <f>LOOKUP(I206,b!$F$1:$F$200,b!$G$1:$G$200)</f>
        <v>--------</v>
      </c>
      <c r="K206" s="110">
        <f>IF(AND(booking!P122&lt;&gt;booking!Q122,booking!Q122&gt;0),booking!Q122,0)</f>
        <v>0</v>
      </c>
      <c r="L206" s="108" t="str">
        <f>LOOKUP(K206,b!$F$1:$F$200,b!$G$1:$G$200)</f>
        <v>--------</v>
      </c>
      <c r="M206" s="110">
        <f>IF(AND(booking!P124&lt;&gt;booking!Q124,booking!Q124&gt;0),booking!Q124,0)</f>
        <v>0</v>
      </c>
      <c r="N206" s="108" t="str">
        <f>LOOKUP(M206,b!$F$1:$F$200,b!$G$1:$G$200)</f>
        <v>--------</v>
      </c>
      <c r="O206" s="110">
        <f>IF(AND(booking!P126&lt;&gt;booking!Q126,booking!Q126&gt;0),booking!Q126,0)</f>
        <v>0</v>
      </c>
      <c r="P206" s="108" t="str">
        <f>LOOKUP(O206,b!$F$1:$F$200,b!$G$1:$G$200)</f>
        <v>--------</v>
      </c>
    </row>
    <row r="207" spans="1:16" ht="18.5" x14ac:dyDescent="0.45">
      <c r="B207" s="6"/>
      <c r="C207" s="110"/>
      <c r="D207" s="108"/>
      <c r="E207" s="110"/>
      <c r="F207" s="108"/>
      <c r="G207" s="110"/>
      <c r="H207" s="108"/>
      <c r="I207" s="110"/>
      <c r="J207" s="108"/>
      <c r="K207" s="110"/>
      <c r="L207" s="108"/>
      <c r="M207" s="110"/>
      <c r="N207" s="108"/>
      <c r="O207" s="110"/>
      <c r="P207" s="108"/>
    </row>
    <row r="208" spans="1:16" ht="18.5" x14ac:dyDescent="0.45">
      <c r="A208" t="s">
        <v>472</v>
      </c>
      <c r="B208" s="6"/>
      <c r="C208" s="110">
        <f>booking!V129</f>
        <v>0</v>
      </c>
      <c r="D208" s="108"/>
      <c r="E208" s="110">
        <f>booking!V116</f>
        <v>0</v>
      </c>
      <c r="F208" s="108"/>
      <c r="G208" s="110">
        <f>booking!V118</f>
        <v>0</v>
      </c>
      <c r="H208" s="108"/>
      <c r="I208" s="110">
        <f>booking!V120</f>
        <v>4</v>
      </c>
      <c r="J208" s="108"/>
      <c r="K208" s="110">
        <f>booking!V122</f>
        <v>4</v>
      </c>
      <c r="L208" s="108"/>
      <c r="M208" s="110">
        <f>booking!V124</f>
        <v>4</v>
      </c>
      <c r="N208" s="108"/>
      <c r="O208" s="110">
        <f>booking!V126</f>
        <v>4</v>
      </c>
      <c r="P208" s="108"/>
    </row>
    <row r="209" spans="1:16" x14ac:dyDescent="0.35">
      <c r="B209" s="114" t="s">
        <v>473</v>
      </c>
      <c r="C209" s="115">
        <v>1</v>
      </c>
      <c r="D209" s="6">
        <f>IF(weekplan!C198&gt;0,LOOKUP(weekplan!C198,b!$F$1:$F$201,b!$H$1:$H$201),b!$H$1)</f>
        <v>0</v>
      </c>
      <c r="E209" s="115"/>
      <c r="F209" s="6" t="str">
        <f>IF(weekplan!E198&gt;0,LOOKUP(weekplan!E198,b!$F$1:$F$201,b!$H$1:$H$201),b!$H$1)</f>
        <v>-----</v>
      </c>
      <c r="G209" s="115"/>
      <c r="H209" s="6" t="str">
        <f>IF(weekplan!G198&gt;0,LOOKUP(weekplan!G198,b!$F$1:$F$201,b!$H$1:$H$201),b!$H$1)</f>
        <v>-----</v>
      </c>
      <c r="I209" s="115"/>
      <c r="J209" s="6" t="str">
        <f>IF(weekplan!I198&gt;0,LOOKUP(weekplan!I198,b!$F$1:$F$201,b!$H$1:$H$201),b!$H$1)</f>
        <v>-----</v>
      </c>
      <c r="K209" s="115"/>
      <c r="L209" s="6">
        <f>IF(weekplan!K198&gt;0,LOOKUP(weekplan!K198,b!$F$1:$F$201,b!$H$1:$H$201),b!$H$1)</f>
        <v>0</v>
      </c>
      <c r="M209" s="115"/>
      <c r="N209" s="6" t="str">
        <f>IF(weekplan!M198&gt;0,LOOKUP(weekplan!M198,b!$F$1:$F$201,b!$H$1:$H$201),b!$H$1)</f>
        <v>-----</v>
      </c>
      <c r="O209" s="115"/>
      <c r="P209" s="6" t="str">
        <f>IF(weekplan!O198&gt;0,LOOKUP(weekplan!O198,b!$F$1:$F$201,b!$H$1:$H$201),b!$H$1)</f>
        <v>-----</v>
      </c>
    </row>
    <row r="210" spans="1:16" x14ac:dyDescent="0.35">
      <c r="B210" s="179" t="s">
        <v>473</v>
      </c>
      <c r="C210" s="180">
        <v>2</v>
      </c>
      <c r="D210" s="148">
        <f>IF(C200&gt;0,LOOKUP(C200,b!$F$1:$F$201,b!$H$1:$H$201),b!$H$1)</f>
        <v>0</v>
      </c>
      <c r="E210" s="180"/>
      <c r="F210" s="148" t="str">
        <f>IF(E200&gt;0,LOOKUP(E200,b!$F$1:$F$201,b!$H$1:$H$201),b!$H$1)</f>
        <v>-----</v>
      </c>
      <c r="G210" s="180"/>
      <c r="H210" s="148" t="str">
        <f>IF(G200&gt;0,LOOKUP(G200,b!$F$1:$F$201,b!$H$1:$H$201),b!$H$1)</f>
        <v>-----</v>
      </c>
      <c r="I210" s="180"/>
      <c r="J210" s="148" t="str">
        <f>IF(I200&gt;0,LOOKUP(I200,b!$F$1:$F$201,b!$H$1:$H$201),b!$H$1)</f>
        <v>-----</v>
      </c>
      <c r="K210" s="180"/>
      <c r="L210" s="148" t="str">
        <f>IF(K200&gt;0,LOOKUP(K200,b!$F$1:$F$201,b!$H$1:$H$201),b!$H$1)</f>
        <v>-----</v>
      </c>
      <c r="M210" s="180"/>
      <c r="N210" s="148" t="str">
        <f>IF(M200&gt;0,LOOKUP(M200,b!$F$1:$F$201,b!$H$1:$H$201),b!$H$1)</f>
        <v>-----</v>
      </c>
      <c r="O210" s="180"/>
      <c r="P210" s="148">
        <f>IF(O200&gt;0,LOOKUP(O200,b!$F$1:$F$201,b!$H$1:$H$201),b!$H$1)</f>
        <v>0</v>
      </c>
    </row>
    <row r="211" spans="1:16" x14ac:dyDescent="0.35">
      <c r="B211" s="114" t="s">
        <v>473</v>
      </c>
      <c r="C211" s="115">
        <v>3</v>
      </c>
      <c r="D211" s="6" t="str">
        <f>IF(C202&gt;0,LOOKUP(C202,b!$F$1:$F$201,b!$H$1:$H$201),b!$H$1)</f>
        <v>-----</v>
      </c>
      <c r="E211" s="115"/>
      <c r="F211" s="6" t="str">
        <f>IF(E202&gt;0,LOOKUP(E202,b!$F$1:$F$201,b!$H$1:$H$201),b!$H$1)</f>
        <v>-----</v>
      </c>
      <c r="G211" s="115"/>
      <c r="H211" s="6">
        <f>IF(G202&gt;0,LOOKUP(G202,b!$F$1:$F$201,b!$H$1:$H$201),b!$H$1)</f>
        <v>0</v>
      </c>
      <c r="I211" s="115"/>
      <c r="J211" s="6" t="e">
        <f>IF(I202&gt;0,LOOKUP(I202,b!$F$1:$F$201,b!$H$1:$H$201),b!$H$1)</f>
        <v>#REF!</v>
      </c>
      <c r="K211" s="115"/>
      <c r="L211" s="6" t="str">
        <f>IF(K202&gt;0,LOOKUP(K202,b!$F$1:$F$201,b!$H$1:$H$201),b!$H$1)</f>
        <v>-----</v>
      </c>
      <c r="M211" s="115"/>
      <c r="N211" s="6">
        <f>IF(M202&gt;0,LOOKUP(M202,b!$F$1:$F$201,b!$H$1:$H$201),b!$H$1)</f>
        <v>0</v>
      </c>
      <c r="O211" s="115"/>
      <c r="P211" s="6" t="str">
        <f>IF(O202&gt;0,LOOKUP(O202,b!$F$1:$F$201,b!$H$1:$H$201),b!$H$1)</f>
        <v>-----</v>
      </c>
    </row>
    <row r="212" spans="1:16" x14ac:dyDescent="0.35">
      <c r="B212" s="179" t="s">
        <v>473</v>
      </c>
      <c r="C212" s="180">
        <v>4</v>
      </c>
      <c r="D212" s="148" t="str">
        <f>IF(C204&gt;0,LOOKUP(C204,b!$F$1:$F$201,b!$H$1:$H$201),b!$H$1)</f>
        <v>-----</v>
      </c>
      <c r="E212" s="180"/>
      <c r="F212" s="148">
        <f>IF(E204&gt;0,LOOKUP(E204,b!$F$1:$F$201,b!$H$1:$H$201),b!$H$1)</f>
        <v>0</v>
      </c>
      <c r="G212" s="180"/>
      <c r="H212" s="148" t="str">
        <f>IF(G204&gt;0,LOOKUP(G204,b!$F$1:$F$201,b!$H$1:$H$201),b!$H$1)</f>
        <v>-----</v>
      </c>
      <c r="I212" s="180"/>
      <c r="J212" s="148">
        <f>IF(I204&gt;0,LOOKUP(I204,b!$F$1:$F$201,b!$H$1:$H$201),b!$H$1)</f>
        <v>0</v>
      </c>
      <c r="K212" s="180"/>
      <c r="L212" s="148" t="str">
        <f>IF(K204&gt;0,LOOKUP(K204,b!$F$1:$F$201,b!$H$1:$H$201),b!$H$1)</f>
        <v>-----</v>
      </c>
      <c r="M212" s="180"/>
      <c r="N212" s="148" t="str">
        <f>IF(M204&gt;0,LOOKUP(M204,b!$F$1:$F$201,b!$H$1:$H$201),b!$H$1)</f>
        <v>-----</v>
      </c>
      <c r="O212" s="180"/>
      <c r="P212" s="148" t="str">
        <f>IF(O204&gt;0,LOOKUP(O204,b!$F$1:$F$201,b!$H$1:$H$201),b!$H$1)</f>
        <v>-----</v>
      </c>
    </row>
    <row r="213" spans="1:16" x14ac:dyDescent="0.35">
      <c r="B213" s="118" t="s">
        <v>473</v>
      </c>
      <c r="C213" s="119">
        <v>5</v>
      </c>
      <c r="D213" s="22" t="str">
        <f>IF(C206&gt;0,LOOKUP(C206,b!$F$1:$F$201,b!$H$1:$H$201),b!$H$1)</f>
        <v>-----</v>
      </c>
      <c r="E213" s="119"/>
      <c r="F213" s="22" t="str">
        <f>IF(E206&gt;0,LOOKUP(E206,b!$F$1:$F$201,b!$H$1:$H$201),b!$H$1)</f>
        <v>-----</v>
      </c>
      <c r="G213" s="119"/>
      <c r="H213" s="22">
        <f>IF(G206&gt;0,LOOKUP(G206,b!$F$1:$F$201,b!$H$1:$H$201),b!$H$1)</f>
        <v>0</v>
      </c>
      <c r="I213" s="119"/>
      <c r="J213" s="22" t="str">
        <f>IF(I206&gt;0,LOOKUP(I206,b!$F$1:$F$201,b!$H$1:$H$201),b!$H$1)</f>
        <v>-----</v>
      </c>
      <c r="K213" s="119"/>
      <c r="L213" s="22" t="str">
        <f>IF(K206&gt;0,LOOKUP(K206,b!$F$1:$F$201,b!$H$1:$H$201),b!$H$1)</f>
        <v>-----</v>
      </c>
      <c r="M213" s="119"/>
      <c r="N213" s="22" t="str">
        <f>IF(M206&gt;0,LOOKUP(M206,b!$F$1:$F$201,b!$H$1:$H$201),b!$H$1)</f>
        <v>-----</v>
      </c>
      <c r="O213" s="119"/>
      <c r="P213" s="6" t="str">
        <f>IF(O206&gt;0,LOOKUP(O206,b!$F$1:$F$201,b!$H$1:$H$201),b!$H$1)</f>
        <v>-----</v>
      </c>
    </row>
    <row r="214" spans="1:16" ht="55.4" customHeight="1" x14ac:dyDescent="0.35">
      <c r="A214" s="6" t="str">
        <f>A190</f>
        <v>RENGØR</v>
      </c>
      <c r="B214" s="114"/>
      <c r="C214" s="115"/>
      <c r="D214" s="6"/>
      <c r="E214" s="115"/>
      <c r="F214" s="6"/>
      <c r="G214" s="115"/>
      <c r="H214" s="6"/>
      <c r="I214" s="115"/>
      <c r="J214" s="6"/>
      <c r="K214" s="115"/>
      <c r="L214" s="6"/>
      <c r="M214" s="115"/>
      <c r="N214" s="6"/>
      <c r="O214" s="115"/>
      <c r="P214" s="6"/>
    </row>
    <row r="215" spans="1:16" ht="55.4" customHeight="1" x14ac:dyDescent="0.35">
      <c r="A215" s="6" t="str">
        <f>A191</f>
        <v>LEVERANDØR</v>
      </c>
      <c r="B215" s="114"/>
      <c r="C215" s="115"/>
      <c r="D215" s="6"/>
      <c r="E215" s="115"/>
      <c r="F215" s="6"/>
      <c r="G215" s="115"/>
      <c r="H215" s="6"/>
      <c r="I215" s="115"/>
      <c r="J215" s="6"/>
      <c r="K215" s="115"/>
      <c r="L215" s="6"/>
      <c r="M215" s="115"/>
      <c r="N215" s="6"/>
      <c r="O215" s="115"/>
      <c r="P215" s="6"/>
    </row>
    <row r="216" spans="1:16" ht="55.4" customHeight="1" x14ac:dyDescent="0.35">
      <c r="A216" s="6" t="str">
        <f>A192</f>
        <v>ANDET</v>
      </c>
      <c r="B216" s="6"/>
      <c r="C216" s="8"/>
      <c r="D216" s="6"/>
      <c r="E216" s="8"/>
      <c r="F216" s="6"/>
      <c r="G216" s="8"/>
      <c r="H216" s="6"/>
      <c r="I216" s="8"/>
      <c r="J216" s="6"/>
      <c r="K216" s="8"/>
      <c r="L216" s="6"/>
      <c r="M216" s="8"/>
      <c r="N216" s="6"/>
      <c r="O216" s="8"/>
      <c r="P216" s="6"/>
    </row>
    <row r="217" spans="1:16" ht="23.5" x14ac:dyDescent="0.55000000000000004">
      <c r="A217" s="107" t="s">
        <v>486</v>
      </c>
      <c r="D217">
        <v>128</v>
      </c>
      <c r="F217">
        <v>130</v>
      </c>
      <c r="H217">
        <v>132</v>
      </c>
      <c r="J217">
        <v>134</v>
      </c>
      <c r="L217">
        <v>136</v>
      </c>
      <c r="N217">
        <v>138</v>
      </c>
      <c r="P217">
        <v>140</v>
      </c>
    </row>
    <row r="218" spans="1:16" x14ac:dyDescent="0.35">
      <c r="C218" s="368" t="s">
        <v>293</v>
      </c>
      <c r="D218" s="368"/>
      <c r="E218" s="368" t="s">
        <v>294</v>
      </c>
      <c r="F218" s="368"/>
      <c r="G218" s="368" t="s">
        <v>295</v>
      </c>
      <c r="H218" s="368"/>
      <c r="I218" s="368" t="s">
        <v>296</v>
      </c>
      <c r="J218" s="368"/>
      <c r="K218" s="368" t="s">
        <v>297</v>
      </c>
      <c r="L218" s="368"/>
      <c r="M218" s="368" t="s">
        <v>298</v>
      </c>
      <c r="N218" s="368"/>
      <c r="O218" s="368" t="s">
        <v>299</v>
      </c>
      <c r="P218" s="368"/>
    </row>
    <row r="219" spans="1:16" x14ac:dyDescent="0.35">
      <c r="C219" s="369">
        <f>booking!C128</f>
        <v>45439</v>
      </c>
      <c r="D219" s="368"/>
      <c r="E219" s="369">
        <f>booking!C130</f>
        <v>45440</v>
      </c>
      <c r="F219" s="368"/>
      <c r="G219" s="369">
        <f>booking!C132</f>
        <v>45441</v>
      </c>
      <c r="H219" s="368"/>
      <c r="I219" s="369">
        <f>booking!C134</f>
        <v>45442</v>
      </c>
      <c r="J219" s="368"/>
      <c r="K219" s="369">
        <f>booking!C136</f>
        <v>45443</v>
      </c>
      <c r="L219" s="368"/>
      <c r="M219" s="369">
        <f>booking!C138</f>
        <v>45444</v>
      </c>
      <c r="N219" s="368"/>
      <c r="O219" s="369">
        <f>booking!C140</f>
        <v>45445</v>
      </c>
      <c r="P219" s="368"/>
    </row>
    <row r="220" spans="1:16" x14ac:dyDescent="0.35">
      <c r="C220" s="1" t="s">
        <v>387</v>
      </c>
      <c r="D220" t="s">
        <v>464</v>
      </c>
      <c r="E220" s="1" t="s">
        <v>387</v>
      </c>
      <c r="F220" t="s">
        <v>464</v>
      </c>
      <c r="G220" s="1" t="s">
        <v>387</v>
      </c>
      <c r="H220" t="s">
        <v>464</v>
      </c>
      <c r="I220" s="1" t="s">
        <v>387</v>
      </c>
      <c r="J220" t="s">
        <v>464</v>
      </c>
      <c r="K220" s="1" t="s">
        <v>387</v>
      </c>
      <c r="L220" t="s">
        <v>464</v>
      </c>
      <c r="M220" s="1" t="s">
        <v>387</v>
      </c>
      <c r="N220" t="s">
        <v>464</v>
      </c>
      <c r="O220" s="1" t="s">
        <v>387</v>
      </c>
      <c r="P220" t="s">
        <v>464</v>
      </c>
    </row>
    <row r="221" spans="1:16" ht="18.5" x14ac:dyDescent="0.45">
      <c r="A221" s="367" t="s">
        <v>465</v>
      </c>
      <c r="B221" s="39" t="s">
        <v>466</v>
      </c>
      <c r="C221" s="110">
        <f>IF(AND(booking!$D128&lt;&gt;booking!$E128,booking!$D128&gt;0),booking!$D128,0)</f>
        <v>0</v>
      </c>
      <c r="D221" s="108" t="str">
        <f>LOOKUP(C221,b!$F$1:$F$200,b!$G$1:$G$200)</f>
        <v>--------</v>
      </c>
      <c r="E221" s="110">
        <f>IF(AND(booking!$D130&lt;&gt;booking!$E130,booking!$D130&gt;0),booking!$D130,0)</f>
        <v>80</v>
      </c>
      <c r="F221" s="108" t="str">
        <f>LOOKUP(E221,b!$F$1:$F$200,b!$G$1:$G$200)</f>
        <v>Ann Alsted</v>
      </c>
      <c r="G221" s="110">
        <f>IF(AND(booking!$D132&lt;&gt;booking!$E132,booking!$D132&gt;0),booking!$D132,0)</f>
        <v>0</v>
      </c>
      <c r="H221" s="108" t="str">
        <f>LOOKUP(G221,b!$F$1:$F$200,b!$G$1:$G$200)</f>
        <v>--------</v>
      </c>
      <c r="I221" s="110">
        <f>IF(AND(booking!$D134&lt;&gt;booking!$E134,booking!$D134&gt;0),booking!$D134,0)</f>
        <v>0</v>
      </c>
      <c r="J221" s="108" t="str">
        <f>LOOKUP(I221,b!$F$1:$F$200,b!$G$1:$G$200)</f>
        <v>--------</v>
      </c>
      <c r="K221" s="110">
        <f>IF(AND(booking!$D136&lt;&gt;booking!$E136,booking!$D136&gt;0),booking!$D136,0)</f>
        <v>0</v>
      </c>
      <c r="L221" s="108" t="str">
        <f>LOOKUP(K221,b!$F$1:$F$200,b!$G$1:$G$200)</f>
        <v>--------</v>
      </c>
      <c r="M221" s="110">
        <f>IF(AND(booking!$D138&lt;&gt;booking!$E138,booking!$D138&gt;0),booking!$D138,0)</f>
        <v>0</v>
      </c>
      <c r="N221" s="108" t="str">
        <f>LOOKUP(M221,b!$F$1:$F$200,b!$G$1:$G$200)</f>
        <v>--------</v>
      </c>
      <c r="O221" s="110">
        <f>IF(AND(booking!$D140&lt;&gt;booking!$E140,booking!$D140&gt;0),booking!$D140,0)</f>
        <v>0</v>
      </c>
      <c r="P221" s="108" t="str">
        <f>LOOKUP(O221,b!$F$1:$F$200,b!$G$1:$G$200)</f>
        <v>--------</v>
      </c>
    </row>
    <row r="222" spans="1:16" ht="18.5" x14ac:dyDescent="0.45">
      <c r="A222" s="367"/>
      <c r="B222" s="39" t="s">
        <v>467</v>
      </c>
      <c r="C222" s="110">
        <f>IF(AND(booking!$D128&lt;&gt;booking!$E128,booking!$E128&gt;0),booking!$E128,0)</f>
        <v>0</v>
      </c>
      <c r="D222" s="108" t="str">
        <f>LOOKUP(C222,b!$F$1:$F$200,b!$G$1:$G$200)</f>
        <v>--------</v>
      </c>
      <c r="E222" s="110">
        <f>IF(AND(booking!$D130&lt;&gt;booking!$E130,booking!$E130&gt;0),booking!$E130,0)</f>
        <v>0</v>
      </c>
      <c r="F222" s="108" t="str">
        <f>LOOKUP(E222,b!$F$1:$F$200,b!$G$1:$G$200)</f>
        <v>--------</v>
      </c>
      <c r="G222" s="110">
        <f>IF(AND(booking!$D132&lt;&gt;booking!$E132,booking!$E132&gt;0),booking!$E132,0)</f>
        <v>0</v>
      </c>
      <c r="H222" s="108" t="str">
        <f>LOOKUP(G222,b!$F$1:$F$200,b!$G$1:$G$200)</f>
        <v>--------</v>
      </c>
      <c r="I222" s="110">
        <f>IF(AND(booking!$D134&lt;&gt;booking!$E134,booking!$E134&gt;0),booking!$E134,0)</f>
        <v>39</v>
      </c>
      <c r="J222" s="108" t="str">
        <f>LOOKUP(I222,b!$F$1:$F$200,b!$G$1:$G$200)</f>
        <v>Silvia-Elke Knaack</v>
      </c>
      <c r="K222" s="110">
        <f>IF(AND(booking!$D136&lt;&gt;booking!$E136,booking!$E136&gt;0),booking!$E136,0)</f>
        <v>0</v>
      </c>
      <c r="L222" s="108" t="str">
        <f>LOOKUP(K222,b!$F$1:$F$200,b!$G$1:$G$200)</f>
        <v>--------</v>
      </c>
      <c r="M222" s="110">
        <f>IF(AND(booking!$D138&lt;&gt;booking!$E138,booking!$E138&gt;0),booking!$E138,0)</f>
        <v>0</v>
      </c>
      <c r="N222" s="108" t="str">
        <f>LOOKUP(M222,b!$F$1:$F$200,b!$G$1:$G$200)</f>
        <v>--------</v>
      </c>
      <c r="O222" s="110">
        <f>IF(AND(booking!$D140&lt;&gt;booking!$E140,booking!$E140&gt;0),booking!$E140,0)</f>
        <v>0</v>
      </c>
      <c r="P222" s="108" t="str">
        <f>LOOKUP(O222,b!$F$1:$F$200,b!$G$1:$G$200)</f>
        <v>--------</v>
      </c>
    </row>
    <row r="223" spans="1:16" ht="18.5" x14ac:dyDescent="0.45">
      <c r="A223" s="367" t="s">
        <v>468</v>
      </c>
      <c r="B223" s="148" t="s">
        <v>466</v>
      </c>
      <c r="C223" s="177">
        <f>IF(AND(booking!$G128&lt;&gt;booking!$H128,booking!$G128&gt;0),booking!$G128,0)</f>
        <v>0</v>
      </c>
      <c r="D223" s="178" t="str">
        <f>LOOKUP(C223,b!$F$1:$F$200,b!$G$1:$G$200)</f>
        <v>--------</v>
      </c>
      <c r="E223" s="177">
        <f>IF(AND(booking!$G130&lt;&gt;booking!$H130,booking!$G130&gt;0),booking!$G130,0)</f>
        <v>0</v>
      </c>
      <c r="F223" s="178" t="str">
        <f>LOOKUP(E223,b!$F$1:$F$200,b!$G$1:$G$200)</f>
        <v>--------</v>
      </c>
      <c r="G223" s="177">
        <f>IF(AND(booking!$G132&lt;&gt;booking!$H132,booking!$G132&gt;0),booking!$G132,0)</f>
        <v>0</v>
      </c>
      <c r="H223" s="178" t="str">
        <f>LOOKUP(G223,b!$F$1:$F$200,b!$G$1:$G$200)</f>
        <v>--------</v>
      </c>
      <c r="I223" s="177">
        <f>IF(AND(booking!$G134&lt;&gt;booking!$H134,booking!$G134&gt;0),booking!$G134,0)</f>
        <v>0</v>
      </c>
      <c r="J223" s="178" t="str">
        <f>LOOKUP(I223,b!$F$1:$F$200,b!$G$1:$G$200)</f>
        <v>--------</v>
      </c>
      <c r="K223" s="177">
        <f>IF(AND(booking!$G136&lt;&gt;booking!$H136,booking!$G136&gt;0),booking!$G136,0)</f>
        <v>0</v>
      </c>
      <c r="L223" s="178" t="str">
        <f>LOOKUP(K223,b!$F$1:$F$200,b!$G$1:$G$200)</f>
        <v>--------</v>
      </c>
      <c r="M223" s="177">
        <f>IF(AND(booking!$G138&lt;&gt;booking!$H138,booking!$G138&gt;0),booking!$G138,0)</f>
        <v>0</v>
      </c>
      <c r="N223" s="178" t="str">
        <f>LOOKUP(M223,b!$F$1:$F$200,b!$G$1:$G$200)</f>
        <v>--------</v>
      </c>
      <c r="O223" s="177">
        <f>IF(AND(booking!$G140&lt;&gt;booking!$H140,booking!$G140&gt;0),booking!$G140,0)</f>
        <v>0</v>
      </c>
      <c r="P223" s="178" t="str">
        <f>LOOKUP(O223,b!$F$1:$F$200,b!$G$1:$G$200)</f>
        <v>--------</v>
      </c>
    </row>
    <row r="224" spans="1:16" ht="18.5" x14ac:dyDescent="0.45">
      <c r="A224" s="367"/>
      <c r="B224" s="148" t="s">
        <v>467</v>
      </c>
      <c r="C224" s="177">
        <f>IF(AND(booking!$G128&lt;&gt;booking!$H128,booking!$H128&gt;0),booking!$H128,0)</f>
        <v>0</v>
      </c>
      <c r="D224" s="178" t="str">
        <f>LOOKUP(C224,b!$F$1:$F$200,b!$G$1:$G$200)</f>
        <v>--------</v>
      </c>
      <c r="E224" s="177">
        <f>IF(AND(booking!$G130&lt;&gt;booking!$H130,booking!$H130&gt;0),booking!$H130,0)</f>
        <v>0</v>
      </c>
      <c r="F224" s="178" t="str">
        <f>LOOKUP(E224,b!$F$1:$F$200,b!$G$1:$G$200)</f>
        <v>--------</v>
      </c>
      <c r="G224" s="177">
        <f>IF(AND(booking!$G132&lt;&gt;booking!$H132,booking!$H132&gt;0),booking!$H132,0)</f>
        <v>0</v>
      </c>
      <c r="H224" s="178" t="str">
        <f>LOOKUP(G224,b!$F$1:$F$200,b!$G$1:$G$200)</f>
        <v>--------</v>
      </c>
      <c r="I224" s="177">
        <f>IF(AND(booking!$G134&lt;&gt;booking!$H134,booking!$H134&gt;0),booking!$H134,0)</f>
        <v>0</v>
      </c>
      <c r="J224" s="178" t="str">
        <f>LOOKUP(I224,b!$F$1:$F$200,b!$G$1:$G$200)</f>
        <v>--------</v>
      </c>
      <c r="K224" s="177">
        <f>IF(AND(booking!$G136&lt;&gt;booking!$H136,booking!$H136&gt;0),booking!$H136,0)</f>
        <v>0</v>
      </c>
      <c r="L224" s="178" t="str">
        <f>LOOKUP(K224,b!$F$1:$F$200,b!$G$1:$G$200)</f>
        <v>--------</v>
      </c>
      <c r="M224" s="177">
        <f>IF(AND(booking!$G138&lt;&gt;booking!$H138,booking!$H138&gt;0),booking!$H138,0)</f>
        <v>0</v>
      </c>
      <c r="N224" s="178" t="str">
        <f>LOOKUP(M224,b!$F$1:$F$200,b!$G$1:$G$200)</f>
        <v>--------</v>
      </c>
      <c r="O224" s="177">
        <f>IF(AND(booking!$G140&lt;&gt;booking!$H140,booking!$H140&gt;0),booking!$H140,0)</f>
        <v>0</v>
      </c>
      <c r="P224" s="178" t="str">
        <f>LOOKUP(O224,b!$F$1:$F$200,b!$G$1:$G$200)</f>
        <v>--------</v>
      </c>
    </row>
    <row r="225" spans="1:16" ht="18.5" x14ac:dyDescent="0.45">
      <c r="A225" s="367" t="s">
        <v>469</v>
      </c>
      <c r="B225" s="6" t="s">
        <v>466</v>
      </c>
      <c r="C225" s="110">
        <f>IF(AND(booking!$J128&lt;&gt;booking!$K128,booking!$J128&gt;0),booking!$J128,0)</f>
        <v>68</v>
      </c>
      <c r="D225" s="108" t="str">
        <f>LOOKUP(C225,b!$F$1:$F$200,b!$G$1:$G$200)</f>
        <v>Jonas Svensson</v>
      </c>
      <c r="E225" s="110">
        <f>IF(AND(booking!$J130&lt;&gt;booking!$K130,booking!$J130&gt;0),booking!$J130,0)</f>
        <v>0</v>
      </c>
      <c r="F225" s="108" t="str">
        <f>LOOKUP(E225,b!$F$1:$F$200,b!$G$1:$G$200)</f>
        <v>--------</v>
      </c>
      <c r="G225" s="110">
        <f>IF(AND(booking!$J132&lt;&gt;booking!$K132,booking!$J132&gt;0),booking!$J132,0)</f>
        <v>0</v>
      </c>
      <c r="H225" s="108" t="str">
        <f>LOOKUP(G225,b!$F$1:$F$200,b!$G$1:$G$200)</f>
        <v>--------</v>
      </c>
      <c r="I225" s="110">
        <f>IF(AND(booking!$J134&lt;&gt;booking!$K134,booking!$J134&gt;0),booking!$J134,0)</f>
        <v>0</v>
      </c>
      <c r="J225" s="108" t="str">
        <f>LOOKUP(I225,b!$F$1:$F$200,b!$G$1:$G$200)</f>
        <v>--------</v>
      </c>
      <c r="K225" s="110">
        <f>IF(AND(booking!$J136&lt;&gt;booking!$K136,booking!$J136&gt;0),booking!$J136,0)</f>
        <v>0</v>
      </c>
      <c r="L225" s="108" t="str">
        <f>LOOKUP(K225,b!$F$1:$F$200,b!$G$1:$G$200)</f>
        <v>--------</v>
      </c>
      <c r="M225" s="110">
        <f>IF(AND(booking!$J138&lt;&gt;booking!$K138,booking!$J138&gt;0),booking!$J138,0)</f>
        <v>0</v>
      </c>
      <c r="N225" s="108" t="str">
        <f>LOOKUP(M225,b!$F$1:$F$200,b!$G$1:$G$200)</f>
        <v>--------</v>
      </c>
      <c r="O225" s="110">
        <f>IF(AND(booking!$J140&lt;&gt;booking!$K140,booking!$J140&gt;0),booking!$J140,0)</f>
        <v>0</v>
      </c>
      <c r="P225" s="108" t="str">
        <f>LOOKUP(O225,b!$F$1:$F$200,b!$G$1:$G$200)</f>
        <v>--------</v>
      </c>
    </row>
    <row r="226" spans="1:16" ht="18.5" x14ac:dyDescent="0.45">
      <c r="A226" s="367"/>
      <c r="B226" s="6" t="s">
        <v>467</v>
      </c>
      <c r="C226" s="110">
        <f>IF(AND(booking!$J128&lt;&gt;booking!$K128,booking!$K128&gt;0),booking!$K128,0)</f>
        <v>54</v>
      </c>
      <c r="D226" s="108" t="str">
        <f>LOOKUP(C226,b!$F$1:$F$200,b!$G$1:$G$200)</f>
        <v>Josepha Schettler</v>
      </c>
      <c r="E226" s="110">
        <f>IF(AND(booking!$J130&lt;&gt;booking!$K130,booking!$K130&gt;0),booking!$K130,0)</f>
        <v>0</v>
      </c>
      <c r="F226" s="108" t="str">
        <f>LOOKUP(E226,b!$F$1:$F$200,b!$G$1:$G$200)</f>
        <v>--------</v>
      </c>
      <c r="G226" s="110">
        <f>IF(AND(booking!$J132&lt;&gt;booking!$K132,booking!$K132&gt;0),booking!$K132,0)</f>
        <v>0</v>
      </c>
      <c r="H226" s="108" t="str">
        <f>LOOKUP(G226,b!$F$1:$F$200,b!$G$1:$G$200)</f>
        <v>--------</v>
      </c>
      <c r="I226" s="110">
        <f>IF(AND(booking!$J134&lt;&gt;booking!$K134,booking!$K134&gt;0),booking!$K134,0)</f>
        <v>0</v>
      </c>
      <c r="J226" s="108" t="str">
        <f>LOOKUP(I226,b!$F$1:$F$200,b!$G$1:$G$200)</f>
        <v>--------</v>
      </c>
      <c r="K226" s="110">
        <f>IF(AND(booking!$J136&lt;&gt;booking!$K136,booking!$K136&gt;0),booking!$K136,0)</f>
        <v>0</v>
      </c>
      <c r="L226" s="108" t="str">
        <f>LOOKUP(K226,b!$F$1:$F$200,b!$G$1:$G$200)</f>
        <v>--------</v>
      </c>
      <c r="M226" s="110">
        <f>IF(AND(booking!$J138&lt;&gt;booking!$K138,booking!$K138&gt;0),booking!$K138,0)</f>
        <v>0</v>
      </c>
      <c r="N226" s="108" t="str">
        <f>LOOKUP(M226,b!$F$1:$F$200,b!$G$1:$G$200)</f>
        <v>--------</v>
      </c>
      <c r="O226" s="110">
        <f>IF(AND(booking!$J140&lt;&gt;booking!$K140,booking!$K140&gt;0),booking!$K140,0)</f>
        <v>0</v>
      </c>
      <c r="P226" s="108" t="str">
        <f>LOOKUP(O226,b!$F$1:$F$200,b!$G$1:$G$200)</f>
        <v>--------</v>
      </c>
    </row>
    <row r="227" spans="1:16" ht="18.5" x14ac:dyDescent="0.45">
      <c r="A227" s="367" t="s">
        <v>470</v>
      </c>
      <c r="B227" s="148" t="s">
        <v>466</v>
      </c>
      <c r="C227" s="177">
        <f>IF(AND(booking!$M128&lt;&gt;booking!$N128,booking!$M128&gt;0),booking!$M128,0)</f>
        <v>22</v>
      </c>
      <c r="D227" s="178" t="str">
        <f>LOOKUP(C227,b!$F$1:$F$200,b!$G$1:$G$200)</f>
        <v>Peter Rademacher</v>
      </c>
      <c r="E227" s="177">
        <f>IF(AND(booking!$M130&lt;&gt;booking!$N130,booking!$M130&gt;0),booking!$M130,0)</f>
        <v>0</v>
      </c>
      <c r="F227" s="178" t="str">
        <f>LOOKUP(E227,b!$F$1:$F$200,b!$G$1:$G$200)</f>
        <v>--------</v>
      </c>
      <c r="G227" s="177">
        <f>IF(AND(booking!$M132&lt;&gt;booking!$N132,booking!$M132&gt;0),booking!$M132,0)</f>
        <v>0</v>
      </c>
      <c r="H227" s="178" t="str">
        <f>LOOKUP(G227,b!$F$1:$F$200,b!$G$1:$G$200)</f>
        <v>--------</v>
      </c>
      <c r="I227" s="177">
        <f>IF(AND(booking!$M134&lt;&gt;booking!$N134,booking!$M134&gt;0),booking!$M134,0)</f>
        <v>0</v>
      </c>
      <c r="J227" s="178" t="str">
        <f>LOOKUP(I227,b!$F$1:$F$200,b!$G$1:$G$200)</f>
        <v>--------</v>
      </c>
      <c r="K227" s="177">
        <f>IF(AND(booking!$M136&lt;&gt;booking!$N136,booking!$M136&gt;0),booking!$M136,0)</f>
        <v>0</v>
      </c>
      <c r="L227" s="178" t="str">
        <f>LOOKUP(K227,b!$F$1:$F$200,b!$G$1:$G$200)</f>
        <v>--------</v>
      </c>
      <c r="M227" s="177">
        <f>IF(AND(booking!$M138&lt;&gt;booking!$N138,booking!$M138&gt;0),booking!$M138,0)</f>
        <v>0</v>
      </c>
      <c r="N227" s="178" t="str">
        <f>LOOKUP(M227,b!$F$1:$F$200,b!$G$1:$G$200)</f>
        <v>--------</v>
      </c>
      <c r="O227" s="177">
        <f>IF(AND(booking!$M140&lt;&gt;booking!$N140,booking!$M140&gt;0),booking!$M140,0)</f>
        <v>0</v>
      </c>
      <c r="P227" s="178" t="str">
        <f>LOOKUP(O227,b!$F$1:$F$200,b!$G$1:$G$200)</f>
        <v>--------</v>
      </c>
    </row>
    <row r="228" spans="1:16" ht="18.5" x14ac:dyDescent="0.45">
      <c r="A228" s="367"/>
      <c r="B228" s="148" t="s">
        <v>467</v>
      </c>
      <c r="C228" s="177">
        <f>IF(AND(booking!$M128&lt;&gt;booking!$N128,booking!$N128&gt;0),booking!$N128,0)</f>
        <v>0</v>
      </c>
      <c r="D228" s="178" t="str">
        <f>LOOKUP(C228,b!$F$1:$F$200,b!$G$1:$G$200)</f>
        <v>--------</v>
      </c>
      <c r="E228" s="177">
        <f>IF(AND(booking!$M130&lt;&gt;booking!$N130,booking!$N130&gt;0),booking!$N130,0)</f>
        <v>0</v>
      </c>
      <c r="F228" s="178" t="str">
        <f>LOOKUP(E228,b!$F$1:$F$200,b!$G$1:$G$200)</f>
        <v>--------</v>
      </c>
      <c r="G228" s="177">
        <f>IF(AND(booking!$M132&lt;&gt;booking!$N132,booking!$N132&gt;0),booking!N$132,0)</f>
        <v>0</v>
      </c>
      <c r="H228" s="178" t="str">
        <f>LOOKUP(G228,b!$F$1:$F$200,b!$G$1:$G$200)</f>
        <v>--------</v>
      </c>
      <c r="I228" s="177">
        <f>IF(AND(booking!$M134&lt;&gt;booking!$N134,booking!$N134&gt;0),booking!$N134,0)</f>
        <v>52</v>
      </c>
      <c r="J228" s="178" t="str">
        <f>LOOKUP(I228,b!$F$1:$F$200,b!$G$1:$G$200)</f>
        <v>Hans-Dieter Lange</v>
      </c>
      <c r="K228" s="177">
        <f>IF(AND(booking!$M136&lt;&gt;booking!$N136,booking!$N136&gt;0),booking!$N136,0)</f>
        <v>0</v>
      </c>
      <c r="L228" s="178" t="str">
        <f>LOOKUP(K228,b!$F$1:$F$200,b!$G$1:$G$200)</f>
        <v>--------</v>
      </c>
      <c r="M228" s="177">
        <f>IF(AND(booking!$M138&lt;&gt;booking!$N138,booking!$N138&gt;0),booking!$N138,0)</f>
        <v>0</v>
      </c>
      <c r="N228" s="178" t="str">
        <f>LOOKUP(M228,b!$F$1:$F$200,b!$G$1:$G$200)</f>
        <v>--------</v>
      </c>
      <c r="O228" s="177">
        <f>IF(AND(booking!$M140&lt;&gt;booking!$N140,booking!$N140&gt;0),booking!$N140,0)</f>
        <v>0</v>
      </c>
      <c r="P228" s="178" t="str">
        <f>LOOKUP(O228,b!$F$1:$F$200,b!$G$1:$G$200)</f>
        <v>--------</v>
      </c>
    </row>
    <row r="229" spans="1:16" ht="18.5" x14ac:dyDescent="0.45">
      <c r="A229" s="367" t="s">
        <v>471</v>
      </c>
      <c r="B229" s="6" t="s">
        <v>466</v>
      </c>
      <c r="C229" s="110">
        <f>IF(AND(booking!$P128&lt;&gt;booking!$Q128,booking!$P128&gt;0),booking!$P128,0)</f>
        <v>28</v>
      </c>
      <c r="D229" s="108" t="str">
        <f>LOOKUP(C229,b!$F$1:$F$200,b!$G$1:$G$200)</f>
        <v>Sigrid &amp; Yngvar Helvik</v>
      </c>
      <c r="E229" s="110">
        <f>IF(AND(booking!$P130&lt;&gt;booking!$Q130,booking!$P130&gt;0),booking!$P130,0)</f>
        <v>0</v>
      </c>
      <c r="F229" s="108" t="str">
        <f>LOOKUP(E229,b!$F$1:$F$200,b!$G$1:$G$200)</f>
        <v>--------</v>
      </c>
      <c r="G229" s="110">
        <f>IF(AND(booking!$P132&lt;&gt;booking!$Q132,booking!$P132&gt;0),booking!$P132,0)</f>
        <v>0</v>
      </c>
      <c r="H229" s="108" t="str">
        <f>LOOKUP(G229,b!$F$1:$F$200,b!$G$1:$G$200)</f>
        <v>--------</v>
      </c>
      <c r="I229" s="110">
        <f>IF(AND(booking!$P134&lt;&gt;booking!$Q134,booking!$P134&gt;0),booking!$P134,0)</f>
        <v>0</v>
      </c>
      <c r="J229" s="108" t="str">
        <f>LOOKUP(I229,b!$F$1:$F$200,b!$G$1:$G$200)</f>
        <v>--------</v>
      </c>
      <c r="K229" s="110">
        <f>IF(AND(booking!$P136&lt;&gt;booking!$Q136,booking!$P136&gt;0),booking!$P136,0)</f>
        <v>0</v>
      </c>
      <c r="L229" s="108" t="str">
        <f>LOOKUP(K229,b!$F$1:$F$200,b!$G$1:$G$200)</f>
        <v>--------</v>
      </c>
      <c r="M229" s="110">
        <f>IF(AND(booking!$P138&lt;&gt;booking!$Q138,booking!$P138&gt;0),booking!$P138,0)</f>
        <v>0</v>
      </c>
      <c r="N229" s="108" t="str">
        <f>LOOKUP(M229,b!$F$1:$F$200,b!$G$1:$G$200)</f>
        <v>--------</v>
      </c>
      <c r="O229" s="110">
        <f>IF(AND(booking!$P140&lt;&gt;booking!$Q140,booking!$P140&gt;0),booking!$P140,0)</f>
        <v>0</v>
      </c>
      <c r="P229" s="108" t="str">
        <f>LOOKUP(O229,b!$F$1:$F$200,b!$G$1:$G$200)</f>
        <v>--------</v>
      </c>
    </row>
    <row r="230" spans="1:16" ht="18.5" x14ac:dyDescent="0.45">
      <c r="A230" s="367"/>
      <c r="B230" s="6" t="s">
        <v>467</v>
      </c>
      <c r="C230" s="110">
        <f>IF(AND(booking!$P128&lt;&gt;booking!$Q128,booking!$Q128&gt;0),booking!$Q128,0)</f>
        <v>45</v>
      </c>
      <c r="D230" s="108" t="str">
        <f>LOOKUP(C230,b!$F$1:$F$200,b!$G$1:$G$200)</f>
        <v>Karin Meixner</v>
      </c>
      <c r="E230" s="110">
        <f>IF(AND(booking!$P130&lt;&gt;booking!$Q130,booking!$Q130&gt;0),booking!$Q130,0)</f>
        <v>0</v>
      </c>
      <c r="F230" s="108" t="str">
        <f>LOOKUP(E230,b!$F$1:$F$200,b!$G$1:$G$200)</f>
        <v>--------</v>
      </c>
      <c r="G230" s="110">
        <f>IF(AND(booking!$P132&lt;&gt;booking!$Q132,booking!$Q132&gt;0),booking!$Q132,0)</f>
        <v>0</v>
      </c>
      <c r="H230" s="108" t="str">
        <f>LOOKUP(G230,b!$F$1:$F$200,b!$G$1:$G$200)</f>
        <v>--------</v>
      </c>
      <c r="I230" s="110">
        <f>IF(AND(booking!$P134&lt;&gt;booking!$Q134,booking!$Q134&gt;0),booking!$Q134,0)</f>
        <v>0</v>
      </c>
      <c r="J230" s="108" t="str">
        <f>LOOKUP(I230,b!$F$1:$F$200,b!$G$1:$G$200)</f>
        <v>--------</v>
      </c>
      <c r="K230" s="110">
        <f>IF(AND(booking!$P136&lt;&gt;booking!$Q136,booking!$Q136&gt;0),booking!$Q136,0)</f>
        <v>0</v>
      </c>
      <c r="L230" s="108" t="str">
        <f>LOOKUP(K230,b!$F$1:$F$200,b!$G$1:$G$200)</f>
        <v>--------</v>
      </c>
      <c r="M230" s="110">
        <f>IF(AND(booking!$P138&lt;&gt;booking!$Q138,booking!$Q138&gt;0),booking!$Q138,0)</f>
        <v>0</v>
      </c>
      <c r="N230" s="108" t="str">
        <f>LOOKUP(M230,b!$F$1:$F$200,b!$G$1:$G$200)</f>
        <v>--------</v>
      </c>
      <c r="O230" s="110">
        <f>IF(AND(booking!$P140&lt;&gt;booking!$Q140,booking!$Q140&gt;0),booking!$Q140,0)</f>
        <v>0</v>
      </c>
      <c r="P230" s="108" t="str">
        <f>LOOKUP(O230,b!$F$1:$F$200,b!$G$1:$G$200)</f>
        <v>--------</v>
      </c>
    </row>
    <row r="231" spans="1:16" ht="18.5" x14ac:dyDescent="0.45">
      <c r="B231" s="6"/>
      <c r="C231" s="110"/>
      <c r="D231" s="108"/>
      <c r="E231" s="110"/>
      <c r="F231" s="108"/>
      <c r="G231" s="110"/>
      <c r="H231" s="108"/>
      <c r="I231" s="110"/>
      <c r="J231" s="108"/>
      <c r="K231" s="110"/>
      <c r="L231" s="108"/>
      <c r="M231" s="110"/>
      <c r="N231" s="108"/>
      <c r="O231" s="110"/>
      <c r="P231" s="108"/>
    </row>
    <row r="232" spans="1:16" ht="18.5" x14ac:dyDescent="0.45">
      <c r="A232" t="s">
        <v>472</v>
      </c>
      <c r="B232" s="6"/>
      <c r="C232" s="110">
        <f>booking!V128</f>
        <v>6</v>
      </c>
      <c r="D232" s="108"/>
      <c r="E232" s="110">
        <f>booking!V130</f>
        <v>5</v>
      </c>
      <c r="F232" s="108"/>
      <c r="G232" s="110">
        <f>booking!V132</f>
        <v>3</v>
      </c>
      <c r="H232" s="108"/>
      <c r="I232" s="110">
        <f>booking!V134</f>
        <v>3</v>
      </c>
      <c r="J232" s="108"/>
      <c r="K232" s="110">
        <f>booking!V136</f>
        <v>7</v>
      </c>
      <c r="L232" s="108"/>
      <c r="M232" s="110">
        <f>booking!V138</f>
        <v>7</v>
      </c>
      <c r="N232" s="108"/>
      <c r="O232" s="110">
        <f>booking!V140</f>
        <v>7</v>
      </c>
      <c r="P232" s="108"/>
    </row>
    <row r="233" spans="1:16" x14ac:dyDescent="0.35">
      <c r="B233" s="114" t="s">
        <v>473</v>
      </c>
      <c r="C233" s="115">
        <v>1</v>
      </c>
      <c r="D233" s="6" t="str">
        <f>IF(weekplan!C222&gt;0,LOOKUP(weekplan!C222,b!$F$1:$F$201,b!$H$1:$H$201),b!$H$1)</f>
        <v>-----</v>
      </c>
      <c r="E233" s="115"/>
      <c r="F233" s="6" t="str">
        <f>IF(weekplan!E222&gt;0,LOOKUP(weekplan!E222,b!$F$1:$F$201,b!$H$1:$H$201),b!$H$1)</f>
        <v>-----</v>
      </c>
      <c r="G233" s="115"/>
      <c r="H233" s="6" t="str">
        <f>IF(weekplan!G222&gt;0,LOOKUP(weekplan!G222,b!$F$1:$F$201,b!$H$1:$H$201),b!$H$1)</f>
        <v>-----</v>
      </c>
      <c r="I233" s="115"/>
      <c r="J233" s="6">
        <f>IF(weekplan!I222&gt;0,LOOKUP(weekplan!I222,b!$F$1:$F$201,b!$H$1:$H$201),b!$H$1)</f>
        <v>0</v>
      </c>
      <c r="K233" s="115"/>
      <c r="L233" s="6" t="str">
        <f>IF(weekplan!K222&gt;0,LOOKUP(weekplan!K222,b!$F$1:$F$201,b!$H$1:$H$201),b!$H$1)</f>
        <v>-----</v>
      </c>
      <c r="M233" s="115"/>
      <c r="N233" s="6" t="str">
        <f>IF(weekplan!M222&gt;0,LOOKUP(weekplan!M222,b!$F$1:$F$201,b!$H$1:$H$201),b!$H$1)</f>
        <v>-----</v>
      </c>
      <c r="O233" s="115"/>
      <c r="P233" s="6" t="str">
        <f>IF(weekplan!O222&gt;0,LOOKUP(weekplan!O222,b!$F$1:$F$201,b!$H$1:$H$201),b!$H$1)</f>
        <v>-----</v>
      </c>
    </row>
    <row r="234" spans="1:16" x14ac:dyDescent="0.35">
      <c r="B234" s="179" t="s">
        <v>473</v>
      </c>
      <c r="C234" s="180">
        <v>2</v>
      </c>
      <c r="D234" s="148" t="str">
        <f>IF(C224&gt;0,LOOKUP(C224,b!$F$1:$F$201,b!$H$1:$H$201),b!$H$1)</f>
        <v>-----</v>
      </c>
      <c r="E234" s="180"/>
      <c r="F234" s="148" t="str">
        <f>IF(E224&gt;0,LOOKUP(E224,b!$F$1:$F$201,b!$H$1:$H$201),b!$H$1)</f>
        <v>-----</v>
      </c>
      <c r="G234" s="180"/>
      <c r="H234" s="148" t="str">
        <f>IF(G224&gt;0,LOOKUP(G224,b!$F$1:$F$201,b!$H$1:$H$201),b!$H$1)</f>
        <v>-----</v>
      </c>
      <c r="I234" s="180"/>
      <c r="J234" s="148" t="str">
        <f>IF(I224&gt;0,LOOKUP(I224,b!$F$1:$F$201,b!$H$1:$H$201),b!$H$1)</f>
        <v>-----</v>
      </c>
      <c r="K234" s="180"/>
      <c r="L234" s="148" t="str">
        <f>IF(K224&gt;0,LOOKUP(K224,b!$F$1:$F$201,b!$H$1:$H$201),b!$H$1)</f>
        <v>-----</v>
      </c>
      <c r="M234" s="180"/>
      <c r="N234" s="148" t="str">
        <f>IF(M224&gt;0,LOOKUP(M224,b!$F$1:$F$201,b!$H$1:$H$201),b!$H$1)</f>
        <v>-----</v>
      </c>
      <c r="O234" s="180"/>
      <c r="P234" s="148" t="str">
        <f>IF(O224&gt;0,LOOKUP(O224,b!$F$1:$F$201,b!$H$1:$H$201),b!$H$1)</f>
        <v>-----</v>
      </c>
    </row>
    <row r="235" spans="1:16" x14ac:dyDescent="0.35">
      <c r="B235" s="114" t="s">
        <v>473</v>
      </c>
      <c r="C235" s="115">
        <v>3</v>
      </c>
      <c r="D235" s="6">
        <f>IF(C226&gt;0,LOOKUP(C226,b!$F$1:$F$201,b!$H$1:$H$201),b!$H$1)</f>
        <v>0</v>
      </c>
      <c r="E235" s="115"/>
      <c r="F235" s="6" t="str">
        <f>IF(E226&gt;0,LOOKUP(E226,b!$F$1:$F$201,b!$H$1:$H$201),b!$H$1)</f>
        <v>-----</v>
      </c>
      <c r="G235" s="115"/>
      <c r="H235" s="6" t="str">
        <f>IF(G226&gt;0,LOOKUP(G226,b!$F$1:$F$201,b!$H$1:$H$201),b!$H$1)</f>
        <v>-----</v>
      </c>
      <c r="I235" s="115"/>
      <c r="J235" s="6" t="str">
        <f>IF(I226&gt;0,LOOKUP(I226,b!$F$1:$F$201,b!$H$1:$H$201),b!$H$1)</f>
        <v>-----</v>
      </c>
      <c r="K235" s="115"/>
      <c r="L235" s="6" t="str">
        <f>IF(K226&gt;0,LOOKUP(K226,b!$F$1:$F$201,b!$H$1:$H$201),b!$H$1)</f>
        <v>-----</v>
      </c>
      <c r="M235" s="115"/>
      <c r="N235" s="6" t="str">
        <f>IF(M226&gt;0,LOOKUP(M226,b!$F$1:$F$201,b!$H$1:$H$201),b!$H$1)</f>
        <v>-----</v>
      </c>
      <c r="O235" s="115"/>
      <c r="P235" s="6" t="str">
        <f>IF(O226&gt;0,LOOKUP(O226,b!$F$1:$F$201,b!$H$1:$H$201),b!$H$1)</f>
        <v>-----</v>
      </c>
    </row>
    <row r="236" spans="1:16" x14ac:dyDescent="0.35">
      <c r="B236" s="179" t="s">
        <v>473</v>
      </c>
      <c r="C236" s="180">
        <v>4</v>
      </c>
      <c r="D236" s="148" t="str">
        <f>IF(C228&gt;0,LOOKUP(C228,b!$F$1:$F$201,b!$H$1:$H$201),b!$H$1)</f>
        <v>-----</v>
      </c>
      <c r="E236" s="180"/>
      <c r="F236" s="148" t="str">
        <f>IF(E228&gt;0,LOOKUP(E228,b!$F$1:$F$201,b!$H$1:$H$201),b!$H$1)</f>
        <v>-----</v>
      </c>
      <c r="G236" s="180"/>
      <c r="H236" s="148" t="str">
        <f>IF(G228&gt;0,LOOKUP(G228,b!$F$1:$F$201,b!$H$1:$H$201),b!$H$1)</f>
        <v>-----</v>
      </c>
      <c r="I236" s="180"/>
      <c r="J236" s="148">
        <f>IF(I228&gt;0,LOOKUP(I228,b!$F$1:$F$201,b!$H$1:$H$201),b!$H$1)</f>
        <v>0</v>
      </c>
      <c r="K236" s="180"/>
      <c r="L236" s="148" t="str">
        <f>IF(K228&gt;0,LOOKUP(K228,b!$F$1:$F$201,b!$H$1:$H$201),b!$H$1)</f>
        <v>-----</v>
      </c>
      <c r="M236" s="180"/>
      <c r="N236" s="148" t="str">
        <f>IF(M228&gt;0,LOOKUP(M228,b!$F$1:$F$201,b!$H$1:$H$201),b!$H$1)</f>
        <v>-----</v>
      </c>
      <c r="O236" s="180"/>
      <c r="P236" s="148" t="str">
        <f>IF(O228&gt;0,LOOKUP(O228,b!$F$1:$F$201,b!$H$1:$H$201),b!$H$1)</f>
        <v>-----</v>
      </c>
    </row>
    <row r="237" spans="1:16" x14ac:dyDescent="0.35">
      <c r="B237" s="118" t="s">
        <v>473</v>
      </c>
      <c r="C237" s="119">
        <v>5</v>
      </c>
      <c r="D237" s="22">
        <f>IF(C230&gt;0,LOOKUP(C230,b!$F$1:$F$201,b!$H$1:$H$201),b!$H$1)</f>
        <v>0</v>
      </c>
      <c r="E237" s="119"/>
      <c r="F237" s="22" t="str">
        <f>IF(E230&gt;0,LOOKUP(E230,b!$F$1:$F$201,b!$H$1:$H$201),b!$H$1)</f>
        <v>-----</v>
      </c>
      <c r="G237" s="119"/>
      <c r="H237" s="22" t="str">
        <f>IF(G230&gt;0,LOOKUP(G230,b!$F$1:$F$201,b!$H$1:$H$201),b!$H$1)</f>
        <v>-----</v>
      </c>
      <c r="I237" s="119"/>
      <c r="J237" s="22" t="str">
        <f>IF(I230&gt;0,LOOKUP(I230,b!$F$1:$F$201,b!$H$1:$H$201),b!$H$1)</f>
        <v>-----</v>
      </c>
      <c r="K237" s="119"/>
      <c r="L237" s="22" t="str">
        <f>IF(K230&gt;0,LOOKUP(K230,b!$F$1:$F$201,b!$H$1:$H$201),b!$H$1)</f>
        <v>-----</v>
      </c>
      <c r="M237" s="119"/>
      <c r="N237" s="22" t="str">
        <f>IF(M230&gt;0,LOOKUP(M230,b!$F$1:$F$201,b!$H$1:$H$201),b!$H$1)</f>
        <v>-----</v>
      </c>
      <c r="O237" s="119"/>
      <c r="P237" s="22" t="str">
        <f>IF(O230&gt;0,LOOKUP(O230,b!$F$1:$F$201,b!$H$1:$H$201),b!$H$1)</f>
        <v>-----</v>
      </c>
    </row>
    <row r="238" spans="1:16" ht="55.4" customHeight="1" x14ac:dyDescent="0.35">
      <c r="A238" s="6" t="str">
        <f>A214</f>
        <v>RENGØR</v>
      </c>
      <c r="B238" s="114"/>
      <c r="C238" s="115"/>
      <c r="D238" s="6"/>
      <c r="E238" s="115"/>
      <c r="F238" s="6"/>
      <c r="G238" s="115"/>
      <c r="H238" s="6"/>
      <c r="I238" s="115"/>
      <c r="J238" s="6"/>
      <c r="K238" s="115"/>
      <c r="L238" s="6"/>
      <c r="M238" s="115"/>
      <c r="N238" s="6"/>
      <c r="O238" s="115"/>
      <c r="P238" s="6"/>
    </row>
    <row r="239" spans="1:16" ht="55.4" customHeight="1" x14ac:dyDescent="0.35">
      <c r="A239" s="6" t="str">
        <f>A215</f>
        <v>LEVERANDØR</v>
      </c>
      <c r="B239" s="114"/>
      <c r="C239" s="115"/>
      <c r="D239" s="6"/>
      <c r="E239" s="115"/>
      <c r="F239" s="6"/>
      <c r="G239" s="115"/>
      <c r="H239" s="6"/>
      <c r="I239" s="115"/>
      <c r="J239" s="6"/>
      <c r="K239" s="115"/>
      <c r="L239" s="6"/>
      <c r="M239" s="115"/>
      <c r="N239" s="6"/>
      <c r="O239" s="115"/>
      <c r="P239" s="6"/>
    </row>
    <row r="240" spans="1:16" ht="55.4" customHeight="1" x14ac:dyDescent="0.35">
      <c r="A240" s="6" t="str">
        <f>A216</f>
        <v>ANDET</v>
      </c>
      <c r="B240" s="6"/>
      <c r="C240" s="8"/>
      <c r="D240" s="6"/>
      <c r="E240" s="8"/>
      <c r="F240" s="6"/>
      <c r="G240" s="8"/>
      <c r="H240" s="6"/>
      <c r="I240" s="8"/>
      <c r="J240" s="6"/>
      <c r="K240" s="8"/>
      <c r="L240" s="6"/>
      <c r="M240" s="8"/>
      <c r="N240" s="6"/>
      <c r="O240" s="8"/>
      <c r="P240" s="6"/>
    </row>
    <row r="241" spans="1:16" ht="23.5" x14ac:dyDescent="0.55000000000000004">
      <c r="A241" s="107" t="s">
        <v>487</v>
      </c>
      <c r="D241">
        <v>142</v>
      </c>
      <c r="F241">
        <v>144</v>
      </c>
      <c r="H241">
        <v>146</v>
      </c>
      <c r="J241">
        <v>148</v>
      </c>
      <c r="L241">
        <v>150</v>
      </c>
      <c r="N241">
        <v>152</v>
      </c>
      <c r="P241">
        <v>154</v>
      </c>
    </row>
    <row r="242" spans="1:16" x14ac:dyDescent="0.35">
      <c r="C242" s="368" t="s">
        <v>293</v>
      </c>
      <c r="D242" s="368"/>
      <c r="E242" s="368" t="s">
        <v>294</v>
      </c>
      <c r="F242" s="368"/>
      <c r="G242" s="368" t="s">
        <v>295</v>
      </c>
      <c r="H242" s="368"/>
      <c r="I242" s="368" t="s">
        <v>296</v>
      </c>
      <c r="J242" s="368"/>
      <c r="K242" s="368" t="s">
        <v>297</v>
      </c>
      <c r="L242" s="368"/>
      <c r="M242" s="368" t="s">
        <v>298</v>
      </c>
      <c r="N242" s="368"/>
      <c r="O242" s="368" t="s">
        <v>299</v>
      </c>
      <c r="P242" s="368"/>
    </row>
    <row r="243" spans="1:16" x14ac:dyDescent="0.35">
      <c r="A243" t="s">
        <v>488</v>
      </c>
      <c r="C243" s="369">
        <f>booking!C142</f>
        <v>45446</v>
      </c>
      <c r="D243" s="368"/>
      <c r="E243" s="369">
        <f>booking!C144</f>
        <v>45447</v>
      </c>
      <c r="F243" s="368"/>
      <c r="G243" s="369">
        <f>booking!C146</f>
        <v>45448</v>
      </c>
      <c r="H243" s="368"/>
      <c r="I243" s="369">
        <f>booking!C148</f>
        <v>45449</v>
      </c>
      <c r="J243" s="368"/>
      <c r="K243" s="369">
        <f>booking!C150</f>
        <v>45450</v>
      </c>
      <c r="L243" s="368"/>
      <c r="M243" s="369">
        <f>booking!C152</f>
        <v>45451</v>
      </c>
      <c r="N243" s="368"/>
      <c r="O243" s="369">
        <f>booking!C154</f>
        <v>45452</v>
      </c>
      <c r="P243" s="368"/>
    </row>
    <row r="244" spans="1:16" x14ac:dyDescent="0.35">
      <c r="C244" s="1" t="s">
        <v>387</v>
      </c>
      <c r="D244" t="s">
        <v>464</v>
      </c>
      <c r="E244" s="1" t="s">
        <v>387</v>
      </c>
      <c r="F244" t="s">
        <v>464</v>
      </c>
      <c r="G244" s="1" t="s">
        <v>387</v>
      </c>
      <c r="H244" t="s">
        <v>464</v>
      </c>
      <c r="I244" s="1" t="s">
        <v>387</v>
      </c>
      <c r="J244" t="s">
        <v>464</v>
      </c>
      <c r="K244" s="1" t="s">
        <v>387</v>
      </c>
      <c r="L244" t="s">
        <v>464</v>
      </c>
      <c r="M244" s="1" t="s">
        <v>387</v>
      </c>
      <c r="N244" t="s">
        <v>464</v>
      </c>
      <c r="O244" s="1" t="s">
        <v>387</v>
      </c>
      <c r="P244" t="s">
        <v>464</v>
      </c>
    </row>
    <row r="245" spans="1:16" ht="18.5" x14ac:dyDescent="0.45">
      <c r="A245" s="367" t="s">
        <v>465</v>
      </c>
      <c r="B245" s="39" t="s">
        <v>466</v>
      </c>
      <c r="C245" s="110">
        <f>IF(AND(booking!$D142&lt;&gt;booking!$E142,booking!$D142&gt;0),booking!$D142,0)</f>
        <v>0</v>
      </c>
      <c r="D245" s="108" t="str">
        <f>LOOKUP(C245,b!$F$1:$F$200,b!$G$1:$G$200)</f>
        <v>--------</v>
      </c>
      <c r="E245" s="110">
        <f>IF(AND(booking!$D144&lt;&gt;booking!$E144,booking!$D144&gt;0),booking!$D144,0)</f>
        <v>0</v>
      </c>
      <c r="F245" s="108" t="str">
        <f>LOOKUP(E245,b!$F$1:$F$200,b!$G$1:$G$200)</f>
        <v>--------</v>
      </c>
      <c r="G245" s="110">
        <f>IF(AND(booking!$D146&lt;&gt;booking!$E146,booking!$D146&gt;0),booking!$D146,0)</f>
        <v>0</v>
      </c>
      <c r="H245" s="108" t="str">
        <f>LOOKUP(G245,b!$F$1:$F$200,b!$G$1:$G$200)</f>
        <v>--------</v>
      </c>
      <c r="I245" s="110">
        <f>IF(AND(booking!$D148&lt;&gt;booking!$E148,booking!$D148&gt;0),booking!$D148,0)</f>
        <v>39</v>
      </c>
      <c r="J245" s="108" t="str">
        <f>LOOKUP(I245,b!$F$1:$F$200,b!$G$1:$G$200)</f>
        <v>Silvia-Elke Knaack</v>
      </c>
      <c r="K245" s="110">
        <f>IF(AND(booking!$D150&lt;&gt;booking!$E150,booking!$D150&gt;0),booking!$D150,0)</f>
        <v>0</v>
      </c>
      <c r="L245" s="108" t="str">
        <f>LOOKUP(K245,b!$F$1:$F$200,b!$G$1:$G$200)</f>
        <v>--------</v>
      </c>
      <c r="M245" s="110">
        <f>IF(AND(booking!$D152&lt;&gt;booking!$E152,booking!$D152&gt;0),booking!$D152,0)</f>
        <v>92</v>
      </c>
      <c r="N245" s="108" t="str">
        <f>LOOKUP(M245,b!$F$1:$F$200,b!$G$1:$G$200)</f>
        <v>Anton Petersen</v>
      </c>
      <c r="O245" s="110">
        <f>IF(AND(booking!$D154&lt;&gt;booking!$E154,booking!$D154&gt;0),booking!$D154,0)</f>
        <v>0</v>
      </c>
      <c r="P245" s="108" t="str">
        <f>LOOKUP(O245,b!$F$1:$F$200,b!$G$1:$G$200)</f>
        <v>--------</v>
      </c>
    </row>
    <row r="246" spans="1:16" ht="18.5" x14ac:dyDescent="0.45">
      <c r="A246" s="367"/>
      <c r="B246" s="39" t="s">
        <v>467</v>
      </c>
      <c r="C246" s="110">
        <f>IF(AND(booking!$D142&lt;&gt;booking!$E142,booking!$E142&gt;0),booking!$E142,0)</f>
        <v>0</v>
      </c>
      <c r="D246" s="108" t="str">
        <f>LOOKUP(C246,b!$F$1:$F$200,b!$G$1:$G$200)</f>
        <v>--------</v>
      </c>
      <c r="E246" s="110">
        <f>IF(AND(booking!$D144&lt;&gt;booking!$E144,booking!$E144&gt;0),booking!$E144,0)</f>
        <v>0</v>
      </c>
      <c r="F246" s="108" t="str">
        <f>LOOKUP(E246,b!$F$1:$F$200,b!$G$1:$G$200)</f>
        <v>--------</v>
      </c>
      <c r="G246" s="110">
        <f>IF(AND(booking!$D146&lt;&gt;booking!$E146,booking!$E146&gt;0),booking!$E146,0)</f>
        <v>0</v>
      </c>
      <c r="H246" s="108" t="str">
        <f>LOOKUP(G246,b!$F$1:$F$200,b!$G$1:$G$200)</f>
        <v>--------</v>
      </c>
      <c r="I246" s="110">
        <f>IF(AND(booking!$D148&lt;&gt;booking!$E148,booking!$E148&gt;0),booking!$E148,0)</f>
        <v>92</v>
      </c>
      <c r="J246" s="108" t="str">
        <f>LOOKUP(I246,b!$F$1:$F$200,b!$G$1:$G$200)</f>
        <v>Anton Petersen</v>
      </c>
      <c r="K246" s="110">
        <f>IF(AND(booking!$D150&lt;&gt;booking!$E150,booking!$E150&gt;0),booking!$E150,0)</f>
        <v>0</v>
      </c>
      <c r="L246" s="108" t="str">
        <f>LOOKUP(K246,b!$F$1:$F$200,b!$G$1:$G$200)</f>
        <v>--------</v>
      </c>
      <c r="M246" s="110">
        <f>IF(AND(booking!$D152&lt;&gt;booking!$E152,booking!$E152&gt;0),booking!$E152,0)</f>
        <v>115</v>
      </c>
      <c r="N246" s="108" t="str">
        <f>LOOKUP(M246,b!$F$1:$F$200,b!$G$1:$G$200)</f>
        <v>Lilian Jørgensen</v>
      </c>
      <c r="O246" s="110">
        <f>IF(AND(booking!$D154&lt;&gt;booking!$E154,booking!$E154&gt;0),booking!$E154,0)</f>
        <v>0</v>
      </c>
      <c r="P246" s="108" t="str">
        <f>LOOKUP(O246,b!$F$1:$F$200,b!$G$1:$G$200)</f>
        <v>--------</v>
      </c>
    </row>
    <row r="247" spans="1:16" ht="18.5" x14ac:dyDescent="0.45">
      <c r="A247" s="367" t="s">
        <v>468</v>
      </c>
      <c r="B247" s="148" t="s">
        <v>466</v>
      </c>
      <c r="C247" s="177">
        <f>IF(AND(booking!$G142&lt;&gt;booking!$H142,booking!$G142&gt;0),booking!$G142,0)</f>
        <v>66</v>
      </c>
      <c r="D247" s="178" t="str">
        <f>LOOKUP(C247,b!$F$1:$F$200,b!$G$1:$G$200)</f>
        <v>Andre Hostmann</v>
      </c>
      <c r="E247" s="177">
        <f>IF(AND(booking!$G144&lt;&gt;booking!$H144,booking!$G144&gt;0),booking!$G144,0)</f>
        <v>0</v>
      </c>
      <c r="F247" s="178" t="str">
        <f>LOOKUP(E247,b!$F$1:$F$200,b!$G$1:$G$200)</f>
        <v>--------</v>
      </c>
      <c r="G247" s="177">
        <f>IF(AND(booking!$G146&lt;&gt;booking!$H146,booking!$G146&gt;0),booking!$G146,0)</f>
        <v>0</v>
      </c>
      <c r="H247" s="178" t="str">
        <f>LOOKUP(G247,b!$F$1:$F$200,b!$G$1:$G$200)</f>
        <v>--------</v>
      </c>
      <c r="I247" s="177">
        <f>IF(AND(booking!$G148&lt;&gt;booking!$H148,booking!$G148&gt;0),booking!$G148,0)</f>
        <v>0</v>
      </c>
      <c r="J247" s="178" t="str">
        <f>LOOKUP(I247,b!$F$1:$F$200,b!$G$1:$G$200)</f>
        <v>--------</v>
      </c>
      <c r="K247" s="177">
        <f>IF(AND(booking!$G150&lt;&gt;booking!$H150,booking!$G150&gt;0),booking!$G150,0)</f>
        <v>0</v>
      </c>
      <c r="L247" s="178" t="str">
        <f>LOOKUP(K247,b!$F$1:$F$200,b!$G$1:$G$200)</f>
        <v>--------</v>
      </c>
      <c r="M247" s="177">
        <f>IF(AND(booking!$G152&lt;&gt;booking!$H152,booking!$G152&gt;0),booking!$G152,0)</f>
        <v>0</v>
      </c>
      <c r="N247" s="178" t="str">
        <f>LOOKUP(M247,b!$F$1:$F$200,b!$G$1:$G$200)</f>
        <v>--------</v>
      </c>
      <c r="O247" s="177">
        <f>IF(AND(booking!$G154&lt;&gt;booking!$H154,booking!$G154&gt;0),booking!$G154,0)</f>
        <v>0</v>
      </c>
      <c r="P247" s="178" t="str">
        <f>LOOKUP(O247,b!$F$1:$F$200,b!$G$1:$G$200)</f>
        <v>--------</v>
      </c>
    </row>
    <row r="248" spans="1:16" ht="18.5" x14ac:dyDescent="0.45">
      <c r="A248" s="367"/>
      <c r="B248" s="148" t="s">
        <v>467</v>
      </c>
      <c r="C248" s="177">
        <f>IF(AND(booking!$G142&lt;&gt;booking!$H142,booking!$H142&gt;0),booking!$H142,0)</f>
        <v>44</v>
      </c>
      <c r="D248" s="178" t="str">
        <f>LOOKUP(C248,b!$F$1:$F$200,b!$G$1:$G$200)</f>
        <v>Vinnie Krogh</v>
      </c>
      <c r="E248" s="177">
        <f>IF(AND(booking!$G144&lt;&gt;booking!$H144,booking!$H144&gt;0),booking!$H144,0)</f>
        <v>0</v>
      </c>
      <c r="F248" s="178" t="str">
        <f>LOOKUP(E248,b!$F$1:$F$200,b!$G$1:$G$200)</f>
        <v>--------</v>
      </c>
      <c r="G248" s="177">
        <f>IF(AND(booking!$G146&lt;&gt;booking!$H146,booking!$H146&gt;0),booking!$H146,0)</f>
        <v>0</v>
      </c>
      <c r="H248" s="178" t="str">
        <f>LOOKUP(G248,b!$F$1:$F$200,b!$G$1:$G$200)</f>
        <v>--------</v>
      </c>
      <c r="I248" s="177">
        <f>IF(AND(booking!$G148&lt;&gt;booking!$H148,booking!$H148&gt;0),booking!$H148,0)</f>
        <v>0</v>
      </c>
      <c r="J248" s="178" t="str">
        <f>LOOKUP(I248,b!$F$1:$F$200,b!$G$1:$G$200)</f>
        <v>--------</v>
      </c>
      <c r="K248" s="177">
        <f>IF(AND(booking!$G150&lt;&gt;booking!$H150,booking!$H150&gt;0),booking!$H150,0)</f>
        <v>0</v>
      </c>
      <c r="L248" s="178" t="str">
        <f>LOOKUP(K248,b!$F$1:$F$200,b!$G$1:$G$200)</f>
        <v>--------</v>
      </c>
      <c r="M248" s="177">
        <f>IF(AND(booking!$G152&lt;&gt;booking!$H152,booking!$H152&gt;0),booking!$H152,0)</f>
        <v>0</v>
      </c>
      <c r="N248" s="178" t="str">
        <f>LOOKUP(M248,b!$F$1:$F$200,b!$G$1:$G$200)</f>
        <v>--------</v>
      </c>
      <c r="O248" s="177">
        <f>IF(AND(booking!$G154&lt;&gt;booking!$H154,booking!$H154&gt;0),booking!$H154,0)</f>
        <v>0</v>
      </c>
      <c r="P248" s="178" t="str">
        <f>LOOKUP(O248,b!$F$1:$F$200,b!$G$1:$G$200)</f>
        <v>--------</v>
      </c>
    </row>
    <row r="249" spans="1:16" ht="18.5" x14ac:dyDescent="0.45">
      <c r="A249" s="367" t="s">
        <v>469</v>
      </c>
      <c r="B249" s="6" t="s">
        <v>466</v>
      </c>
      <c r="C249" s="110">
        <f>IF(AND(booking!$J142&lt;&gt;booking!$K142,booking!$J142&gt;0),booking!$J142,0)</f>
        <v>54</v>
      </c>
      <c r="D249" s="108" t="str">
        <f>LOOKUP(C249,b!$F$1:$F$200,b!$G$1:$G$200)</f>
        <v>Josepha Schettler</v>
      </c>
      <c r="E249" s="110">
        <f>IF(AND(booking!$J144&lt;&gt;booking!$K144,booking!$J144&gt;0),booking!$J144,0)</f>
        <v>0</v>
      </c>
      <c r="F249" s="108" t="str">
        <f>LOOKUP(E249,b!$F$1:$F$200,b!$G$1:$G$200)</f>
        <v>--------</v>
      </c>
      <c r="G249" s="110">
        <f>IF(AND(booking!$J146&lt;&gt;booking!$K146,booking!$J146&gt;0),booking!$J146,0)</f>
        <v>0</v>
      </c>
      <c r="H249" s="108" t="str">
        <f>LOOKUP(G249,b!$F$1:$F$200,b!$G$1:$G$200)</f>
        <v>--------</v>
      </c>
      <c r="I249" s="110">
        <f>IF(AND(booking!$J148&lt;&gt;booking!$K148,booking!$J148&gt;0),booking!$J148,0)</f>
        <v>26</v>
      </c>
      <c r="J249" s="108" t="str">
        <f>LOOKUP(I249,b!$F$1:$F$200,b!$G$1:$G$200)</f>
        <v>Jonasen Maibrith</v>
      </c>
      <c r="K249" s="110">
        <f>IF(AND(booking!$J150&lt;&gt;booking!$K150,booking!$J150&gt;0),booking!$J150,0)</f>
        <v>0</v>
      </c>
      <c r="L249" s="108" t="str">
        <f>LOOKUP(K249,b!$F$1:$F$200,b!$G$1:$G$200)</f>
        <v>--------</v>
      </c>
      <c r="M249" s="110">
        <f>IF(AND(booking!$J152&lt;&gt;booking!$K152,booking!$J152&gt;0),booking!$J152,0)</f>
        <v>0</v>
      </c>
      <c r="N249" s="108" t="str">
        <f>LOOKUP(M249,b!$F$1:$F$200,b!$G$1:$G$200)</f>
        <v>--------</v>
      </c>
      <c r="O249" s="110">
        <f>IF(AND(booking!$J154&lt;&gt;booking!$K154,booking!$J154&gt;0),booking!$J154,0)</f>
        <v>0</v>
      </c>
      <c r="P249" s="108" t="str">
        <f>LOOKUP(O249,b!$F$1:$F$200,b!$G$1:$G$200)</f>
        <v>--------</v>
      </c>
    </row>
    <row r="250" spans="1:16" ht="18.5" x14ac:dyDescent="0.45">
      <c r="A250" s="367"/>
      <c r="B250" s="6" t="s">
        <v>467</v>
      </c>
      <c r="C250" s="110">
        <f>IF(AND(booking!$J142&lt;&gt;booking!$K142,booking!$K142&gt;0),booking!$K142,0)</f>
        <v>26</v>
      </c>
      <c r="D250" s="108" t="str">
        <f>LOOKUP(C250,b!$F$1:$F$200,b!$G$1:$G$200)</f>
        <v>Jonasen Maibrith</v>
      </c>
      <c r="E250" s="110">
        <f>IF(AND(booking!$J144&lt;&gt;booking!$K144,booking!$K144&gt;0),booking!$K144,0)</f>
        <v>0</v>
      </c>
      <c r="F250" s="108" t="str">
        <f>LOOKUP(E250,b!$F$1:$F$200,b!$G$1:$G$200)</f>
        <v>--------</v>
      </c>
      <c r="G250" s="110">
        <f>IF(AND(booking!$J146&lt;&gt;booking!$K146,booking!$K146&gt;0),booking!$K146,0)</f>
        <v>0</v>
      </c>
      <c r="H250" s="108" t="str">
        <f>LOOKUP(G250,b!$F$1:$F$200,b!$G$1:$G$200)</f>
        <v>--------</v>
      </c>
      <c r="I250" s="110">
        <f>IF(AND(booking!$J148&lt;&gt;booking!$K148,booking!$K148&gt;0),booking!$K148,0)</f>
        <v>0</v>
      </c>
      <c r="J250" s="108" t="str">
        <f>LOOKUP(I250,b!$F$1:$F$200,b!$G$1:$G$200)</f>
        <v>--------</v>
      </c>
      <c r="K250" s="110">
        <f>IF(AND(booking!$J150&lt;&gt;booking!$K150,booking!$K150&gt;0),booking!$K150,0)</f>
        <v>114</v>
      </c>
      <c r="L250" s="108" t="str">
        <f>LOOKUP(K250,b!$F$1:$F$200,b!$G$1:$G$200)</f>
        <v>Bjarne Jørgensen</v>
      </c>
      <c r="M250" s="110">
        <f>IF(AND(booking!$J152&lt;&gt;booking!$K152,booking!$K152&gt;0),booking!$K152,0)</f>
        <v>0</v>
      </c>
      <c r="N250" s="108" t="str">
        <f>LOOKUP(M250,b!$F$1:$F$200,b!$G$1:$G$200)</f>
        <v>--------</v>
      </c>
      <c r="O250" s="110">
        <f>IF(AND(booking!$J154&lt;&gt;booking!$K154,booking!$K154&gt;0),booking!$K154,0)</f>
        <v>0</v>
      </c>
      <c r="P250" s="108" t="str">
        <f>LOOKUP(O250,b!$F$1:$F$200,b!$G$1:$G$200)</f>
        <v>--------</v>
      </c>
    </row>
    <row r="251" spans="1:16" ht="18.5" x14ac:dyDescent="0.45">
      <c r="A251" s="367" t="s">
        <v>470</v>
      </c>
      <c r="B251" s="148" t="s">
        <v>466</v>
      </c>
      <c r="C251" s="177">
        <f>IF(AND(booking!$M142&lt;&gt;booking!$N142,booking!$M142&gt;0),booking!$M142,0)</f>
        <v>0</v>
      </c>
      <c r="D251" s="178" t="str">
        <f>LOOKUP(C251,b!$F$1:$F$200,b!$G$1:$G$200)</f>
        <v>--------</v>
      </c>
      <c r="E251" s="177">
        <f>IF(AND(booking!$M144&lt;&gt;booking!$N144,booking!$M144&gt;0),booking!$M144,0)</f>
        <v>0</v>
      </c>
      <c r="F251" s="178" t="str">
        <f>LOOKUP(E251,b!$F$1:$F$200,b!$G$1:$G$200)</f>
        <v>--------</v>
      </c>
      <c r="G251" s="177">
        <f>IF(AND(booking!$M146&lt;&gt;booking!$N146,booking!$M146&gt;0),booking!$M146,0)</f>
        <v>52</v>
      </c>
      <c r="H251" s="178" t="str">
        <f>LOOKUP(G251,b!$F$1:$F$200,b!$G$1:$G$200)</f>
        <v>Hans-Dieter Lange</v>
      </c>
      <c r="I251" s="177">
        <f>IF(AND(booking!$M148&lt;&gt;booking!$N148,booking!$M148&gt;0),booking!$M148,0)</f>
        <v>0</v>
      </c>
      <c r="J251" s="178" t="str">
        <f>LOOKUP(I251,b!$F$1:$F$200,b!$G$1:$G$200)</f>
        <v>--------</v>
      </c>
      <c r="K251" s="177">
        <f>IF(AND(booking!$M150&lt;&gt;booking!$N150,booking!$M150&gt;0),booking!$M150,0)</f>
        <v>0</v>
      </c>
      <c r="L251" s="178" t="str">
        <f>LOOKUP(K251,b!$F$1:$F$200,b!$G$1:$G$200)</f>
        <v>--------</v>
      </c>
      <c r="M251" s="177">
        <f>IF(AND(booking!$M152&lt;&gt;booking!$N152,booking!$M152&gt;0),booking!$M152,0)</f>
        <v>41</v>
      </c>
      <c r="N251" s="178" t="str">
        <f>LOOKUP(M251,b!$F$1:$F$200,b!$G$1:$G$200)</f>
        <v>Inge &amp; Stig Prehn</v>
      </c>
      <c r="O251" s="177">
        <f>IF(AND(booking!$M154&lt;&gt;booking!$N154,booking!$M154&gt;0),booking!$M154,0)</f>
        <v>0</v>
      </c>
      <c r="P251" s="178" t="str">
        <f>LOOKUP(O251,b!$F$1:$F$200,b!$G$1:$G$200)</f>
        <v>--------</v>
      </c>
    </row>
    <row r="252" spans="1:16" ht="18.5" x14ac:dyDescent="0.45">
      <c r="A252" s="367"/>
      <c r="B252" s="148" t="s">
        <v>467</v>
      </c>
      <c r="C252" s="177">
        <f>IF(AND(booking!$M142&lt;&gt;booking!$N142,booking!$N142&gt;0),booking!$N142,0)</f>
        <v>0</v>
      </c>
      <c r="D252" s="178" t="str">
        <f>LOOKUP(C252,b!$F$1:$F$200,b!$G$1:$G$200)</f>
        <v>--------</v>
      </c>
      <c r="E252" s="177">
        <f>IF(AND(booking!$M144&lt;&gt;booking!$N144,booking!$N144&gt;0),booking!$N144,0)</f>
        <v>0</v>
      </c>
      <c r="F252" s="178" t="str">
        <f>LOOKUP(E252,b!$F$1:$F$200,b!$G$1:$G$200)</f>
        <v>--------</v>
      </c>
      <c r="G252" s="177">
        <f>IF(AND(booking!$M146&lt;&gt;booking!$N146,booking!$N146&gt;0),booking!$N146,0)</f>
        <v>41</v>
      </c>
      <c r="H252" s="178" t="str">
        <f>LOOKUP(G252,b!$F$1:$F$200,b!$G$1:$G$200)</f>
        <v>Inge &amp; Stig Prehn</v>
      </c>
      <c r="I252" s="177">
        <f>IF(AND(booking!$M148&lt;&gt;booking!$N148,booking!$N148&gt;0),booking!$N148,0)</f>
        <v>0</v>
      </c>
      <c r="J252" s="178" t="str">
        <f>LOOKUP(I252,b!$F$1:$F$200,b!$G$1:$G$200)</f>
        <v>--------</v>
      </c>
      <c r="K252" s="177">
        <f>IF(AND(booking!$M150&lt;&gt;booking!$N150,booking!$N150&gt;0),booking!$N150,0)</f>
        <v>0</v>
      </c>
      <c r="L252" s="178" t="str">
        <f>LOOKUP(K252,b!$F$1:$F$200,b!$G$1:$G$200)</f>
        <v>--------</v>
      </c>
      <c r="M252" s="177">
        <f>IF(AND(booking!$M152&lt;&gt;booking!$N152,booking!$N152&gt;0),booking!$N152,0)</f>
        <v>115</v>
      </c>
      <c r="N252" s="178" t="str">
        <f>LOOKUP(M252,b!$F$1:$F$200,b!$G$1:$G$200)</f>
        <v>Lilian Jørgensen</v>
      </c>
      <c r="O252" s="177">
        <f>IF(AND(booking!$M154&lt;&gt;booking!$N154,booking!$N154&gt;0),booking!$N154,0)</f>
        <v>0</v>
      </c>
      <c r="P252" s="178" t="str">
        <f>LOOKUP(O252,b!$F$1:$F$200,b!$G$1:$G$200)</f>
        <v>--------</v>
      </c>
    </row>
    <row r="253" spans="1:16" ht="18.5" x14ac:dyDescent="0.45">
      <c r="A253" s="367" t="s">
        <v>471</v>
      </c>
      <c r="B253" s="6" t="s">
        <v>466</v>
      </c>
      <c r="C253" s="110">
        <f>IF(AND(booking!$P142&lt;&gt;booking!$Q142,booking!$P142&gt;0),booking!$P142,0)</f>
        <v>45</v>
      </c>
      <c r="D253" s="108" t="str">
        <f>LOOKUP(C253,b!$F$1:$F$200,b!$G$1:$G$200)</f>
        <v>Karin Meixner</v>
      </c>
      <c r="E253" s="110">
        <f>IF(AND(booking!$P144&lt;&gt;booking!$Q144,booking!$P144&gt;0),booking!$P144,0)</f>
        <v>0</v>
      </c>
      <c r="F253" s="108" t="str">
        <f>LOOKUP(E253,b!$F$1:$F$200,b!$G$1:$G$200)</f>
        <v>--------</v>
      </c>
      <c r="G253" s="110">
        <f>IF(AND(booking!$P146&lt;&gt;booking!$Q146,booking!$P146&gt;0),booking!$P146,0)</f>
        <v>0</v>
      </c>
      <c r="H253" s="108" t="str">
        <f>LOOKUP(G253,b!$F$1:$F$200,b!$G$1:$G$200)</f>
        <v>--------</v>
      </c>
      <c r="I253" s="110">
        <f>IF(AND(booking!$P148&lt;&gt;booking!$Q148,booking!$P148&gt;0),booking!$P148,0)</f>
        <v>0</v>
      </c>
      <c r="J253" s="108" t="str">
        <f>LOOKUP(I253,b!$F$1:$F$200,b!$G$1:$G$200)</f>
        <v>--------</v>
      </c>
      <c r="K253" s="110">
        <f>IF(AND(booking!$P150&lt;&gt;booking!$Q150,booking!$P150&gt;0),booking!$P150,0)</f>
        <v>0</v>
      </c>
      <c r="L253" s="108" t="str">
        <f>LOOKUP(K253,b!$F$1:$F$200,b!$G$1:$G$200)</f>
        <v>--------</v>
      </c>
      <c r="M253" s="110">
        <f>IF(AND(booking!$P152&lt;&gt;booking!$Q152,booking!$P152&gt;0),booking!$P152,0)</f>
        <v>0</v>
      </c>
      <c r="N253" s="108" t="str">
        <f>LOOKUP(M253,b!$F$1:$F$200,b!$G$1:$G$200)</f>
        <v>--------</v>
      </c>
      <c r="O253" s="110">
        <f>IF(AND(booking!$P154&lt;&gt;booking!$Q154,booking!$P154&gt;0),booking!$P154,0)</f>
        <v>38</v>
      </c>
      <c r="P253" s="108" t="str">
        <f>LOOKUP(O253,b!$F$1:$F$200,b!$G$1:$G$200)</f>
        <v>Arne &amp; Birgitta Sahlstedt</v>
      </c>
    </row>
    <row r="254" spans="1:16" ht="18.5" x14ac:dyDescent="0.45">
      <c r="A254" s="367"/>
      <c r="B254" s="6" t="s">
        <v>467</v>
      </c>
      <c r="C254" s="110">
        <f>IF(AND(booking!$P142&lt;&gt;booking!$Q142,booking!$Q142&gt;0),booking!$Q142,0)</f>
        <v>38</v>
      </c>
      <c r="D254" s="108" t="str">
        <f>LOOKUP(C254,b!$F$1:$F$200,b!$G$1:$G$200)</f>
        <v>Arne &amp; Birgitta Sahlstedt</v>
      </c>
      <c r="E254" s="110">
        <f>IF(AND(booking!$P144&lt;&gt;booking!$Q144,booking!$Q144&gt;0),booking!$Q144,0)</f>
        <v>0</v>
      </c>
      <c r="F254" s="108" t="str">
        <f>LOOKUP(E254,b!$F$1:$F$200,b!$G$1:$G$200)</f>
        <v>--------</v>
      </c>
      <c r="G254" s="110">
        <f>IF(AND(booking!$P146&lt;&gt;booking!$Q146,booking!$Q146&gt;0),booking!$Q146,0)</f>
        <v>0</v>
      </c>
      <c r="H254" s="108" t="str">
        <f>LOOKUP(G254,b!$F$1:$F$200,b!$G$1:$G$200)</f>
        <v>--------</v>
      </c>
      <c r="I254" s="110">
        <f>IF(AND(booking!$P148&lt;&gt;booking!$Q148,booking!$Q148&gt;0),booking!$Q148,0)</f>
        <v>0</v>
      </c>
      <c r="J254" s="108" t="str">
        <f>LOOKUP(I254,b!$F$1:$F$200,b!$G$1:$G$200)</f>
        <v>--------</v>
      </c>
      <c r="K254" s="110">
        <f>IF(AND(booking!$P150&lt;&gt;booking!$Q150,booking!$Q150&gt;0),booking!$Q150,0)</f>
        <v>0</v>
      </c>
      <c r="L254" s="108" t="str">
        <f>LOOKUP(K254,b!$F$1:$F$200,b!$G$1:$G$200)</f>
        <v>--------</v>
      </c>
      <c r="M254" s="110">
        <f>IF(AND(booking!$P152&lt;&gt;booking!$Q152,booking!$Q152&gt;0),booking!$Q152,0)</f>
        <v>0</v>
      </c>
      <c r="N254" s="108" t="str">
        <f>LOOKUP(M254,b!$F$1:$F$200,b!$G$1:$G$200)</f>
        <v>--------</v>
      </c>
      <c r="O254" s="110">
        <f>IF(AND(booking!$P154&lt;&gt;booking!$Q154,booking!$Q154&gt;0),booking!$Q154,0)</f>
        <v>0</v>
      </c>
      <c r="P254" s="108" t="str">
        <f>LOOKUP(O254,b!$F$1:$F$200,b!$G$1:$G$200)</f>
        <v>--------</v>
      </c>
    </row>
    <row r="255" spans="1:16" ht="18.5" x14ac:dyDescent="0.45">
      <c r="B255" s="6"/>
      <c r="C255" s="110"/>
      <c r="D255" s="108"/>
      <c r="E255" s="110"/>
      <c r="F255" s="108"/>
      <c r="G255" s="110"/>
      <c r="H255" s="108"/>
      <c r="I255" s="110"/>
      <c r="J255" s="108"/>
      <c r="K255" s="110"/>
      <c r="L255" s="108"/>
      <c r="M255" s="110"/>
      <c r="N255" s="108"/>
      <c r="O255" s="110"/>
      <c r="P255" s="108"/>
    </row>
    <row r="256" spans="1:16" ht="18.5" x14ac:dyDescent="0.45">
      <c r="A256" t="s">
        <v>472</v>
      </c>
      <c r="B256" s="6"/>
      <c r="C256" s="110">
        <f>booking!V142</f>
        <v>7</v>
      </c>
      <c r="D256" s="108"/>
      <c r="E256" s="110">
        <f>booking!V144</f>
        <v>6</v>
      </c>
      <c r="F256" s="108"/>
      <c r="G256" s="110">
        <f>booking!V146</f>
        <v>6</v>
      </c>
      <c r="H256" s="108"/>
      <c r="I256" s="110">
        <f>booking!V148</f>
        <v>4</v>
      </c>
      <c r="J256" s="108"/>
      <c r="K256" s="110">
        <f>booking!V150</f>
        <v>2</v>
      </c>
      <c r="L256" s="108"/>
      <c r="M256" s="110">
        <f>booking!V152</f>
        <v>4</v>
      </c>
      <c r="N256" s="108"/>
      <c r="O256" s="110">
        <f>booking!V154</f>
        <v>6</v>
      </c>
      <c r="P256" s="108"/>
    </row>
    <row r="257" spans="1:16" x14ac:dyDescent="0.35">
      <c r="B257" s="114" t="s">
        <v>473</v>
      </c>
      <c r="C257" s="115">
        <v>1</v>
      </c>
      <c r="D257" s="6" t="str">
        <f>IF(weekplan!C246&gt;0,LOOKUP(weekplan!C246,b!$F$1:$F$201,b!$H$1:$H$201),b!$H$1)</f>
        <v>-----</v>
      </c>
      <c r="E257" s="115"/>
      <c r="F257" s="6" t="str">
        <f>IF(weekplan!E246&gt;0,LOOKUP(weekplan!E246,b!$F$1:$F$201,b!$H$1:$H$201),b!$H$1)</f>
        <v>-----</v>
      </c>
      <c r="G257" s="115"/>
      <c r="H257" s="6" t="str">
        <f>IF(weekplan!G246&gt;0,LOOKUP(weekplan!G246,b!$F$1:$F$201,b!$H$1:$H$201),b!$H$1)</f>
        <v>-----</v>
      </c>
      <c r="I257" s="115"/>
      <c r="J257" s="6">
        <f>IF(weekplan!I246&gt;0,LOOKUP(weekplan!I246,b!$F$1:$F$201,b!$H$1:$H$201),b!$H$1)</f>
        <v>0</v>
      </c>
      <c r="K257" s="115"/>
      <c r="L257" s="6" t="str">
        <f>IF(weekplan!K246&gt;0,LOOKUP(weekplan!K246,b!$F$1:$F$201,b!$H$1:$H$201),b!$H$1)</f>
        <v>-----</v>
      </c>
      <c r="M257" s="115"/>
      <c r="N257" s="6" t="str">
        <f>IF(weekplan!M246&gt;0,LOOKUP(weekplan!M246,b!$F$1:$F$201,b!$H$1:$H$201),b!$H$1)</f>
        <v>limajeto@gmail.com</v>
      </c>
      <c r="O257" s="115"/>
      <c r="P257" s="6" t="str">
        <f>IF(weekplan!O246&gt;0,LOOKUP(weekplan!O246,b!$F$1:$F$201,b!$H$1:$H$201),b!$H$1)</f>
        <v>-----</v>
      </c>
    </row>
    <row r="258" spans="1:16" x14ac:dyDescent="0.35">
      <c r="B258" s="179" t="s">
        <v>473</v>
      </c>
      <c r="C258" s="180">
        <v>2</v>
      </c>
      <c r="D258" s="148">
        <f>IF(C248&gt;0,LOOKUP(C248,b!$F$1:$F$201,b!$H$1:$H$201),b!$H$1)</f>
        <v>0</v>
      </c>
      <c r="E258" s="180"/>
      <c r="F258" s="148" t="str">
        <f>IF(E248&gt;0,LOOKUP(E248,b!$F$1:$F$201,b!$H$1:$H$201),b!$H$1)</f>
        <v>-----</v>
      </c>
      <c r="G258" s="180"/>
      <c r="H258" s="148" t="str">
        <f>IF(G248&gt;0,LOOKUP(G248,b!$F$1:$F$201,b!$H$1:$H$201),b!$H$1)</f>
        <v>-----</v>
      </c>
      <c r="I258" s="180"/>
      <c r="J258" s="148" t="str">
        <f>IF(I248&gt;0,LOOKUP(I248,b!$F$1:$F$201,b!$H$1:$H$201),b!$H$1)</f>
        <v>-----</v>
      </c>
      <c r="K258" s="180"/>
      <c r="L258" s="148" t="str">
        <f>IF(K248&gt;0,LOOKUP(K248,b!$F$1:$F$201,b!$H$1:$H$201),b!$H$1)</f>
        <v>-----</v>
      </c>
      <c r="M258" s="180"/>
      <c r="N258" s="148" t="str">
        <f>IF(M248&gt;0,LOOKUP(M248,b!$F$1:$F$201,b!$H$1:$H$201),b!$H$1)</f>
        <v>-----</v>
      </c>
      <c r="O258" s="180"/>
      <c r="P258" s="148" t="str">
        <f>IF(O248&gt;0,LOOKUP(O248,b!$F$1:$F$201,b!$H$1:$H$201),b!$H$1)</f>
        <v>-----</v>
      </c>
    </row>
    <row r="259" spans="1:16" x14ac:dyDescent="0.35">
      <c r="B259" s="114" t="s">
        <v>473</v>
      </c>
      <c r="C259" s="115">
        <v>3</v>
      </c>
      <c r="D259" s="6">
        <f>IF(C250&gt;0,LOOKUP(C250,b!$F$1:$F$201,b!$H$1:$H$201),b!$H$1)</f>
        <v>0</v>
      </c>
      <c r="E259" s="115"/>
      <c r="F259" s="6" t="str">
        <f>IF(E250&gt;0,LOOKUP(E250,b!$F$1:$F$201,b!$H$1:$H$201),b!$H$1)</f>
        <v>-----</v>
      </c>
      <c r="G259" s="115"/>
      <c r="H259" s="6" t="str">
        <f>IF(G250&gt;0,LOOKUP(G250,b!$F$1:$F$201,b!$H$1:$H$201),b!$H$1)</f>
        <v>-----</v>
      </c>
      <c r="I259" s="115"/>
      <c r="J259" s="6" t="str">
        <f>IF(I250&gt;0,LOOKUP(I250,b!$F$1:$F$201,b!$H$1:$H$201),b!$H$1)</f>
        <v>-----</v>
      </c>
      <c r="K259" s="115"/>
      <c r="L259" s="6" t="str">
        <f>IF(K250&gt;0,LOOKUP(K250,b!$F$1:$F$201,b!$H$1:$H$201),b!$H$1)</f>
        <v>bj_cph@yahoo.dk</v>
      </c>
      <c r="M259" s="115"/>
      <c r="N259" s="6" t="str">
        <f>IF(M250&gt;0,LOOKUP(M250,b!$F$1:$F$201,b!$H$1:$H$201),b!$H$1)</f>
        <v>-----</v>
      </c>
      <c r="O259" s="115"/>
      <c r="P259" s="6" t="str">
        <f>IF(O250&gt;0,LOOKUP(O250,b!$F$1:$F$201,b!$H$1:$H$201),b!$H$1)</f>
        <v>-----</v>
      </c>
    </row>
    <row r="260" spans="1:16" x14ac:dyDescent="0.35">
      <c r="B260" s="179" t="s">
        <v>473</v>
      </c>
      <c r="C260" s="180">
        <v>4</v>
      </c>
      <c r="D260" s="148" t="str">
        <f>IF(C252&gt;0,LOOKUP(C252,b!$F$1:$F$201,b!$H$1:$H$201),b!$H$1)</f>
        <v>-----</v>
      </c>
      <c r="E260" s="180"/>
      <c r="F260" s="148" t="str">
        <f>IF(E252&gt;0,LOOKUP(E252,b!$F$1:$F$201,b!$H$1:$H$201),b!$H$1)</f>
        <v>-----</v>
      </c>
      <c r="G260" s="180"/>
      <c r="H260" s="148">
        <f>IF(G252&gt;0,LOOKUP(G252,b!$F$1:$F$201,b!$H$1:$H$201),b!$H$1)</f>
        <v>0</v>
      </c>
      <c r="I260" s="180"/>
      <c r="J260" s="148" t="str">
        <f>IF(I252&gt;0,LOOKUP(I252,b!$F$1:$F$201,b!$H$1:$H$201),b!$H$1)</f>
        <v>-----</v>
      </c>
      <c r="K260" s="180"/>
      <c r="L260" s="148" t="str">
        <f>IF(K252&gt;0,LOOKUP(K252,b!$F$1:$F$201,b!$H$1:$H$201),b!$H$1)</f>
        <v>-----</v>
      </c>
      <c r="M260" s="180"/>
      <c r="N260" s="148" t="str">
        <f>IF(M252&gt;0,LOOKUP(M252,b!$F$1:$F$201,b!$H$1:$H$201),b!$H$1)</f>
        <v>limajeto@gmail.com</v>
      </c>
      <c r="O260" s="180"/>
      <c r="P260" s="148" t="str">
        <f>IF(O252&gt;0,LOOKUP(O252,b!$F$1:$F$201,b!$H$1:$H$201),b!$H$1)</f>
        <v>-----</v>
      </c>
    </row>
    <row r="261" spans="1:16" x14ac:dyDescent="0.35">
      <c r="B261" s="118" t="s">
        <v>473</v>
      </c>
      <c r="C261" s="119">
        <v>5</v>
      </c>
      <c r="D261" s="22">
        <f>IF(C254&gt;0,LOOKUP(C254,b!$F$1:$F$201,b!$H$1:$H$201),b!$H$1)</f>
        <v>0</v>
      </c>
      <c r="E261" s="119"/>
      <c r="F261" s="22" t="str">
        <f>IF(E254&gt;0,LOOKUP(E254,b!$F$1:$F$201,b!$H$1:$H$201),b!$H$1)</f>
        <v>-----</v>
      </c>
      <c r="G261" s="119"/>
      <c r="H261" s="22" t="str">
        <f>IF(G254&gt;0,LOOKUP(G254,b!$F$1:$F$201,b!$H$1:$H$201),b!$H$1)</f>
        <v>-----</v>
      </c>
      <c r="I261" s="119"/>
      <c r="J261" s="22" t="str">
        <f>IF(I254&gt;0,LOOKUP(I254,b!$F$1:$F$201,b!$H$1:$H$201),b!$H$1)</f>
        <v>-----</v>
      </c>
      <c r="K261" s="119"/>
      <c r="L261" s="22" t="str">
        <f>IF(K254&gt;0,LOOKUP(K254,b!$F$1:$F$201,b!$H$1:$H$201),b!$H$1)</f>
        <v>-----</v>
      </c>
      <c r="M261" s="119"/>
      <c r="N261" s="22" t="str">
        <f>IF(M254&gt;0,LOOKUP(M254,b!$F$1:$F$201,b!$H$1:$H$201),b!$H$1)</f>
        <v>-----</v>
      </c>
      <c r="O261" s="119"/>
      <c r="P261" s="22" t="str">
        <f>IF(O254&gt;0,LOOKUP(O254,b!$F$1:$F$201,b!$H$1:$H$201),b!$H$1)</f>
        <v>-----</v>
      </c>
    </row>
    <row r="262" spans="1:16" ht="55.4" customHeight="1" x14ac:dyDescent="0.35">
      <c r="A262" s="6" t="str">
        <f>A238</f>
        <v>RENGØR</v>
      </c>
      <c r="B262" s="114"/>
      <c r="C262" s="115"/>
      <c r="D262" s="6"/>
      <c r="E262" s="115"/>
      <c r="F262" s="6"/>
      <c r="G262" s="115"/>
      <c r="H262" s="6"/>
      <c r="I262" s="115"/>
      <c r="J262" s="6"/>
      <c r="K262" s="115"/>
      <c r="L262" s="6"/>
      <c r="M262" s="115"/>
      <c r="N262" s="6"/>
      <c r="O262" s="115"/>
      <c r="P262" s="6"/>
    </row>
    <row r="263" spans="1:16" ht="55.4" customHeight="1" x14ac:dyDescent="0.35">
      <c r="A263" s="6" t="str">
        <f>A239</f>
        <v>LEVERANDØR</v>
      </c>
      <c r="B263" s="114"/>
      <c r="C263" s="115"/>
      <c r="D263" s="6"/>
      <c r="E263" s="115"/>
      <c r="F263" s="6"/>
      <c r="G263" s="115"/>
      <c r="H263" s="6"/>
      <c r="I263" s="115"/>
      <c r="J263" s="6"/>
      <c r="K263" s="115"/>
      <c r="L263" s="6"/>
      <c r="M263" s="115"/>
      <c r="N263" s="6"/>
      <c r="O263" s="115"/>
      <c r="P263" s="6"/>
    </row>
    <row r="264" spans="1:16" ht="55.4" customHeight="1" x14ac:dyDescent="0.35">
      <c r="A264" s="6" t="str">
        <f>A240</f>
        <v>ANDET</v>
      </c>
      <c r="B264" s="6"/>
      <c r="C264" s="8"/>
      <c r="D264" s="6"/>
      <c r="E264" s="8"/>
      <c r="F264" s="6"/>
      <c r="G264" s="8"/>
      <c r="H264" s="6" t="s">
        <v>489</v>
      </c>
      <c r="I264" s="8"/>
      <c r="J264" s="6"/>
      <c r="K264" s="8"/>
      <c r="L264" s="6"/>
      <c r="M264" s="8"/>
      <c r="N264" s="6"/>
      <c r="O264" s="8"/>
      <c r="P264" s="6"/>
    </row>
    <row r="265" spans="1:16" ht="23.5" x14ac:dyDescent="0.55000000000000004">
      <c r="A265" s="107" t="s">
        <v>490</v>
      </c>
      <c r="D265">
        <v>156</v>
      </c>
      <c r="F265">
        <v>158</v>
      </c>
      <c r="H265">
        <v>160</v>
      </c>
      <c r="J265">
        <v>162</v>
      </c>
      <c r="L265">
        <v>164</v>
      </c>
      <c r="N265">
        <v>166</v>
      </c>
      <c r="P265">
        <v>168</v>
      </c>
    </row>
    <row r="266" spans="1:16" x14ac:dyDescent="0.35">
      <c r="C266" s="368" t="s">
        <v>293</v>
      </c>
      <c r="D266" s="368"/>
      <c r="E266" s="368" t="s">
        <v>294</v>
      </c>
      <c r="F266" s="368"/>
      <c r="G266" s="368" t="s">
        <v>295</v>
      </c>
      <c r="H266" s="368"/>
      <c r="I266" s="368" t="s">
        <v>296</v>
      </c>
      <c r="J266" s="368"/>
      <c r="K266" s="368" t="s">
        <v>297</v>
      </c>
      <c r="L266" s="368"/>
      <c r="M266" s="368" t="s">
        <v>298</v>
      </c>
      <c r="N266" s="368"/>
      <c r="O266" s="368" t="s">
        <v>299</v>
      </c>
      <c r="P266" s="368"/>
    </row>
    <row r="267" spans="1:16" x14ac:dyDescent="0.35">
      <c r="C267" s="369">
        <f>booking!C156</f>
        <v>45453</v>
      </c>
      <c r="D267" s="368"/>
      <c r="E267" s="369">
        <f>booking!C158</f>
        <v>45454</v>
      </c>
      <c r="F267" s="368"/>
      <c r="G267" s="369">
        <f>booking!C160</f>
        <v>45455</v>
      </c>
      <c r="H267" s="368"/>
      <c r="I267" s="369">
        <f>booking!C162</f>
        <v>45456</v>
      </c>
      <c r="J267" s="368"/>
      <c r="K267" s="369">
        <f>booking!C164</f>
        <v>45457</v>
      </c>
      <c r="L267" s="368"/>
      <c r="M267" s="369">
        <f>booking!C166</f>
        <v>45458</v>
      </c>
      <c r="N267" s="368"/>
      <c r="O267" s="369">
        <f>booking!C168</f>
        <v>45459</v>
      </c>
      <c r="P267" s="368"/>
    </row>
    <row r="268" spans="1:16" x14ac:dyDescent="0.35">
      <c r="C268" s="1" t="s">
        <v>387</v>
      </c>
      <c r="D268" t="s">
        <v>464</v>
      </c>
      <c r="E268" s="1" t="s">
        <v>387</v>
      </c>
      <c r="F268" t="s">
        <v>464</v>
      </c>
      <c r="G268" s="1" t="s">
        <v>387</v>
      </c>
      <c r="H268" t="s">
        <v>464</v>
      </c>
      <c r="I268" s="1" t="s">
        <v>387</v>
      </c>
      <c r="J268" t="s">
        <v>464</v>
      </c>
      <c r="K268" s="1" t="s">
        <v>387</v>
      </c>
      <c r="L268" t="s">
        <v>464</v>
      </c>
      <c r="M268" s="1" t="s">
        <v>387</v>
      </c>
      <c r="N268" t="s">
        <v>464</v>
      </c>
      <c r="O268" s="1" t="s">
        <v>387</v>
      </c>
      <c r="P268" t="s">
        <v>464</v>
      </c>
    </row>
    <row r="269" spans="1:16" ht="18.5" x14ac:dyDescent="0.45">
      <c r="A269" s="367" t="s">
        <v>465</v>
      </c>
      <c r="B269" s="39" t="s">
        <v>466</v>
      </c>
      <c r="C269" s="110">
        <f>IF(AND(booking!$D156&lt;&gt;booking!$E156,booking!$D156&gt;0),booking!$D156,0)</f>
        <v>0</v>
      </c>
      <c r="D269" s="108" t="str">
        <f>LOOKUP(C269,b!$F$1:$F$200,b!$G$1:$G$200)</f>
        <v>--------</v>
      </c>
      <c r="E269" s="110">
        <f>IF(AND(booking!$D158&lt;&gt;booking!$E158,booking!$D158&gt;0),booking!$D158,0)</f>
        <v>115</v>
      </c>
      <c r="F269" s="108" t="str">
        <f>LOOKUP(E269,b!$F$1:$F$200,b!$G$1:$G$200)</f>
        <v>Lilian Jørgensen</v>
      </c>
      <c r="G269" s="110">
        <f>IF(AND(booking!$D160&lt;&gt;booking!$E160,booking!$D160&gt;0),booking!$D160,0)</f>
        <v>0</v>
      </c>
      <c r="H269" s="108" t="str">
        <f>LOOKUP(G269,b!$F$1:$F$200,b!$G$1:$G$200)</f>
        <v>--------</v>
      </c>
      <c r="I269" s="110">
        <f>IF(AND(booking!$D162&lt;&gt;booking!$E162,booking!$D162&gt;0),booking!$D162,0)</f>
        <v>0</v>
      </c>
      <c r="J269" s="108" t="str">
        <f>LOOKUP(I269,b!$F$1:$F$200,b!$G$1:$G$200)</f>
        <v>--------</v>
      </c>
      <c r="K269" s="110">
        <f>IF(AND(booking!$D164&lt;&gt;booking!$E164,booking!$D164&gt;0),booking!$D164,0)</f>
        <v>0</v>
      </c>
      <c r="L269" s="108" t="str">
        <f>LOOKUP(K269,b!$F$1:$F$200,b!$G$1:$G$200)</f>
        <v>--------</v>
      </c>
      <c r="M269" s="110">
        <f>IF(AND(booking!$D166&lt;&gt;booking!$E166,booking!$D166&gt;0),booking!$D166,0)</f>
        <v>0</v>
      </c>
      <c r="N269" s="108" t="str">
        <f>LOOKUP(M269,b!$F$1:$F$200,b!$G$1:$G$200)</f>
        <v>--------</v>
      </c>
      <c r="O269" s="110">
        <f>IF(AND(booking!$D168&lt;&gt;booking!$E168,booking!$D168&gt;0),booking!$D168,0)</f>
        <v>0</v>
      </c>
      <c r="P269" s="108" t="str">
        <f>LOOKUP(O269,b!$F$1:$F$200,b!$G$1:$G$200)</f>
        <v>--------</v>
      </c>
    </row>
    <row r="270" spans="1:16" ht="18.5" x14ac:dyDescent="0.45">
      <c r="A270" s="367"/>
      <c r="B270" s="39" t="s">
        <v>467</v>
      </c>
      <c r="C270" s="110">
        <f>IF(AND(booking!$D156&lt;&gt;booking!$E156,booking!$E156&gt;0),booking!$E156,0)</f>
        <v>0</v>
      </c>
      <c r="D270" s="108" t="str">
        <f>LOOKUP(C270,b!$F$1:$F$200,b!$G$1:$G$200)</f>
        <v>--------</v>
      </c>
      <c r="E270" s="110">
        <f>IF(AND(booking!$D158&lt;&gt;booking!$E158,booking!$E158&gt;0),booking!$E158,0)</f>
        <v>19</v>
      </c>
      <c r="F270" s="108" t="str">
        <f>LOOKUP(E270,b!$F$1:$F$200,b!$G$1:$G$200)</f>
        <v>Hanne Rene</v>
      </c>
      <c r="G270" s="110">
        <f>IF(AND(booking!$D160&lt;&gt;booking!$E160,booking!$E160&gt;0),booking!$E160,0)</f>
        <v>0</v>
      </c>
      <c r="H270" s="108" t="str">
        <f>LOOKUP(G270,b!$F$1:$F$200,b!$G$1:$G$200)</f>
        <v>--------</v>
      </c>
      <c r="I270" s="110">
        <f>IF(AND(booking!$D162&lt;&gt;booking!$E162,booking!$E162&gt;0),booking!$E162,0)</f>
        <v>0</v>
      </c>
      <c r="J270" s="108" t="str">
        <f>LOOKUP(I270,b!$F$1:$F$200,b!$G$1:$G$200)</f>
        <v>--------</v>
      </c>
      <c r="K270" s="110">
        <f>IF(AND(booking!$D164&lt;&gt;booking!$E164,booking!$E164&gt;0),booking!$E164,0)</f>
        <v>0</v>
      </c>
      <c r="L270" s="108" t="str">
        <f>LOOKUP(K270,b!$F$1:$F$200,b!$G$1:$G$200)</f>
        <v>--------</v>
      </c>
      <c r="M270" s="110">
        <f>IF(AND(booking!$D166&lt;&gt;booking!$E166,booking!$E166&gt;0),booking!$E166,0)</f>
        <v>0</v>
      </c>
      <c r="N270" s="108" t="str">
        <f>LOOKUP(M270,b!$F$1:$F$200,b!$G$1:$G$200)</f>
        <v>--------</v>
      </c>
      <c r="O270" s="110">
        <f>IF(AND(booking!$D168&lt;&gt;booking!$E168,booking!$E168&gt;0),booking!$E168,0)</f>
        <v>0</v>
      </c>
      <c r="P270" s="108" t="str">
        <f>LOOKUP(O270,b!$F$1:$F$200,b!$G$1:$G$200)</f>
        <v>--------</v>
      </c>
    </row>
    <row r="271" spans="1:16" ht="18.5" x14ac:dyDescent="0.45">
      <c r="A271" s="367" t="s">
        <v>468</v>
      </c>
      <c r="B271" s="148" t="s">
        <v>466</v>
      </c>
      <c r="C271" s="177">
        <f>IF(AND(booking!$G156&lt;&gt;booking!$H156,booking!$G156&gt;0),booking!$G156,0)</f>
        <v>44</v>
      </c>
      <c r="D271" s="178" t="str">
        <f>LOOKUP(C271,b!$F$1:$F$200,b!$G$1:$G$200)</f>
        <v>Vinnie Krogh</v>
      </c>
      <c r="E271" s="177">
        <f>IF(AND(booking!$G158&lt;&gt;booking!$H158,booking!$G158&gt;0),booking!$G158,0)</f>
        <v>0</v>
      </c>
      <c r="F271" s="178" t="str">
        <f>LOOKUP(E271,b!$F$1:$F$200,b!$G$1:$G$200)</f>
        <v>--------</v>
      </c>
      <c r="G271" s="177">
        <f>IF(AND(booking!$G160&lt;&gt;booking!$H160,booking!$G160&gt;0),booking!$G160,0)</f>
        <v>0</v>
      </c>
      <c r="H271" s="178" t="str">
        <f>LOOKUP(G271,b!$F$1:$F$200,b!$G$1:$G$200)</f>
        <v>--------</v>
      </c>
      <c r="I271" s="177">
        <f>IF(AND(booking!$G162&lt;&gt;booking!$H162,booking!$G162&gt;0),booking!$G162,0)</f>
        <v>0</v>
      </c>
      <c r="J271" s="178" t="str">
        <f>LOOKUP(I271,b!$F$1:$F$200,b!$G$1:$G$200)</f>
        <v>--------</v>
      </c>
      <c r="K271" s="177">
        <f>IF(AND(booking!$G164&lt;&gt;booking!$H164,booking!$G164&gt;0),booking!$G164,0)</f>
        <v>0</v>
      </c>
      <c r="L271" s="178" t="str">
        <f>LOOKUP(K271,b!$F$1:$F$200,b!$G$1:$G$200)</f>
        <v>--------</v>
      </c>
      <c r="M271" s="177">
        <f>IF(AND(booking!$G166&lt;&gt;booking!$H166,booking!$G166&gt;0),booking!$G166,0)</f>
        <v>0</v>
      </c>
      <c r="N271" s="178" t="str">
        <f>LOOKUP(M271,b!$F$1:$F$200,b!$G$1:$G$200)</f>
        <v>--------</v>
      </c>
      <c r="O271" s="177">
        <f>IF(AND(booking!$G168&lt;&gt;booking!$H168,booking!$G168&gt;0),booking!$G168,0)</f>
        <v>0</v>
      </c>
      <c r="P271" s="178" t="str">
        <f>LOOKUP(O271,b!$F$1:$F$200,b!$G$1:$G$200)</f>
        <v>--------</v>
      </c>
    </row>
    <row r="272" spans="1:16" ht="18.5" x14ac:dyDescent="0.45">
      <c r="A272" s="367"/>
      <c r="B272" s="148" t="s">
        <v>467</v>
      </c>
      <c r="C272" s="177">
        <f>IF(AND(booking!$G156&lt;&gt;booking!$H156,booking!$H156&gt;0),booking!$H156,0)</f>
        <v>35</v>
      </c>
      <c r="D272" s="178" t="str">
        <f>LOOKUP(C272,b!$F$1:$F$200,b!$G$1:$G$200)</f>
        <v>Kaj Hansen</v>
      </c>
      <c r="E272" s="177">
        <f>IF(AND(booking!$G158&lt;&gt;booking!$H158,booking!$H158&gt;0),booking!$H158,0)</f>
        <v>0</v>
      </c>
      <c r="F272" s="178" t="str">
        <f>LOOKUP(E272,b!$F$1:$F$200,b!$G$1:$G$200)</f>
        <v>--------</v>
      </c>
      <c r="G272" s="177">
        <f>IF(AND(booking!$G160&lt;&gt;booking!$H160,booking!$H160&gt;0),booking!$H160,0)</f>
        <v>0</v>
      </c>
      <c r="H272" s="178" t="str">
        <f>LOOKUP(G272,b!$F$1:$F$200,b!$G$1:$G$200)</f>
        <v>--------</v>
      </c>
      <c r="I272" s="177">
        <f>IF(AND(booking!$G162&lt;&gt;booking!$H162,booking!$H162&gt;0),booking!$H162,0)</f>
        <v>0</v>
      </c>
      <c r="J272" s="178" t="str">
        <f>LOOKUP(I272,b!$F$1:$F$200,b!$G$1:$G$200)</f>
        <v>--------</v>
      </c>
      <c r="K272" s="177">
        <f>IF(AND(booking!$G164&lt;&gt;booking!$H164,booking!$H164&gt;0),booking!$H164,0)</f>
        <v>0</v>
      </c>
      <c r="L272" s="178" t="str">
        <f>LOOKUP(K272,b!$F$1:$F$200,b!$G$1:$G$200)</f>
        <v>--------</v>
      </c>
      <c r="M272" s="177">
        <f>IF(AND(booking!$G166&lt;&gt;booking!$H166,booking!$H166&gt;0),booking!$H166,0)</f>
        <v>0</v>
      </c>
      <c r="N272" s="178" t="str">
        <f>LOOKUP(M272,b!$F$1:$F$200,b!$G$1:$G$200)</f>
        <v>--------</v>
      </c>
      <c r="O272" s="177">
        <f>IF(AND(booking!$G168&lt;&gt;booking!$H168,booking!$H168&gt;0),booking!$H168,0)</f>
        <v>0</v>
      </c>
      <c r="P272" s="178" t="str">
        <f>LOOKUP(O272,b!$F$1:$F$200,b!$G$1:$G$200)</f>
        <v>--------</v>
      </c>
    </row>
    <row r="273" spans="1:16" ht="18.5" x14ac:dyDescent="0.45">
      <c r="A273" s="367" t="s">
        <v>469</v>
      </c>
      <c r="B273" s="6" t="s">
        <v>466</v>
      </c>
      <c r="C273" s="110">
        <f>IF(AND(booking!$J156&lt;&gt;booking!$K156,booking!$J156&gt;0),booking!$J156,0)</f>
        <v>114</v>
      </c>
      <c r="D273" s="108" t="str">
        <f>LOOKUP(C273,b!$F$1:$F$200,b!$G$1:$G$200)</f>
        <v>Bjarne Jørgensen</v>
      </c>
      <c r="E273" s="110">
        <f>IF(AND(booking!$J158&lt;&gt;booking!$K158,booking!$J158&gt;0),booking!$J158,0)</f>
        <v>0</v>
      </c>
      <c r="F273" s="108" t="str">
        <f>LOOKUP(E273,b!$F$1:$F$200,b!$G$1:$G$200)</f>
        <v>--------</v>
      </c>
      <c r="G273" s="110">
        <f>IF(AND(booking!$J160&lt;&gt;booking!$K160,booking!$J160&gt;0),booking!$J160,0)</f>
        <v>0</v>
      </c>
      <c r="H273" s="108" t="str">
        <f>LOOKUP(G273,b!$F$1:$F$200,b!$G$1:$G$200)</f>
        <v>--------</v>
      </c>
      <c r="I273" s="110">
        <f>IF(AND(booking!$J162&lt;&gt;booking!$K162,booking!$J162&gt;0),booking!$J162,0)</f>
        <v>0</v>
      </c>
      <c r="J273" s="108" t="str">
        <f>LOOKUP(I273,b!$F$1:$F$200,b!$G$1:$G$200)</f>
        <v>--------</v>
      </c>
      <c r="K273" s="110">
        <f>IF(AND(booking!$J164&lt;&gt;booking!$K164,booking!$J164&gt;0),booking!$J164,0)</f>
        <v>16</v>
      </c>
      <c r="L273" s="108" t="str">
        <f>LOOKUP(K273,b!$F$1:$F$200,b!$G$1:$G$200)</f>
        <v>Claus &amp; Ruth XX</v>
      </c>
      <c r="M273" s="110">
        <f>IF(AND(booking!$J166&lt;&gt;booking!$K166,booking!$J166&gt;0),booking!$J166,0)</f>
        <v>0</v>
      </c>
      <c r="N273" s="108" t="str">
        <f>LOOKUP(M273,b!$F$1:$F$200,b!$G$1:$G$200)</f>
        <v>--------</v>
      </c>
      <c r="O273" s="110">
        <f>IF(AND(booking!$J168&lt;&gt;booking!$K168,booking!$J168&gt;0),booking!$J168,0)</f>
        <v>119</v>
      </c>
      <c r="P273" s="108" t="str">
        <f>LOOKUP(O273,b!$F$1:$F$200,b!$G$1:$G$200)</f>
        <v>Poul Skadhede</v>
      </c>
    </row>
    <row r="274" spans="1:16" ht="18.5" x14ac:dyDescent="0.45">
      <c r="A274" s="367"/>
      <c r="B274" s="6" t="s">
        <v>467</v>
      </c>
      <c r="C274" s="110">
        <f>IF(AND(booking!$J156&lt;&gt;booking!$K156,booking!$K156&gt;0),booking!$K156,0)</f>
        <v>16</v>
      </c>
      <c r="D274" s="108" t="str">
        <f>LOOKUP(C274,b!$F$1:$F$200,b!$G$1:$G$200)</f>
        <v>Claus &amp; Ruth XX</v>
      </c>
      <c r="E274" s="110">
        <f>IF(AND(booking!$J158&lt;&gt;booking!$K158,booking!$K158&gt;0),booking!$K158,0)</f>
        <v>0</v>
      </c>
      <c r="F274" s="108" t="str">
        <f>LOOKUP(E274,b!$F$1:$F$200,b!$G$1:$G$200)</f>
        <v>--------</v>
      </c>
      <c r="G274" s="110">
        <f>IF(AND(booking!$J160&lt;&gt;booking!$K160,booking!$K160&gt;0),booking!$K160,0)</f>
        <v>0</v>
      </c>
      <c r="H274" s="108" t="str">
        <f>LOOKUP(G274,b!$F$1:$F$200,b!$G$1:$G$200)</f>
        <v>--------</v>
      </c>
      <c r="I274" s="110">
        <f>IF(AND(booking!$J162&lt;&gt;booking!$K162,booking!$K162&gt;0),booking!$K162,0)</f>
        <v>0</v>
      </c>
      <c r="J274" s="108" t="str">
        <f>LOOKUP(I274,b!$F$1:$F$200,b!$G$1:$G$200)</f>
        <v>--------</v>
      </c>
      <c r="K274" s="110">
        <f>IF(AND(booking!$J164&lt;&gt;booking!$K164,booking!$K164&gt;0),booking!$K164,0)</f>
        <v>119</v>
      </c>
      <c r="L274" s="108" t="str">
        <f>LOOKUP(K274,b!$F$1:$F$200,b!$G$1:$G$200)</f>
        <v>Poul Skadhede</v>
      </c>
      <c r="M274" s="110">
        <f>IF(AND(booking!$J166&lt;&gt;booking!$K166,booking!$K166&gt;0),booking!$K166,0)</f>
        <v>0</v>
      </c>
      <c r="N274" s="108" t="str">
        <f>LOOKUP(M274,b!$F$1:$F$200,b!$G$1:$G$200)</f>
        <v>--------</v>
      </c>
      <c r="O274" s="110">
        <f>IF(AND(booking!$J168&lt;&gt;booking!$K168,booking!$K168&gt;0),booking!$K168,0)</f>
        <v>0</v>
      </c>
      <c r="P274" s="108" t="str">
        <f>LOOKUP(O274,b!$F$1:$F$200,b!$G$1:$G$200)</f>
        <v>--------</v>
      </c>
    </row>
    <row r="275" spans="1:16" ht="18.5" x14ac:dyDescent="0.45">
      <c r="A275" s="367" t="s">
        <v>470</v>
      </c>
      <c r="B275" s="148" t="s">
        <v>466</v>
      </c>
      <c r="C275" s="177">
        <f>IF(AND(booking!$M156&lt;&gt;booking!$N156,booking!$M156&gt;0),booking!$M156,0)</f>
        <v>0</v>
      </c>
      <c r="D275" s="178" t="str">
        <f>LOOKUP(C275,b!$F$1:$F$200,b!$G$1:$G$200)</f>
        <v>--------</v>
      </c>
      <c r="E275" s="177">
        <f>IF(AND(booking!$M158&lt;&gt;booking!$N158,booking!$M158&gt;0),booking!$M158,0)</f>
        <v>115</v>
      </c>
      <c r="F275" s="178" t="str">
        <f>LOOKUP(E275,b!$F$1:$F$200,b!$G$1:$G$200)</f>
        <v>Lilian Jørgensen</v>
      </c>
      <c r="G275" s="177">
        <f>IF(AND(booking!$M160&lt;&gt;booking!$N160,booking!$M160&gt;0),booking!$M160,0)</f>
        <v>0</v>
      </c>
      <c r="H275" s="178" t="str">
        <f>LOOKUP(G275,b!$F$1:$F$200,b!$G$1:$G$200)</f>
        <v>--------</v>
      </c>
      <c r="I275" s="177">
        <f>IF(AND(booking!$M162&lt;&gt;booking!$N162,booking!$M162&gt;0),booking!$M162,0)</f>
        <v>0</v>
      </c>
      <c r="J275" s="178" t="str">
        <f>LOOKUP(I275,b!$F$1:$F$200,b!$G$1:$G$200)</f>
        <v>--------</v>
      </c>
      <c r="K275" s="177">
        <f>IF(AND(booking!$M164&lt;&gt;booking!$N164,booking!$M164&gt;0),booking!$M164,0)</f>
        <v>0</v>
      </c>
      <c r="L275" s="178" t="str">
        <f>LOOKUP(K275,b!$F$1:$F$200,b!$G$1:$G$200)</f>
        <v>--------</v>
      </c>
      <c r="M275" s="177">
        <f>IF(AND(booking!$M166&lt;&gt;booking!$N166,booking!$M166&gt;0),booking!$M166,0)</f>
        <v>0</v>
      </c>
      <c r="N275" s="178" t="str">
        <f>LOOKUP(M275,b!$F$1:$F$200,b!$G$1:$G$200)</f>
        <v>--------</v>
      </c>
      <c r="O275" s="177">
        <f>IF(AND(booking!$M168&lt;&gt;booking!$N168,booking!$M168&gt;0),booking!$M168,0)</f>
        <v>0</v>
      </c>
      <c r="P275" s="178" t="str">
        <f>LOOKUP(O275,b!$F$1:$F$200,b!$G$1:$G$200)</f>
        <v>--------</v>
      </c>
    </row>
    <row r="276" spans="1:16" ht="18.5" x14ac:dyDescent="0.45">
      <c r="A276" s="367"/>
      <c r="B276" s="148" t="s">
        <v>467</v>
      </c>
      <c r="C276" s="177">
        <f>IF(AND(booking!$M156&lt;&gt;booking!$N156,booking!$N156&gt;0),booking!$N156,0)</f>
        <v>0</v>
      </c>
      <c r="D276" s="178" t="str">
        <f>LOOKUP(C276,b!$F$1:$F$200,b!$G$1:$G$200)</f>
        <v>--------</v>
      </c>
      <c r="E276" s="177">
        <f>IF(AND(booking!$M158&lt;&gt;booking!$N158,booking!$N158&gt;0),booking!$N158,0)</f>
        <v>0</v>
      </c>
      <c r="F276" s="178" t="str">
        <f>LOOKUP(E276,b!$F$1:$F$200,b!$G$1:$G$200)</f>
        <v>--------</v>
      </c>
      <c r="G276" s="177">
        <f>IF(AND(booking!$M160&lt;&gt;booking!$N160,booking!$N160&gt;0),booking!$N160,0)</f>
        <v>104</v>
      </c>
      <c r="H276" s="178" t="str">
        <f>LOOKUP(G276,b!$F$1:$F$200,b!$G$1:$G$200)</f>
        <v>Anders Brandtoft</v>
      </c>
      <c r="I276" s="177">
        <f>IF(AND(booking!$M162&lt;&gt;booking!$N162,booking!$N162&gt;0),booking!$N162,0)</f>
        <v>0</v>
      </c>
      <c r="J276" s="178" t="str">
        <f>LOOKUP(I276,b!$F$1:$F$200,b!$G$1:$G$200)</f>
        <v>--------</v>
      </c>
      <c r="K276" s="177">
        <f>IF(AND(booking!$M164&lt;&gt;booking!$N164,booking!$N164&gt;0),booking!$N164,0)</f>
        <v>0</v>
      </c>
      <c r="L276" s="178" t="str">
        <f>LOOKUP(K276,b!$F$1:$F$200,b!$G$1:$G$200)</f>
        <v>--------</v>
      </c>
      <c r="M276" s="177">
        <f>IF(AND(booking!$M166&lt;&gt;booking!$N166,booking!$N166&gt;0),booking!$N166,0)</f>
        <v>0</v>
      </c>
      <c r="N276" s="178" t="str">
        <f>LOOKUP(M276,b!$F$1:$F$200,b!$G$1:$G$200)</f>
        <v>--------</v>
      </c>
      <c r="O276" s="177">
        <f>IF(AND(booking!$M168&lt;&gt;booking!$N168,booking!$N168&gt;0),booking!$N168,0)</f>
        <v>0</v>
      </c>
      <c r="P276" s="178" t="str">
        <f>LOOKUP(O276,b!$F$1:$F$200,b!$G$1:$G$200)</f>
        <v>--------</v>
      </c>
    </row>
    <row r="277" spans="1:16" ht="18.5" x14ac:dyDescent="0.45">
      <c r="A277" s="367" t="s">
        <v>471</v>
      </c>
      <c r="B277" s="6" t="s">
        <v>466</v>
      </c>
      <c r="C277" s="110">
        <f>IF(AND(booking!$P156&lt;&gt;booking!$Q156,booking!$P156&gt;0),booking!$P156,0)</f>
        <v>0</v>
      </c>
      <c r="D277" s="108" t="str">
        <f>LOOKUP(C277,b!$F$1:$F$200,b!$G$1:$G$200)</f>
        <v>--------</v>
      </c>
      <c r="E277" s="110">
        <f>IF(AND(booking!$P158&lt;&gt;booking!$Q158,booking!$P158&gt;0),booking!$P158,0)</f>
        <v>0</v>
      </c>
      <c r="F277" s="108" t="str">
        <f>LOOKUP(E277,b!$F$1:$F$200,b!$G$1:$G$200)</f>
        <v>--------</v>
      </c>
      <c r="G277" s="110">
        <f>IF(AND(booking!$P160&lt;&gt;booking!$Q160,booking!$P160&gt;0),booking!$P160,0)</f>
        <v>0</v>
      </c>
      <c r="H277" s="108" t="str">
        <f>LOOKUP(G277,b!$F$1:$F$200,b!$G$1:$G$200)</f>
        <v>--------</v>
      </c>
      <c r="I277" s="110">
        <f>IF(AND(booking!$P162&lt;&gt;booking!$Q162,booking!$P162&gt;0),booking!$P162,0)</f>
        <v>0</v>
      </c>
      <c r="J277" s="108" t="str">
        <f>LOOKUP(I277,b!$F$1:$F$200,b!$G$1:$G$200)</f>
        <v>--------</v>
      </c>
      <c r="K277" s="110">
        <f>IF(AND(booking!$P164&lt;&gt;booking!$Q164,booking!$P164&gt;0),booking!$P164,0)</f>
        <v>0</v>
      </c>
      <c r="L277" s="108" t="str">
        <f>LOOKUP(K277,b!$F$1:$F$200,b!$G$1:$G$200)</f>
        <v>--------</v>
      </c>
      <c r="M277" s="110">
        <f>IF(AND(booking!$P166&lt;&gt;booking!$Q166,booking!$P166&gt;0),booking!$P166,0)</f>
        <v>0</v>
      </c>
      <c r="N277" s="108" t="str">
        <f>LOOKUP(M277,b!$F$1:$F$200,b!$G$1:$G$200)</f>
        <v>--------</v>
      </c>
      <c r="O277" s="110">
        <f>IF(AND(booking!$P168&lt;&gt;booking!$Q168,booking!$P168&gt;0),booking!$P168,0)</f>
        <v>0</v>
      </c>
      <c r="P277" s="108" t="str">
        <f>LOOKUP(O277,b!$F$1:$F$200,b!$G$1:$G$200)</f>
        <v>--------</v>
      </c>
    </row>
    <row r="278" spans="1:16" ht="18.5" x14ac:dyDescent="0.45">
      <c r="A278" s="367"/>
      <c r="B278" s="6" t="s">
        <v>467</v>
      </c>
      <c r="C278" s="110">
        <f>IF(AND(booking!$P164&lt;&gt;booking!$Q164,booking!$Q164&gt;0),booking!$Q164,0)</f>
        <v>0</v>
      </c>
      <c r="D278" s="108" t="str">
        <f>LOOKUP(C278,b!$F$1:$F$200,b!$G$1:$G$200)</f>
        <v>--------</v>
      </c>
      <c r="E278" s="110">
        <f>IF(AND(booking!$P158&lt;&gt;booking!$Q158,booking!$Q158&gt;0),booking!$Q158,0)</f>
        <v>0</v>
      </c>
      <c r="F278" s="108" t="str">
        <f>LOOKUP(E278,b!$F$1:$F$200,b!$G$1:$G$200)</f>
        <v>--------</v>
      </c>
      <c r="G278" s="110">
        <f>IF(AND(booking!$P160&lt;&gt;booking!$Q160,booking!$Q160&gt;0),booking!$Q160,0)</f>
        <v>0</v>
      </c>
      <c r="H278" s="108" t="str">
        <f>LOOKUP(G278,b!$F$1:$F$200,b!$G$1:$G$200)</f>
        <v>--------</v>
      </c>
      <c r="I278" s="110">
        <f>IF(AND(booking!$P162&lt;&gt;booking!$Q162,booking!$Q162&gt;0),booking!$Q162,0)</f>
        <v>0</v>
      </c>
      <c r="J278" s="108" t="str">
        <f>LOOKUP(I278,b!$F$1:$F$200,b!$G$1:$G$200)</f>
        <v>--------</v>
      </c>
      <c r="K278" s="110">
        <f>IF(AND(booking!$P164&lt;&gt;booking!$Q164,booking!$Q164&gt;0),booking!$Q164,0)</f>
        <v>0</v>
      </c>
      <c r="L278" s="108" t="str">
        <f>LOOKUP(K278,b!$F$1:$F$200,b!$G$1:$G$200)</f>
        <v>--------</v>
      </c>
      <c r="M278" s="110">
        <f>IF(AND(booking!$P166&lt;&gt;booking!$Q166,booking!$Q166&gt;0),booking!$Q166,0)</f>
        <v>0</v>
      </c>
      <c r="N278" s="108" t="str">
        <f>LOOKUP(M278,b!$F$1:$F$200,b!$G$1:$G$200)</f>
        <v>--------</v>
      </c>
      <c r="O278" s="110">
        <f>IF(AND(booking!$P168&lt;&gt;booking!$Q168,booking!$Q168&gt;0),booking!$Q168,0)</f>
        <v>0</v>
      </c>
      <c r="P278" s="108" t="str">
        <f>LOOKUP(O278,b!$F$1:$F$200,b!$G$1:$G$200)</f>
        <v>--------</v>
      </c>
    </row>
    <row r="279" spans="1:16" ht="18.5" x14ac:dyDescent="0.45">
      <c r="B279" s="6"/>
      <c r="C279" s="110"/>
      <c r="D279" s="108"/>
      <c r="E279" s="110"/>
      <c r="F279" s="108"/>
      <c r="G279" s="110"/>
      <c r="H279" s="108"/>
      <c r="I279" s="110"/>
      <c r="J279" s="108"/>
      <c r="K279" s="110"/>
      <c r="L279" s="108"/>
      <c r="M279" s="110"/>
      <c r="N279" s="108"/>
      <c r="O279" s="110"/>
      <c r="P279" s="108"/>
    </row>
    <row r="280" spans="1:16" ht="18.5" x14ac:dyDescent="0.45">
      <c r="A280" t="s">
        <v>472</v>
      </c>
      <c r="B280" s="6"/>
      <c r="C280" s="110">
        <f>booking!V156</f>
        <v>6</v>
      </c>
      <c r="D280" s="108"/>
      <c r="E280" s="110">
        <f>booking!V158</f>
        <v>6</v>
      </c>
      <c r="F280" s="108"/>
      <c r="G280" s="110">
        <f>booking!V160</f>
        <v>6</v>
      </c>
      <c r="H280" s="108"/>
      <c r="I280" s="110">
        <f>booking!V162</f>
        <v>6</v>
      </c>
      <c r="J280" s="108"/>
      <c r="K280" s="110">
        <f>booking!V164</f>
        <v>6</v>
      </c>
      <c r="L280" s="108"/>
      <c r="M280" s="110">
        <f>booking!V166</f>
        <v>6</v>
      </c>
      <c r="N280" s="108"/>
      <c r="O280" s="110">
        <f>booking!V168</f>
        <v>6</v>
      </c>
      <c r="P280" s="108"/>
    </row>
    <row r="281" spans="1:16" x14ac:dyDescent="0.35">
      <c r="B281" s="114" t="s">
        <v>473</v>
      </c>
      <c r="C281" s="115">
        <v>1</v>
      </c>
      <c r="D281" s="6" t="str">
        <f>IF(weekplan!C270&gt;0,LOOKUP(weekplan!C270,b!$F$1:$F$201,b!$H$1:$H$201),b!$H$1)</f>
        <v>-----</v>
      </c>
      <c r="E281" s="115"/>
      <c r="F281" s="6" t="str">
        <f>IF(weekplan!E270&gt;0,LOOKUP(weekplan!E270,b!$F$1:$F$201,b!$H$1:$H$201),b!$H$1)</f>
        <v>rene1085@gmail.com</v>
      </c>
      <c r="G281" s="115"/>
      <c r="H281" s="6" t="str">
        <f>IF(weekplan!G270&gt;0,LOOKUP(weekplan!G270,b!$F$1:$F$201,b!$H$1:$H$201),b!$H$1)</f>
        <v>-----</v>
      </c>
      <c r="I281" s="115"/>
      <c r="J281" s="6" t="str">
        <f>IF(weekplan!I270&gt;0,LOOKUP(weekplan!I270,b!$F$1:$F$201,b!$H$1:$H$201),b!$H$1)</f>
        <v>-----</v>
      </c>
      <c r="K281" s="115"/>
      <c r="L281" s="6" t="str">
        <f>IF(weekplan!K270&gt;0,LOOKUP(weekplan!K270,b!$F$1:$F$201,b!$H$1:$H$201),b!$H$1)</f>
        <v>-----</v>
      </c>
      <c r="M281" s="115"/>
      <c r="N281" s="6" t="str">
        <f>IF(weekplan!M270&gt;0,LOOKUP(weekplan!M270,b!$F$1:$F$201,b!$H$1:$H$201),b!$H$1)</f>
        <v>-----</v>
      </c>
      <c r="O281" s="115"/>
      <c r="P281" s="6" t="str">
        <f>IF(weekplan!O270&gt;0,LOOKUP(weekplan!O270,b!$F$1:$F$201,b!$H$1:$H$201),b!$H$1)</f>
        <v>-----</v>
      </c>
    </row>
    <row r="282" spans="1:16" x14ac:dyDescent="0.35">
      <c r="B282" s="179" t="s">
        <v>473</v>
      </c>
      <c r="C282" s="180">
        <v>2</v>
      </c>
      <c r="D282" s="148" t="str">
        <f>IF(C272&gt;0,LOOKUP(C272,b!$F$1:$F$201,b!$H$1:$H$201),b!$H$1)</f>
        <v>grhansen@youmail.dk</v>
      </c>
      <c r="E282" s="180"/>
      <c r="F282" s="148" t="str">
        <f>IF(E272&gt;0,LOOKUP(E272,b!$F$1:$F$201,b!$H$1:$H$201),b!$H$1)</f>
        <v>-----</v>
      </c>
      <c r="G282" s="180"/>
      <c r="H282" s="148" t="str">
        <f>IF(G272&gt;0,LOOKUP(G272,b!$F$1:$F$201,b!$H$1:$H$201),b!$H$1)</f>
        <v>-----</v>
      </c>
      <c r="I282" s="180"/>
      <c r="J282" s="148" t="str">
        <f>IF(I272&gt;0,LOOKUP(I272,b!$F$1:$F$201,b!$H$1:$H$201),b!$H$1)</f>
        <v>-----</v>
      </c>
      <c r="K282" s="180"/>
      <c r="L282" s="148" t="str">
        <f>IF(K272&gt;0,LOOKUP(K272,b!$F$1:$F$201,b!$H$1:$H$201),b!$H$1)</f>
        <v>-----</v>
      </c>
      <c r="M282" s="180"/>
      <c r="N282" s="148" t="str">
        <f>IF(M272&gt;0,LOOKUP(M272,b!$F$1:$F$201,b!$H$1:$H$201),b!$H$1)</f>
        <v>-----</v>
      </c>
      <c r="O282" s="180"/>
      <c r="P282" s="148" t="str">
        <f>IF(O272&gt;0,LOOKUP(O272,b!$F$1:$F$201,b!$H$1:$H$201),b!$H$1)</f>
        <v>-----</v>
      </c>
    </row>
    <row r="283" spans="1:16" x14ac:dyDescent="0.35">
      <c r="B283" s="114" t="s">
        <v>473</v>
      </c>
      <c r="C283" s="115">
        <v>3</v>
      </c>
      <c r="D283" s="6">
        <f>IF(C274&gt;0,LOOKUP(C274,b!$F$1:$F$201,b!$H$1:$H$201),b!$H$1)</f>
        <v>0</v>
      </c>
      <c r="E283" s="115"/>
      <c r="F283" s="6" t="str">
        <f>IF(E274&gt;0,LOOKUP(E274,b!$F$1:$F$201,b!$H$1:$H$201),b!$H$1)</f>
        <v>-----</v>
      </c>
      <c r="G283" s="115"/>
      <c r="H283" s="6" t="str">
        <f>IF(G274&gt;0,LOOKUP(G274,b!$F$1:$F$201,b!$H$1:$H$201),b!$H$1)</f>
        <v>-----</v>
      </c>
      <c r="I283" s="115"/>
      <c r="J283" s="6" t="str">
        <f>IF(I274&gt;0,LOOKUP(I274,b!$F$1:$F$201,b!$H$1:$H$201),b!$H$1)</f>
        <v>-----</v>
      </c>
      <c r="K283" s="115"/>
      <c r="L283" s="6" t="str">
        <f>IF(K274&gt;0,LOOKUP(K274,b!$F$1:$F$201,b!$H$1:$H$201),b!$H$1)</f>
        <v>ps@odensemaritime.com</v>
      </c>
      <c r="M283" s="115"/>
      <c r="N283" s="6" t="str">
        <f>IF(M274&gt;0,LOOKUP(M274,b!$F$1:$F$201,b!$H$1:$H$201),b!$H$1)</f>
        <v>-----</v>
      </c>
      <c r="O283" s="115"/>
      <c r="P283" s="6" t="str">
        <f>IF(O274&gt;0,LOOKUP(O274,b!$F$1:$F$201,b!$H$1:$H$201),b!$H$1)</f>
        <v>-----</v>
      </c>
    </row>
    <row r="284" spans="1:16" x14ac:dyDescent="0.35">
      <c r="B284" s="179" t="s">
        <v>473</v>
      </c>
      <c r="C284" s="180">
        <v>4</v>
      </c>
      <c r="D284" s="148" t="str">
        <f>IF(C276&gt;0,LOOKUP(C276,b!$F$1:$F$201,b!$H$1:$H$201),b!$H$1)</f>
        <v>-----</v>
      </c>
      <c r="E284" s="180"/>
      <c r="F284" s="148" t="str">
        <f>IF(E276&gt;0,LOOKUP(E276,b!$F$1:$F$201,b!$H$1:$H$201),b!$H$1)</f>
        <v>-----</v>
      </c>
      <c r="G284" s="180"/>
      <c r="H284" s="148" t="str">
        <f>IF(G276&gt;0,LOOKUP(G276,b!$F$1:$F$201,b!$H$1:$H$201),b!$H$1)</f>
        <v>ab@industriensfond.dk</v>
      </c>
      <c r="I284" s="180"/>
      <c r="J284" s="148" t="str">
        <f>IF(I276&gt;0,LOOKUP(I276,b!$F$1:$F$201,b!$H$1:$H$201),b!$H$1)</f>
        <v>-----</v>
      </c>
      <c r="K284" s="180"/>
      <c r="L284" s="148" t="str">
        <f>IF(K276&gt;0,LOOKUP(K276,b!$F$1:$F$201,b!$H$1:$H$201),b!$H$1)</f>
        <v>-----</v>
      </c>
      <c r="M284" s="180"/>
      <c r="N284" s="148" t="str">
        <f>IF(M276&gt;0,LOOKUP(M276,b!$F$1:$F$201,b!$H$1:$H$201),b!$H$1)</f>
        <v>-----</v>
      </c>
      <c r="O284" s="180"/>
      <c r="P284" s="148" t="str">
        <f>IF(O276&gt;0,LOOKUP(O276,b!$F$1:$F$201,b!$H$1:$H$201),b!$H$1)</f>
        <v>-----</v>
      </c>
    </row>
    <row r="285" spans="1:16" x14ac:dyDescent="0.35">
      <c r="B285" s="118" t="s">
        <v>473</v>
      </c>
      <c r="C285" s="119">
        <v>5</v>
      </c>
      <c r="D285" s="22" t="str">
        <f>IF(C278&gt;0,LOOKUP(C278,b!$F$1:$F$201,b!$H$1:$H$201),b!$H$1)</f>
        <v>-----</v>
      </c>
      <c r="E285" s="119"/>
      <c r="F285" s="22" t="str">
        <f>IF(E278&gt;0,LOOKUP(E278,b!$F$1:$F$201,b!$H$1:$H$201),b!$H$1)</f>
        <v>-----</v>
      </c>
      <c r="G285" s="119"/>
      <c r="H285" s="22" t="str">
        <f>IF(G278&gt;0,LOOKUP(G278,b!$F$1:$F$201,b!$H$1:$H$201),b!$H$1)</f>
        <v>-----</v>
      </c>
      <c r="I285" s="119"/>
      <c r="J285" s="22" t="str">
        <f>IF(I278&gt;0,LOOKUP(I278,b!$F$1:$F$201,b!$H$1:$H$201),b!$H$1)</f>
        <v>-----</v>
      </c>
      <c r="K285" s="119"/>
      <c r="L285" s="22" t="str">
        <f>IF(K278&gt;0,LOOKUP(K278,b!$F$1:$F$201,b!$H$1:$H$201),b!$H$1)</f>
        <v>-----</v>
      </c>
      <c r="M285" s="119"/>
      <c r="N285" s="22" t="str">
        <f>IF(M278&gt;0,LOOKUP(M278,b!$F$1:$F$201,b!$H$1:$H$201),b!$H$1)</f>
        <v>-----</v>
      </c>
      <c r="O285" s="119"/>
      <c r="P285" s="22" t="str">
        <f>IF(O278&gt;0,LOOKUP(O278,b!$F$1:$F$201,b!$H$1:$H$201),b!$H$1)</f>
        <v>-----</v>
      </c>
    </row>
    <row r="286" spans="1:16" ht="55.4" customHeight="1" x14ac:dyDescent="0.35">
      <c r="A286" s="6" t="s">
        <v>474</v>
      </c>
      <c r="B286" s="114"/>
      <c r="C286" s="115"/>
      <c r="D286" s="6"/>
      <c r="E286" s="115"/>
      <c r="F286" s="6"/>
      <c r="G286" s="115"/>
      <c r="H286" s="6"/>
      <c r="I286" s="115"/>
      <c r="J286" s="6"/>
      <c r="K286" s="115"/>
      <c r="L286" s="6"/>
      <c r="M286" s="115"/>
      <c r="N286" s="6"/>
      <c r="O286" s="115"/>
      <c r="P286" s="6"/>
    </row>
    <row r="287" spans="1:16" ht="55.4" customHeight="1" x14ac:dyDescent="0.35">
      <c r="A287" s="6" t="s">
        <v>475</v>
      </c>
      <c r="B287" s="114"/>
      <c r="C287" s="115"/>
      <c r="D287" s="6"/>
      <c r="E287" s="115"/>
      <c r="F287" s="6"/>
      <c r="G287" s="115"/>
      <c r="H287" s="6"/>
      <c r="I287" s="115"/>
      <c r="J287" s="6"/>
      <c r="K287" s="115"/>
      <c r="L287" s="6"/>
      <c r="M287" s="115"/>
      <c r="N287" s="6"/>
      <c r="O287" s="115"/>
      <c r="P287" s="6"/>
    </row>
    <row r="288" spans="1:16" ht="55.4" customHeight="1" x14ac:dyDescent="0.35">
      <c r="A288" s="6" t="s">
        <v>476</v>
      </c>
      <c r="B288" s="6"/>
      <c r="C288" s="8"/>
      <c r="D288" s="6"/>
      <c r="E288" s="8"/>
      <c r="F288" s="6"/>
      <c r="G288" s="8"/>
      <c r="H288" s="6"/>
      <c r="I288" s="8"/>
      <c r="J288" s="6"/>
      <c r="K288" s="8"/>
      <c r="L288" s="6"/>
      <c r="M288" s="8"/>
      <c r="N288" s="6"/>
      <c r="O288" s="8"/>
      <c r="P288" s="6"/>
    </row>
    <row r="289" spans="1:16" ht="23.5" x14ac:dyDescent="0.55000000000000004">
      <c r="A289" s="107" t="s">
        <v>491</v>
      </c>
      <c r="D289">
        <v>170</v>
      </c>
      <c r="F289">
        <v>172</v>
      </c>
      <c r="H289">
        <v>174</v>
      </c>
      <c r="J289">
        <v>176</v>
      </c>
      <c r="L289">
        <v>178</v>
      </c>
      <c r="N289">
        <v>180</v>
      </c>
      <c r="P289">
        <v>182</v>
      </c>
    </row>
    <row r="290" spans="1:16" x14ac:dyDescent="0.35">
      <c r="C290" s="368" t="s">
        <v>293</v>
      </c>
      <c r="D290" s="368"/>
      <c r="E290" s="368" t="s">
        <v>294</v>
      </c>
      <c r="F290" s="368"/>
      <c r="G290" s="368" t="s">
        <v>295</v>
      </c>
      <c r="H290" s="368"/>
      <c r="I290" s="368" t="s">
        <v>296</v>
      </c>
      <c r="J290" s="368"/>
      <c r="K290" s="368" t="s">
        <v>297</v>
      </c>
      <c r="L290" s="368"/>
      <c r="M290" s="368" t="s">
        <v>298</v>
      </c>
      <c r="N290" s="368"/>
      <c r="O290" s="368" t="s">
        <v>299</v>
      </c>
      <c r="P290" s="368"/>
    </row>
    <row r="291" spans="1:16" x14ac:dyDescent="0.35">
      <c r="C291" s="369">
        <f>booking!C170</f>
        <v>45460</v>
      </c>
      <c r="D291" s="368"/>
      <c r="E291" s="369">
        <f>booking!C172</f>
        <v>45461</v>
      </c>
      <c r="F291" s="368"/>
      <c r="G291" s="369">
        <f>booking!C174</f>
        <v>45462</v>
      </c>
      <c r="H291" s="368"/>
      <c r="I291" s="369">
        <f>booking!C176</f>
        <v>45463</v>
      </c>
      <c r="J291" s="368"/>
      <c r="K291" s="369">
        <f>booking!C178</f>
        <v>45464</v>
      </c>
      <c r="L291" s="368"/>
      <c r="M291" s="369">
        <f>booking!C180</f>
        <v>45465</v>
      </c>
      <c r="N291" s="368"/>
      <c r="O291" s="369">
        <f>booking!C182</f>
        <v>45466</v>
      </c>
      <c r="P291" s="368"/>
    </row>
    <row r="292" spans="1:16" x14ac:dyDescent="0.35">
      <c r="C292" s="1" t="s">
        <v>387</v>
      </c>
      <c r="D292" t="s">
        <v>464</v>
      </c>
      <c r="E292" s="1" t="s">
        <v>387</v>
      </c>
      <c r="F292" t="s">
        <v>464</v>
      </c>
      <c r="G292" s="1" t="s">
        <v>387</v>
      </c>
      <c r="H292" t="s">
        <v>464</v>
      </c>
      <c r="I292" s="1" t="s">
        <v>387</v>
      </c>
      <c r="J292" t="s">
        <v>464</v>
      </c>
      <c r="K292" s="1" t="s">
        <v>387</v>
      </c>
      <c r="L292" t="s">
        <v>464</v>
      </c>
      <c r="M292" s="1" t="s">
        <v>387</v>
      </c>
      <c r="N292" t="s">
        <v>464</v>
      </c>
      <c r="O292" s="1" t="s">
        <v>387</v>
      </c>
      <c r="P292" t="s">
        <v>464</v>
      </c>
    </row>
    <row r="293" spans="1:16" ht="18.5" x14ac:dyDescent="0.45">
      <c r="A293" s="367" t="s">
        <v>465</v>
      </c>
      <c r="B293" s="39" t="s">
        <v>466</v>
      </c>
      <c r="C293" s="110">
        <f>IF(AND(booking!$D170&lt;&gt;booking!$E170,booking!$D170&gt;0),booking!$D170,0)</f>
        <v>0</v>
      </c>
      <c r="D293" s="108" t="str">
        <f>LOOKUP(C293,b!$F$1:$F$200,b!$G$1:$G$200)</f>
        <v>--------</v>
      </c>
      <c r="E293" s="110">
        <f>IF(AND(booking!$D172&lt;&gt;booking!$E172,booking!$D172&gt;0),booking!$D172,0)</f>
        <v>19</v>
      </c>
      <c r="F293" s="108" t="str">
        <f>LOOKUP(E293,b!$F$1:$F$200,b!$G$1:$G$200)</f>
        <v>Hanne Rene</v>
      </c>
      <c r="G293" s="110">
        <f>IF(AND(booking!$D174&lt;&gt;booking!$E174,booking!$D174&gt;0),booking!$D174,0)</f>
        <v>0</v>
      </c>
      <c r="H293" s="108" t="str">
        <f>LOOKUP(G293,b!$F$1:$F$200,b!$G$1:$G$200)</f>
        <v>--------</v>
      </c>
      <c r="I293" s="110">
        <f>IF(AND(booking!$D176&lt;&gt;booking!$E176,booking!$D176&gt;0),booking!$D176,0)</f>
        <v>0</v>
      </c>
      <c r="J293" s="108" t="str">
        <f>LOOKUP(I293,b!$F$1:$F$200,b!$G$1:$G$200)</f>
        <v>--------</v>
      </c>
      <c r="K293" s="110">
        <f>IF(AND(booking!$D178&lt;&gt;booking!$E178,booking!$D178&gt;0),booking!$D178,0)</f>
        <v>6</v>
      </c>
      <c r="L293" s="108" t="str">
        <f>LOOKUP(K293,b!$F$1:$F$200,b!$G$1:$G$200)</f>
        <v>Nulle &amp;co</v>
      </c>
      <c r="M293" s="110">
        <f>IF(AND(booking!$D180&lt;&gt;booking!$E180,booking!$D180&gt;0),booking!$D180,0)</f>
        <v>0</v>
      </c>
      <c r="N293" s="108" t="str">
        <f>LOOKUP(M293,b!$F$1:$F$200,b!$G$1:$G$200)</f>
        <v>--------</v>
      </c>
      <c r="O293" s="110">
        <f>IF(AND(booking!$D182&lt;&gt;booking!$E182,booking!$D182&gt;0),booking!$D182,0)</f>
        <v>0</v>
      </c>
      <c r="P293" s="108" t="str">
        <f>LOOKUP(O293,b!$F$1:$F$200,b!$G$1:$G$200)</f>
        <v>--------</v>
      </c>
    </row>
    <row r="294" spans="1:16" ht="18.5" x14ac:dyDescent="0.45">
      <c r="A294" s="367"/>
      <c r="B294" s="39" t="s">
        <v>467</v>
      </c>
      <c r="C294" s="110">
        <f>IF(AND(booking!$D170&lt;&gt;booking!$E170,booking!$E170&gt;0),booking!$E170,0)</f>
        <v>0</v>
      </c>
      <c r="D294" s="108" t="str">
        <f>LOOKUP(C294,b!$F$1:$F$200,b!$G$1:$G$200)</f>
        <v>--------</v>
      </c>
      <c r="E294" s="110">
        <f>IF(AND(booking!$D172&lt;&gt;booking!$E172,booking!$E172&gt;0),booking!$E172,0)</f>
        <v>6</v>
      </c>
      <c r="F294" s="108" t="str">
        <f>LOOKUP(E294,b!$F$1:$F$200,b!$G$1:$G$200)</f>
        <v>Nulle &amp;co</v>
      </c>
      <c r="G294" s="110">
        <f>IF(AND(booking!$D174&lt;&gt;booking!$E174,booking!$E174&gt;0),booking!$E174,0)</f>
        <v>0</v>
      </c>
      <c r="H294" s="108" t="str">
        <f>LOOKUP(G294,b!$F$1:$F$200,b!$G$1:$G$200)</f>
        <v>--------</v>
      </c>
      <c r="I294" s="110">
        <f>IF(AND(booking!$D176&lt;&gt;booking!$E176,booking!$E176&gt;0),booking!$E176,0)</f>
        <v>0</v>
      </c>
      <c r="J294" s="108" t="str">
        <f>LOOKUP(I294,b!$F$1:$F$200,b!$G$1:$G$200)</f>
        <v>--------</v>
      </c>
      <c r="K294" s="110">
        <f>IF(AND(booking!$D178&lt;&gt;booking!$E178,booking!$E178&gt;0),booking!$E178,0)</f>
        <v>60</v>
      </c>
      <c r="L294" s="108" t="str">
        <f>LOOKUP(K294,b!$F$1:$F$200,b!$G$1:$G$200)</f>
        <v>Kjeld Vang-Olsen</v>
      </c>
      <c r="M294" s="110">
        <f>IF(AND(booking!$D180&lt;&gt;booking!$E180,booking!$E180&gt;0),booking!$E180,0)</f>
        <v>0</v>
      </c>
      <c r="N294" s="108" t="str">
        <f>LOOKUP(M294,b!$F$1:$F$200,b!$G$1:$G$200)</f>
        <v>--------</v>
      </c>
      <c r="O294" s="110">
        <f>IF(AND(booking!$D182&lt;&gt;booking!$E182,booking!$E182&gt;0),booking!$E182,0)</f>
        <v>0</v>
      </c>
      <c r="P294" s="108" t="str">
        <f>LOOKUP(O294,b!$F$1:$F$200,b!$G$1:$G$200)</f>
        <v>--------</v>
      </c>
    </row>
    <row r="295" spans="1:16" ht="18.5" x14ac:dyDescent="0.45">
      <c r="A295" s="367" t="s">
        <v>468</v>
      </c>
      <c r="B295" s="148" t="s">
        <v>466</v>
      </c>
      <c r="C295" s="177">
        <f>IF(AND(booking!$G170&lt;&gt;booking!$H170,booking!$G170&gt;0),booking!$G170,0)</f>
        <v>35</v>
      </c>
      <c r="D295" s="178" t="str">
        <f>LOOKUP(C295,b!$F$1:$F$200,b!$G$1:$G$200)</f>
        <v>Kaj Hansen</v>
      </c>
      <c r="E295" s="177">
        <f>IF(AND(booking!$G172&lt;&gt;booking!$H172,booking!$G172&gt;0),booking!$G172,0)</f>
        <v>0</v>
      </c>
      <c r="F295" s="178" t="str">
        <f>LOOKUP(E295,b!$F$1:$F$200,b!$G$1:$G$200)</f>
        <v>--------</v>
      </c>
      <c r="G295" s="177">
        <f>IF(AND(booking!$G174&lt;&gt;booking!$H174,booking!$G174&gt;0),booking!$G174,0)</f>
        <v>0</v>
      </c>
      <c r="H295" s="178" t="str">
        <f>LOOKUP(G295,b!$F$1:$F$200,b!$G$1:$G$200)</f>
        <v>--------</v>
      </c>
      <c r="I295" s="177">
        <f>IF(AND(booking!$G176&lt;&gt;booking!$H176,booking!$G176&gt;0),booking!$G176,0)</f>
        <v>0</v>
      </c>
      <c r="J295" s="178" t="str">
        <f>LOOKUP(I295,b!$F$1:$F$200,b!$G$1:$G$200)</f>
        <v>--------</v>
      </c>
      <c r="K295" s="177">
        <f>IF(AND(booking!$G178&lt;&gt;booking!$H178,booking!$G178&gt;0),booking!$G178,0)</f>
        <v>6</v>
      </c>
      <c r="L295" s="178" t="str">
        <f>LOOKUP(K295,b!$F$1:$F$200,b!$G$1:$G$200)</f>
        <v>Nulle &amp;co</v>
      </c>
      <c r="M295" s="177">
        <f>IF(AND(booking!$G180&lt;&gt;booking!$H180,booking!$G180&gt;0),booking!$G180,0)</f>
        <v>0</v>
      </c>
      <c r="N295" s="178" t="str">
        <f>LOOKUP(M295,b!$F$1:$F$200,b!$G$1:$G$200)</f>
        <v>--------</v>
      </c>
      <c r="O295" s="177">
        <f>IF(AND(booking!$G182&lt;&gt;booking!$H182,booking!$G182&gt;0),booking!$G182,0)</f>
        <v>0</v>
      </c>
      <c r="P295" s="178" t="str">
        <f>LOOKUP(O295,b!$F$1:$F$200,b!$G$1:$G$200)</f>
        <v>--------</v>
      </c>
    </row>
    <row r="296" spans="1:16" ht="18.5" x14ac:dyDescent="0.45">
      <c r="A296" s="367"/>
      <c r="B296" s="148" t="s">
        <v>467</v>
      </c>
      <c r="C296" s="177">
        <f>IF(AND(booking!$G170&lt;&gt;booking!$H170,booking!$H170&gt;0),booking!$H170,0)</f>
        <v>0</v>
      </c>
      <c r="D296" s="178" t="str">
        <f>LOOKUP(C296,b!$F$1:$F$200,b!$G$1:$G$200)</f>
        <v>--------</v>
      </c>
      <c r="E296" s="177">
        <f>IF(AND(booking!$G172&lt;&gt;booking!$H172,booking!$H172&gt;0),booking!$H172,0)</f>
        <v>6</v>
      </c>
      <c r="F296" s="178" t="str">
        <f>LOOKUP(E296,b!$F$1:$F$200,b!$G$1:$G$200)</f>
        <v>Nulle &amp;co</v>
      </c>
      <c r="G296" s="177">
        <f>IF(AND(booking!$G174&lt;&gt;booking!$H174,booking!$H174&gt;0),booking!$H174,0)</f>
        <v>0</v>
      </c>
      <c r="H296" s="178" t="str">
        <f>LOOKUP(G296,b!$F$1:$F$200,b!$G$1:$G$200)</f>
        <v>--------</v>
      </c>
      <c r="I296" s="177">
        <f>IF(AND(booking!$G176&lt;&gt;booking!$H176,booking!$H176&gt;0),booking!$H176,0)</f>
        <v>0</v>
      </c>
      <c r="J296" s="178" t="str">
        <f>LOOKUP(I296,b!$F$1:$F$200,b!$G$1:$G$200)</f>
        <v>--------</v>
      </c>
      <c r="K296" s="177">
        <f>IF(AND(booking!$G178&lt;&gt;booking!$H178,booking!$H178&gt;0),booking!$H178,0)</f>
        <v>0</v>
      </c>
      <c r="L296" s="178" t="str">
        <f>LOOKUP(K296,b!$F$1:$F$200,b!$G$1:$G$200)</f>
        <v>--------</v>
      </c>
      <c r="M296" s="177">
        <f>IF(AND(booking!$G180&lt;&gt;booking!$H180,booking!$H180&gt;0),booking!$H180,0)</f>
        <v>32</v>
      </c>
      <c r="N296" s="178" t="str">
        <f>LOOKUP(M296,b!$F$1:$F$200,b!$G$1:$G$200)</f>
        <v>Jutta Kugler</v>
      </c>
      <c r="O296" s="177">
        <f>IF(AND(booking!$G182&lt;&gt;booking!$H182,booking!$H182&gt;0),booking!$H182,0)</f>
        <v>0</v>
      </c>
      <c r="P296" s="178" t="str">
        <f>LOOKUP(O296,b!$F$1:$F$200,b!$G$1:$G$200)</f>
        <v>--------</v>
      </c>
    </row>
    <row r="297" spans="1:16" ht="18.5" x14ac:dyDescent="0.45">
      <c r="A297" s="367" t="s">
        <v>469</v>
      </c>
      <c r="B297" s="6" t="s">
        <v>466</v>
      </c>
      <c r="C297" s="110">
        <f>IF(AND(booking!$J170&lt;&gt;booking!$K170,booking!$J170&gt;0),booking!$J170,0)</f>
        <v>0</v>
      </c>
      <c r="D297" s="108" t="str">
        <f>LOOKUP(C297,b!$F$1:$F$200,b!$G$1:$G$200)</f>
        <v>--------</v>
      </c>
      <c r="E297" s="110">
        <f>IF(AND(booking!$J172&lt;&gt;booking!$K172,booking!$J172&gt;0),booking!$J172,0)</f>
        <v>0</v>
      </c>
      <c r="F297" s="108" t="str">
        <f>LOOKUP(E297,b!$F$1:$F$200,b!$G$1:$G$200)</f>
        <v>--------</v>
      </c>
      <c r="G297" s="110">
        <f>IF(AND(booking!$J174&lt;&gt;booking!$K174,booking!$J174&gt;0),booking!$J174,0)</f>
        <v>0</v>
      </c>
      <c r="H297" s="108" t="str">
        <f>LOOKUP(G297,b!$F$1:$F$200,b!$G$1:$G$200)</f>
        <v>--------</v>
      </c>
      <c r="I297" s="110">
        <f>IF(AND(booking!$J176&lt;&gt;booking!$K176,booking!$J176&gt;0),booking!$J176,0)</f>
        <v>0</v>
      </c>
      <c r="J297" s="108" t="str">
        <f>LOOKUP(I297,b!$F$1:$F$200,b!$G$1:$G$200)</f>
        <v>--------</v>
      </c>
      <c r="K297" s="110">
        <f>IF(AND(booking!$J178&lt;&gt;booking!$K178,booking!$J178&gt;0),booking!$J178,0)</f>
        <v>0</v>
      </c>
      <c r="L297" s="108" t="str">
        <f>LOOKUP(K297,b!$F$1:$F$200,b!$G$1:$G$200)</f>
        <v>--------</v>
      </c>
      <c r="M297" s="110">
        <f>IF(AND(booking!$J180&lt;&gt;booking!$K180,booking!$J180&gt;0),booking!$J180,0)</f>
        <v>0</v>
      </c>
      <c r="N297" s="108" t="str">
        <f>LOOKUP(M297,b!$F$1:$F$200,b!$G$1:$G$200)</f>
        <v>--------</v>
      </c>
      <c r="O297" s="110">
        <f>IF(AND(booking!$J182&lt;&gt;booking!$K182,booking!$J182&gt;0),booking!$J182,0)</f>
        <v>0</v>
      </c>
      <c r="P297" s="108" t="str">
        <f>LOOKUP(O297,b!$F$1:$F$200,b!$G$1:$G$200)</f>
        <v>--------</v>
      </c>
    </row>
    <row r="298" spans="1:16" ht="18.5" x14ac:dyDescent="0.45">
      <c r="A298" s="367"/>
      <c r="B298" s="6" t="s">
        <v>467</v>
      </c>
      <c r="C298" s="110">
        <f>IF(AND(booking!$J170&lt;&gt;booking!$K170,booking!$K170&gt;0),booking!$K170,0)</f>
        <v>0</v>
      </c>
      <c r="D298" s="108" t="str">
        <f>LOOKUP(C298,b!$F$1:$F$200,b!$G$1:$G$200)</f>
        <v>--------</v>
      </c>
      <c r="E298" s="110">
        <f>IF(AND(booking!$J172&lt;&gt;booking!$K172,booking!$K172&gt;0),booking!$K172,0)</f>
        <v>0</v>
      </c>
      <c r="F298" s="108" t="str">
        <f>LOOKUP(E298,b!$F$1:$F$200,b!$G$1:$G$200)</f>
        <v>--------</v>
      </c>
      <c r="G298" s="110">
        <f>IF(AND(booking!$J174&lt;&gt;booking!$K174,booking!$K174&gt;0),booking!$K174,0)</f>
        <v>31</v>
      </c>
      <c r="H298" s="108" t="str">
        <f>LOOKUP(G298,b!$F$1:$F$200,b!$G$1:$G$200)</f>
        <v>Camilla Lorqvist</v>
      </c>
      <c r="I298" s="110">
        <f>IF(AND(booking!$J176&lt;&gt;booking!$K176,booking!$K176&gt;0),booking!$K176,0)</f>
        <v>0</v>
      </c>
      <c r="J298" s="108" t="str">
        <f>LOOKUP(I298,b!$F$1:$F$200,b!$G$1:$G$200)</f>
        <v>--------</v>
      </c>
      <c r="K298" s="110">
        <f>IF(AND(booking!$J178&lt;&gt;booking!$K178,booking!$K178&gt;0),booking!$K178,0)</f>
        <v>0</v>
      </c>
      <c r="L298" s="108" t="str">
        <f>LOOKUP(K298,b!$F$1:$F$200,b!$G$1:$G$200)</f>
        <v>--------</v>
      </c>
      <c r="M298" s="110">
        <f>IF(AND(booking!$J180&lt;&gt;booking!$K180,booking!$K180&gt;0),booking!$K180,0)</f>
        <v>0</v>
      </c>
      <c r="N298" s="108" t="str">
        <f>LOOKUP(M298,b!$F$1:$F$200,b!$G$1:$G$200)</f>
        <v>--------</v>
      </c>
      <c r="O298" s="110">
        <f>IF(AND(booking!$J182&lt;&gt;booking!$K182,booking!$K182&gt;0),booking!$K182,0)</f>
        <v>0</v>
      </c>
      <c r="P298" s="108" t="str">
        <f>LOOKUP(O298,b!$F$1:$F$200,b!$G$1:$G$200)</f>
        <v>--------</v>
      </c>
    </row>
    <row r="299" spans="1:16" ht="18.5" x14ac:dyDescent="0.45">
      <c r="A299" s="367" t="s">
        <v>470</v>
      </c>
      <c r="B299" s="148" t="s">
        <v>466</v>
      </c>
      <c r="C299" s="177">
        <f>IF(AND(booking!$M170&lt;&gt;booking!$N170,booking!$M170&gt;0),booking!$M170,0)</f>
        <v>104</v>
      </c>
      <c r="D299" s="178" t="str">
        <f>LOOKUP(C299,b!$F$1:$F$200,b!$G$1:$G$200)</f>
        <v>Anders Brandtoft</v>
      </c>
      <c r="E299" s="177">
        <f>IF(AND(booking!$M172&lt;&gt;booking!$N172,booking!$M172&gt;0),booking!$M172,0)</f>
        <v>0</v>
      </c>
      <c r="F299" s="178" t="str">
        <f>LOOKUP(E299,b!$F$1:$F$200,b!$G$1:$G$200)</f>
        <v>--------</v>
      </c>
      <c r="G299" s="177">
        <f>IF(AND(booking!$M174&lt;&gt;booking!$N174,booking!$M174&gt;0),booking!$M174,0)</f>
        <v>0</v>
      </c>
      <c r="H299" s="178" t="str">
        <f>LOOKUP(G299,b!$F$1:$F$200,b!$G$1:$G$200)</f>
        <v>--------</v>
      </c>
      <c r="I299" s="177">
        <f>IF(AND(booking!$M176&lt;&gt;booking!$N176,booking!$M176&gt;0),booking!$M176,0)</f>
        <v>0</v>
      </c>
      <c r="J299" s="178" t="str">
        <f>LOOKUP(I299,b!$F$1:$F$200,b!$G$1:$G$200)</f>
        <v>--------</v>
      </c>
      <c r="K299" s="177">
        <f>IF(AND(booking!$M178&lt;&gt;booking!$N178,booking!$M178&gt;0),booking!$M178,0)</f>
        <v>0</v>
      </c>
      <c r="L299" s="178" t="str">
        <f>LOOKUP(K299,b!$F$1:$F$200,b!$G$1:$G$200)</f>
        <v>--------</v>
      </c>
      <c r="M299" s="177">
        <f>IF(AND(booking!$M180&lt;&gt;booking!$N180,booking!$M180&gt;0),booking!$M180,0)</f>
        <v>0</v>
      </c>
      <c r="N299" s="178" t="str">
        <f>LOOKUP(M299,b!$F$1:$F$200,b!$G$1:$G$200)</f>
        <v>--------</v>
      </c>
      <c r="O299" s="177">
        <f>IF(AND(booking!$M182&lt;&gt;booking!$N182,booking!$M182&gt;0),booking!$M182,0)</f>
        <v>0</v>
      </c>
      <c r="P299" s="178" t="str">
        <f>LOOKUP(O299,b!$F$1:$F$200,b!$G$1:$G$200)</f>
        <v>--------</v>
      </c>
    </row>
    <row r="300" spans="1:16" ht="18.5" x14ac:dyDescent="0.45">
      <c r="A300" s="367"/>
      <c r="B300" s="148" t="s">
        <v>467</v>
      </c>
      <c r="C300" s="177">
        <f>IF(AND(booking!$M170&lt;&gt;booking!$N170,booking!$N170&gt;0),booking!$N170,0)</f>
        <v>7</v>
      </c>
      <c r="D300" s="178" t="str">
        <f>LOOKUP(C300,b!$F$1:$F$200,b!$G$1:$G$200)</f>
        <v>Ralf Redlich &amp; co</v>
      </c>
      <c r="E300" s="177">
        <f>IF(AND(booking!$M172&lt;&gt;booking!$N172,booking!$N172&gt;0),booking!$N172,0)</f>
        <v>0</v>
      </c>
      <c r="F300" s="178" t="str">
        <f>LOOKUP(E300,b!$F$1:$F$200,b!$G$1:$G$200)</f>
        <v>--------</v>
      </c>
      <c r="G300" s="177">
        <f>IF(AND(booking!$M174&lt;&gt;booking!$N174,booking!$N174&gt;0),booking!$N174,0)</f>
        <v>0</v>
      </c>
      <c r="H300" s="178" t="str">
        <f>LOOKUP(G300,b!$F$1:$F$200,b!$G$1:$G$200)</f>
        <v>--------</v>
      </c>
      <c r="I300" s="177">
        <f>IF(AND(booking!$M176&lt;&gt;booking!$N176,booking!$N176&gt;0),booking!$N176,0)</f>
        <v>0</v>
      </c>
      <c r="J300" s="178" t="str">
        <f>LOOKUP(I300,b!$F$1:$F$200,b!$G$1:$G$200)</f>
        <v>--------</v>
      </c>
      <c r="K300" s="177">
        <f>IF(AND(booking!$M178&lt;&gt;booking!$N178,booking!$N178&gt;0),booking!$N178,0)</f>
        <v>0</v>
      </c>
      <c r="L300" s="178" t="str">
        <f>LOOKUP(K300,b!$F$1:$F$200,b!$G$1:$G$200)</f>
        <v>--------</v>
      </c>
      <c r="M300" s="177">
        <f>IF(AND(booking!$M180&lt;&gt;booking!$N180,booking!$N180&gt;0),booking!$N180,0)</f>
        <v>0</v>
      </c>
      <c r="N300" s="178" t="str">
        <f>LOOKUP(M300,b!$F$1:$F$200,b!$G$1:$G$200)</f>
        <v>--------</v>
      </c>
      <c r="O300" s="177">
        <f>IF(AND(booking!$M182&lt;&gt;booking!$N182,booking!$N182&gt;0),booking!$N182,0)</f>
        <v>0</v>
      </c>
      <c r="P300" s="178" t="str">
        <f>LOOKUP(O300,b!$F$1:$F$200,b!$G$1:$G$200)</f>
        <v>--------</v>
      </c>
    </row>
    <row r="301" spans="1:16" ht="18.5" x14ac:dyDescent="0.45">
      <c r="A301" s="367" t="s">
        <v>471</v>
      </c>
      <c r="B301" s="6" t="s">
        <v>466</v>
      </c>
      <c r="C301" s="110">
        <f>IF(AND(booking!$P170&lt;&gt;booking!$Q170,booking!$P170&gt;0),booking!$P170,0)</f>
        <v>17</v>
      </c>
      <c r="D301" s="108" t="str">
        <f>LOOKUP(C301,b!$F$1:$F$200,b!$G$1:$G$200)</f>
        <v>Lars Thaarbøl</v>
      </c>
      <c r="E301" s="110">
        <f>IF(AND(booking!$P172&lt;&gt;booking!$Q172,booking!$P172&gt;0),booking!$P172,0)</f>
        <v>0</v>
      </c>
      <c r="F301" s="108" t="str">
        <f>LOOKUP(E301,b!$F$1:$F$200,b!$G$1:$G$200)</f>
        <v>--------</v>
      </c>
      <c r="G301" s="110">
        <f>IF(AND(booking!$P174&lt;&gt;booking!$Q174,booking!$P174&gt;0),booking!$P174,0)</f>
        <v>0</v>
      </c>
      <c r="H301" s="108" t="str">
        <f>LOOKUP(G301,b!$F$1:$F$200,b!$G$1:$G$200)</f>
        <v>--------</v>
      </c>
      <c r="I301" s="110">
        <f>IF(AND(booking!$P176&lt;&gt;booking!$Q176,booking!$P176&gt;0),booking!$P176,0)</f>
        <v>0</v>
      </c>
      <c r="J301" s="108" t="str">
        <f>LOOKUP(I301,b!$F$1:$F$200,b!$G$1:$G$200)</f>
        <v>--------</v>
      </c>
      <c r="K301" s="110">
        <f>IF(AND(booking!$P178&lt;&gt;booking!$Q178,booking!$P178&gt;0),booking!$P178,0)</f>
        <v>0</v>
      </c>
      <c r="L301" s="108" t="str">
        <f>LOOKUP(K301,b!$F$1:$F$200,b!$G$1:$G$200)</f>
        <v>--------</v>
      </c>
      <c r="M301" s="110">
        <f>IF(AND(booking!$P180&lt;&gt;booking!$Q180,booking!$P180&gt;0),booking!$P180,0)</f>
        <v>0</v>
      </c>
      <c r="N301" s="108" t="str">
        <f>LOOKUP(M301,b!$F$1:$F$200,b!$G$1:$G$200)</f>
        <v>--------</v>
      </c>
      <c r="O301" s="110">
        <f>IF(AND(booking!$P182&lt;&gt;booking!$Q182,booking!$P182&gt;0),booking!$P182,0)</f>
        <v>0</v>
      </c>
      <c r="P301" s="108" t="str">
        <f>LOOKUP(O301,b!$F$1:$F$200,b!$G$1:$G$200)</f>
        <v>--------</v>
      </c>
    </row>
    <row r="302" spans="1:16" ht="18.5" x14ac:dyDescent="0.45">
      <c r="A302" s="367"/>
      <c r="B302" s="6" t="s">
        <v>467</v>
      </c>
      <c r="C302" s="110">
        <f>IF(AND(booking!$P170&lt;&gt;booking!$Q170,booking!$Q170&gt;0),booking!$Q170,0)</f>
        <v>7</v>
      </c>
      <c r="D302" s="108" t="str">
        <f>LOOKUP(C302,b!$F$1:$F$200,b!$G$1:$G$200)</f>
        <v>Ralf Redlich &amp; co</v>
      </c>
      <c r="E302" s="110">
        <f>IF(AND(booking!$P172&lt;&gt;booking!$Q172,booking!$Q172&gt;0),booking!$Q172,0)</f>
        <v>0</v>
      </c>
      <c r="F302" s="108" t="str">
        <f>LOOKUP(E302,b!$F$1:$F$200,b!$G$1:$G$200)</f>
        <v>--------</v>
      </c>
      <c r="G302" s="110">
        <f>IF(AND(booking!$P174&lt;&gt;booking!$Q174,booking!$Q174&gt;0),booking!$Q174,0)</f>
        <v>0</v>
      </c>
      <c r="H302" s="108" t="str">
        <f>LOOKUP(G302,b!$F$1:$F$200,b!$G$1:$G$200)</f>
        <v>--------</v>
      </c>
      <c r="I302" s="110">
        <f>IF(AND(booking!$P176&lt;&gt;booking!$Q176,booking!$Q176&gt;0),booking!$Q176,0)</f>
        <v>0</v>
      </c>
      <c r="J302" s="108" t="str">
        <f>LOOKUP(I302,b!$F$1:$F$200,b!$G$1:$G$200)</f>
        <v>--------</v>
      </c>
      <c r="K302" s="110">
        <f>IF(AND(booking!$P178&lt;&gt;booking!$Q178,booking!$Q178&gt;0),booking!$Q178,0)</f>
        <v>0</v>
      </c>
      <c r="L302" s="108" t="str">
        <f>LOOKUP(K302,b!$F$1:$F$200,b!$G$1:$G$200)</f>
        <v>--------</v>
      </c>
      <c r="M302" s="110">
        <f>IF(AND(booking!$P180&lt;&gt;booking!$Q180,booking!$Q180&gt;0),booking!$Q180,0)</f>
        <v>0</v>
      </c>
      <c r="N302" s="108" t="str">
        <f>LOOKUP(M302,b!$F$1:$F$200,b!$G$1:$G$200)</f>
        <v>--------</v>
      </c>
      <c r="O302" s="110">
        <f>IF(AND(booking!$P182&lt;&gt;booking!$Q182,booking!$Q182&gt;0),booking!$Q182,0)</f>
        <v>0</v>
      </c>
      <c r="P302" s="108" t="str">
        <f>LOOKUP(O302,b!$F$1:$F$200,b!$G$1:$G$200)</f>
        <v>--------</v>
      </c>
    </row>
    <row r="303" spans="1:16" ht="18.5" x14ac:dyDescent="0.45">
      <c r="B303" s="6"/>
      <c r="C303" s="110"/>
      <c r="D303" s="108"/>
      <c r="E303" s="110"/>
      <c r="F303" s="108"/>
      <c r="G303" s="110"/>
      <c r="H303" s="108"/>
      <c r="I303" s="110"/>
      <c r="J303" s="108"/>
      <c r="K303" s="110"/>
      <c r="L303" s="108"/>
      <c r="M303" s="110"/>
      <c r="N303" s="108"/>
      <c r="O303" s="110"/>
      <c r="P303" s="108"/>
    </row>
    <row r="304" spans="1:16" ht="18.5" x14ac:dyDescent="0.45">
      <c r="A304" t="s">
        <v>472</v>
      </c>
      <c r="B304" s="6"/>
      <c r="C304" s="110">
        <f>booking!V170</f>
        <v>2</v>
      </c>
      <c r="D304" s="108"/>
      <c r="E304" s="110">
        <f>booking!V172</f>
        <v>4</v>
      </c>
      <c r="F304" s="108"/>
      <c r="G304" s="110">
        <f>booking!V174</f>
        <v>8</v>
      </c>
      <c r="H304" s="108"/>
      <c r="I304" s="110">
        <f>booking!V176</f>
        <v>8</v>
      </c>
      <c r="J304" s="108"/>
      <c r="K304" s="110">
        <f>booking!V178</f>
        <v>8</v>
      </c>
      <c r="L304" s="108"/>
      <c r="M304" s="110">
        <f>booking!V180</f>
        <v>4</v>
      </c>
      <c r="N304" s="108"/>
      <c r="O304" s="110">
        <f>booking!V182</f>
        <v>6</v>
      </c>
      <c r="P304" s="108"/>
    </row>
    <row r="305" spans="1:16" x14ac:dyDescent="0.35">
      <c r="B305" s="114" t="s">
        <v>473</v>
      </c>
      <c r="C305" s="115">
        <v>1</v>
      </c>
      <c r="D305" s="6" t="str">
        <f>IF(weekplan!C294&gt;0,LOOKUP(weekplan!C294,b!$F$1:$F$201,b!$H$1:$H$201),b!$H$1)</f>
        <v>-----</v>
      </c>
      <c r="E305" s="115"/>
      <c r="F305" s="6">
        <f>IF(weekplan!E294&gt;0,LOOKUP(weekplan!E294,b!$F$1:$F$201,b!$H$1:$H$201),b!$H$1)</f>
        <v>0</v>
      </c>
      <c r="G305" s="115"/>
      <c r="H305" s="6" t="str">
        <f>IF(weekplan!G294&gt;0,LOOKUP(weekplan!G294,b!$F$1:$F$201,b!$H$1:$H$201),b!$H$1)</f>
        <v>-----</v>
      </c>
      <c r="I305" s="115"/>
      <c r="J305" s="6" t="str">
        <f>IF(weekplan!I294&gt;0,LOOKUP(weekplan!I294,b!$F$1:$F$201,b!$H$1:$H$201),b!$H$1)</f>
        <v>-----</v>
      </c>
      <c r="K305" s="115"/>
      <c r="L305" s="6">
        <f>IF(weekplan!K294&gt;0,LOOKUP(weekplan!K294,b!$F$1:$F$201,b!$H$1:$H$201),b!$H$1)</f>
        <v>0</v>
      </c>
      <c r="M305" s="115"/>
      <c r="N305" s="6" t="str">
        <f>IF(weekplan!M294&gt;0,LOOKUP(weekplan!M294,b!$F$1:$F$201,b!$H$1:$H$201),b!$H$1)</f>
        <v>-----</v>
      </c>
      <c r="O305" s="115"/>
      <c r="P305" s="6" t="str">
        <f>IF(weekplan!O294&gt;0,LOOKUP(weekplan!O294,b!$F$1:$F$201,b!$H$1:$H$201),b!$H$1)</f>
        <v>-----</v>
      </c>
    </row>
    <row r="306" spans="1:16" x14ac:dyDescent="0.35">
      <c r="B306" s="179" t="s">
        <v>473</v>
      </c>
      <c r="C306" s="180">
        <v>2</v>
      </c>
      <c r="D306" s="148" t="str">
        <f>IF(C296&gt;0,LOOKUP(C296,b!$F$1:$F$201,b!$H$1:$H$201),b!$H$1)</f>
        <v>-----</v>
      </c>
      <c r="E306" s="180"/>
      <c r="F306" s="148">
        <f>IF(E296&gt;0,LOOKUP(E296,b!$F$1:$F$201,b!$H$1:$H$201),b!$H$1)</f>
        <v>0</v>
      </c>
      <c r="G306" s="180"/>
      <c r="H306" s="148" t="str">
        <f>IF(G296&gt;0,LOOKUP(G296,b!$F$1:$F$201,b!$H$1:$H$201),b!$H$1)</f>
        <v>-----</v>
      </c>
      <c r="I306" s="180"/>
      <c r="J306" s="148" t="str">
        <f>IF(I296&gt;0,LOOKUP(I296,b!$F$1:$F$201,b!$H$1:$H$201),b!$H$1)</f>
        <v>-----</v>
      </c>
      <c r="K306" s="180"/>
      <c r="L306" s="148" t="str">
        <f>IF(K296&gt;0,LOOKUP(K296,b!$F$1:$F$201,b!$H$1:$H$201),b!$H$1)</f>
        <v>-----</v>
      </c>
      <c r="M306" s="180"/>
      <c r="N306" s="148">
        <f>IF(M296&gt;0,LOOKUP(M296,b!$F$1:$F$201,b!$H$1:$H$201),b!$H$1)</f>
        <v>0</v>
      </c>
      <c r="O306" s="180"/>
      <c r="P306" s="148" t="str">
        <f>IF(O296&gt;0,LOOKUP(O296,b!$F$1:$F$201,b!$H$1:$H$201),b!$H$1)</f>
        <v>-----</v>
      </c>
    </row>
    <row r="307" spans="1:16" x14ac:dyDescent="0.35">
      <c r="B307" s="114" t="s">
        <v>473</v>
      </c>
      <c r="C307" s="115">
        <v>3</v>
      </c>
      <c r="D307" s="6" t="str">
        <f>IF(C298&gt;0,LOOKUP(C298,b!$F$1:$F$201,b!$H$1:$H$201),b!$H$1)</f>
        <v>-----</v>
      </c>
      <c r="E307" s="115"/>
      <c r="F307" s="6" t="str">
        <f>IF(weekplan!E298&gt;0,LOOKUP(weekplan!E298,b!$F$1:$F$201,b!$H$1:$H$201),b!$H$1)</f>
        <v>-----</v>
      </c>
      <c r="G307" s="115"/>
      <c r="H307" s="6" t="str">
        <f>IF(G298&gt;0,LOOKUP(G298,b!$F$1:$F$201,b!$H$1:$H$201),b!$H$1)</f>
        <v>x</v>
      </c>
      <c r="I307" s="115"/>
      <c r="J307" s="6" t="str">
        <f>IF(I298&gt;0,LOOKUP(I298,b!$F$1:$F$201,b!$H$1:$H$201),b!$H$1)</f>
        <v>-----</v>
      </c>
      <c r="K307" s="115"/>
      <c r="L307" s="6" t="str">
        <f>IF(K298&gt;0,LOOKUP(K298,b!$F$1:$F$201,b!$H$1:$H$201),b!$H$1)</f>
        <v>-----</v>
      </c>
      <c r="M307" s="115"/>
      <c r="N307" s="6" t="str">
        <f>IF(M298&gt;0,LOOKUP(M298,b!$F$1:$F$201,b!$H$1:$H$201),b!$H$1)</f>
        <v>-----</v>
      </c>
      <c r="O307" s="115"/>
      <c r="P307" s="6" t="str">
        <f>IF(O298&gt;0,LOOKUP(O298,b!$F$1:$F$201,b!$H$1:$H$201),b!$H$1)</f>
        <v>-----</v>
      </c>
    </row>
    <row r="308" spans="1:16" x14ac:dyDescent="0.35">
      <c r="B308" s="179" t="s">
        <v>473</v>
      </c>
      <c r="C308" s="180">
        <v>4</v>
      </c>
      <c r="D308" s="148">
        <f>IF(C300&gt;0,LOOKUP(C300,b!$F$1:$F$201,b!$H$1:$H$201),b!$H$1)</f>
        <v>0</v>
      </c>
      <c r="E308" s="180"/>
      <c r="F308" s="148" t="str">
        <f>IF(E298&gt;0,LOOKUP(E298,b!$F$1:$F$201,b!$H$1:$H$201),b!$H$1)</f>
        <v>-----</v>
      </c>
      <c r="G308" s="180"/>
      <c r="H308" s="148" t="str">
        <f>IF(G300&gt;0,LOOKUP(G300,b!$F$1:$F$201,b!$H$1:$H$201),b!$H$1)</f>
        <v>-----</v>
      </c>
      <c r="I308" s="180"/>
      <c r="J308" s="148" t="str">
        <f>IF(I300&gt;0,LOOKUP(I300,b!$F$1:$F$201,b!$H$1:$H$201),b!$H$1)</f>
        <v>-----</v>
      </c>
      <c r="K308" s="180"/>
      <c r="L308" s="148" t="str">
        <f>IF(K300&gt;0,LOOKUP(K300,b!$F$1:$F$201,b!$H$1:$H$201),b!$H$1)</f>
        <v>-----</v>
      </c>
      <c r="M308" s="180"/>
      <c r="N308" s="148" t="str">
        <f>IF(M300&gt;0,LOOKUP(M300,b!$F$1:$F$201,b!$H$1:$H$201),b!$H$1)</f>
        <v>-----</v>
      </c>
      <c r="O308" s="180"/>
      <c r="P308" s="148" t="str">
        <f>IF(O300&gt;0,LOOKUP(O300,b!$F$1:$F$201,b!$H$1:$H$201),b!$H$1)</f>
        <v>-----</v>
      </c>
    </row>
    <row r="309" spans="1:16" x14ac:dyDescent="0.35">
      <c r="B309" s="118" t="s">
        <v>473</v>
      </c>
      <c r="C309" s="119">
        <v>5</v>
      </c>
      <c r="D309" s="22">
        <f>IF(C302&gt;0,LOOKUP(C302,b!$F$1:$F$201,b!$H$1:$H$201),b!$H$1)</f>
        <v>0</v>
      </c>
      <c r="E309" s="119"/>
      <c r="F309" s="22" t="str">
        <f>IF(weekplan!E298&gt;0,LOOKUP(weekplan!E298,b!$F$1:$F$201,b!$H$1:$H$201),b!$H$1)</f>
        <v>-----</v>
      </c>
      <c r="G309" s="119"/>
      <c r="H309" s="22" t="str">
        <f>IF(G302&gt;0,LOOKUP(G302,b!$F$1:$F$201,b!$H$1:$H$201),b!$H$1)</f>
        <v>-----</v>
      </c>
      <c r="I309" s="119"/>
      <c r="J309" s="22" t="str">
        <f>IF(I302&gt;0,LOOKUP(I302,b!$F$1:$F$201,b!$H$1:$H$201),b!$H$1)</f>
        <v>-----</v>
      </c>
      <c r="K309" s="119"/>
      <c r="L309" s="22" t="str">
        <f>IF(K302&gt;0,LOOKUP(K302,b!$F$1:$F$201,b!$H$1:$H$201),b!$H$1)</f>
        <v>-----</v>
      </c>
      <c r="M309" s="119"/>
      <c r="N309" s="22" t="str">
        <f>IF(M302&gt;0,LOOKUP(M302,b!$F$1:$F$201,b!$H$1:$H$201),b!$H$1)</f>
        <v>-----</v>
      </c>
      <c r="O309" s="119"/>
      <c r="P309" s="22" t="str">
        <f>IF(O302&gt;0,LOOKUP(O302,b!$F$1:$F$201,b!$H$1:$H$201),b!$H$1)</f>
        <v>-----</v>
      </c>
    </row>
    <row r="310" spans="1:16" ht="55.4" customHeight="1" x14ac:dyDescent="0.35">
      <c r="A310" s="6" t="s">
        <v>474</v>
      </c>
      <c r="B310" s="114"/>
      <c r="C310" s="115"/>
      <c r="D310" s="6"/>
      <c r="E310" s="115"/>
      <c r="F310" s="6"/>
      <c r="G310" s="115"/>
      <c r="H310" s="6"/>
      <c r="I310" s="115"/>
      <c r="J310" s="6"/>
      <c r="K310" s="115"/>
      <c r="L310" s="6"/>
      <c r="M310" s="115"/>
      <c r="N310" s="6"/>
      <c r="O310" s="115"/>
      <c r="P310" s="6"/>
    </row>
    <row r="311" spans="1:16" ht="55.4" customHeight="1" x14ac:dyDescent="0.35">
      <c r="A311" s="6" t="s">
        <v>475</v>
      </c>
      <c r="B311" s="114"/>
      <c r="C311" s="115"/>
      <c r="D311" s="6"/>
      <c r="E311" s="115"/>
      <c r="F311" s="6"/>
      <c r="G311" s="115"/>
      <c r="H311" s="6"/>
      <c r="I311" s="115"/>
      <c r="J311" s="6"/>
      <c r="K311" s="115"/>
      <c r="L311" s="6"/>
      <c r="M311" s="115"/>
      <c r="N311" s="6"/>
      <c r="O311" s="115"/>
      <c r="P311" s="6"/>
    </row>
    <row r="312" spans="1:16" ht="55.4" customHeight="1" x14ac:dyDescent="0.35">
      <c r="A312" s="6" t="s">
        <v>476</v>
      </c>
      <c r="B312" s="114"/>
      <c r="C312" s="115"/>
      <c r="D312" s="6"/>
      <c r="E312" s="115"/>
      <c r="F312" s="6"/>
      <c r="G312" s="115"/>
      <c r="H312" s="6"/>
      <c r="I312" s="115"/>
      <c r="J312" s="6"/>
      <c r="K312" s="115"/>
      <c r="L312" s="6"/>
      <c r="M312" s="115"/>
      <c r="N312" s="6"/>
      <c r="O312" s="115"/>
      <c r="P312" s="6"/>
    </row>
    <row r="313" spans="1:16" ht="23.5" x14ac:dyDescent="0.55000000000000004">
      <c r="A313" s="107" t="s">
        <v>492</v>
      </c>
      <c r="D313">
        <v>184</v>
      </c>
      <c r="F313">
        <v>186</v>
      </c>
      <c r="H313">
        <v>188</v>
      </c>
      <c r="J313">
        <v>190</v>
      </c>
      <c r="L313">
        <v>192</v>
      </c>
      <c r="N313">
        <v>194</v>
      </c>
      <c r="P313">
        <v>196</v>
      </c>
    </row>
    <row r="314" spans="1:16" x14ac:dyDescent="0.35">
      <c r="C314" s="368" t="s">
        <v>293</v>
      </c>
      <c r="D314" s="368"/>
      <c r="E314" s="368" t="s">
        <v>294</v>
      </c>
      <c r="F314" s="368"/>
      <c r="G314" s="368" t="s">
        <v>295</v>
      </c>
      <c r="H314" s="368"/>
      <c r="I314" s="368" t="s">
        <v>296</v>
      </c>
      <c r="J314" s="368"/>
      <c r="K314" s="368" t="s">
        <v>297</v>
      </c>
      <c r="L314" s="368"/>
      <c r="M314" s="368" t="s">
        <v>298</v>
      </c>
      <c r="N314" s="368"/>
      <c r="O314" s="368" t="s">
        <v>299</v>
      </c>
      <c r="P314" s="368"/>
    </row>
    <row r="315" spans="1:16" x14ac:dyDescent="0.35">
      <c r="C315" s="369">
        <f>booking!C184</f>
        <v>45467</v>
      </c>
      <c r="D315" s="368"/>
      <c r="E315" s="369">
        <f>booking!C186</f>
        <v>45468</v>
      </c>
      <c r="F315" s="368"/>
      <c r="G315" s="369">
        <f>booking!C188</f>
        <v>45469</v>
      </c>
      <c r="H315" s="368"/>
      <c r="I315" s="369">
        <f>booking!C190</f>
        <v>45470</v>
      </c>
      <c r="J315" s="368"/>
      <c r="K315" s="369">
        <f>booking!C192</f>
        <v>45471</v>
      </c>
      <c r="L315" s="368"/>
      <c r="M315" s="369">
        <f>booking!C194</f>
        <v>45472</v>
      </c>
      <c r="N315" s="368"/>
      <c r="O315" s="369">
        <f>booking!C196</f>
        <v>45473</v>
      </c>
      <c r="P315" s="368"/>
    </row>
    <row r="316" spans="1:16" x14ac:dyDescent="0.35">
      <c r="C316" s="1" t="s">
        <v>387</v>
      </c>
      <c r="D316" t="s">
        <v>464</v>
      </c>
      <c r="E316" s="1" t="s">
        <v>387</v>
      </c>
      <c r="F316" t="s">
        <v>464</v>
      </c>
      <c r="G316" s="1" t="s">
        <v>387</v>
      </c>
      <c r="H316" t="s">
        <v>464</v>
      </c>
      <c r="I316" s="1" t="s">
        <v>387</v>
      </c>
      <c r="J316" t="s">
        <v>464</v>
      </c>
      <c r="K316" s="1" t="s">
        <v>387</v>
      </c>
      <c r="L316" t="s">
        <v>464</v>
      </c>
      <c r="M316" s="1" t="s">
        <v>387</v>
      </c>
      <c r="N316" t="s">
        <v>464</v>
      </c>
      <c r="O316" s="1" t="s">
        <v>387</v>
      </c>
      <c r="P316" t="s">
        <v>464</v>
      </c>
    </row>
    <row r="317" spans="1:16" ht="18.5" x14ac:dyDescent="0.45">
      <c r="A317" s="367" t="s">
        <v>465</v>
      </c>
      <c r="B317" s="39" t="s">
        <v>466</v>
      </c>
      <c r="C317" s="110">
        <f>IF(AND(booking!$D184&lt;&gt;booking!$E184,booking!$D184&gt;0),booking!$D184,0)</f>
        <v>0</v>
      </c>
      <c r="D317" s="108" t="str">
        <f>LOOKUP(C317,b!$F$1:$F$200,b!$G$1:$G$200)</f>
        <v>--------</v>
      </c>
      <c r="E317" s="110">
        <f>IF(AND(booking!$D186&lt;&gt;booking!$E186,booking!$D186&gt;0),booking!$D186,0)</f>
        <v>0</v>
      </c>
      <c r="F317" s="108" t="str">
        <f>LOOKUP(E317,b!$F$1:$F$200,b!$G$1:$G$200)</f>
        <v>--------</v>
      </c>
      <c r="G317" s="110">
        <f>IF(AND(booking!$D188&lt;&gt;booking!$E188,booking!$D188&gt;0),booking!$D188,0)</f>
        <v>0</v>
      </c>
      <c r="H317" s="108" t="str">
        <f>LOOKUP(G317,b!$F$1:$F$200,b!$G$1:$G$200)</f>
        <v>--------</v>
      </c>
      <c r="I317" s="110">
        <f>IF(AND(booking!$D190&lt;&gt;booking!$E190,booking!$D190&gt;0),booking!$D190,0)</f>
        <v>0</v>
      </c>
      <c r="J317" s="108" t="str">
        <f>LOOKUP(I317,b!$F$1:$F$200,b!$G$1:$G$200)</f>
        <v>--------</v>
      </c>
      <c r="K317" s="110">
        <f>IF(AND(booking!$D192&lt;&gt;booking!$E192,booking!$D192&gt;0),booking!$D192,0)</f>
        <v>60</v>
      </c>
      <c r="L317" s="108" t="str">
        <f>LOOKUP(K317,b!$F$1:$F$200,b!$G$1:$G$200)</f>
        <v>Kjeld Vang-Olsen</v>
      </c>
      <c r="M317" s="110">
        <f>IF(AND(booking!$D194&lt;&gt;booking!$E194,booking!$D194&gt;0),booking!$D194,0)</f>
        <v>0</v>
      </c>
      <c r="N317" s="108" t="str">
        <f>LOOKUP(M317,b!$F$1:$F$200,b!$G$1:$G$200)</f>
        <v>--------</v>
      </c>
      <c r="O317" s="110">
        <f>IF(AND(booking!$D196&lt;&gt;booking!$E196,booking!$D196&gt;0),booking!$D196,0)</f>
        <v>0</v>
      </c>
      <c r="P317" s="108" t="str">
        <f>LOOKUP(O317,b!$F$1:$F$200,b!$G$1:$G$200)</f>
        <v>--------</v>
      </c>
    </row>
    <row r="318" spans="1:16" ht="18.5" x14ac:dyDescent="0.45">
      <c r="A318" s="367"/>
      <c r="B318" s="39" t="s">
        <v>467</v>
      </c>
      <c r="C318" s="110">
        <f>IF(AND(booking!$D184&lt;&gt;booking!$E184,booking!$E184&gt;0),booking!$E184,0)</f>
        <v>0</v>
      </c>
      <c r="D318" s="108" t="str">
        <f>LOOKUP(C318,b!$F$1:$F$200,b!$G$1:$G$200)</f>
        <v>--------</v>
      </c>
      <c r="E318" s="110">
        <f>IF(AND(booking!$D186&lt;&gt;booking!$E186,booking!$E186&gt;0),booking!$E186,0)</f>
        <v>0</v>
      </c>
      <c r="F318" s="108" t="str">
        <f>LOOKUP(E318,b!$F$1:$F$200,b!$G$1:$G$200)</f>
        <v>--------</v>
      </c>
      <c r="G318" s="110">
        <f>IF(AND(booking!$D188&lt;&gt;booking!$E188,booking!$E188&gt;0),booking!$E188,0)</f>
        <v>0</v>
      </c>
      <c r="H318" s="108" t="str">
        <f>LOOKUP(G318,b!$F$1:$F$200,b!$G$1:$G$200)</f>
        <v>--------</v>
      </c>
      <c r="I318" s="110">
        <f>IF(AND(booking!$D190&lt;&gt;booking!$E190,booking!$E190&gt;0),booking!$E190,0)</f>
        <v>0</v>
      </c>
      <c r="J318" s="108" t="str">
        <f>LOOKUP(I318,b!$F$1:$F$200,b!$G$1:$G$200)</f>
        <v>--------</v>
      </c>
      <c r="K318" s="110">
        <f>IF(AND(booking!$D192&lt;&gt;booking!$E192,booking!$E192&gt;0),booking!$E192,0)</f>
        <v>0</v>
      </c>
      <c r="L318" s="108" t="str">
        <f>LOOKUP(K318,b!$F$1:$F$200,b!$G$1:$G$200)</f>
        <v>--------</v>
      </c>
      <c r="M318" s="110">
        <f>IF(AND(booking!$D194&lt;&gt;booking!$E194,booking!$E194&gt;0),booking!$E194,0)</f>
        <v>0</v>
      </c>
      <c r="N318" s="108" t="str">
        <f>LOOKUP(M318,b!$F$1:$F$200,b!$G$1:$G$200)</f>
        <v>--------</v>
      </c>
      <c r="O318" s="110">
        <f>IF(AND(booking!$D196&lt;&gt;booking!$E196,booking!$E196&gt;0),booking!$E196,0)</f>
        <v>11</v>
      </c>
      <c r="P318" s="108" t="str">
        <f>LOOKUP(O318,b!$F$1:$F$200,b!$G$1:$G$200)</f>
        <v>Brian Skov</v>
      </c>
    </row>
    <row r="319" spans="1:16" ht="18.5" x14ac:dyDescent="0.45">
      <c r="A319" s="367" t="s">
        <v>468</v>
      </c>
      <c r="B319" s="148" t="s">
        <v>466</v>
      </c>
      <c r="C319" s="177">
        <f>IF(AND(booking!$G184&lt;&gt;booking!$H184,booking!$G184&gt;0),booking!$G184,0)</f>
        <v>0</v>
      </c>
      <c r="D319" s="178" t="str">
        <f>LOOKUP(C319,b!$F$1:$F$200,b!$G$1:$G$200)</f>
        <v>--------</v>
      </c>
      <c r="E319" s="177">
        <f>IF(AND(booking!$G186&lt;&gt;booking!$H186,booking!$G186&gt;0),booking!$G186,0)</f>
        <v>0</v>
      </c>
      <c r="F319" s="178" t="str">
        <f>LOOKUP(E319,b!$F$1:$F$200,b!$G$1:$G$200)</f>
        <v>--------</v>
      </c>
      <c r="G319" s="177">
        <f>IF(AND(booking!$G188&lt;&gt;booking!$H188,booking!$G188&gt;0),booking!$G188,0)</f>
        <v>0</v>
      </c>
      <c r="H319" s="178" t="str">
        <f>LOOKUP(G319,b!$F$1:$F$200,b!$G$1:$G$200)</f>
        <v>--------</v>
      </c>
      <c r="I319" s="177">
        <f>IF(AND(booking!$G190&lt;&gt;booking!$H190,booking!$G190&gt;0),booking!$G190,0)</f>
        <v>0</v>
      </c>
      <c r="J319" s="178" t="str">
        <f>LOOKUP(I319,b!$F$1:$F$200,b!$G$1:$G$200)</f>
        <v>--------</v>
      </c>
      <c r="K319" s="177">
        <f>IF(AND(booking!$G192&lt;&gt;booking!$H192,booking!$G192&gt;0),booking!$G192,0)</f>
        <v>0</v>
      </c>
      <c r="L319" s="178" t="str">
        <f>LOOKUP(K319,b!$F$1:$F$200,b!$G$1:$G$200)</f>
        <v>--------</v>
      </c>
      <c r="M319" s="177">
        <f>IF(AND(booking!$G194&lt;&gt;booking!$H194,booking!$G194&gt;0),booking!$G194,0)</f>
        <v>0</v>
      </c>
      <c r="N319" s="178" t="str">
        <f>LOOKUP(M319,b!$F$1:$F$200,b!$G$1:$G$200)</f>
        <v>--------</v>
      </c>
      <c r="O319" s="177">
        <f>IF(AND(booking!$G196&lt;&gt;booking!$H196,booking!$G196&gt;0),booking!$G196,0)</f>
        <v>0</v>
      </c>
      <c r="P319" s="178" t="str">
        <f>LOOKUP(O319,b!$F$1:$F$200,b!$G$1:$G$200)</f>
        <v>--------</v>
      </c>
    </row>
    <row r="320" spans="1:16" ht="18.5" x14ac:dyDescent="0.45">
      <c r="A320" s="367"/>
      <c r="B320" s="148" t="s">
        <v>467</v>
      </c>
      <c r="C320" s="177">
        <f>IF(AND(booking!$G184&lt;&gt;booking!$H184,booking!$H184&gt;0),booking!$H184,0)</f>
        <v>0</v>
      </c>
      <c r="D320" s="178" t="str">
        <f>LOOKUP(C320,b!$F$1:$F$200,b!$G$1:$G$200)</f>
        <v>--------</v>
      </c>
      <c r="E320" s="177">
        <f>IF(AND(booking!$G186&lt;&gt;booking!$H186,booking!$H186&gt;0),booking!$H186,0)</f>
        <v>0</v>
      </c>
      <c r="F320" s="178" t="str">
        <f>LOOKUP(E320,b!$F$1:$F$200,b!$G$1:$G$200)</f>
        <v>--------</v>
      </c>
      <c r="G320" s="177">
        <f>IF(AND(booking!$G188&lt;&gt;booking!$H188,booking!$H188&gt;0),booking!$H188,0)</f>
        <v>0</v>
      </c>
      <c r="H320" s="178" t="str">
        <f>LOOKUP(G320,b!$F$1:$F$200,b!$G$1:$G$200)</f>
        <v>--------</v>
      </c>
      <c r="I320" s="177">
        <f>IF(AND(booking!$G190&lt;&gt;booking!$H190,booking!$H190&gt;0),booking!$H190,0)</f>
        <v>0</v>
      </c>
      <c r="J320" s="178" t="str">
        <f>LOOKUP(I320,b!$F$1:$F$200,b!$G$1:$G$200)</f>
        <v>--------</v>
      </c>
      <c r="K320" s="177">
        <f>IF(AND(booking!$G192&lt;&gt;booking!$H192,booking!$H192&gt;0),booking!$H192,0)</f>
        <v>0</v>
      </c>
      <c r="L320" s="178" t="str">
        <f>LOOKUP(K320,b!$F$1:$F$200,b!$G$1:$G$200)</f>
        <v>--------</v>
      </c>
      <c r="M320" s="177">
        <f>IF(AND(booking!$G194&lt;&gt;booking!$H194,booking!$H194&gt;0),booking!$H194,0)</f>
        <v>0</v>
      </c>
      <c r="N320" s="178" t="str">
        <f>LOOKUP(M320,b!$F$1:$F$200,b!$G$1:$G$200)</f>
        <v>--------</v>
      </c>
      <c r="O320" s="177">
        <f>IF(AND(booking!$G196&lt;&gt;booking!$H196,booking!$H196&gt;0),booking!$H196,0)</f>
        <v>0</v>
      </c>
      <c r="P320" s="178" t="str">
        <f>LOOKUP(O320,b!$F$1:$F$200,b!$G$1:$G$200)</f>
        <v>--------</v>
      </c>
    </row>
    <row r="321" spans="1:16" ht="18.5" x14ac:dyDescent="0.45">
      <c r="A321" s="367" t="s">
        <v>469</v>
      </c>
      <c r="B321" s="6" t="s">
        <v>466</v>
      </c>
      <c r="C321" s="110">
        <f>IF(AND(booking!$J184&lt;&gt;booking!$K184,booking!$J184&gt;0),booking!$J184,0)</f>
        <v>31</v>
      </c>
      <c r="D321" s="108" t="str">
        <f>LOOKUP(C321,b!$F$1:$F$200,b!$G$1:$G$200)</f>
        <v>Camilla Lorqvist</v>
      </c>
      <c r="E321" s="110">
        <f>IF(AND(booking!$J186&lt;&gt;booking!$K186,booking!$J186&gt;0),booking!$J186,0)</f>
        <v>0</v>
      </c>
      <c r="F321" s="108" t="str">
        <f>LOOKUP(E321,b!$F$1:$F$200,b!$G$1:$G$200)</f>
        <v>--------</v>
      </c>
      <c r="G321" s="110">
        <f>IF(AND(booking!$J188&lt;&gt;booking!$K188,booking!$J188&gt;0),booking!$J188,0)</f>
        <v>0</v>
      </c>
      <c r="H321" s="108" t="str">
        <f>LOOKUP(G321,b!$F$1:$F$200,b!$G$1:$G$200)</f>
        <v>--------</v>
      </c>
      <c r="I321" s="110">
        <f>IF(AND(booking!$J190&lt;&gt;booking!$K190,booking!$J190&gt;0),booking!$J190,0)</f>
        <v>110</v>
      </c>
      <c r="J321" s="108" t="str">
        <f>LOOKUP(I321,b!$F$1:$F$200,b!$G$1:$G$200)</f>
        <v>Grethe &amp; Birger Lindberg Skov</v>
      </c>
      <c r="K321" s="110">
        <f>IF(AND(booking!$J192&lt;&gt;booking!$K192,booking!$J192&gt;0),booking!$J192,0)</f>
        <v>0</v>
      </c>
      <c r="L321" s="108" t="str">
        <f>LOOKUP(K321,b!$F$1:$F$200,b!$G$1:$G$200)</f>
        <v>--------</v>
      </c>
      <c r="M321" s="110">
        <f>IF(AND(booking!$J203&lt;&gt;booking!$K203,booking!$J203&gt;0),booking!$J203,0)</f>
        <v>0</v>
      </c>
      <c r="N321" s="108" t="str">
        <f>LOOKUP(M321,b!$F$1:$F$200,b!$G$1:$G$200)</f>
        <v>--------</v>
      </c>
      <c r="O321" s="110">
        <f>IF(AND(booking!$J196&lt;&gt;booking!$K196,booking!$J196&gt;0),booking!$J196,0)</f>
        <v>77</v>
      </c>
      <c r="P321" s="108" t="str">
        <f>LOOKUP(O321,b!$F$1:$F$200,b!$G$1:$G$200)</f>
        <v>Anne Hastrup Poulsen</v>
      </c>
    </row>
    <row r="322" spans="1:16" ht="18.5" x14ac:dyDescent="0.45">
      <c r="A322" s="367"/>
      <c r="B322" s="6" t="s">
        <v>467</v>
      </c>
      <c r="C322" s="110">
        <f>IF(AND(booking!$J184&lt;&gt;booking!$K184,booking!$K184&gt;0),booking!$K184,0)</f>
        <v>110</v>
      </c>
      <c r="D322" s="108" t="str">
        <f>LOOKUP(C322,b!$F$1:$F$200,b!$G$1:$G$200)</f>
        <v>Grethe &amp; Birger Lindberg Skov</v>
      </c>
      <c r="E322" s="110">
        <f>IF(AND(booking!$J186&lt;&gt;booking!$K186,booking!$K186&gt;0),booking!$K186,0)</f>
        <v>0</v>
      </c>
      <c r="F322" s="108" t="str">
        <f>LOOKUP(E322,b!$F$1:$F$200,b!$G$1:$G$200)</f>
        <v>--------</v>
      </c>
      <c r="G322" s="110">
        <f>IF(AND(booking!$J188&lt;&gt;booking!$K188,booking!$K188&gt;0),booking!$K188,0)</f>
        <v>0</v>
      </c>
      <c r="H322" s="108" t="str">
        <f>LOOKUP(G322,b!$F$1:$F$200,b!$G$1:$G$200)</f>
        <v>--------</v>
      </c>
      <c r="I322" s="110">
        <f>IF(AND(booking!$J190&lt;&gt;booking!$K190,booking!$K190&gt;0),booking!$K190,0)</f>
        <v>77</v>
      </c>
      <c r="J322" s="108" t="str">
        <f>LOOKUP(I322,b!$F$1:$F$200,b!$G$1:$G$200)</f>
        <v>Anne Hastrup Poulsen</v>
      </c>
      <c r="K322" s="110">
        <f>IF(AND(booking!$J192&lt;&gt;booking!$K192,booking!$K192&gt;0),booking!$K192,0)</f>
        <v>0</v>
      </c>
      <c r="L322" s="108" t="str">
        <f>LOOKUP(K322,b!$F$1:$F$200,b!$G$1:$G$200)</f>
        <v>--------</v>
      </c>
      <c r="M322" s="110">
        <f>IF(AND(booking!$J194&lt;&gt;booking!$K194,booking!$K194&gt;0),booking!$K194,0)</f>
        <v>0</v>
      </c>
      <c r="N322" s="108" t="str">
        <f>LOOKUP(M322,b!$F$1:$F$200,b!$G$1:$G$200)</f>
        <v>--------</v>
      </c>
      <c r="O322" s="110">
        <f>IF(AND(booking!$J196&lt;&gt;booking!$K196,booking!$K196&gt;0),booking!$K196,0)</f>
        <v>117</v>
      </c>
      <c r="P322" s="108" t="str">
        <f>LOOKUP(O322,b!$F$1:$F$200,b!$G$1:$G$200)</f>
        <v>Kim Teglberg</v>
      </c>
    </row>
    <row r="323" spans="1:16" ht="18.5" x14ac:dyDescent="0.45">
      <c r="A323" s="367" t="s">
        <v>470</v>
      </c>
      <c r="B323" s="148" t="s">
        <v>466</v>
      </c>
      <c r="C323" s="177">
        <f>IF(AND(booking!$M184&lt;&gt;booking!$N184,booking!$M184&gt;0),booking!$M184,0)</f>
        <v>7</v>
      </c>
      <c r="D323" s="178" t="str">
        <f>LOOKUP(C323,b!$F$1:$F$200,b!$G$1:$G$200)</f>
        <v>Ralf Redlich &amp; co</v>
      </c>
      <c r="E323" s="177">
        <f>IF(AND(booking!$M186&lt;&gt;booking!$N186,booking!$M186&gt;0),booking!$M186,0)</f>
        <v>0</v>
      </c>
      <c r="F323" s="178" t="str">
        <f>LOOKUP(E323,b!$F$1:$F$200,b!$G$1:$G$200)</f>
        <v>--------</v>
      </c>
      <c r="G323" s="177">
        <f>IF(AND(booking!$M188&lt;&gt;booking!$N188,booking!$M188&gt;0),booking!$M188,0)</f>
        <v>0</v>
      </c>
      <c r="H323" s="178" t="str">
        <f>LOOKUP(G323,b!$F$1:$F$200,b!$G$1:$G$200)</f>
        <v>--------</v>
      </c>
      <c r="I323" s="177">
        <f>IF(AND(booking!$M190&lt;&gt;booking!$N190,booking!$M190&gt;0),booking!$M190,0)</f>
        <v>0</v>
      </c>
      <c r="J323" s="178" t="str">
        <f>LOOKUP(I323,b!$F$1:$F$200,b!$G$1:$G$200)</f>
        <v>--------</v>
      </c>
      <c r="K323" s="177">
        <f>IF(AND(booking!$M192&lt;&gt;booking!$N192,booking!$M192&gt;0),booking!$M192,0)</f>
        <v>0</v>
      </c>
      <c r="L323" s="178" t="str">
        <f>LOOKUP(K323,b!$F$1:$F$200,b!$G$1:$G$200)</f>
        <v>--------</v>
      </c>
      <c r="M323" s="177">
        <f>IF(AND(booking!$M194&lt;&gt;booking!$N194,booking!$M194&gt;0),booking!$M194,0)</f>
        <v>0</v>
      </c>
      <c r="N323" s="178" t="str">
        <f>LOOKUP(M323,b!$F$1:$F$200,b!$G$1:$G$200)</f>
        <v>--------</v>
      </c>
      <c r="O323" s="177">
        <f>IF(AND(booking!$M196&lt;&gt;booking!$N196,booking!$M196&gt;0),booking!$M196,0)</f>
        <v>0</v>
      </c>
      <c r="P323" s="178" t="str">
        <f>LOOKUP(O323,b!$F$1:$F$200,b!$G$1:$G$200)</f>
        <v>--------</v>
      </c>
    </row>
    <row r="324" spans="1:16" ht="18.5" x14ac:dyDescent="0.45">
      <c r="A324" s="367"/>
      <c r="B324" s="148" t="s">
        <v>467</v>
      </c>
      <c r="C324" s="177">
        <f>IF(AND(booking!$M184&lt;&gt;booking!$N184,booking!$N184&gt;0),booking!$N184,0)</f>
        <v>106</v>
      </c>
      <c r="D324" s="178" t="str">
        <f>LOOKUP(C324,b!$F$1:$F$200,b!$G$1:$G$200)</f>
        <v>Henrik Skydejerg Hansen</v>
      </c>
      <c r="E324" s="177">
        <f>IF(AND(booking!$M186&lt;&gt;booking!$N186,booking!$N186&gt;0),booking!$N186,0)</f>
        <v>0</v>
      </c>
      <c r="F324" s="178" t="str">
        <f>LOOKUP(E324,b!$F$1:$F$200,b!$G$1:$G$200)</f>
        <v>--------</v>
      </c>
      <c r="G324" s="177">
        <f>IF(AND(booking!$M188&lt;&gt;booking!$N188,booking!$N188&gt;0),booking!$N188,0)</f>
        <v>0</v>
      </c>
      <c r="H324" s="178" t="str">
        <f>LOOKUP(G324,b!$F$1:$F$200,b!$G$1:$G$200)</f>
        <v>--------</v>
      </c>
      <c r="I324" s="177">
        <f>IF(AND(booking!$M190&lt;&gt;booking!$N190,booking!$N190&gt;0),booking!$N190,0)</f>
        <v>0</v>
      </c>
      <c r="J324" s="178" t="str">
        <f>LOOKUP(I324,b!$F$1:$F$200,b!$G$1:$G$200)</f>
        <v>--------</v>
      </c>
      <c r="K324" s="177">
        <f>IF(AND(booking!$M192&lt;&gt;booking!$N192,booking!$N192&gt;0),booking!$N192,0)</f>
        <v>0</v>
      </c>
      <c r="L324" s="178" t="str">
        <f>LOOKUP(K324,b!$F$1:$F$200,b!$G$1:$G$200)</f>
        <v>--------</v>
      </c>
      <c r="M324" s="177">
        <f>IF(AND(booking!$M194&lt;&gt;booking!$N194,booking!$N194&gt;0),booking!$N194,0)</f>
        <v>0</v>
      </c>
      <c r="N324" s="178" t="str">
        <f>LOOKUP(M324,b!$F$1:$F$200,b!$G$1:$G$200)</f>
        <v>--------</v>
      </c>
      <c r="O324" s="177">
        <f>IF(AND(booking!$M196&lt;&gt;booking!$N196,booking!$N196&gt;0),booking!$N196,0)</f>
        <v>0</v>
      </c>
      <c r="P324" s="178" t="str">
        <f>LOOKUP(O324,b!$F$1:$F$200,b!$G$1:$G$200)</f>
        <v>--------</v>
      </c>
    </row>
    <row r="325" spans="1:16" ht="18.5" x14ac:dyDescent="0.45">
      <c r="A325" s="367" t="s">
        <v>471</v>
      </c>
      <c r="B325" s="6" t="s">
        <v>466</v>
      </c>
      <c r="C325" s="110">
        <f>IF(AND(booking!$P184&lt;&gt;booking!$Q184,booking!$P184&gt;0),booking!$P184,0)</f>
        <v>7</v>
      </c>
      <c r="D325" s="108" t="str">
        <f>LOOKUP(C325,b!$F$1:$F$200,b!$G$1:$G$200)</f>
        <v>Ralf Redlich &amp; co</v>
      </c>
      <c r="E325" s="110">
        <f>IF(AND(booking!$P186&lt;&gt;booking!$Q186,booking!$P186&gt;0),booking!$P186,0)</f>
        <v>0</v>
      </c>
      <c r="F325" s="108" t="str">
        <f>LOOKUP(E325,b!$F$1:$F$200,b!$G$1:$G$200)</f>
        <v>--------</v>
      </c>
      <c r="G325" s="110">
        <f>IF(AND(booking!$P188&lt;&gt;booking!$Q188,booking!$P188&gt;0),booking!$P188,0)</f>
        <v>0</v>
      </c>
      <c r="H325" s="108" t="str">
        <f>LOOKUP(G325,b!$F$1:$F$200,b!$G$1:$G$200)</f>
        <v>--------</v>
      </c>
      <c r="I325" s="110">
        <f>IF(AND(booking!$P190&lt;&gt;booking!$Q190,booking!$P190&gt;0),booking!$P190,0)</f>
        <v>0</v>
      </c>
      <c r="J325" s="108" t="str">
        <f>LOOKUP(I325,b!$F$1:$F$200,b!$G$1:$G$200)</f>
        <v>--------</v>
      </c>
      <c r="K325" s="110">
        <f>IF(AND(booking!$P192&lt;&gt;booking!$Q192,booking!$P192&gt;0),booking!$P192,0)</f>
        <v>48</v>
      </c>
      <c r="L325" s="108" t="str">
        <f>LOOKUP(K325,b!$F$1:$F$200,b!$G$1:$G$200)</f>
        <v>Jan &amp; Pia Andersen</v>
      </c>
      <c r="M325" s="110">
        <f>IF(AND(booking!$P194&lt;&gt;booking!$Q194,booking!$P194&gt;0),booking!$P194,0)</f>
        <v>0</v>
      </c>
      <c r="N325" s="108" t="str">
        <f>LOOKUP(M325,b!$F$1:$F$200,b!$G$1:$G$200)</f>
        <v>--------</v>
      </c>
      <c r="O325" s="110">
        <f>IF(AND(booking!$P196&lt;&gt;booking!$Q196,booking!$P196&gt;0),booking!$P196,0)</f>
        <v>0</v>
      </c>
      <c r="P325" s="108" t="str">
        <f>LOOKUP(O325,b!$F$1:$F$200,b!$G$1:$G$200)</f>
        <v>--------</v>
      </c>
    </row>
    <row r="326" spans="1:16" ht="18.5" x14ac:dyDescent="0.45">
      <c r="A326" s="367"/>
      <c r="B326" s="6" t="s">
        <v>467</v>
      </c>
      <c r="C326" s="110">
        <f>IF(AND(booking!$P184&lt;&gt;booking!$Q184,booking!$Q184&gt;0),booking!$Q184,0)</f>
        <v>48</v>
      </c>
      <c r="D326" s="108" t="str">
        <f>LOOKUP(C326,b!$F$1:$F$200,b!$G$1:$G$200)</f>
        <v>Jan &amp; Pia Andersen</v>
      </c>
      <c r="E326" s="110">
        <f>IF(AND(booking!$P186&lt;&gt;booking!$Q186,booking!$Q186&gt;0),booking!$Q186,0)</f>
        <v>0</v>
      </c>
      <c r="F326" s="108" t="str">
        <f>LOOKUP(E326,b!$F$1:$F$200,b!$G$1:$G$200)</f>
        <v>--------</v>
      </c>
      <c r="G326" s="110">
        <f>IF(AND(booking!$P188&lt;&gt;booking!$Q188,booking!$Q188&gt;0),booking!$Q188,0)</f>
        <v>0</v>
      </c>
      <c r="H326" s="108" t="str">
        <f>LOOKUP(G326,b!$F$1:$F$200,b!$G$1:$G$200)</f>
        <v>--------</v>
      </c>
      <c r="I326" s="110">
        <f>IF(AND(booking!$P190&lt;&gt;booking!$Q190,booking!$Q190&gt;0),booking!$Q190,0)</f>
        <v>0</v>
      </c>
      <c r="J326" s="108" t="str">
        <f>LOOKUP(I326,b!$F$1:$F$200,b!$G$1:$G$200)</f>
        <v>--------</v>
      </c>
      <c r="K326" s="110">
        <f>IF(AND(booking!$P192&lt;&gt;booking!$Q192,booking!$Q192&gt;0),booking!$Q192,0)</f>
        <v>0</v>
      </c>
      <c r="L326" s="108" t="str">
        <f>LOOKUP(K326,b!$F$1:$F$200,b!$G$1:$G$200)</f>
        <v>--------</v>
      </c>
      <c r="M326" s="110">
        <f>IF(AND(booking!$P194&lt;&gt;booking!$Q194,booking!$Q194&gt;0),booking!$Q194,0)</f>
        <v>90</v>
      </c>
      <c r="N326" s="108" t="str">
        <f>LOOKUP(M326,b!$F$1:$F$200,b!$G$1:$G$200)</f>
        <v>Anette Holmslykke Andersen</v>
      </c>
      <c r="O326" s="110">
        <f>IF(AND(booking!$P196&lt;&gt;booking!$Q196,booking!$Q196&gt;0),booking!$Q196,0)</f>
        <v>0</v>
      </c>
      <c r="P326" s="108" t="str">
        <f>LOOKUP(O326,b!$F$1:$F$200,b!$G$1:$G$200)</f>
        <v>--------</v>
      </c>
    </row>
    <row r="327" spans="1:16" ht="18.5" x14ac:dyDescent="0.45">
      <c r="B327" s="6"/>
      <c r="C327" s="110"/>
      <c r="D327" s="108"/>
      <c r="E327" s="110"/>
      <c r="F327" s="108"/>
      <c r="G327" s="110"/>
      <c r="H327" s="108"/>
      <c r="I327" s="110"/>
      <c r="J327" s="108"/>
      <c r="K327" s="110"/>
      <c r="L327" s="108"/>
      <c r="M327" s="110"/>
      <c r="N327" s="108"/>
      <c r="O327" s="110"/>
      <c r="P327" s="108"/>
    </row>
    <row r="328" spans="1:16" ht="18.5" x14ac:dyDescent="0.45">
      <c r="A328" t="s">
        <v>472</v>
      </c>
      <c r="B328" s="6"/>
      <c r="C328" s="110">
        <f>booking!V184</f>
        <v>6</v>
      </c>
      <c r="D328" s="108"/>
      <c r="E328" s="110">
        <f>booking!V186</f>
        <v>8</v>
      </c>
      <c r="F328" s="108"/>
      <c r="G328" s="110">
        <f>booking!V188</f>
        <v>8</v>
      </c>
      <c r="H328" s="108"/>
      <c r="I328" s="110">
        <f>booking!V190</f>
        <v>8</v>
      </c>
      <c r="J328" s="108"/>
      <c r="K328" s="110">
        <f>booking!V192</f>
        <v>8</v>
      </c>
      <c r="L328" s="108"/>
      <c r="M328" s="110">
        <f>booking!V194</f>
        <v>6</v>
      </c>
      <c r="N328" s="108"/>
      <c r="O328" s="110">
        <f>booking!V196</f>
        <v>5</v>
      </c>
      <c r="P328" s="108"/>
    </row>
    <row r="329" spans="1:16" x14ac:dyDescent="0.35">
      <c r="B329" s="114" t="s">
        <v>473</v>
      </c>
      <c r="C329" s="115">
        <v>1</v>
      </c>
      <c r="D329" s="6" t="str">
        <f>IF(weekplan!C318&gt;0,LOOKUP(weekplan!C318,b!$F$1:$F$201,b!$H$1:$H$201),b!$H$1)</f>
        <v>-----</v>
      </c>
      <c r="E329" s="115"/>
      <c r="F329" s="6" t="str">
        <f>IF(weekplan!E318&gt;0,LOOKUP(weekplan!E318,b!$F$1:$F$201,b!$H$1:$H$201),b!$H$1)</f>
        <v>-----</v>
      </c>
      <c r="G329" s="115"/>
      <c r="H329" s="6" t="str">
        <f>IF(weekplan!G318&gt;0,LOOKUP(weekplan!G318,b!$F$1:$F$201,b!$H$1:$H$201),b!$H$1)</f>
        <v>-----</v>
      </c>
      <c r="I329" s="115"/>
      <c r="J329" s="6" t="str">
        <f>IF(weekplan!I318&gt;0,LOOKUP(weekplan!I318,b!$F$1:$F$201,b!$H$1:$H$201),b!$H$1)</f>
        <v>-----</v>
      </c>
      <c r="K329" s="115"/>
      <c r="L329" s="6" t="str">
        <f>IF(weekplan!K318&gt;0,LOOKUP(weekplan!K318,b!$F$1:$F$201,b!$H$1:$H$201),b!$H$1)</f>
        <v>-----</v>
      </c>
      <c r="M329" s="115"/>
      <c r="N329" s="6" t="str">
        <f>IF(weekplan!M318&gt;0,LOOKUP(weekplan!M318,b!$F$1:$F$201,b!$H$1:$H$201),b!$H$1)</f>
        <v>-----</v>
      </c>
      <c r="O329" s="115"/>
      <c r="P329" s="6">
        <f>IF(weekplan!O318&gt;0,LOOKUP(weekplan!O318,b!$F$1:$F$201,b!$H$1:$H$201),b!$H$1)</f>
        <v>0</v>
      </c>
    </row>
    <row r="330" spans="1:16" x14ac:dyDescent="0.35">
      <c r="B330" s="179" t="s">
        <v>473</v>
      </c>
      <c r="C330" s="180">
        <v>2</v>
      </c>
      <c r="D330" s="148" t="str">
        <f>IF(C320&gt;0,LOOKUP(C320,b!$F$1:$F$201,b!$H$1:$H$201),b!$H$1)</f>
        <v>-----</v>
      </c>
      <c r="E330" s="180"/>
      <c r="F330" s="148" t="str">
        <f>IF(E320&gt;0,LOOKUP(E320,b!$F$1:$F$201,b!$H$1:$H$201),b!$H$1)</f>
        <v>-----</v>
      </c>
      <c r="G330" s="180"/>
      <c r="H330" s="148" t="str">
        <f>IF(G320&gt;0,LOOKUP(G320,b!$F$1:$F$201,b!$H$1:$H$201),b!$H$1)</f>
        <v>-----</v>
      </c>
      <c r="I330" s="180"/>
      <c r="J330" s="148" t="str">
        <f>IF(I320&gt;0,LOOKUP(I320,b!$F$1:$F$201,b!$H$1:$H$201),b!$H$1)</f>
        <v>-----</v>
      </c>
      <c r="K330" s="180"/>
      <c r="L330" s="148" t="str">
        <f>IF(K320&gt;0,LOOKUP(K320,b!$F$1:$F$201,b!$H$1:$H$201),b!$H$1)</f>
        <v>-----</v>
      </c>
      <c r="M330" s="180"/>
      <c r="N330" s="148" t="str">
        <f>IF(M320&gt;0,LOOKUP(M320,b!$F$1:$F$201,b!$H$1:$H$201),b!$H$1)</f>
        <v>-----</v>
      </c>
      <c r="O330" s="180"/>
      <c r="P330" s="148" t="str">
        <f>IF(O320&gt;0,LOOKUP(O320,b!$F$1:$F$201,b!$H$1:$H$201),b!$H$1)</f>
        <v>-----</v>
      </c>
    </row>
    <row r="331" spans="1:16" x14ac:dyDescent="0.35">
      <c r="B331" s="114" t="s">
        <v>473</v>
      </c>
      <c r="C331" s="115">
        <v>3</v>
      </c>
      <c r="D331" s="6" t="str">
        <f>IF(C322&gt;0,LOOKUP(C322,b!$F$1:$F$201,b!$H$1:$H$201),b!$H$1)</f>
        <v>gls@lindbergconsulting.dk</v>
      </c>
      <c r="E331" s="115"/>
      <c r="F331" s="6" t="str">
        <f>IF(E322&gt;0,LOOKUP(E322,b!$F$1:$F$201,b!$H$1:$H$201),b!$H$1)</f>
        <v>-----</v>
      </c>
      <c r="G331" s="115"/>
      <c r="H331" s="6" t="str">
        <f>IF(G322&gt;0,LOOKUP(G322,b!$F$1:$F$201,b!$H$1:$H$201),b!$H$1)</f>
        <v>-----</v>
      </c>
      <c r="I331" s="115"/>
      <c r="J331" s="6">
        <f>IF(I322&gt;0,LOOKUP(I322,b!$F$1:$F$201,b!$H$1:$H$201),b!$H$1)</f>
        <v>0</v>
      </c>
      <c r="K331" s="115"/>
      <c r="L331" s="6" t="str">
        <f>IF(K322&gt;0,LOOKUP(K322,b!$F$1:$F$201,b!$H$1:$H$201),b!$H$1)</f>
        <v>-----</v>
      </c>
      <c r="M331" s="115"/>
      <c r="N331" s="6" t="str">
        <f>IF(M322&gt;0,LOOKUP(M322,b!$F$1:$F$201,b!$H$1:$H$201),b!$H$1)</f>
        <v>-----</v>
      </c>
      <c r="O331" s="115"/>
      <c r="P331" s="6" t="str">
        <f>IF(O322&gt;0,LOOKUP(O322,b!$F$1:$F$201,b!$H$1:$H$201),b!$H$1)</f>
        <v>kim.teglberg1@gmail.com</v>
      </c>
    </row>
    <row r="332" spans="1:16" x14ac:dyDescent="0.35">
      <c r="B332" s="179" t="s">
        <v>473</v>
      </c>
      <c r="C332" s="180">
        <v>4</v>
      </c>
      <c r="D332" s="148">
        <f>IF(C324&gt;0,LOOKUP(C324,b!$F$1:$F$201,b!$H$1:$H$201),b!$H$1)</f>
        <v>0</v>
      </c>
      <c r="E332" s="180"/>
      <c r="F332" s="148" t="str">
        <f>IF(E324&gt;0,LOOKUP(E324,b!$F$1:$F$201,b!$H$1:$H$201),b!$H$1)</f>
        <v>-----</v>
      </c>
      <c r="G332" s="180"/>
      <c r="H332" s="148" t="str">
        <f>IF(G324&gt;0,LOOKUP(G324,b!$F$1:$F$201,b!$H$1:$H$201),b!$H$1)</f>
        <v>-----</v>
      </c>
      <c r="I332" s="180"/>
      <c r="J332" s="148" t="str">
        <f>IF(I324&gt;0,LOOKUP(I324,b!$F$1:$F$201,b!$H$1:$H$201),b!$H$1)</f>
        <v>-----</v>
      </c>
      <c r="K332" s="180"/>
      <c r="L332" s="148" t="str">
        <f>IF(K324&gt;0,LOOKUP(K324,b!$F$1:$F$201,b!$H$1:$H$201),b!$H$1)</f>
        <v>-----</v>
      </c>
      <c r="M332" s="180"/>
      <c r="N332" s="148" t="str">
        <f>IF(M324&gt;0,LOOKUP(M324,b!$F$1:$F$201,b!$H$1:$H$201),b!$H$1)</f>
        <v>-----</v>
      </c>
      <c r="O332" s="180"/>
      <c r="P332" s="148" t="str">
        <f>IF(O324&gt;0,LOOKUP(O324,b!$F$1:$F$201,b!$H$1:$H$201),b!$H$1)</f>
        <v>-----</v>
      </c>
    </row>
    <row r="333" spans="1:16" x14ac:dyDescent="0.35">
      <c r="B333" s="118" t="s">
        <v>473</v>
      </c>
      <c r="C333" s="119">
        <v>5</v>
      </c>
      <c r="D333" s="22">
        <f>IF(C326&gt;0,LOOKUP(C326,b!$F$1:$F$201,b!$H$1:$H$201),b!$H$1)</f>
        <v>0</v>
      </c>
      <c r="E333" s="119"/>
      <c r="F333" s="22" t="str">
        <f>IF(E326&gt;0,LOOKUP(E326,b!$F$1:$F$201,b!$H$1:$H$201),b!$H$1)</f>
        <v>-----</v>
      </c>
      <c r="G333" s="119"/>
      <c r="H333" s="22" t="str">
        <f>IF(G326&gt;0,LOOKUP(G326,b!$F$1:$F$201,b!$H$1:$H$201),b!$H$1)</f>
        <v>-----</v>
      </c>
      <c r="I333" s="119"/>
      <c r="J333" s="22" t="str">
        <f>IF(I326&gt;0,LOOKUP(I326,b!$F$1:$F$201,b!$H$1:$H$201),b!$H$1)</f>
        <v>-----</v>
      </c>
      <c r="K333" s="119"/>
      <c r="L333" s="22" t="str">
        <f>IF(K326&gt;0,LOOKUP(K326,b!$F$1:$F$201,b!$H$1:$H$201),b!$H$1)</f>
        <v>-----</v>
      </c>
      <c r="M333" s="119"/>
      <c r="N333" s="22" t="str">
        <f>IF(M326&gt;0,LOOKUP(M326,b!$F$1:$F$201,b!$H$1:$H$201),b!$H$1)</f>
        <v>anette.holmstykke.andersen@gmail.com</v>
      </c>
      <c r="O333" s="119"/>
      <c r="P333" s="22" t="str">
        <f>IF(O326&gt;0,LOOKUP(O326,b!$F$1:$F$201,b!$H$1:$H$201),b!$H$1)</f>
        <v>-----</v>
      </c>
    </row>
    <row r="334" spans="1:16" ht="55.4" customHeight="1" x14ac:dyDescent="0.35">
      <c r="A334" s="6" t="s">
        <v>474</v>
      </c>
      <c r="B334" s="114"/>
      <c r="C334" s="115"/>
      <c r="D334" s="6"/>
      <c r="E334" s="115"/>
      <c r="F334" s="6"/>
      <c r="G334" s="115"/>
      <c r="H334" s="6"/>
      <c r="I334" s="115"/>
      <c r="J334" s="6"/>
      <c r="K334" s="115"/>
      <c r="L334" s="6"/>
      <c r="M334" s="115"/>
      <c r="N334" s="6"/>
      <c r="O334" s="115"/>
      <c r="P334" s="6"/>
    </row>
    <row r="335" spans="1:16" ht="55.4" customHeight="1" x14ac:dyDescent="0.35">
      <c r="A335" s="6" t="s">
        <v>475</v>
      </c>
      <c r="B335" s="114"/>
      <c r="C335" s="115"/>
      <c r="D335" s="6"/>
      <c r="E335" s="115"/>
      <c r="F335" s="6"/>
      <c r="G335" s="115"/>
      <c r="H335" s="6"/>
      <c r="I335" s="115"/>
      <c r="J335" s="6"/>
      <c r="K335" s="115"/>
      <c r="L335" s="6"/>
      <c r="M335" s="115"/>
      <c r="N335" s="6"/>
      <c r="O335" s="115"/>
      <c r="P335" s="6"/>
    </row>
    <row r="336" spans="1:16" ht="55.4" customHeight="1" x14ac:dyDescent="0.35">
      <c r="A336" s="6" t="s">
        <v>476</v>
      </c>
      <c r="B336" s="114"/>
      <c r="C336" s="115"/>
      <c r="D336" s="6"/>
      <c r="E336" s="115"/>
      <c r="F336" s="6"/>
      <c r="G336" s="115"/>
      <c r="H336" s="6"/>
      <c r="I336" s="115"/>
      <c r="J336" s="6"/>
      <c r="K336" s="115"/>
      <c r="L336" s="6"/>
      <c r="M336" s="115"/>
      <c r="N336" s="6"/>
      <c r="O336" s="115"/>
      <c r="P336" s="6"/>
    </row>
    <row r="337" spans="1:16" ht="23.5" x14ac:dyDescent="0.55000000000000004">
      <c r="A337" s="143" t="s">
        <v>493</v>
      </c>
      <c r="B337" s="6"/>
      <c r="C337" s="8"/>
      <c r="D337" s="6">
        <v>198</v>
      </c>
      <c r="E337" s="8"/>
      <c r="F337" s="6">
        <v>200</v>
      </c>
      <c r="G337" s="8"/>
      <c r="H337" s="6">
        <v>202</v>
      </c>
      <c r="I337" s="8"/>
      <c r="J337" s="6">
        <v>204</v>
      </c>
      <c r="K337" s="8"/>
      <c r="L337" s="6">
        <v>206</v>
      </c>
      <c r="M337" s="8"/>
      <c r="N337" s="6">
        <v>208</v>
      </c>
      <c r="O337" s="8"/>
      <c r="P337" s="6">
        <v>210</v>
      </c>
    </row>
    <row r="338" spans="1:16" x14ac:dyDescent="0.35">
      <c r="C338" s="368" t="s">
        <v>293</v>
      </c>
      <c r="D338" s="368"/>
      <c r="E338" s="368" t="s">
        <v>294</v>
      </c>
      <c r="F338" s="368"/>
      <c r="G338" s="368" t="s">
        <v>295</v>
      </c>
      <c r="H338" s="368"/>
      <c r="I338" s="368" t="s">
        <v>296</v>
      </c>
      <c r="J338" s="368"/>
      <c r="K338" s="368" t="s">
        <v>297</v>
      </c>
      <c r="L338" s="368"/>
      <c r="M338" s="368" t="s">
        <v>298</v>
      </c>
      <c r="N338" s="368"/>
      <c r="O338" s="368" t="s">
        <v>299</v>
      </c>
      <c r="P338" s="368"/>
    </row>
    <row r="339" spans="1:16" x14ac:dyDescent="0.35">
      <c r="C339" s="369">
        <f>booking!C198</f>
        <v>45474</v>
      </c>
      <c r="D339" s="368"/>
      <c r="E339" s="369">
        <f>booking!C200</f>
        <v>45475</v>
      </c>
      <c r="F339" s="368"/>
      <c r="G339" s="369">
        <f>booking!C202</f>
        <v>45476</v>
      </c>
      <c r="H339" s="368"/>
      <c r="I339" s="369">
        <f>booking!C204</f>
        <v>45477</v>
      </c>
      <c r="J339" s="368"/>
      <c r="K339" s="369">
        <f>booking!C206</f>
        <v>45478</v>
      </c>
      <c r="L339" s="368"/>
      <c r="M339" s="369">
        <f>booking!C208</f>
        <v>45479</v>
      </c>
      <c r="N339" s="368"/>
      <c r="O339" s="369">
        <f>booking!C210</f>
        <v>45480</v>
      </c>
      <c r="P339" s="368"/>
    </row>
    <row r="340" spans="1:16" x14ac:dyDescent="0.35">
      <c r="C340" s="1" t="s">
        <v>387</v>
      </c>
      <c r="D340" t="s">
        <v>464</v>
      </c>
      <c r="E340" s="1" t="s">
        <v>387</v>
      </c>
      <c r="F340" t="s">
        <v>464</v>
      </c>
      <c r="G340" s="1" t="s">
        <v>387</v>
      </c>
      <c r="H340" t="s">
        <v>464</v>
      </c>
      <c r="I340" s="1" t="s">
        <v>387</v>
      </c>
      <c r="J340" t="s">
        <v>464</v>
      </c>
      <c r="K340" s="1" t="s">
        <v>387</v>
      </c>
      <c r="L340" t="s">
        <v>464</v>
      </c>
      <c r="M340" s="1" t="s">
        <v>387</v>
      </c>
      <c r="N340" t="s">
        <v>464</v>
      </c>
      <c r="O340" s="1" t="s">
        <v>387</v>
      </c>
      <c r="P340" t="s">
        <v>464</v>
      </c>
    </row>
    <row r="341" spans="1:16" ht="18.5" x14ac:dyDescent="0.45">
      <c r="A341" s="367" t="s">
        <v>465</v>
      </c>
      <c r="B341" s="39" t="s">
        <v>466</v>
      </c>
      <c r="C341" s="110">
        <f>IF(AND(booking!$D198&lt;&gt;booking!$E198,booking!$D198&gt;0),booking!$D198,0)</f>
        <v>0</v>
      </c>
      <c r="D341" s="108" t="str">
        <f>LOOKUP(C341,b!$F$1:$F$200,b!$G$1:$G$200)</f>
        <v>--------</v>
      </c>
      <c r="E341" s="110">
        <f>IF(AND(booking!$D200&lt;&gt;booking!$E200,booking!$D200&gt;0),booking!$D200,0)</f>
        <v>0</v>
      </c>
      <c r="F341" s="108" t="str">
        <f>LOOKUP(E341,b!$F$1:$F$200,b!$G$1:$G$200)</f>
        <v>--------</v>
      </c>
      <c r="G341" s="110">
        <f>IF(AND(booking!$D202&lt;&gt;booking!$E202,booking!$D202&gt;0),booking!$D202,0)</f>
        <v>0</v>
      </c>
      <c r="H341" s="108" t="str">
        <f>LOOKUP(G341,b!$F$1:$F$200,b!$G$1:$G$200)</f>
        <v>--------</v>
      </c>
      <c r="I341" s="110">
        <f>IF(AND(booking!$D204&lt;&gt;booking!$E204,booking!$D204&gt;0),booking!$D204,0)</f>
        <v>0</v>
      </c>
      <c r="J341" s="108" t="str">
        <f>LOOKUP(I341,b!$F$1:$F$200,b!$G$1:$G$200)</f>
        <v>--------</v>
      </c>
      <c r="K341" s="110">
        <f>IF(AND(booking!$D206&lt;&gt;booking!$E206,booking!$D206&gt;0),booking!$D206,0)</f>
        <v>0</v>
      </c>
      <c r="L341" s="108" t="str">
        <f>LOOKUP(K341,b!$F$1:$F$200,b!$G$1:$G$200)</f>
        <v>--------</v>
      </c>
      <c r="M341" s="110">
        <f>IF(AND(booking!$D208&lt;&gt;booking!$E208,booking!$D208&gt;0),booking!$D208,0)</f>
        <v>0</v>
      </c>
      <c r="N341" s="108" t="str">
        <f>LOOKUP(M341,b!$F$1:$F$200,b!$G$1:$G$200)</f>
        <v>--------</v>
      </c>
      <c r="O341" s="110">
        <f>IF(AND(booking!$D210&lt;&gt;booking!$E210,booking!$D210&gt;0),booking!$D210,0)</f>
        <v>11</v>
      </c>
      <c r="P341" s="108" t="str">
        <f>LOOKUP(O341,b!$F$1:$F$200,b!$G$1:$G$200)</f>
        <v>Brian Skov</v>
      </c>
    </row>
    <row r="342" spans="1:16" ht="18.5" x14ac:dyDescent="0.45">
      <c r="A342" s="367"/>
      <c r="B342" s="39" t="s">
        <v>467</v>
      </c>
      <c r="C342" s="110">
        <f>IF(AND(booking!$D198&lt;&gt;booking!$E198,booking!$E198&gt;0),booking!$E198,0)</f>
        <v>0</v>
      </c>
      <c r="D342" s="108" t="str">
        <f>LOOKUP(C342,b!$F$1:$F$200,b!$G$1:$G$200)</f>
        <v>--------</v>
      </c>
      <c r="E342" s="110">
        <f>IF(AND(booking!$D200&lt;&gt;booking!$E200,booking!$E200&gt;0),booking!$E200,0)</f>
        <v>0</v>
      </c>
      <c r="F342" s="108" t="str">
        <f>LOOKUP(E342,b!$F$1:$F$200,b!$G$1:$G$200)</f>
        <v>--------</v>
      </c>
      <c r="G342" s="110">
        <f>IF(AND(booking!$D202&lt;&gt;booking!$E202,booking!$E202&gt;0),booking!$E202,0)</f>
        <v>0</v>
      </c>
      <c r="H342" s="108" t="str">
        <f>LOOKUP(G342,b!$F$1:$F$200,b!$G$1:$G$200)</f>
        <v>--------</v>
      </c>
      <c r="I342" s="110">
        <f>IF(AND(booking!$D204&lt;&gt;booking!$E204,booking!$E204&gt;0),booking!$E204,0)</f>
        <v>0</v>
      </c>
      <c r="J342" s="108" t="str">
        <f>LOOKUP(I342,b!$F$1:$F$200,b!$G$1:$G$200)</f>
        <v>--------</v>
      </c>
      <c r="K342" s="110">
        <f>IF(AND(booking!$D206&lt;&gt;booking!$E206,booking!$E206&gt;0),booking!$E206,0)</f>
        <v>0</v>
      </c>
      <c r="L342" s="108" t="str">
        <f>LOOKUP(K342,b!$F$1:$F$200,b!$G$1:$G$200)</f>
        <v>--------</v>
      </c>
      <c r="M342" s="110">
        <f>IF(AND(booking!$D208&lt;&gt;booking!$E208,booking!$E208&gt;0),booking!$E208,0)</f>
        <v>0</v>
      </c>
      <c r="N342" s="108" t="str">
        <f>LOOKUP(M342,b!$F$1:$F$200,b!$G$1:$G$200)</f>
        <v>--------</v>
      </c>
      <c r="O342" s="110">
        <f>IF(AND(booking!$D210&lt;&gt;booking!$E210,booking!$E210&gt;0),booking!$E210,0)</f>
        <v>8</v>
      </c>
      <c r="P342" s="108" t="str">
        <f>LOOKUP(O342,b!$F$1:$F$200,b!$G$1:$G$200)</f>
        <v>Louise Hj Krøjgaard</v>
      </c>
    </row>
    <row r="343" spans="1:16" ht="18.5" x14ac:dyDescent="0.45">
      <c r="A343" s="367" t="s">
        <v>468</v>
      </c>
      <c r="B343" s="148" t="s">
        <v>466</v>
      </c>
      <c r="C343" s="177">
        <f>IF(AND(booking!$G198&lt;&gt;booking!$H198,booking!$G198&gt;0),booking!$G198,0)</f>
        <v>32</v>
      </c>
      <c r="D343" s="178" t="str">
        <f>LOOKUP(C343,b!$F$1:$F$200,b!$G$1:$G$200)</f>
        <v>Jutta Kugler</v>
      </c>
      <c r="E343" s="177">
        <f>IF(AND(booking!$G200&lt;&gt;booking!$H200,booking!$G200&gt;0),booking!$G200,0)</f>
        <v>0</v>
      </c>
      <c r="F343" s="178" t="str">
        <f>LOOKUP(E343,b!$F$1:$F$200,b!$G$1:$G$200)</f>
        <v>--------</v>
      </c>
      <c r="G343" s="177">
        <f>IF(AND(booking!$G202&lt;&gt;booking!$H202,booking!$G202&gt;0),booking!$G202,0)</f>
        <v>0</v>
      </c>
      <c r="H343" s="178" t="str">
        <f>LOOKUP(G343,b!$F$1:$F$200,b!$G$1:$G$200)</f>
        <v>--------</v>
      </c>
      <c r="I343" s="177">
        <f>IF(AND(booking!$G204&lt;&gt;booking!$H204,booking!$G204&gt;0),booking!$G204,0)</f>
        <v>0</v>
      </c>
      <c r="J343" s="178" t="str">
        <f>LOOKUP(I343,b!$F$1:$F$200,b!$G$1:$G$200)</f>
        <v>--------</v>
      </c>
      <c r="K343" s="177">
        <f>IF(AND(booking!$G206&lt;&gt;booking!$H206,booking!$G206&gt;0),booking!$G206,0)</f>
        <v>122</v>
      </c>
      <c r="L343" s="178" t="str">
        <f>LOOKUP(K343,b!$F$1:$F$200,b!$G$1:$G$200)</f>
        <v>Benoden Faoja</v>
      </c>
      <c r="M343" s="177">
        <f>IF(AND(booking!$G208&lt;&gt;booking!$H208,booking!$G208&gt;0),booking!$G208,0)</f>
        <v>0</v>
      </c>
      <c r="N343" s="178" t="str">
        <f>LOOKUP(M343,b!$F$1:$F$200,b!$G$1:$G$200)</f>
        <v>--------</v>
      </c>
      <c r="O343" s="177">
        <f>IF(AND(booking!$G210&lt;&gt;booking!$H210,booking!$G210&gt;0),booking!$G210,0)</f>
        <v>0</v>
      </c>
      <c r="P343" s="178" t="str">
        <f>LOOKUP(O343,b!$F$1:$F$200,b!$G$1:$G$200)</f>
        <v>--------</v>
      </c>
    </row>
    <row r="344" spans="1:16" ht="18.5" x14ac:dyDescent="0.45">
      <c r="A344" s="367"/>
      <c r="B344" s="148" t="s">
        <v>467</v>
      </c>
      <c r="C344" s="177">
        <f>IF(AND(booking!$G198&lt;&gt;booking!$H198,booking!$H198&gt;0),booking!$H198,0)</f>
        <v>122</v>
      </c>
      <c r="D344" s="178" t="str">
        <f>LOOKUP(C344,b!$F$1:$F$200,b!$G$1:$G$200)</f>
        <v>Benoden Faoja</v>
      </c>
      <c r="E344" s="177">
        <f>IF(AND(booking!$G200&lt;&gt;booking!$H200,booking!$H200&gt;0),booking!$H200,0)</f>
        <v>0</v>
      </c>
      <c r="F344" s="178" t="str">
        <f>LOOKUP(E344,b!$F$1:$F$200,b!$G$1:$G$200)</f>
        <v>--------</v>
      </c>
      <c r="G344" s="177">
        <f>IF(AND(booking!$G202&lt;&gt;booking!$H202,booking!$H202&gt;0),booking!$H202,0)</f>
        <v>0</v>
      </c>
      <c r="H344" s="178" t="str">
        <f>LOOKUP(G344,b!$F$1:$F$200,b!$G$1:$G$200)</f>
        <v>--------</v>
      </c>
      <c r="I344" s="177">
        <f>IF(AND(booking!$G204&lt;&gt;booking!$H204,booking!$H204&gt;0),booking!$H204,0)</f>
        <v>0</v>
      </c>
      <c r="J344" s="178" t="str">
        <f>LOOKUP(I344,b!$F$1:$F$200,b!$G$1:$G$200)</f>
        <v>--------</v>
      </c>
      <c r="K344" s="177">
        <f>IF(AND(booking!$G206&lt;&gt;booking!$H206,booking!$H206&gt;0),booking!$H206,0)</f>
        <v>123</v>
      </c>
      <c r="L344" s="178" t="str">
        <f>LOOKUP(K344,b!$F$1:$F$200,b!$G$1:$G$200)</f>
        <v>Britt Lundqvist</v>
      </c>
      <c r="M344" s="177">
        <f>IF(AND(booking!$G208&lt;&gt;booking!$H208,booking!$H208&gt;0),booking!$H208,0)</f>
        <v>0</v>
      </c>
      <c r="N344" s="178" t="str">
        <f>LOOKUP(M344,b!$F$1:$F$200,b!$G$1:$G$200)</f>
        <v>--------</v>
      </c>
      <c r="O344" s="177">
        <f>IF(AND(booking!$G210&lt;&gt;booking!$H210,booking!$H210&gt;0),booking!$H210,0)</f>
        <v>0</v>
      </c>
      <c r="P344" s="178" t="str">
        <f>LOOKUP(O344,b!$F$1:$F$200,b!$G$1:$G$200)</f>
        <v>--------</v>
      </c>
    </row>
    <row r="345" spans="1:16" ht="18.5" x14ac:dyDescent="0.45">
      <c r="A345" s="367" t="s">
        <v>469</v>
      </c>
      <c r="B345" s="6" t="s">
        <v>466</v>
      </c>
      <c r="C345" s="110">
        <f>IF(AND(booking!$J198&lt;&gt;booking!$K198,booking!$J198&gt;0),booking!$J198,0)</f>
        <v>0</v>
      </c>
      <c r="D345" s="108" t="str">
        <f>LOOKUP(C345,b!$F$1:$F$200,b!$G$1:$G$200)</f>
        <v>--------</v>
      </c>
      <c r="E345" s="110">
        <f>IF(AND(booking!$J200&lt;&gt;booking!$K200,booking!$J200&gt;0),booking!$J200,0)</f>
        <v>117</v>
      </c>
      <c r="F345" s="108" t="str">
        <f>LOOKUP(E345,b!$F$1:$F$200,b!$G$1:$G$200)</f>
        <v>Kim Teglberg</v>
      </c>
      <c r="G345" s="110">
        <f>IF(AND(booking!$J202&lt;&gt;booking!$K202,booking!$J202&gt;0),booking!$J202,0)</f>
        <v>0</v>
      </c>
      <c r="H345" s="108" t="str">
        <f>LOOKUP(G345,b!$F$1:$F$200,b!$G$1:$G$200)</f>
        <v>--------</v>
      </c>
      <c r="I345" s="110">
        <f>IF(AND(booking!$J204&lt;&gt;booking!$K204,booking!$J204&gt;0),booking!$J204,0)</f>
        <v>0</v>
      </c>
      <c r="J345" s="108" t="str">
        <f>LOOKUP(I345,b!$F$1:$F$200,b!$G$1:$G$200)</f>
        <v>--------</v>
      </c>
      <c r="K345" s="110">
        <f>IF(AND(booking!$J206&lt;&gt;booking!$K206,booking!$J206&gt;0),booking!$J206,0)</f>
        <v>102</v>
      </c>
      <c r="L345" s="108" t="str">
        <f>LOOKUP(K345,b!$F$1:$F$200,b!$G$1:$G$200)</f>
        <v>Bert Van der Vegte</v>
      </c>
      <c r="M345" s="110">
        <f>IF(AND(booking!$J208&lt;&gt;booking!$K208,booking!$J208&gt;0),booking!$J208,0)</f>
        <v>0</v>
      </c>
      <c r="N345" s="108" t="str">
        <f>LOOKUP(M345,b!$F$1:$F$200,b!$G$1:$G$200)</f>
        <v>--------</v>
      </c>
      <c r="O345" s="110">
        <f>IF(AND(booking!$J210&lt;&gt;booking!$K210,booking!$J210&gt;0),booking!$J210,0)</f>
        <v>0</v>
      </c>
      <c r="P345" s="108" t="str">
        <f>LOOKUP(O345,b!$F$1:$F$200,b!$G$1:$G$200)</f>
        <v>--------</v>
      </c>
    </row>
    <row r="346" spans="1:16" ht="18.5" x14ac:dyDescent="0.45">
      <c r="A346" s="367"/>
      <c r="B346" s="6" t="s">
        <v>467</v>
      </c>
      <c r="C346" s="110">
        <f>IF(AND(booking!$J198&lt;&gt;booking!$K198,booking!$K198&gt;0),booking!$K198,0)</f>
        <v>0</v>
      </c>
      <c r="D346" s="108" t="str">
        <f>LOOKUP(C346,b!$F$1:$F$200,b!$G$1:$G$200)</f>
        <v>--------</v>
      </c>
      <c r="E346" s="110">
        <f>IF(AND(booking!$J200&lt;&gt;booking!$K200,booking!$K200&gt;0),booking!$K200,0)</f>
        <v>102</v>
      </c>
      <c r="F346" s="108" t="str">
        <f>LOOKUP(E346,b!$F$1:$F$200,b!$G$1:$G$200)</f>
        <v>Bert Van der Vegte</v>
      </c>
      <c r="G346" s="110">
        <f>IF(AND(booking!$J202&lt;&gt;booking!$K202,booking!$K202&gt;0),booking!$K202,0)</f>
        <v>0</v>
      </c>
      <c r="H346" s="108" t="str">
        <f>LOOKUP(G346,b!$F$1:$F$200,b!$G$1:$G$200)</f>
        <v>--------</v>
      </c>
      <c r="I346" s="110">
        <f>IF(AND(booking!$J204&lt;&gt;booking!$K204,booking!$K204&gt;0),booking!$K204,0)</f>
        <v>0</v>
      </c>
      <c r="J346" s="108" t="str">
        <f>LOOKUP(I346,b!$F$1:$F$200,b!$G$1:$G$200)</f>
        <v>--------</v>
      </c>
      <c r="K346" s="110">
        <f>IF(AND(booking!$J206&lt;&gt;booking!$K206,booking!$K206&gt;0),booking!$K206,0)</f>
        <v>0</v>
      </c>
      <c r="L346" s="108" t="str">
        <f>LOOKUP(K346,b!$F$1:$F$200,b!$G$1:$G$200)</f>
        <v>--------</v>
      </c>
      <c r="M346" s="110">
        <f>IF(AND(booking!$J208&lt;&gt;booking!$K208,booking!$K208&gt;0),booking!$K208,0)</f>
        <v>79</v>
      </c>
      <c r="N346" s="108" t="str">
        <f>LOOKUP(M346,b!$F$1:$F$200,b!$G$1:$G$200)</f>
        <v>Astrid &amp; Bjarne List Nissen</v>
      </c>
      <c r="O346" s="110">
        <f>IF(AND(booking!$J210&lt;&gt;booking!$K210,booking!$K210&gt;0),booking!$K210,0)</f>
        <v>0</v>
      </c>
      <c r="P346" s="108" t="str">
        <f>LOOKUP(O346,b!$F$1:$F$200,b!$G$1:$G$200)</f>
        <v>--------</v>
      </c>
    </row>
    <row r="347" spans="1:16" ht="18.5" x14ac:dyDescent="0.45">
      <c r="A347" s="367" t="s">
        <v>470</v>
      </c>
      <c r="B347" s="148" t="s">
        <v>466</v>
      </c>
      <c r="C347" s="177">
        <f>IF(AND(booking!$M198&lt;&gt;booking!$N198,booking!$M198&gt;0),booking!$M198,0)</f>
        <v>106</v>
      </c>
      <c r="D347" s="178" t="str">
        <f>LOOKUP(C347,b!$F$1:$F$200,b!$G$1:$G$200)</f>
        <v>Henrik Skydejerg Hansen</v>
      </c>
      <c r="E347" s="177">
        <f>IF(AND(booking!$M200&lt;&gt;booking!$N200,booking!$M200&gt;0),booking!$M200,0)</f>
        <v>0</v>
      </c>
      <c r="F347" s="178" t="str">
        <f>LOOKUP(E347,b!$F$1:$F$200,b!$G$1:$G$200)</f>
        <v>--------</v>
      </c>
      <c r="G347" s="177">
        <f>IF(AND(booking!$M202&lt;&gt;booking!$N202,booking!$M202&gt;0),booking!$M202,0)</f>
        <v>0</v>
      </c>
      <c r="H347" s="178" t="str">
        <f>LOOKUP(G347,b!$F$1:$F$200,b!$G$1:$G$200)</f>
        <v>--------</v>
      </c>
      <c r="I347" s="177">
        <f>IF(AND(booking!$M204&lt;&gt;booking!$N204,booking!$M204&gt;0),booking!$M204,0)</f>
        <v>0</v>
      </c>
      <c r="J347" s="178" t="str">
        <f>LOOKUP(I347,b!$F$1:$F$200,b!$G$1:$G$200)</f>
        <v>--------</v>
      </c>
      <c r="K347" s="177">
        <f>IF(AND(booking!$M206&lt;&gt;booking!$N206,booking!$M206&gt;0),booking!$M206,0)</f>
        <v>0</v>
      </c>
      <c r="L347" s="178" t="str">
        <f>LOOKUP(K347,b!$F$1:$F$200,b!$G$1:$G$200)</f>
        <v>--------</v>
      </c>
      <c r="M347" s="177">
        <f>IF(AND(booking!$M208&lt;&gt;booking!$N208,booking!$M208&gt;0),booking!$M208,0)</f>
        <v>0</v>
      </c>
      <c r="N347" s="178" t="str">
        <f>LOOKUP(M347,b!$F$1:$F$200,b!$G$1:$G$200)</f>
        <v>--------</v>
      </c>
      <c r="O347" s="177">
        <f>IF(AND(booking!$M210&lt;&gt;booking!$N210,booking!$M210&gt;0),booking!$M210,0)</f>
        <v>30</v>
      </c>
      <c r="P347" s="178" t="str">
        <f>LOOKUP(O347,b!$F$1:$F$200,b!$G$1:$G$200)</f>
        <v>Claus Brunings-Hansen</v>
      </c>
    </row>
    <row r="348" spans="1:16" ht="18.5" x14ac:dyDescent="0.45">
      <c r="A348" s="367"/>
      <c r="B348" s="148" t="s">
        <v>467</v>
      </c>
      <c r="C348" s="177">
        <f>IF(AND(booking!$M198&lt;&gt;booking!$N198,booking!$N198&gt;0),booking!$N198,0)</f>
        <v>0</v>
      </c>
      <c r="D348" s="178" t="str">
        <f>LOOKUP(C348,b!$F$1:$F$200,b!$G$1:$G$200)</f>
        <v>--------</v>
      </c>
      <c r="E348" s="177">
        <f>IF(AND(booking!$M200&lt;&gt;booking!$N200,booking!$N200&gt;0),booking!$N200,0)</f>
        <v>30</v>
      </c>
      <c r="F348" s="178" t="str">
        <f>LOOKUP(E348,b!$F$1:$F$200,b!$G$1:$G$200)</f>
        <v>Claus Brunings-Hansen</v>
      </c>
      <c r="G348" s="177">
        <f>IF(AND(booking!$M202&lt;&gt;booking!$N202,booking!$N202&gt;0),booking!$N202,0)</f>
        <v>0</v>
      </c>
      <c r="H348" s="178" t="str">
        <f>LOOKUP(G348,b!$F$1:$F$200,b!$G$1:$G$200)</f>
        <v>--------</v>
      </c>
      <c r="I348" s="177">
        <f>IF(AND(booking!$M204&lt;&gt;booking!$N204,booking!$N204&gt;0),booking!$N204,0)</f>
        <v>0</v>
      </c>
      <c r="J348" s="178" t="str">
        <f>LOOKUP(I348,b!$F$1:$F$200,b!$G$1:$G$200)</f>
        <v>--------</v>
      </c>
      <c r="K348" s="177">
        <f>IF(AND(booking!$M206&lt;&gt;booking!$N206,booking!$N206&gt;0),booking!$N206,0)</f>
        <v>0</v>
      </c>
      <c r="L348" s="178" t="str">
        <f>LOOKUP(K348,b!$F$1:$F$200,b!$G$1:$G$200)</f>
        <v>--------</v>
      </c>
      <c r="M348" s="177">
        <f>IF(AND(booking!$M208&lt;&gt;booking!$N208,booking!$N208&gt;0),booking!$N208,0)</f>
        <v>0</v>
      </c>
      <c r="N348" s="178" t="str">
        <f>LOOKUP(M348,b!$F$1:$F$200,b!$G$1:$G$200)</f>
        <v>--------</v>
      </c>
      <c r="O348" s="177">
        <f>IF(AND(booking!$M210&lt;&gt;booking!$N210,booking!$N210&gt;0),booking!$N210,0)</f>
        <v>61</v>
      </c>
      <c r="P348" s="178" t="str">
        <f>LOOKUP(O348,b!$F$1:$F$200,b!$G$1:$G$200)</f>
        <v>Mette Øster</v>
      </c>
    </row>
    <row r="349" spans="1:16" ht="18.5" x14ac:dyDescent="0.45">
      <c r="A349" s="367" t="s">
        <v>471</v>
      </c>
      <c r="B349" s="6" t="s">
        <v>466</v>
      </c>
      <c r="C349" s="110">
        <f>IF(AND(booking!$P198&lt;&gt;booking!$Q198,booking!$P198&gt;0),booking!$P198,0)</f>
        <v>0</v>
      </c>
      <c r="D349" s="108" t="str">
        <f>LOOKUP(C349,b!$F$1:$F$200,b!$G$1:$G$200)</f>
        <v>--------</v>
      </c>
      <c r="E349" s="110">
        <f>IF(AND(booking!$P200&lt;&gt;booking!$Q200,booking!$P200&gt;0),booking!$P200,0)</f>
        <v>0</v>
      </c>
      <c r="F349" s="108" t="str">
        <f>LOOKUP(E349,b!$F$1:$F$200,b!$G$1:$G$200)</f>
        <v>--------</v>
      </c>
      <c r="G349" s="110">
        <f>IF(AND(booking!$P202&lt;&gt;booking!$Q202,booking!$P202&gt;0),booking!$P202,0)</f>
        <v>0</v>
      </c>
      <c r="H349" s="108" t="str">
        <f>LOOKUP(G349,b!$F$1:$F$200,b!$G$1:$G$200)</f>
        <v>--------</v>
      </c>
      <c r="I349" s="110">
        <f>IF(AND(booking!$P204&lt;&gt;booking!$Q204,booking!$P204&gt;0),booking!$P204,0)</f>
        <v>0</v>
      </c>
      <c r="J349" s="108" t="str">
        <f>LOOKUP(I349,b!$F$1:$F$200,b!$G$1:$G$200)</f>
        <v>--------</v>
      </c>
      <c r="K349" s="110">
        <f>IF(AND(booking!$P206&lt;&gt;booking!$Q206,booking!$P206&gt;0),booking!$P206,0)</f>
        <v>90</v>
      </c>
      <c r="L349" s="108" t="str">
        <f>LOOKUP(K349,b!$F$1:$F$200,b!$G$1:$G$200)</f>
        <v>Anette Holmslykke Andersen</v>
      </c>
      <c r="M349" s="110">
        <f>IF(AND(booking!$P208&lt;&gt;booking!$Q208,booking!$P208&gt;0),booking!$P208,0)</f>
        <v>0</v>
      </c>
      <c r="N349" s="108" t="str">
        <f>LOOKUP(M349,b!$F$1:$F$200,b!$G$1:$G$200)</f>
        <v>--------</v>
      </c>
      <c r="O349" s="110">
        <f>IF(AND(booking!$P210&lt;&gt;booking!$Q210,booking!$P210&gt;0),booking!$P210,0)</f>
        <v>0</v>
      </c>
      <c r="P349" s="108" t="str">
        <f>LOOKUP(O349,b!$F$1:$F$200,b!$G$1:$G$200)</f>
        <v>--------</v>
      </c>
    </row>
    <row r="350" spans="1:16" ht="18.5" x14ac:dyDescent="0.45">
      <c r="A350" s="367"/>
      <c r="B350" s="6" t="s">
        <v>467</v>
      </c>
      <c r="C350" s="110">
        <f>IF(AND(booking!$P198&lt;&gt;booking!$Q198,booking!$Q198&gt;0),booking!$Q198,0)</f>
        <v>0</v>
      </c>
      <c r="D350" s="108" t="str">
        <f>LOOKUP(C350,b!$F$1:$F$200,b!$G$1:$G$200)</f>
        <v>--------</v>
      </c>
      <c r="E350" s="110">
        <f>IF(AND(booking!$P200&lt;&gt;booking!$Q200,booking!$Q200&gt;0),booking!$Q200,0)</f>
        <v>0</v>
      </c>
      <c r="F350" s="108" t="str">
        <f>LOOKUP(E350,b!$F$1:$F$200,b!$G$1:$G$200)</f>
        <v>--------</v>
      </c>
      <c r="G350" s="110">
        <f>IF(AND(booking!$P202&lt;&gt;booking!$Q202,booking!$Q202&gt;0),booking!$Q202,0)</f>
        <v>0</v>
      </c>
      <c r="H350" s="108" t="str">
        <f>LOOKUP(G350,b!$F$1:$F$200,b!$G$1:$G$200)</f>
        <v>--------</v>
      </c>
      <c r="I350" s="110">
        <f>IF(AND(booking!$P204&lt;&gt;booking!$Q204,booking!$Q204&gt;0),booking!$Q204,0)</f>
        <v>0</v>
      </c>
      <c r="J350" s="108" t="str">
        <f>LOOKUP(I350,b!$F$1:$F$200,b!$G$1:$G$200)</f>
        <v>--------</v>
      </c>
      <c r="K350" s="110">
        <f>IF(AND(booking!$P206&lt;&gt;booking!$Q206,booking!$Q206&gt;0),booking!$Q206,0)</f>
        <v>0</v>
      </c>
      <c r="L350" s="108" t="str">
        <f>LOOKUP(K350,b!$F$1:$F$200,b!$G$1:$G$200)</f>
        <v>--------</v>
      </c>
      <c r="M350" s="110">
        <f>IF(AND(booking!$P208&lt;&gt;booking!$Q208,booking!$Q208&gt;0),booking!$Q208,0)</f>
        <v>4</v>
      </c>
      <c r="N350" s="108" t="str">
        <f>LOOKUP(M350,b!$F$1:$F$200,b!$G$1:$G$200)</f>
        <v>Susanne &amp; Erik xx</v>
      </c>
      <c r="O350" s="110">
        <f>IF(AND(booking!$P210&lt;&gt;booking!$Q210,booking!$Q210&gt;0),booking!$Q210,0)</f>
        <v>0</v>
      </c>
      <c r="P350" s="108" t="str">
        <f>LOOKUP(O350,b!$F$1:$F$200,b!$G$1:$G$200)</f>
        <v>--------</v>
      </c>
    </row>
    <row r="351" spans="1:16" ht="18.5" x14ac:dyDescent="0.45">
      <c r="B351" s="6"/>
      <c r="C351" s="110"/>
      <c r="D351" s="108"/>
      <c r="E351" s="110"/>
      <c r="F351" s="108"/>
      <c r="G351" s="110"/>
      <c r="H351" s="108"/>
      <c r="I351" s="110"/>
      <c r="J351" s="108"/>
      <c r="K351" s="110"/>
      <c r="L351" s="108"/>
      <c r="M351" s="110"/>
      <c r="N351" s="108"/>
      <c r="O351" s="110"/>
      <c r="P351" s="108"/>
    </row>
    <row r="352" spans="1:16" ht="18.5" x14ac:dyDescent="0.45">
      <c r="A352" t="s">
        <v>472</v>
      </c>
      <c r="B352" s="6"/>
      <c r="C352" s="110">
        <f>booking!V198</f>
        <v>9</v>
      </c>
      <c r="D352" s="108"/>
      <c r="E352" s="110">
        <f>booking!V200</f>
        <v>7</v>
      </c>
      <c r="F352" s="108"/>
      <c r="G352" s="110">
        <f>booking!V202</f>
        <v>5</v>
      </c>
      <c r="H352" s="108"/>
      <c r="I352" s="110">
        <f>booking!V204</f>
        <v>5</v>
      </c>
      <c r="J352" s="108"/>
      <c r="K352" s="110">
        <f>booking!V206</f>
        <v>5</v>
      </c>
      <c r="L352" s="108"/>
      <c r="M352" s="110">
        <f>booking!V208</f>
        <v>2</v>
      </c>
      <c r="N352" s="108"/>
      <c r="O352" s="110">
        <f>booking!V210</f>
        <v>6</v>
      </c>
      <c r="P352" s="108"/>
    </row>
    <row r="353" spans="1:16" x14ac:dyDescent="0.35">
      <c r="B353" s="114" t="s">
        <v>473</v>
      </c>
      <c r="C353" s="115">
        <v>1</v>
      </c>
      <c r="D353" s="6" t="str">
        <f>IF(weekplan!C342&gt;0,LOOKUP(weekplan!C342,b!$F$1:$F$201,b!$H$1:$H$201),b!$H$1)</f>
        <v>-----</v>
      </c>
      <c r="E353" s="115"/>
      <c r="F353" s="6" t="str">
        <f>IF(weekplan!E342&gt;0,LOOKUP(weekplan!E342,b!$F$1:$F$201,b!$H$1:$H$201),b!$H$1)</f>
        <v>-----</v>
      </c>
      <c r="G353" s="115"/>
      <c r="H353" s="6" t="str">
        <f>IF(weekplan!G342&gt;0,LOOKUP(weekplan!G342,b!$F$1:$F$201,b!$H$1:$H$201),b!$H$1)</f>
        <v>-----</v>
      </c>
      <c r="I353" s="115"/>
      <c r="J353" s="6" t="str">
        <f>IF(weekplan!I342&gt;0,LOOKUP(weekplan!I342,b!$F$1:$F$201,b!$H$1:$H$201),b!$H$1)</f>
        <v>-----</v>
      </c>
      <c r="K353" s="115"/>
      <c r="L353" s="6" t="str">
        <f>IF(weekplan!K342&gt;0,LOOKUP(weekplan!K342,b!$F$1:$F$201,b!$H$1:$H$201),b!$H$1)</f>
        <v>-----</v>
      </c>
      <c r="M353" s="115"/>
      <c r="N353" s="6" t="str">
        <f>IF(weekplan!M342&gt;0,LOOKUP(weekplan!M342,b!$F$1:$F$201,b!$H$1:$H$201),b!$H$1)</f>
        <v>-----</v>
      </c>
      <c r="O353" s="115"/>
      <c r="P353" s="6">
        <f>IF(weekplan!O342&gt;0,LOOKUP(weekplan!O342,b!$F$1:$F$201,b!$H$1:$H$201),b!$H$1)</f>
        <v>0</v>
      </c>
    </row>
    <row r="354" spans="1:16" x14ac:dyDescent="0.35">
      <c r="B354" s="179" t="s">
        <v>473</v>
      </c>
      <c r="C354" s="180">
        <v>2</v>
      </c>
      <c r="D354" s="148">
        <f>IF(C344&gt;0,LOOKUP(C344,b!$F$1:$F$201,b!$H$1:$H$201),b!$H$1)</f>
        <v>0</v>
      </c>
      <c r="E354" s="180"/>
      <c r="F354" s="148" t="str">
        <f>IF(E344&gt;0,LOOKUP(E344,b!$F$1:$F$201,b!$H$1:$H$201),b!$H$1)</f>
        <v>-----</v>
      </c>
      <c r="G354" s="180"/>
      <c r="H354" s="148" t="str">
        <f>IF(G344&gt;0,LOOKUP(G344,b!$F$1:$F$201,b!$H$1:$H$201),b!$H$1)</f>
        <v>-----</v>
      </c>
      <c r="I354" s="180"/>
      <c r="J354" s="148" t="str">
        <f>IF(I344&gt;0,LOOKUP(I344,b!$F$1:$F$201,b!$H$1:$H$201),b!$H$1)</f>
        <v>-----</v>
      </c>
      <c r="K354" s="180"/>
      <c r="L354" s="148">
        <f>IF(K344&gt;0,LOOKUP(K344,b!$F$1:$F$201,b!$H$1:$H$201),b!$H$1)</f>
        <v>0</v>
      </c>
      <c r="M354" s="180"/>
      <c r="N354" s="148" t="str">
        <f>IF(M344&gt;0,LOOKUP(M344,b!$F$1:$F$201,b!$H$1:$H$201),b!$H$1)</f>
        <v>-----</v>
      </c>
      <c r="O354" s="180"/>
      <c r="P354" s="148" t="str">
        <f>IF(O344&gt;0,LOOKUP(O344,b!$F$1:$F$201,b!$H$1:$H$201),b!$H$1)</f>
        <v>-----</v>
      </c>
    </row>
    <row r="355" spans="1:16" x14ac:dyDescent="0.35">
      <c r="B355" s="114" t="s">
        <v>473</v>
      </c>
      <c r="C355" s="115">
        <v>3</v>
      </c>
      <c r="D355" s="6" t="str">
        <f>IF(C346&gt;0,LOOKUP(C346,b!$F$1:$F$201,b!$H$1:$H$201),b!$H$1)</f>
        <v>-----</v>
      </c>
      <c r="E355" s="115"/>
      <c r="F355" s="6">
        <f>IF(E346&gt;0,LOOKUP(E346,b!$F$1:$F$201,b!$H$1:$H$201),b!$H$1)</f>
        <v>0</v>
      </c>
      <c r="G355" s="115"/>
      <c r="H355" s="6" t="str">
        <f>IF(G346&gt;0,LOOKUP(G346,b!$F$1:$F$201,b!$H$1:$H$201),b!$H$1)</f>
        <v>-----</v>
      </c>
      <c r="I355" s="115"/>
      <c r="J355" s="6" t="str">
        <f>IF(I346&gt;0,LOOKUP(I346,b!$F$1:$F$201,b!$H$1:$H$201),b!$H$1)</f>
        <v>-----</v>
      </c>
      <c r="K355" s="115"/>
      <c r="L355" s="6" t="str">
        <f>IF(K346&gt;0,LOOKUP(K346,b!$F$1:$F$201,b!$H$1:$H$201),b!$H$1)</f>
        <v>-----</v>
      </c>
      <c r="M355" s="115"/>
      <c r="N355" s="6">
        <f>IF(M346&gt;0,LOOKUP(M346,b!$F$1:$F$201,b!$H$1:$H$201),b!$H$1)</f>
        <v>0</v>
      </c>
      <c r="O355" s="115"/>
      <c r="P355" s="6" t="str">
        <f>IF(O346&gt;0,LOOKUP(O346,b!$F$1:$F$201,b!$H$1:$H$201),b!$H$1)</f>
        <v>-----</v>
      </c>
    </row>
    <row r="356" spans="1:16" x14ac:dyDescent="0.35">
      <c r="B356" s="179" t="s">
        <v>473</v>
      </c>
      <c r="C356" s="180">
        <v>4</v>
      </c>
      <c r="D356" s="148" t="str">
        <f>IF(C348&gt;0,LOOKUP(C348,b!$F$1:$F$201,b!$H$1:$H$201),b!$H$1)</f>
        <v>-----</v>
      </c>
      <c r="E356" s="180"/>
      <c r="F356" s="148">
        <f>IF(E348&gt;0,LOOKUP(E348,b!$F$1:$F$201,b!$H$1:$H$201),b!$H$1)</f>
        <v>0</v>
      </c>
      <c r="G356" s="180"/>
      <c r="H356" s="148" t="str">
        <f>IF(G348&gt;0,LOOKUP(G348,b!$F$1:$F$201,b!$H$1:$H$201),b!$H$1)</f>
        <v>-----</v>
      </c>
      <c r="I356" s="180"/>
      <c r="J356" s="148" t="str">
        <f>IF(I348&gt;0,LOOKUP(I348,b!$F$1:$F$201,b!$H$1:$H$201),b!$H$1)</f>
        <v>-----</v>
      </c>
      <c r="K356" s="180"/>
      <c r="L356" s="148" t="str">
        <f>IF(K348&gt;0,LOOKUP(K348,b!$F$1:$F$201,b!$H$1:$H$201),b!$H$1)</f>
        <v>-----</v>
      </c>
      <c r="M356" s="180"/>
      <c r="N356" s="148" t="str">
        <f>IF(M348&gt;0,LOOKUP(M348,b!$F$1:$F$201,b!$H$1:$H$201),b!$H$1)</f>
        <v>-----</v>
      </c>
      <c r="O356" s="180"/>
      <c r="P356" s="148">
        <f>IF(O348&gt;0,LOOKUP(O348,b!$F$1:$F$201,b!$H$1:$H$201),b!$H$1)</f>
        <v>0</v>
      </c>
    </row>
    <row r="357" spans="1:16" x14ac:dyDescent="0.35">
      <c r="B357" s="118" t="s">
        <v>473</v>
      </c>
      <c r="C357" s="119">
        <v>5</v>
      </c>
      <c r="D357" s="22" t="str">
        <f>IF(C350&gt;0,LOOKUP(C350,b!$F$1:$F$201,b!$H$1:$H$201),b!$H$1)</f>
        <v>-----</v>
      </c>
      <c r="E357" s="119"/>
      <c r="F357" s="22" t="str">
        <f>IF(E350&gt;0,LOOKUP(E350,b!$F$1:$F$201,b!$H$1:$H$201),b!$H$1)</f>
        <v>-----</v>
      </c>
      <c r="G357" s="119"/>
      <c r="H357" s="22" t="str">
        <f>IF(G350&gt;0,LOOKUP(G350,b!$F$1:$F$201,b!$H$1:$H$201),b!$H$1)</f>
        <v>-----</v>
      </c>
      <c r="I357" s="119"/>
      <c r="J357" s="22" t="str">
        <f>IF(I350&gt;0,LOOKUP(I350,b!$F$1:$F$201,b!$H$1:$H$201),b!$H$1)</f>
        <v>-----</v>
      </c>
      <c r="K357" s="119"/>
      <c r="L357" s="22" t="str">
        <f>IF(K350&gt;0,LOOKUP(K350,b!$F$1:$F$201,b!$H$1:$H$201),b!$H$1)</f>
        <v>-----</v>
      </c>
      <c r="M357" s="119"/>
      <c r="N357" s="22" t="str">
        <f>IF(M350&gt;0,LOOKUP(M350,b!$F$1:$F$201,b!$H$1:$H$201),b!$H$1)</f>
        <v>erpe67@gmail.com</v>
      </c>
      <c r="O357" s="119"/>
      <c r="P357" s="22" t="str">
        <f>IF(O350&gt;0,LOOKUP(O350,b!$F$1:$F$201,b!$H$1:$H$201),b!$H$1)</f>
        <v>-----</v>
      </c>
    </row>
    <row r="358" spans="1:16" ht="55.4" customHeight="1" x14ac:dyDescent="0.35">
      <c r="A358" s="6" t="s">
        <v>474</v>
      </c>
      <c r="B358" s="114"/>
      <c r="C358" s="115"/>
      <c r="D358" s="6"/>
      <c r="E358" s="115"/>
      <c r="F358" s="6"/>
      <c r="G358" s="115"/>
      <c r="H358" s="6"/>
      <c r="I358" s="115"/>
      <c r="J358" s="6"/>
      <c r="K358" s="115"/>
      <c r="L358" s="6"/>
      <c r="M358" s="115"/>
      <c r="N358" s="6"/>
      <c r="O358" s="115"/>
      <c r="P358" s="6"/>
    </row>
    <row r="359" spans="1:16" ht="55.4" customHeight="1" x14ac:dyDescent="0.35">
      <c r="A359" s="6" t="s">
        <v>475</v>
      </c>
      <c r="B359" s="114"/>
      <c r="C359" s="115"/>
      <c r="D359" s="6"/>
      <c r="E359" s="115"/>
      <c r="F359" s="6"/>
      <c r="G359" s="115"/>
      <c r="H359" s="6"/>
      <c r="I359" s="115"/>
      <c r="J359" s="6"/>
      <c r="K359" s="115"/>
      <c r="L359" s="6"/>
      <c r="M359" s="115"/>
      <c r="N359" s="6"/>
      <c r="O359" s="115"/>
      <c r="P359" s="6"/>
    </row>
    <row r="360" spans="1:16" ht="55.4" customHeight="1" x14ac:dyDescent="0.35">
      <c r="A360" s="6" t="s">
        <v>476</v>
      </c>
      <c r="B360" s="114"/>
      <c r="C360" s="115"/>
      <c r="D360" s="6"/>
      <c r="E360" s="115"/>
      <c r="F360" s="6"/>
      <c r="G360" s="115"/>
      <c r="H360" s="6"/>
      <c r="I360" s="115"/>
      <c r="J360" s="6"/>
      <c r="K360" s="115"/>
      <c r="L360" s="6"/>
      <c r="M360" s="115"/>
      <c r="N360" s="6"/>
      <c r="O360" s="115"/>
      <c r="P360" s="6"/>
    </row>
    <row r="361" spans="1:16" ht="23.5" x14ac:dyDescent="0.55000000000000004">
      <c r="A361" s="107" t="s">
        <v>494</v>
      </c>
      <c r="D361">
        <v>212</v>
      </c>
      <c r="F361">
        <v>214</v>
      </c>
      <c r="H361">
        <v>216</v>
      </c>
      <c r="J361">
        <v>218</v>
      </c>
      <c r="L361">
        <v>220</v>
      </c>
      <c r="N361">
        <v>222</v>
      </c>
      <c r="P361">
        <v>224</v>
      </c>
    </row>
    <row r="362" spans="1:16" x14ac:dyDescent="0.35">
      <c r="C362" s="368" t="s">
        <v>293</v>
      </c>
      <c r="D362" s="368"/>
      <c r="E362" s="368" t="s">
        <v>294</v>
      </c>
      <c r="F362" s="368"/>
      <c r="G362" s="368" t="s">
        <v>295</v>
      </c>
      <c r="H362" s="368"/>
      <c r="I362" s="368" t="s">
        <v>296</v>
      </c>
      <c r="J362" s="368"/>
      <c r="K362" s="368" t="s">
        <v>297</v>
      </c>
      <c r="L362" s="368"/>
      <c r="M362" s="368" t="s">
        <v>298</v>
      </c>
      <c r="N362" s="368"/>
      <c r="O362" s="368" t="s">
        <v>299</v>
      </c>
      <c r="P362" s="368"/>
    </row>
    <row r="363" spans="1:16" x14ac:dyDescent="0.35">
      <c r="C363" s="369">
        <f>booking!C212</f>
        <v>45481</v>
      </c>
      <c r="D363" s="368"/>
      <c r="E363" s="369">
        <f>booking!C214</f>
        <v>45482</v>
      </c>
      <c r="F363" s="368"/>
      <c r="G363" s="369">
        <f>booking!C216</f>
        <v>45483</v>
      </c>
      <c r="H363" s="368"/>
      <c r="I363" s="369">
        <f>booking!C218</f>
        <v>45484</v>
      </c>
      <c r="J363" s="368"/>
      <c r="K363" s="369">
        <f>booking!C220</f>
        <v>45485</v>
      </c>
      <c r="L363" s="368"/>
      <c r="M363" s="369">
        <f>booking!C222</f>
        <v>45486</v>
      </c>
      <c r="N363" s="368"/>
      <c r="O363" s="369">
        <f>booking!C224</f>
        <v>45487</v>
      </c>
      <c r="P363" s="368"/>
    </row>
    <row r="364" spans="1:16" x14ac:dyDescent="0.35">
      <c r="A364" t="s">
        <v>495</v>
      </c>
      <c r="C364" s="1" t="s">
        <v>387</v>
      </c>
      <c r="D364" t="s">
        <v>464</v>
      </c>
      <c r="E364" s="1" t="s">
        <v>387</v>
      </c>
      <c r="F364" t="s">
        <v>464</v>
      </c>
      <c r="G364" s="1" t="s">
        <v>387</v>
      </c>
      <c r="H364" t="s">
        <v>464</v>
      </c>
      <c r="I364" s="1" t="s">
        <v>387</v>
      </c>
      <c r="J364" t="s">
        <v>464</v>
      </c>
      <c r="K364" s="1" t="s">
        <v>387</v>
      </c>
      <c r="L364" t="s">
        <v>464</v>
      </c>
      <c r="M364" s="1" t="s">
        <v>387</v>
      </c>
      <c r="N364" t="s">
        <v>464</v>
      </c>
      <c r="O364" s="1" t="s">
        <v>387</v>
      </c>
      <c r="P364" t="s">
        <v>464</v>
      </c>
    </row>
    <row r="365" spans="1:16" ht="18.5" x14ac:dyDescent="0.45">
      <c r="A365" s="367" t="s">
        <v>465</v>
      </c>
      <c r="B365" s="39" t="s">
        <v>466</v>
      </c>
      <c r="C365" s="110">
        <f>IF(AND(booking!$D212&lt;&gt;booking!$E212,booking!$D212&gt;0),booking!$D212,0)</f>
        <v>0</v>
      </c>
      <c r="D365" s="108" t="str">
        <f>LOOKUP(C365,b!$F$1:$F$200,b!$G$1:$G$200)</f>
        <v>--------</v>
      </c>
      <c r="E365" s="110">
        <f>IF(AND(booking!$D214&lt;&gt;booking!$E214,booking!$D214&gt;0),booking!$D214,0)</f>
        <v>0</v>
      </c>
      <c r="F365" s="108" t="str">
        <f>LOOKUP(E365,b!$F$1:$F$200,b!$G$1:$G$200)</f>
        <v>--------</v>
      </c>
      <c r="G365" s="110">
        <f>IF(AND(booking!$D216&lt;&gt;booking!$E216,booking!$D216&gt;0),booking!$D216,0)</f>
        <v>0</v>
      </c>
      <c r="H365" s="108" t="str">
        <f>LOOKUP(G365,b!$F$1:$F$200,b!$G$1:$G$200)</f>
        <v>--------</v>
      </c>
      <c r="I365" s="110">
        <f>IF(AND(booking!$D218&lt;&gt;booking!$E218,booking!$D218&gt;0),booking!$D218,0)</f>
        <v>0</v>
      </c>
      <c r="J365" s="108" t="str">
        <f>LOOKUP(I365,b!$F$1:$F$200,b!$G$1:$G$200)</f>
        <v>--------</v>
      </c>
      <c r="K365" s="110">
        <f>IF(AND(booking!$D220&lt;&gt;booking!$E220,booking!$D220&gt;0),booking!$D220,0)</f>
        <v>0</v>
      </c>
      <c r="L365" s="108" t="str">
        <f>LOOKUP(K365,b!$F$1:$F$200,b!$G$1:$G$200)</f>
        <v>--------</v>
      </c>
      <c r="M365" s="110">
        <f>IF(AND(booking!$D222&lt;&gt;booking!$E222,booking!$D222&gt;0),booking!$D222,0)</f>
        <v>0</v>
      </c>
      <c r="N365" s="108" t="str">
        <f>LOOKUP(M365,b!$F$1:$F$200,b!$G$1:$G$200)</f>
        <v>--------</v>
      </c>
      <c r="O365" s="110">
        <f>IF(AND(booking!$D224&lt;&gt;booking!$E224,booking!$D224&gt;0),booking!$D224,0)</f>
        <v>8</v>
      </c>
      <c r="P365" s="108" t="str">
        <f>LOOKUP(O365,b!$F$1:$F$200,b!$G$1:$G$200)</f>
        <v>Louise Hj Krøjgaard</v>
      </c>
    </row>
    <row r="366" spans="1:16" ht="18.5" x14ac:dyDescent="0.45">
      <c r="A366" s="367"/>
      <c r="B366" s="39" t="s">
        <v>467</v>
      </c>
      <c r="C366" s="110">
        <f>IF(AND(booking!$D212&lt;&gt;booking!$E212,booking!$E212&gt;0),booking!$E212,0)</f>
        <v>0</v>
      </c>
      <c r="D366" s="108" t="str">
        <f>LOOKUP(C366,b!$F$1:$F$200,b!$G$1:$G$200)</f>
        <v>--------</v>
      </c>
      <c r="E366" s="110">
        <f>IF(AND(booking!$D214&lt;&gt;booking!$E214,booking!$E214&gt;0),booking!$E214,0)</f>
        <v>0</v>
      </c>
      <c r="F366" s="108" t="str">
        <f>LOOKUP(E366,b!$F$1:$F$200,b!$G$1:$G$200)</f>
        <v>--------</v>
      </c>
      <c r="G366" s="110">
        <f>IF(AND(booking!$D216&lt;&gt;booking!$E216,booking!$E216&gt;0),booking!$E216,0)</f>
        <v>0</v>
      </c>
      <c r="H366" s="108" t="str">
        <f>LOOKUP(G366,b!$F$1:$F$200,b!$G$1:$G$200)</f>
        <v>--------</v>
      </c>
      <c r="I366" s="110">
        <f>IF(AND(booking!$D218&lt;&gt;booking!$E218,booking!$E241&gt;0),booking!$E241,0)</f>
        <v>0</v>
      </c>
      <c r="J366" s="108" t="str">
        <f>LOOKUP(I366,b!$F$1:$F$200,b!$G$1:$G$200)</f>
        <v>--------</v>
      </c>
      <c r="K366" s="110">
        <f>IF(AND(booking!$D220&lt;&gt;booking!$E220,booking!$E220&gt;0),booking!$E220,0)</f>
        <v>0</v>
      </c>
      <c r="L366" s="108" t="str">
        <f>LOOKUP(K366,b!$F$1:$F$200,b!$G$1:$G$200)</f>
        <v>--------</v>
      </c>
      <c r="M366" s="110">
        <f>IF(AND(booking!$D222&lt;&gt;booking!$E222,booking!$E222&gt;0),booking!$E222,0)</f>
        <v>0</v>
      </c>
      <c r="N366" s="108" t="str">
        <f>LOOKUP(M366,b!$F$1:$F$200,b!$G$1:$G$200)</f>
        <v>--------</v>
      </c>
      <c r="O366" s="110">
        <f>IF(AND(booking!$D224&lt;&gt;booking!$E224,booking!$E224&gt;0),booking!$E224,0)</f>
        <v>3</v>
      </c>
      <c r="P366" s="108" t="str">
        <f>LOOKUP(O366,b!$F$1:$F$200,b!$G$1:$G$200)</f>
        <v xml:space="preserve">Henrik </v>
      </c>
    </row>
    <row r="367" spans="1:16" ht="18.5" x14ac:dyDescent="0.45">
      <c r="A367" s="367" t="s">
        <v>468</v>
      </c>
      <c r="B367" s="148" t="s">
        <v>466</v>
      </c>
      <c r="C367" s="177">
        <f>IF(AND(booking!$G212&lt;&gt;booking!$H212,booking!$G212&gt;0),booking!$G212,0)</f>
        <v>0</v>
      </c>
      <c r="D367" s="178" t="str">
        <f>LOOKUP(C367,b!$F$1:$F$200,b!$G$1:$G$200)</f>
        <v>--------</v>
      </c>
      <c r="E367" s="177">
        <f>IF(AND(booking!$G214&lt;&gt;booking!$H214,booking!$G214&gt;0),booking!$G214,0)</f>
        <v>123</v>
      </c>
      <c r="F367" s="178" t="str">
        <f>LOOKUP(E367,b!$F$1:$F$200,b!$G$1:$G$200)</f>
        <v>Britt Lundqvist</v>
      </c>
      <c r="G367" s="177">
        <f>IF(AND(booking!$G216&lt;&gt;booking!$H216,booking!$G216&gt;0),booking!$G216,0)</f>
        <v>0</v>
      </c>
      <c r="H367" s="178" t="str">
        <f>LOOKUP(G367,b!$F$1:$F$200,b!$G$1:$G$200)</f>
        <v>--------</v>
      </c>
      <c r="I367" s="177">
        <f>IF(AND(booking!$G218&lt;&gt;booking!$H218,booking!$G218&gt;0),booking!$G218,0)</f>
        <v>0</v>
      </c>
      <c r="J367" s="178" t="str">
        <f>LOOKUP(I367,b!$F$1:$F$200,b!$G$1:$G$200)</f>
        <v>--------</v>
      </c>
      <c r="K367" s="177">
        <f>IF(AND(booking!$G220&lt;&gt;booking!$H220,booking!$G220&gt;0),booking!$G220,0)</f>
        <v>0</v>
      </c>
      <c r="L367" s="178" t="str">
        <f>LOOKUP(K367,b!$F$1:$F$200,b!$G$1:$G$200)</f>
        <v>--------</v>
      </c>
      <c r="M367" s="177">
        <f>IF(AND(booking!$G222&lt;&gt;booking!$H222,booking!$G222&gt;0),booking!$G222,0)</f>
        <v>0</v>
      </c>
      <c r="N367" s="178" t="str">
        <f>LOOKUP(M367,b!$F$1:$F$200,b!$G$1:$G$200)</f>
        <v>--------</v>
      </c>
      <c r="O367" s="177">
        <f>IF(AND(booking!$G224&lt;&gt;booking!$H224,booking!$G224&gt;0),booking!$G224,0)</f>
        <v>0</v>
      </c>
      <c r="P367" s="178" t="str">
        <f>LOOKUP(O367,b!$F$1:$F$200,b!$G$1:$G$200)</f>
        <v>--------</v>
      </c>
    </row>
    <row r="368" spans="1:16" ht="18.5" x14ac:dyDescent="0.45">
      <c r="A368" s="367"/>
      <c r="B368" s="148" t="s">
        <v>467</v>
      </c>
      <c r="C368" s="177">
        <f>IF(AND(booking!$G212&lt;&gt;booking!$H212,booking!$H212&gt;0),booking!$H212,0)</f>
        <v>0</v>
      </c>
      <c r="D368" s="178" t="str">
        <f>LOOKUP(C368,b!$F$1:$F$200,b!$G$1:$G$200)</f>
        <v>--------</v>
      </c>
      <c r="E368" s="177">
        <f>IF(AND(booking!$G214&lt;&gt;booking!$H214,booking!$H214&gt;0),booking!$H214,0)</f>
        <v>0</v>
      </c>
      <c r="F368" s="178" t="str">
        <f>LOOKUP(E368,b!$F$1:$F$200,b!$G$1:$G$200)</f>
        <v>--------</v>
      </c>
      <c r="G368" s="177">
        <f>IF(AND(booking!$G216&lt;&gt;booking!$H216,booking!$H216&gt;0),booking!$H216,0)</f>
        <v>15</v>
      </c>
      <c r="H368" s="178" t="str">
        <f>LOOKUP(G368,b!$F$1:$F$200,b!$G$1:$G$200)</f>
        <v>Jan &amp; Mette Gubbertsen</v>
      </c>
      <c r="I368" s="177">
        <f>IF(AND(booking!$G218&lt;&gt;booking!$H218,booking!$H218&gt;0),booking!$H218,0)</f>
        <v>0</v>
      </c>
      <c r="J368" s="178" t="str">
        <f>LOOKUP(I368,b!$F$1:$F$200,b!$G$1:$G$200)</f>
        <v>--------</v>
      </c>
      <c r="K368" s="177">
        <f>IF(AND(booking!$G220&lt;&gt;booking!$H220,booking!$H220&gt;0),booking!$H220,0)</f>
        <v>0</v>
      </c>
      <c r="L368" s="178" t="str">
        <f>LOOKUP(K368,b!$F$1:$F$200,b!$G$1:$G$200)</f>
        <v>--------</v>
      </c>
      <c r="M368" s="177">
        <f>IF(AND(booking!$G222&lt;&gt;booking!$H222,booking!$H222&gt;0),booking!$H222,0)</f>
        <v>0</v>
      </c>
      <c r="N368" s="178" t="str">
        <f>LOOKUP(M368,b!$F$1:$F$200,b!$G$1:$G$200)</f>
        <v>--------</v>
      </c>
      <c r="O368" s="177">
        <f>IF(AND(booking!$G224&lt;&gt;booking!$H224,booking!$H224&gt;0),booking!$H224,0)</f>
        <v>0</v>
      </c>
      <c r="P368" s="178" t="str">
        <f>LOOKUP(O368,b!$F$1:$F$200,b!$G$1:$G$200)</f>
        <v>--------</v>
      </c>
    </row>
    <row r="369" spans="1:16" ht="18.5" x14ac:dyDescent="0.45">
      <c r="A369" s="367" t="s">
        <v>469</v>
      </c>
      <c r="B369" s="6" t="s">
        <v>466</v>
      </c>
      <c r="C369" s="110">
        <f>IF(AND(booking!$J212&lt;&gt;booking!$K212,booking!$J212&gt;0),booking!$J212,0)</f>
        <v>0</v>
      </c>
      <c r="D369" s="108" t="str">
        <f>LOOKUP(C369,b!$F$1:$F$200,b!$G$1:$G$200)</f>
        <v>--------</v>
      </c>
      <c r="E369" s="110">
        <f>IF(AND(booking!$J214&lt;&gt;booking!$K214,booking!$J214&gt;0),booking!$J214,0)</f>
        <v>0</v>
      </c>
      <c r="F369" s="108" t="str">
        <f>LOOKUP(E369,b!$F$1:$F$200,b!$G$1:$G$200)</f>
        <v>--------</v>
      </c>
      <c r="G369" s="110">
        <f>IF(AND(booking!$J216&lt;&gt;booking!$K216,booking!$J216&gt;0),booking!$J216,0)</f>
        <v>0</v>
      </c>
      <c r="H369" s="108" t="str">
        <f>LOOKUP(G369,b!$F$1:$F$200,b!$G$1:$G$200)</f>
        <v>--------</v>
      </c>
      <c r="I369" s="110">
        <f>IF(AND(booking!$J218&lt;&gt;booking!$K218,booking!$J218&gt;0),booking!$J218,0)</f>
        <v>0</v>
      </c>
      <c r="J369" s="108" t="str">
        <f>LOOKUP(I369,b!$F$1:$F$200,b!$G$1:$G$200)</f>
        <v>--------</v>
      </c>
      <c r="K369" s="110">
        <f>IF(AND(booking!$J220&lt;&gt;booking!$K220,booking!$J220&gt;0),booking!$J220,0)</f>
        <v>0</v>
      </c>
      <c r="L369" s="108" t="str">
        <f>LOOKUP(K369,b!$F$1:$F$200,b!$G$1:$G$200)</f>
        <v>--------</v>
      </c>
      <c r="M369" s="110">
        <f>IF(AND(booking!$J222&lt;&gt;booking!$K222,booking!$J222&gt;0),booking!$J222,0)</f>
        <v>79</v>
      </c>
      <c r="N369" s="108" t="str">
        <f>LOOKUP(M369,b!$F$1:$F$200,b!$G$1:$G$200)</f>
        <v>Astrid &amp; Bjarne List Nissen</v>
      </c>
      <c r="O369" s="110">
        <f>IF(AND(booking!$J224&lt;&gt;booking!$K224,booking!$J224&gt;0),booking!$J224,0)</f>
        <v>0</v>
      </c>
      <c r="P369" s="108" t="str">
        <f>LOOKUP(O369,b!$F$1:$F$200,b!$G$1:$G$200)</f>
        <v>--------</v>
      </c>
    </row>
    <row r="370" spans="1:16" ht="18.5" x14ac:dyDescent="0.45">
      <c r="A370" s="367"/>
      <c r="B370" s="6" t="s">
        <v>467</v>
      </c>
      <c r="C370" s="110">
        <f>IF(AND(booking!$J212&lt;&gt;booking!$K212,booking!$K212&gt;0),booking!$K212,0)</f>
        <v>0</v>
      </c>
      <c r="D370" s="108" t="str">
        <f>LOOKUP(C370,b!$F$1:$F$200,b!$G$1:$G$200)</f>
        <v>--------</v>
      </c>
      <c r="E370" s="110">
        <f>IF(AND(booking!$J214&lt;&gt;booking!$K214,booking!$K214&gt;0),booking!$K214,0)</f>
        <v>0</v>
      </c>
      <c r="F370" s="108" t="str">
        <f>LOOKUP(E370,b!$F$1:$F$200,b!$G$1:$G$200)</f>
        <v>--------</v>
      </c>
      <c r="G370" s="110">
        <f>IF(AND(booking!$J216&lt;&gt;booking!$K216,booking!$K216&gt;0),booking!$K216,0)</f>
        <v>0</v>
      </c>
      <c r="H370" s="108" t="str">
        <f>LOOKUP(G370,b!$F$1:$F$200,b!$G$1:$G$200)</f>
        <v>--------</v>
      </c>
      <c r="I370" s="110">
        <f>IF(AND(booking!$J218&lt;&gt;booking!$K218,booking!$K218&gt;0),booking!$K218,0)</f>
        <v>0</v>
      </c>
      <c r="J370" s="108" t="str">
        <f>LOOKUP(I370,b!$F$1:$F$200,b!$G$1:$G$200)</f>
        <v>--------</v>
      </c>
      <c r="K370" s="110">
        <f>IF(AND(booking!$J220&lt;&gt;booking!$K220,booking!$K220&gt;0),booking!$K220,0)</f>
        <v>0</v>
      </c>
      <c r="L370" s="108" t="str">
        <f>LOOKUP(K370,b!$F$1:$F$200,b!$G$1:$G$200)</f>
        <v>--------</v>
      </c>
      <c r="M370" s="110">
        <f>IF(AND(booking!$J222&lt;&gt;booking!$K222,booking!$K222&gt;0),booking!$K222,0)</f>
        <v>42</v>
      </c>
      <c r="N370" s="108" t="str">
        <f>LOOKUP(M370,b!$F$1:$F$200,b!$G$1:$G$200)</f>
        <v>Klaus Høybye</v>
      </c>
      <c r="O370" s="110">
        <f>IF(AND(booking!$J224&lt;&gt;booking!$K224,booking!$K224&gt;0),booking!$K224,0)</f>
        <v>0</v>
      </c>
      <c r="P370" s="108" t="str">
        <f>LOOKUP(O370,b!$F$1:$F$200,b!$G$1:$G$200)</f>
        <v>--------</v>
      </c>
    </row>
    <row r="371" spans="1:16" ht="18.5" x14ac:dyDescent="0.45">
      <c r="A371" s="367" t="s">
        <v>470</v>
      </c>
      <c r="B371" s="148" t="s">
        <v>466</v>
      </c>
      <c r="C371" s="177">
        <f>IF(AND(booking!$M212&lt;&gt;booking!$N212,booking!$M212&gt;0),booking!$M212,0)</f>
        <v>0</v>
      </c>
      <c r="D371" s="178" t="str">
        <f>LOOKUP(C371,b!$F$1:$F$200,b!$G$1:$G$200)</f>
        <v>--------</v>
      </c>
      <c r="E371" s="177">
        <f>IF(AND(booking!$M214&lt;&gt;booking!$N214,booking!$M214&gt;0),booking!$M214,0)</f>
        <v>0</v>
      </c>
      <c r="F371" s="178" t="str">
        <f>LOOKUP(E371,b!$F$1:$F$200,b!$G$1:$G$200)</f>
        <v>--------</v>
      </c>
      <c r="G371" s="177">
        <f>IF(AND(booking!$M216&lt;&gt;booking!$N216,booking!$M216&gt;0),booking!$M216,0)</f>
        <v>0</v>
      </c>
      <c r="H371" s="178" t="str">
        <f>LOOKUP(G371,b!$F$1:$F$200,b!$G$1:$G$200)</f>
        <v>--------</v>
      </c>
      <c r="I371" s="177">
        <f>IF(AND(booking!$M218&lt;&gt;booking!$N218,booking!$M218&gt;0),booking!$M218,0)</f>
        <v>0</v>
      </c>
      <c r="J371" s="178" t="str">
        <f>LOOKUP(I371,b!$F$1:$F$200,b!$G$1:$G$200)</f>
        <v>--------</v>
      </c>
      <c r="K371" s="177">
        <f>IF(AND(booking!$M220&lt;&gt;booking!$N220,booking!$M220&gt;0),booking!$M220,0)</f>
        <v>0</v>
      </c>
      <c r="L371" s="178" t="str">
        <f>LOOKUP(K371,b!$F$1:$F$200,b!$G$1:$G$200)</f>
        <v>--------</v>
      </c>
      <c r="M371" s="177">
        <f>IF(AND(booking!$M222&lt;&gt;booking!$N222,booking!$M222&gt;0),booking!$M222,0)</f>
        <v>0</v>
      </c>
      <c r="N371" s="178" t="str">
        <f>LOOKUP(M371,b!$F$1:$F$200,b!$G$1:$G$200)</f>
        <v>--------</v>
      </c>
      <c r="O371" s="177">
        <f>IF(AND(booking!$M224&lt;&gt;booking!$N224,booking!$M224&gt;0),booking!$M224,0)</f>
        <v>61</v>
      </c>
      <c r="P371" s="178" t="str">
        <f>LOOKUP(O371,b!$F$1:$F$200,b!$G$1:$G$200)</f>
        <v>Mette Øster</v>
      </c>
    </row>
    <row r="372" spans="1:16" ht="18.5" x14ac:dyDescent="0.45">
      <c r="A372" s="367"/>
      <c r="B372" s="148" t="s">
        <v>467</v>
      </c>
      <c r="C372" s="177">
        <f>IF(AND(booking!$M212&lt;&gt;booking!$N212,booking!$N212&gt;0),booking!$N212,0)</f>
        <v>0</v>
      </c>
      <c r="D372" s="178" t="str">
        <f>LOOKUP(C372,b!$F$1:$F$200,b!$G$1:$G$200)</f>
        <v>--------</v>
      </c>
      <c r="E372" s="177">
        <f>IF(AND(booking!$M214&lt;&gt;booking!$N214,booking!$N214&gt;0),booking!$N214,0)</f>
        <v>0</v>
      </c>
      <c r="F372" s="178" t="str">
        <f>LOOKUP(E372,b!$F$1:$F$200,b!$G$1:$G$200)</f>
        <v>--------</v>
      </c>
      <c r="G372" s="177">
        <f>IF(AND(booking!$M216&lt;&gt;booking!$N216,booking!$N216&gt;0),booking!$N216,0)</f>
        <v>0</v>
      </c>
      <c r="H372" s="178" t="str">
        <f>LOOKUP(G372,b!$F$1:$F$200,b!$G$1:$G$200)</f>
        <v>--------</v>
      </c>
      <c r="I372" s="177">
        <f>IF(AND(booking!$M218&lt;&gt;booking!$N218,booking!$N218&gt;0),booking!$N218,0)</f>
        <v>0</v>
      </c>
      <c r="J372" s="178" t="str">
        <f>LOOKUP(I372,b!$F$1:$F$200,b!$G$1:$G$200)</f>
        <v>--------</v>
      </c>
      <c r="K372" s="177">
        <f>IF(AND(booking!$M220&lt;&gt;booking!$N220,booking!$N220&gt;0),booking!$N220,0)</f>
        <v>0</v>
      </c>
      <c r="L372" s="178" t="str">
        <f>LOOKUP(K372,b!$F$1:$F$200,b!$G$1:$G$200)</f>
        <v>--------</v>
      </c>
      <c r="M372" s="177">
        <f>IF(AND(booking!$M222&lt;&gt;booking!$N222,booking!$N222&gt;0),booking!$N222,0)</f>
        <v>0</v>
      </c>
      <c r="N372" s="178" t="str">
        <f>LOOKUP(M372,b!$F$1:$F$200,b!$G$1:$G$200)</f>
        <v>--------</v>
      </c>
      <c r="O372" s="177">
        <f>IF(AND(booking!$M224&lt;&gt;booking!$N224,booking!$N224&gt;0),booking!$N224,0)</f>
        <v>0</v>
      </c>
      <c r="P372" s="178" t="str">
        <f>LOOKUP(O372,b!$F$1:$F$200,b!$G$1:$G$200)</f>
        <v>--------</v>
      </c>
    </row>
    <row r="373" spans="1:16" ht="18.5" x14ac:dyDescent="0.45">
      <c r="A373" s="367" t="s">
        <v>471</v>
      </c>
      <c r="B373" s="6" t="s">
        <v>466</v>
      </c>
      <c r="C373" s="110">
        <f>IF(AND(booking!$P212&lt;&gt;booking!$Q212,booking!$P212&gt;0),booking!$P212,0)</f>
        <v>0</v>
      </c>
      <c r="D373" s="108" t="str">
        <f>LOOKUP(C373,b!$F$1:$F$200,b!$G$1:$G$200)</f>
        <v>--------</v>
      </c>
      <c r="E373" s="110">
        <f>IF(AND(booking!$P214&lt;&gt;booking!$Q214,booking!$P214&gt;0),booking!$P214,0)</f>
        <v>0</v>
      </c>
      <c r="F373" s="108" t="str">
        <f>LOOKUP(E373,b!$F$1:$F$200,b!$G$1:$G$200)</f>
        <v>--------</v>
      </c>
      <c r="G373" s="110">
        <f>IF(AND(booking!$P216&lt;&gt;booking!$Q216,booking!$P216&gt;0),booking!$P216,0)</f>
        <v>0</v>
      </c>
      <c r="H373" s="108" t="str">
        <f>LOOKUP(G373,b!$F$1:$F$200,b!$G$1:$G$200)</f>
        <v>--------</v>
      </c>
      <c r="I373" s="110">
        <f>IF(AND(booking!$P218&lt;&gt;booking!$Q218,booking!$P218&gt;0),booking!$P218,0)</f>
        <v>0</v>
      </c>
      <c r="J373" s="108" t="str">
        <f>LOOKUP(I373,b!$F$1:$F$200,b!$G$1:$G$200)</f>
        <v>--------</v>
      </c>
      <c r="K373" s="110">
        <f>IF(AND(booking!$P220&lt;&gt;booking!$Q220,booking!$P220&gt;0),booking!$P220,0)</f>
        <v>0</v>
      </c>
      <c r="L373" s="108" t="str">
        <f>LOOKUP(K373,b!$F$1:$F$200,b!$G$1:$G$200)</f>
        <v>--------</v>
      </c>
      <c r="M373" s="110">
        <f>IF(AND(booking!$P222&lt;&gt;booking!$Q222,booking!$P222&gt;0),booking!$P222,0)</f>
        <v>4</v>
      </c>
      <c r="N373" s="108" t="str">
        <f>LOOKUP(M373,b!$F$1:$F$200,b!$G$1:$G$200)</f>
        <v>Susanne &amp; Erik xx</v>
      </c>
      <c r="O373" s="110">
        <f>IF(AND(booking!$P224&lt;&gt;booking!$Q224,booking!$P224&gt;0),booking!$P224,0)</f>
        <v>0</v>
      </c>
      <c r="P373" s="108" t="str">
        <f>LOOKUP(O373,b!$F$1:$F$200,b!$G$1:$G$200)</f>
        <v>--------</v>
      </c>
    </row>
    <row r="374" spans="1:16" ht="18.5" x14ac:dyDescent="0.45">
      <c r="A374" s="367"/>
      <c r="B374" s="6" t="s">
        <v>467</v>
      </c>
      <c r="C374" s="110">
        <f>IF(AND(booking!$P212&lt;&gt;booking!$Q212,booking!$Q212&gt;0),booking!$Q212,0)</f>
        <v>0</v>
      </c>
      <c r="D374" s="108" t="str">
        <f>LOOKUP(C374,b!$F$1:$F$200,b!$G$1:$G$200)</f>
        <v>--------</v>
      </c>
      <c r="E374" s="110">
        <f>IF(AND(booking!$P237&lt;&gt;booking!$Q237,booking!$Q237&gt;0),booking!$Q237,0)</f>
        <v>0</v>
      </c>
      <c r="F374" s="108" t="str">
        <f>LOOKUP(E374,b!$F$1:$F$200,b!$G$1:$G$200)</f>
        <v>--------</v>
      </c>
      <c r="G374" s="110">
        <f>IF(AND(booking!$P216&lt;&gt;booking!$Q216,booking!$Q216&gt;0),booking!$Q216,0)</f>
        <v>0</v>
      </c>
      <c r="H374" s="108" t="str">
        <f>LOOKUP(G374,b!$F$1:$F$200,b!$G$1:$G$200)</f>
        <v>--------</v>
      </c>
      <c r="I374" s="110">
        <f>IF(AND(booking!$P218&lt;&gt;booking!$Q218,booking!$Q218&gt;0),booking!$Q218,0)</f>
        <v>0</v>
      </c>
      <c r="J374" s="108" t="str">
        <f>LOOKUP(I374,b!$F$1:$F$200,b!$G$1:$G$200)</f>
        <v>--------</v>
      </c>
      <c r="K374" s="110">
        <f>IF(AND(booking!$P220&lt;&gt;booking!$Q220,booking!$Q220&gt;0),booking!$Q220,0)</f>
        <v>0</v>
      </c>
      <c r="L374" s="108" t="str">
        <f>LOOKUP(K374,b!$F$1:$F$200,b!$G$1:$G$200)</f>
        <v>--------</v>
      </c>
      <c r="M374" s="110">
        <f>IF(AND(booking!$P222&lt;&gt;booking!$Q222,booking!$Q222&gt;0),booking!$Q222,0)</f>
        <v>14</v>
      </c>
      <c r="N374" s="108" t="str">
        <f>LOOKUP(M374,b!$F$1:$F$200,b!$G$1:$G$200)</f>
        <v>Ingo Krug &amp; Marie-Cathrine</v>
      </c>
      <c r="O374" s="110">
        <f>IF(AND(booking!$P224&lt;&gt;booking!$Q224,booking!$Q224&gt;0),booking!$Q224,0)</f>
        <v>0</v>
      </c>
      <c r="P374" s="108" t="str">
        <f>LOOKUP(O374,b!$F$1:$F$200,b!$G$1:$G$200)</f>
        <v>--------</v>
      </c>
    </row>
    <row r="375" spans="1:16" ht="18.5" x14ac:dyDescent="0.45">
      <c r="B375" s="6"/>
      <c r="C375" s="110"/>
      <c r="D375" s="108"/>
      <c r="E375" s="110"/>
      <c r="F375" s="108"/>
      <c r="G375" s="110"/>
      <c r="H375" s="108"/>
      <c r="I375" s="110"/>
      <c r="J375" s="108"/>
      <c r="K375" s="110"/>
      <c r="L375" s="108"/>
      <c r="M375" s="110"/>
      <c r="N375" s="108"/>
      <c r="O375" s="110"/>
      <c r="P375" s="108"/>
    </row>
    <row r="376" spans="1:16" ht="18.5" x14ac:dyDescent="0.45">
      <c r="A376" t="s">
        <v>472</v>
      </c>
      <c r="B376" s="6"/>
      <c r="C376" s="110">
        <f>booking!V212</f>
        <v>7</v>
      </c>
      <c r="D376" s="108"/>
      <c r="E376" s="110">
        <f>booking!V214</f>
        <v>7</v>
      </c>
      <c r="F376" s="108"/>
      <c r="G376" s="110">
        <f>booking!V216</f>
        <v>7</v>
      </c>
      <c r="H376" s="108"/>
      <c r="I376" s="110">
        <f>booking!V218</f>
        <v>9</v>
      </c>
      <c r="J376" s="108"/>
      <c r="K376" s="110">
        <f>booking!V220</f>
        <v>9</v>
      </c>
      <c r="L376" s="108"/>
      <c r="M376" s="110">
        <f>booking!V222</f>
        <v>9</v>
      </c>
      <c r="N376" s="108"/>
      <c r="O376" s="110">
        <f>booking!V224</f>
        <v>7</v>
      </c>
      <c r="P376" s="108"/>
    </row>
    <row r="377" spans="1:16" x14ac:dyDescent="0.35">
      <c r="B377" s="114" t="s">
        <v>473</v>
      </c>
      <c r="C377" s="115">
        <v>1</v>
      </c>
      <c r="D377" s="6" t="str">
        <f>IF(weekplan!C366&gt;0,LOOKUP(weekplan!C366,b!$F$1:$F$201,b!$H$1:$H$201),b!$H$1)</f>
        <v>-----</v>
      </c>
      <c r="E377" s="115"/>
      <c r="F377" s="6" t="str">
        <f>IF(weekplan!E366&gt;0,LOOKUP(weekplan!E366,b!$F$1:$F$201,b!$H$1:$H$201),b!$H$1)</f>
        <v>-----</v>
      </c>
      <c r="G377" s="115"/>
      <c r="H377" s="6" t="str">
        <f>IF(weekplan!G366&gt;0,LOOKUP(weekplan!G366,b!$F$1:$F$201,b!$H$1:$H$201),b!$H$1)</f>
        <v>-----</v>
      </c>
      <c r="I377" s="115"/>
      <c r="J377" s="6" t="str">
        <f>IF(weekplan!I366&gt;0,LOOKUP(weekplan!I366,b!$F$1:$F$201,b!$H$1:$H$201),b!$H$1)</f>
        <v>-----</v>
      </c>
      <c r="K377" s="115"/>
      <c r="L377" s="6" t="str">
        <f>IF(weekplan!K366&gt;0,LOOKUP(weekplan!K366,b!$F$1:$F$201,b!$H$1:$H$201),b!$H$1)</f>
        <v>-----</v>
      </c>
      <c r="M377" s="115"/>
      <c r="N377" s="6" t="str">
        <f>IF(weekplan!M366&gt;0,LOOKUP(weekplan!M366,b!$F$1:$F$201,b!$H$1:$H$201),b!$H$1)</f>
        <v>-----</v>
      </c>
      <c r="O377" s="115"/>
      <c r="P377" s="6">
        <f>IF(weekplan!O366&gt;0,LOOKUP(weekplan!O366,b!$F$1:$F$201,b!$H$1:$H$201),b!$H$1)</f>
        <v>0</v>
      </c>
    </row>
    <row r="378" spans="1:16" x14ac:dyDescent="0.35">
      <c r="B378" s="179" t="s">
        <v>473</v>
      </c>
      <c r="C378" s="180">
        <v>2</v>
      </c>
      <c r="D378" s="148" t="str">
        <f>IF(C368&gt;0,LOOKUP(C368,b!$F$1:$F$201,b!$H$1:$H$201),b!$H$1)</f>
        <v>-----</v>
      </c>
      <c r="E378" s="180"/>
      <c r="F378" s="148" t="str">
        <f>IF(E368&gt;0,LOOKUP(E368,b!$F$1:$F$201,b!$H$1:$H$201),b!$H$1)</f>
        <v>-----</v>
      </c>
      <c r="G378" s="180"/>
      <c r="H378" s="148" t="str">
        <f>IF(G368&gt;0,LOOKUP(G368,b!$F$1:$F$201,b!$H$1:$H$201),b!$H$1)</f>
        <v>gubbertsen@gmail.com</v>
      </c>
      <c r="I378" s="180"/>
      <c r="J378" s="148" t="str">
        <f>IF(I368&gt;0,LOOKUP(I368,b!$F$1:$F$201,b!$H$1:$H$201),b!$H$1)</f>
        <v>-----</v>
      </c>
      <c r="K378" s="180"/>
      <c r="L378" s="148" t="str">
        <f>IF(K368&gt;0,LOOKUP(K368,b!$F$1:$F$201,b!$H$1:$H$201),b!$H$1)</f>
        <v>-----</v>
      </c>
      <c r="M378" s="180"/>
      <c r="N378" s="148" t="str">
        <f>IF(M368&gt;0,LOOKUP(M368,b!$F$1:$F$201,b!$H$1:$H$201),b!$H$1)</f>
        <v>-----</v>
      </c>
      <c r="O378" s="180"/>
      <c r="P378" s="148" t="str">
        <f>IF(O368&gt;0,LOOKUP(O368,b!$F$1:$F$201,b!$H$1:$H$201),b!$H$1)</f>
        <v>-----</v>
      </c>
    </row>
    <row r="379" spans="1:16" x14ac:dyDescent="0.35">
      <c r="B379" s="114" t="s">
        <v>473</v>
      </c>
      <c r="C379" s="115">
        <v>3</v>
      </c>
      <c r="D379" s="6" t="str">
        <f>IF(C370&gt;0,LOOKUP(C370,b!$F$1:$F$201,b!$H$1:$H$201),b!$H$1)</f>
        <v>-----</v>
      </c>
      <c r="E379" s="115"/>
      <c r="F379" s="6" t="str">
        <f>IF(E370&gt;0,LOOKUP(E370,b!$F$1:$F$201,b!$H$1:$H$201),b!$H$1)</f>
        <v>-----</v>
      </c>
      <c r="G379" s="115"/>
      <c r="H379" s="6" t="str">
        <f>IF(G370&gt;0,LOOKUP(G370,b!$F$1:$F$201,b!$H$1:$H$201),b!$H$1)</f>
        <v>-----</v>
      </c>
      <c r="I379" s="115"/>
      <c r="J379" s="6" t="str">
        <f>IF(I370&gt;0,LOOKUP(I370,b!$F$1:$F$201,b!$H$1:$H$201),b!$H$1)</f>
        <v>-----</v>
      </c>
      <c r="K379" s="115"/>
      <c r="L379" s="6" t="str">
        <f>IF(K370&gt;0,LOOKUP(K370,b!$F$1:$F$201,b!$H$1:$H$201),b!$H$1)</f>
        <v>-----</v>
      </c>
      <c r="M379" s="115"/>
      <c r="N379" s="6">
        <f>IF(M370&gt;0,LOOKUP(M370,b!$F$1:$F$201,b!$H$1:$H$201),b!$H$1)</f>
        <v>0</v>
      </c>
      <c r="O379" s="115"/>
      <c r="P379" s="6" t="str">
        <f>IF(O370&gt;0,LOOKUP(O370,b!$F$1:$F$201,b!$H$1:$H$201),b!$H$1)</f>
        <v>-----</v>
      </c>
    </row>
    <row r="380" spans="1:16" x14ac:dyDescent="0.35">
      <c r="B380" s="179" t="s">
        <v>473</v>
      </c>
      <c r="C380" s="180">
        <v>4</v>
      </c>
      <c r="D380" s="148" t="str">
        <f>IF(C372&gt;0,LOOKUP(C372,b!$F$1:$F$201,b!$H$1:$H$201),b!$H$1)</f>
        <v>-----</v>
      </c>
      <c r="E380" s="180"/>
      <c r="F380" s="148" t="str">
        <f>IF(E372&gt;0,LOOKUP(E372,b!$F$1:$F$201,b!$H$1:$H$201),b!$H$1)</f>
        <v>-----</v>
      </c>
      <c r="G380" s="180"/>
      <c r="H380" s="148" t="str">
        <f>IF(G372&gt;0,LOOKUP(G372,b!$F$1:$F$201,b!$H$1:$H$201),b!$H$1)</f>
        <v>-----</v>
      </c>
      <c r="I380" s="180"/>
      <c r="J380" s="148" t="str">
        <f>IF(I372&gt;0,LOOKUP(I372,b!$F$1:$F$201,b!$H$1:$H$201),b!$H$1)</f>
        <v>-----</v>
      </c>
      <c r="K380" s="180"/>
      <c r="L380" s="148" t="str">
        <f>IF(K372&gt;0,LOOKUP(K372,b!$F$1:$F$201,b!$H$1:$H$201),b!$H$1)</f>
        <v>-----</v>
      </c>
      <c r="M380" s="180"/>
      <c r="N380" s="148" t="str">
        <f>IF(M372&gt;0,LOOKUP(M372,b!$F$1:$F$201,b!$H$1:$H$201),b!$H$1)</f>
        <v>-----</v>
      </c>
      <c r="O380" s="180"/>
      <c r="P380" s="148" t="str">
        <f>IF(O372&gt;0,LOOKUP(O372,b!$F$1:$F$201,b!$H$1:$H$201),b!$H$1)</f>
        <v>-----</v>
      </c>
    </row>
    <row r="381" spans="1:16" x14ac:dyDescent="0.35">
      <c r="B381" s="118" t="s">
        <v>473</v>
      </c>
      <c r="C381" s="119">
        <v>5</v>
      </c>
      <c r="D381" s="22" t="str">
        <f>IF(C374&gt;0,LOOKUP(C374,b!$F$1:$F$201,b!$H$1:$H$201),b!$H$1)</f>
        <v>-----</v>
      </c>
      <c r="E381" s="119"/>
      <c r="F381" s="22" t="str">
        <f>IF(E374&gt;0,LOOKUP(E374,b!$F$1:$F$201,b!$H$1:$H$201),b!$H$1)</f>
        <v>-----</v>
      </c>
      <c r="G381" s="119"/>
      <c r="H381" s="22" t="str">
        <f>IF(G374&gt;0,LOOKUP(G374,b!$F$1:$F$201,b!$H$1:$H$201),b!$H$1)</f>
        <v>-----</v>
      </c>
      <c r="I381" s="119"/>
      <c r="J381" s="22" t="str">
        <f>IF(I374&gt;0,LOOKUP(I374,b!$F$1:$F$201,b!$H$1:$H$201),b!$H$1)</f>
        <v>-----</v>
      </c>
      <c r="K381" s="119"/>
      <c r="L381" s="22" t="str">
        <f>IF(K374&gt;0,LOOKUP(K374,b!$F$1:$F$201,b!$H$1:$H$201),b!$H$1)</f>
        <v>-----</v>
      </c>
      <c r="M381" s="119"/>
      <c r="N381" s="22">
        <f>IF(M374&gt;0,LOOKUP(M374,b!$F$1:$F$201,b!$H$1:$H$201),b!$H$1)</f>
        <v>0</v>
      </c>
      <c r="O381" s="119"/>
      <c r="P381" s="22" t="str">
        <f>IF(O374&gt;0,LOOKUP(O374,b!$F$1:$F$201,b!$H$1:$H$201),b!$H$1)</f>
        <v>-----</v>
      </c>
    </row>
    <row r="382" spans="1:16" ht="55.4" customHeight="1" x14ac:dyDescent="0.35">
      <c r="A382" s="6" t="s">
        <v>474</v>
      </c>
      <c r="B382" s="114"/>
      <c r="C382" s="115"/>
      <c r="D382" s="6"/>
      <c r="E382" s="115"/>
      <c r="F382" s="6"/>
      <c r="G382" s="115"/>
      <c r="H382" s="6"/>
      <c r="I382" s="115"/>
      <c r="J382" s="6"/>
      <c r="K382" s="115"/>
      <c r="L382" s="6"/>
      <c r="M382" s="115"/>
      <c r="N382" s="6"/>
      <c r="O382" s="115"/>
      <c r="P382" s="6"/>
    </row>
    <row r="383" spans="1:16" ht="55.4" customHeight="1" x14ac:dyDescent="0.35">
      <c r="A383" s="6" t="s">
        <v>475</v>
      </c>
      <c r="B383" s="114"/>
      <c r="C383" s="115"/>
      <c r="D383" s="6"/>
      <c r="E383" s="115"/>
      <c r="F383" s="6"/>
      <c r="G383" s="115"/>
      <c r="H383" s="6"/>
      <c r="I383" s="115"/>
      <c r="J383" s="6"/>
      <c r="K383" s="115"/>
      <c r="L383" s="6"/>
      <c r="M383" s="115"/>
      <c r="N383" s="6"/>
      <c r="O383" s="115"/>
      <c r="P383" s="6"/>
    </row>
    <row r="384" spans="1:16" ht="55.4" customHeight="1" x14ac:dyDescent="0.35">
      <c r="A384" s="6" t="s">
        <v>476</v>
      </c>
      <c r="B384" s="6"/>
      <c r="C384" s="8"/>
      <c r="D384" s="6"/>
      <c r="E384" s="8"/>
      <c r="F384" s="6"/>
      <c r="G384" s="8"/>
      <c r="H384" s="6"/>
      <c r="I384" s="8"/>
      <c r="J384" s="6"/>
      <c r="K384" s="8"/>
      <c r="L384" s="6"/>
      <c r="M384" s="8"/>
      <c r="N384" s="6"/>
      <c r="O384" s="8"/>
      <c r="P384" s="6"/>
    </row>
    <row r="385" spans="1:16" ht="23.5" x14ac:dyDescent="0.55000000000000004">
      <c r="A385" s="107" t="s">
        <v>496</v>
      </c>
      <c r="D385">
        <v>226</v>
      </c>
      <c r="F385">
        <v>228</v>
      </c>
      <c r="H385">
        <v>230</v>
      </c>
      <c r="J385">
        <v>232</v>
      </c>
      <c r="L385">
        <v>234</v>
      </c>
      <c r="N385">
        <v>236</v>
      </c>
      <c r="P385">
        <v>238</v>
      </c>
    </row>
    <row r="386" spans="1:16" x14ac:dyDescent="0.35">
      <c r="C386" s="368" t="s">
        <v>293</v>
      </c>
      <c r="D386" s="368"/>
      <c r="E386" s="368" t="s">
        <v>294</v>
      </c>
      <c r="F386" s="368"/>
      <c r="G386" s="368" t="s">
        <v>295</v>
      </c>
      <c r="H386" s="368"/>
      <c r="I386" s="368" t="s">
        <v>296</v>
      </c>
      <c r="J386" s="368"/>
      <c r="K386" s="368" t="s">
        <v>297</v>
      </c>
      <c r="L386" s="368"/>
      <c r="M386" s="368" t="s">
        <v>298</v>
      </c>
      <c r="N386" s="368"/>
      <c r="O386" s="368" t="s">
        <v>299</v>
      </c>
      <c r="P386" s="368"/>
    </row>
    <row r="387" spans="1:16" x14ac:dyDescent="0.35">
      <c r="C387" s="369">
        <f>booking!C226</f>
        <v>45488</v>
      </c>
      <c r="D387" s="368"/>
      <c r="E387" s="369">
        <f>booking!C228</f>
        <v>45489</v>
      </c>
      <c r="F387" s="368"/>
      <c r="G387" s="369">
        <f>booking!C230</f>
        <v>45490</v>
      </c>
      <c r="H387" s="368"/>
      <c r="I387" s="369">
        <f>booking!C232</f>
        <v>45491</v>
      </c>
      <c r="J387" s="368"/>
      <c r="K387" s="369">
        <f>booking!C234</f>
        <v>45492</v>
      </c>
      <c r="L387" s="368"/>
      <c r="M387" s="369">
        <f>booking!C236</f>
        <v>45493</v>
      </c>
      <c r="N387" s="368"/>
      <c r="O387" s="369">
        <f>booking!C238</f>
        <v>45494</v>
      </c>
      <c r="P387" s="368"/>
    </row>
    <row r="388" spans="1:16" x14ac:dyDescent="0.35">
      <c r="C388" s="1" t="s">
        <v>387</v>
      </c>
      <c r="D388" t="s">
        <v>464</v>
      </c>
      <c r="E388" s="1" t="s">
        <v>387</v>
      </c>
      <c r="F388" t="s">
        <v>464</v>
      </c>
      <c r="G388" s="1" t="s">
        <v>387</v>
      </c>
      <c r="H388" t="s">
        <v>464</v>
      </c>
      <c r="I388" s="1" t="s">
        <v>387</v>
      </c>
      <c r="J388" t="s">
        <v>464</v>
      </c>
      <c r="K388" s="1" t="s">
        <v>387</v>
      </c>
      <c r="L388" t="s">
        <v>464</v>
      </c>
      <c r="M388" s="1" t="s">
        <v>387</v>
      </c>
      <c r="N388" t="s">
        <v>464</v>
      </c>
      <c r="O388" s="1" t="s">
        <v>387</v>
      </c>
      <c r="P388" t="s">
        <v>464</v>
      </c>
    </row>
    <row r="389" spans="1:16" ht="18.5" x14ac:dyDescent="0.45">
      <c r="A389" s="367" t="s">
        <v>465</v>
      </c>
      <c r="B389" s="39" t="s">
        <v>466</v>
      </c>
      <c r="C389" s="110">
        <f>IF(AND(booking!$D226&lt;&gt;booking!$E226,booking!$D226&gt;0),booking!$D226,0)</f>
        <v>0</v>
      </c>
      <c r="D389" s="108" t="str">
        <f>LOOKUP(C389,b!$F$1:$F$200,b!$G$1:$G$200)</f>
        <v>--------</v>
      </c>
      <c r="E389" s="110">
        <f>IF(AND(booking!$D228&lt;&gt;booking!$E228,booking!$D228&gt;0),booking!$D228,0)</f>
        <v>0</v>
      </c>
      <c r="F389" s="108" t="str">
        <f>LOOKUP(E389,b!$F$1:$F$200,b!$G$1:$G$200)</f>
        <v>--------</v>
      </c>
      <c r="G389" s="110">
        <f>IF(AND(booking!$D230&lt;&gt;booking!$E230,booking!$D230&gt;0),booking!$D230,0)</f>
        <v>0</v>
      </c>
      <c r="H389" s="108" t="str">
        <f>LOOKUP(G389,b!$F$1:$F$200,b!$G$1:$G$200)</f>
        <v>--------</v>
      </c>
      <c r="I389" s="110">
        <f>IF(AND(booking!$D232&lt;&gt;booking!$E232,booking!$D232&gt;0),booking!$D232,0)</f>
        <v>0</v>
      </c>
      <c r="J389" s="108" t="str">
        <f>LOOKUP(I389,b!$F$1:$F$200,b!$G$1:$G$200)</f>
        <v>--------</v>
      </c>
      <c r="K389" s="110">
        <f>IF(AND(booking!$D234&lt;&gt;booking!$E234,booking!$D234&gt;0),booking!$D234,0)</f>
        <v>0</v>
      </c>
      <c r="L389" s="108" t="str">
        <f>LOOKUP(K389,b!$F$1:$F$200,b!$G$1:$G$200)</f>
        <v>--------</v>
      </c>
      <c r="M389" s="110">
        <f>IF(AND(booking!$D236&lt;&gt;booking!$E236,booking!$D236&gt;0),booking!$D236,0)</f>
        <v>0</v>
      </c>
      <c r="N389" s="108" t="str">
        <f>LOOKUP(M389,b!$F$1:$F$200,b!$G$1:$G$200)</f>
        <v>--------</v>
      </c>
      <c r="O389" s="110">
        <f>IF(AND(booking!$D238&lt;&gt;booking!$E238,booking!$D238&gt;0),booking!$D238,0)</f>
        <v>0</v>
      </c>
      <c r="P389" s="108" t="str">
        <f>LOOKUP(O389,b!$F$1:$F$200,b!$G$1:$G$200)</f>
        <v>--------</v>
      </c>
    </row>
    <row r="390" spans="1:16" ht="18.5" x14ac:dyDescent="0.45">
      <c r="A390" s="367"/>
      <c r="B390" s="39" t="s">
        <v>467</v>
      </c>
      <c r="C390" s="110">
        <f>IF(AND(booking!$D226&lt;&gt;booking!$E226,booking!$E226&gt;0),booking!$E226,0)</f>
        <v>0</v>
      </c>
      <c r="D390" s="108" t="str">
        <f>LOOKUP(C390,b!$F$1:$F$200,b!$G$1:$G$200)</f>
        <v>--------</v>
      </c>
      <c r="E390" s="110">
        <f>IF(AND(booking!$D228&lt;&gt;booking!$E228,booking!$E228&gt;0),booking!$E228,0)</f>
        <v>0</v>
      </c>
      <c r="F390" s="108" t="str">
        <f>LOOKUP(E390,b!$F$1:$F$200,b!$G$1:$G$200)</f>
        <v>--------</v>
      </c>
      <c r="G390" s="110">
        <f>IF(AND(booking!$D230&lt;&gt;booking!$E230,booking!$E230&gt;0),booking!$E230,0)</f>
        <v>0</v>
      </c>
      <c r="H390" s="108" t="str">
        <f>LOOKUP(G390,b!$F$1:$F$200,b!$G$1:$G$200)</f>
        <v>--------</v>
      </c>
      <c r="I390" s="110">
        <f>IF(AND(booking!$D232&lt;&gt;booking!$E232,booking!$E232&gt;0),booking!$E232,0)</f>
        <v>0</v>
      </c>
      <c r="J390" s="108" t="str">
        <f>LOOKUP(I390,b!$F$1:$F$200,b!$G$1:$G$200)</f>
        <v>--------</v>
      </c>
      <c r="K390" s="110">
        <f>IF(AND(booking!$D234&lt;&gt;booking!$E234,booking!$E234&gt;0),booking!$E234,0)</f>
        <v>0</v>
      </c>
      <c r="L390" s="108" t="str">
        <f>LOOKUP(K390,b!$F$1:$F$200,b!$G$1:$G$200)</f>
        <v>--------</v>
      </c>
      <c r="M390" s="110">
        <f>IF(AND(booking!$D236&lt;&gt;booking!$E236,booking!$E236&gt;0),booking!$E236,0)</f>
        <v>0</v>
      </c>
      <c r="N390" s="108" t="str">
        <f>LOOKUP(M390,b!$F$1:$F$200,b!$G$1:$G$200)</f>
        <v>--------</v>
      </c>
      <c r="O390" s="110">
        <f>IF(AND(booking!$D238&lt;&gt;booking!$E238,booking!$E238&gt;0),booking!$E238,0)</f>
        <v>0</v>
      </c>
      <c r="P390" s="108" t="str">
        <f>LOOKUP(O390,b!$F$1:$F$200,b!$G$1:$G$200)</f>
        <v>--------</v>
      </c>
    </row>
    <row r="391" spans="1:16" ht="18.5" x14ac:dyDescent="0.45">
      <c r="A391" s="367" t="s">
        <v>468</v>
      </c>
      <c r="B391" s="227" t="s">
        <v>466</v>
      </c>
      <c r="C391" s="228">
        <f>IF(AND(booking!$G226&lt;&gt;booking!$H226,booking!$G226&gt;0),booking!$G226,0)</f>
        <v>0</v>
      </c>
      <c r="D391" s="229" t="str">
        <f>LOOKUP(C391,b!$F$1:$F$200,b!$G$1:$G$200)</f>
        <v>--------</v>
      </c>
      <c r="E391" s="228">
        <f>IF(AND(booking!$G228&lt;&gt;booking!$H228,booking!$G228&gt;0),booking!$G228,0)</f>
        <v>0</v>
      </c>
      <c r="F391" s="229" t="str">
        <f>LOOKUP(E391,b!$F$1:$F$200,b!$G$1:$G$200)</f>
        <v>--------</v>
      </c>
      <c r="G391" s="228">
        <f>IF(AND(booking!$G230&lt;&gt;booking!$H230,booking!$G230&gt;0),booking!$G230,0)</f>
        <v>15</v>
      </c>
      <c r="H391" s="229" t="str">
        <f>LOOKUP(G391,b!$F$1:$F$200,b!$G$1:$G$200)</f>
        <v>Jan &amp; Mette Gubbertsen</v>
      </c>
      <c r="I391" s="228">
        <f>IF(AND(booking!$G232&lt;&gt;booking!$H232,booking!$G232&gt;0),booking!$G232,0)</f>
        <v>0</v>
      </c>
      <c r="J391" s="229" t="str">
        <f>LOOKUP(I391,b!$F$1:$F$200,b!$G$1:$G$200)</f>
        <v>--------</v>
      </c>
      <c r="K391" s="228">
        <f>IF(AND(booking!$G234&lt;&gt;booking!$H234,booking!$G234&gt;0),booking!$G234,0)</f>
        <v>0</v>
      </c>
      <c r="L391" s="229" t="str">
        <f>LOOKUP(K391,b!$F$1:$F$200,b!$G$1:$G$200)</f>
        <v>--------</v>
      </c>
      <c r="M391" s="228">
        <f>IF(AND(booking!$G236&lt;&gt;booking!$H236,booking!$G236&gt;0),booking!$G236,0)</f>
        <v>0</v>
      </c>
      <c r="N391" s="229" t="str">
        <f>LOOKUP(M391,b!$F$1:$F$200,b!$G$1:$G$200)</f>
        <v>--------</v>
      </c>
      <c r="O391" s="228">
        <f>IF(AND(booking!$G238&lt;&gt;booking!$H238,booking!$G238&gt;0),booking!$G238,0)</f>
        <v>78</v>
      </c>
      <c r="P391" s="229" t="str">
        <f>LOOKUP(O391,b!$F$1:$F$200,b!$G$1:$G$200)</f>
        <v>Tina Petersen</v>
      </c>
    </row>
    <row r="392" spans="1:16" ht="18.5" x14ac:dyDescent="0.45">
      <c r="A392" s="367"/>
      <c r="B392" s="227" t="s">
        <v>467</v>
      </c>
      <c r="C392" s="228">
        <f>IF(AND(booking!$G226&lt;&gt;booking!$H226,booking!$H226&gt;0),booking!$H226,0)</f>
        <v>0</v>
      </c>
      <c r="D392" s="229" t="str">
        <f>LOOKUP(C392,b!$F$1:$F$200,b!$G$1:$G$200)</f>
        <v>--------</v>
      </c>
      <c r="E392" s="228">
        <f>IF(AND(booking!$G228&lt;&gt;booking!$H228,booking!$H228&gt;0),booking!$H228,0)</f>
        <v>0</v>
      </c>
      <c r="F392" s="229" t="str">
        <f>LOOKUP(E392,b!$F$1:$F$200,b!$G$1:$G$200)</f>
        <v>--------</v>
      </c>
      <c r="G392" s="228">
        <f>IF(AND(booking!$G230&lt;&gt;booking!$H230,booking!$H230&gt;0),booking!$H230,0)</f>
        <v>78</v>
      </c>
      <c r="H392" s="229" t="str">
        <f>LOOKUP(G392,b!$F$1:$F$200,b!$G$1:$G$200)</f>
        <v>Tina Petersen</v>
      </c>
      <c r="I392" s="228">
        <f>IF(AND(booking!$G232&lt;&gt;booking!$H232,booking!$H232&gt;0),booking!$H232,0)</f>
        <v>0</v>
      </c>
      <c r="J392" s="229" t="str">
        <f>LOOKUP(I392,b!$F$1:$F$200,b!$G$1:$G$200)</f>
        <v>--------</v>
      </c>
      <c r="K392" s="228">
        <f>IF(AND(booking!$G234&lt;&gt;booking!$H234,booking!$H234&gt;0),booking!$H234,0)</f>
        <v>0</v>
      </c>
      <c r="L392" s="229" t="str">
        <f>LOOKUP(K392,b!$F$1:$F$200,b!$G$1:$G$200)</f>
        <v>--------</v>
      </c>
      <c r="M392" s="228">
        <f>IF(AND(booking!$G236&lt;&gt;booking!$H236,booking!$H236&gt;0),booking!$H236,0)</f>
        <v>0</v>
      </c>
      <c r="N392" s="229" t="str">
        <f>LOOKUP(M392,b!$F$1:$F$200,b!$G$1:$G$200)</f>
        <v>--------</v>
      </c>
      <c r="O392" s="228">
        <f>IF(AND(booking!$G238&lt;&gt;booking!$H238,booking!$H238&gt;0),booking!$H238,0)</f>
        <v>0</v>
      </c>
      <c r="P392" s="229" t="str">
        <f>LOOKUP(O392,b!$F$1:$F$200,b!$G$1:$G$200)</f>
        <v>--------</v>
      </c>
    </row>
    <row r="393" spans="1:16" ht="18.5" x14ac:dyDescent="0.45">
      <c r="A393" s="367" t="s">
        <v>469</v>
      </c>
      <c r="B393" s="6" t="s">
        <v>466</v>
      </c>
      <c r="C393" s="110">
        <f>IF(AND(booking!$J226&lt;&gt;booking!$K226,booking!$J226&gt;0),booking!$J226,0)</f>
        <v>0</v>
      </c>
      <c r="D393" s="108" t="str">
        <f>LOOKUP(C393,b!$F$1:$F$200,b!$G$1:$G$200)</f>
        <v>--------</v>
      </c>
      <c r="E393" s="110">
        <f>IF(AND(booking!$J228&lt;&gt;booking!$K228,booking!$J228&gt;0),booking!$J228,0)</f>
        <v>0</v>
      </c>
      <c r="F393" s="108" t="str">
        <f>LOOKUP(E393,b!$F$1:$F$200,b!$G$1:$G$200)</f>
        <v>--------</v>
      </c>
      <c r="G393" s="110">
        <f>IF(AND(booking!$J230&lt;&gt;booking!$K230,booking!$J230&gt;0),booking!$J230,0)</f>
        <v>0</v>
      </c>
      <c r="H393" s="108" t="str">
        <f>LOOKUP(G393,b!$F$1:$F$200,b!$G$1:$G$200)</f>
        <v>--------</v>
      </c>
      <c r="I393" s="110">
        <f>IF(AND(booking!$J232&lt;&gt;booking!$K232,booking!$J232&gt;0),booking!$J232,0)</f>
        <v>42</v>
      </c>
      <c r="J393" s="108" t="str">
        <f>LOOKUP(I393,b!$F$1:$F$200,b!$G$1:$G$200)</f>
        <v>Klaus Høybye</v>
      </c>
      <c r="K393" s="110">
        <f>IF(AND(booking!$J234&lt;&gt;booking!$K234,booking!$J234&gt;0),booking!$J234,0)</f>
        <v>0</v>
      </c>
      <c r="L393" s="108" t="str">
        <f>LOOKUP(K393,b!$F$1:$F$200,b!$G$1:$G$200)</f>
        <v>--------</v>
      </c>
      <c r="M393" s="110">
        <f>IF(AND(booking!$J236&lt;&gt;booking!$K236,booking!$J236&gt;0),booking!$J236,0)</f>
        <v>0</v>
      </c>
      <c r="N393" s="108" t="str">
        <f>LOOKUP(M393,b!$F$1:$F$200,b!$G$1:$G$200)</f>
        <v>--------</v>
      </c>
      <c r="O393" s="110">
        <f>IF(AND(booking!$J238&lt;&gt;booking!$K238,booking!$J238&gt;0),booking!$J238,0)</f>
        <v>0</v>
      </c>
      <c r="P393" s="108" t="str">
        <f>LOOKUP(O393,b!$F$1:$F$200,b!$G$1:$G$200)</f>
        <v>--------</v>
      </c>
    </row>
    <row r="394" spans="1:16" ht="18.5" x14ac:dyDescent="0.45">
      <c r="A394" s="367"/>
      <c r="B394" s="6" t="s">
        <v>467</v>
      </c>
      <c r="C394" s="110">
        <f>IF(AND(booking!$J226&lt;&gt;booking!$K226,booking!$K226&gt;0),booking!$K226,0)</f>
        <v>0</v>
      </c>
      <c r="D394" s="108" t="str">
        <f>LOOKUP(C394,b!$F$1:$F$200,b!$G$1:$G$200)</f>
        <v>--------</v>
      </c>
      <c r="E394" s="110">
        <f>IF(AND(booking!$J228&lt;&gt;booking!$K228,booking!$K228&gt;0),booking!$K228,0)</f>
        <v>0</v>
      </c>
      <c r="F394" s="108" t="str">
        <f>LOOKUP(E394,b!$F$1:$F$200,b!$G$1:$G$200)</f>
        <v>--------</v>
      </c>
      <c r="G394" s="110">
        <f>IF(AND(booking!$J230&lt;&gt;booking!$K230,booking!$K230&gt;0),booking!$K230,0)</f>
        <v>0</v>
      </c>
      <c r="H394" s="108" t="str">
        <f>LOOKUP(G394,b!$F$1:$F$200,b!$G$1:$G$200)</f>
        <v>--------</v>
      </c>
      <c r="I394" s="110">
        <f>IF(AND(booking!$J232&lt;&gt;booking!$K232,booking!$K232&gt;0),booking!$K232,0)</f>
        <v>0</v>
      </c>
      <c r="J394" s="108" t="str">
        <f>LOOKUP(I394,b!$F$1:$F$200,b!$G$1:$G$200)</f>
        <v>--------</v>
      </c>
      <c r="K394" s="110">
        <f>IF(AND(booking!$J234&lt;&gt;booking!$K234,booking!$K234&gt;0),booking!$K234,0)</f>
        <v>59</v>
      </c>
      <c r="L394" s="108" t="str">
        <f>LOOKUP(K394,b!$F$1:$F$200,b!$G$1:$G$200)</f>
        <v>Mette Thomsen</v>
      </c>
      <c r="M394" s="110">
        <f>IF(AND(booking!$J236&lt;&gt;booking!$K236,booking!$K236&gt;0),booking!$K236,0)</f>
        <v>0</v>
      </c>
      <c r="N394" s="108" t="str">
        <f>LOOKUP(M394,b!$F$1:$F$200,b!$G$1:$G$200)</f>
        <v>--------</v>
      </c>
      <c r="O394" s="110">
        <f>IF(AND(booking!$J238&lt;&gt;booking!$K238,booking!$K238&gt;0),booking!$K238,0)</f>
        <v>0</v>
      </c>
      <c r="P394" s="108" t="str">
        <f>LOOKUP(O394,b!$F$1:$F$200,b!$G$1:$G$200)</f>
        <v>--------</v>
      </c>
    </row>
    <row r="395" spans="1:16" ht="18.5" x14ac:dyDescent="0.45">
      <c r="A395" s="367" t="s">
        <v>470</v>
      </c>
      <c r="B395" s="227" t="s">
        <v>466</v>
      </c>
      <c r="C395" s="228">
        <f>IF(AND(booking!$M226&lt;&gt;booking!$N226,booking!$M226&gt;0),booking!$M226,0)</f>
        <v>0</v>
      </c>
      <c r="D395" s="229" t="str">
        <f>LOOKUP(C395,b!$F$1:$F$200,b!$G$1:$G$200)</f>
        <v>--------</v>
      </c>
      <c r="E395" s="228">
        <f>IF(AND(booking!$M228&lt;&gt;booking!$N228,booking!$M228&gt;0),booking!$M228,0)</f>
        <v>0</v>
      </c>
      <c r="F395" s="229" t="str">
        <f>LOOKUP(E395,b!$F$1:$F$200,b!$G$1:$G$200)</f>
        <v>--------</v>
      </c>
      <c r="G395" s="228">
        <f>IF(AND(booking!$M230&lt;&gt;booking!$N230,booking!$M230&gt;0),booking!$M230,0)</f>
        <v>0</v>
      </c>
      <c r="H395" s="229" t="str">
        <f>LOOKUP(G395,b!$F$1:$F$200,b!$G$1:$G$200)</f>
        <v>--------</v>
      </c>
      <c r="I395" s="228">
        <f>IF(AND(booking!$M232&lt;&gt;booking!$N232,booking!$M232&gt;0),booking!$M232,0)</f>
        <v>0</v>
      </c>
      <c r="J395" s="229" t="str">
        <f>LOOKUP(I395,b!$F$1:$F$200,b!$G$1:$G$200)</f>
        <v>--------</v>
      </c>
      <c r="K395" s="228">
        <f>IF(AND(booking!$M234&lt;&gt;booking!$N234,booking!$M234&gt;0),booking!$M234,0)</f>
        <v>0</v>
      </c>
      <c r="L395" s="229" t="str">
        <f>LOOKUP(K395,b!$F$1:$F$200,b!$G$1:$G$200)</f>
        <v>--------</v>
      </c>
      <c r="M395" s="228">
        <f>IF(AND(booking!$M236&lt;&gt;booking!$N236,booking!$M236&gt;0),booking!$M236,0)</f>
        <v>0</v>
      </c>
      <c r="N395" s="229" t="str">
        <f>LOOKUP(M395,b!$F$1:$F$200,b!$G$1:$G$200)</f>
        <v>--------</v>
      </c>
      <c r="O395" s="228">
        <f>IF(AND(booking!$M238&lt;&gt;booking!$N238,booking!$M238&gt;0),booking!$M238,0)</f>
        <v>0</v>
      </c>
      <c r="P395" s="229" t="str">
        <f>LOOKUP(O395,b!$F$1:$F$200,b!$G$1:$G$200)</f>
        <v>--------</v>
      </c>
    </row>
    <row r="396" spans="1:16" ht="18.5" x14ac:dyDescent="0.45">
      <c r="A396" s="367"/>
      <c r="B396" s="227" t="s">
        <v>467</v>
      </c>
      <c r="C396" s="228">
        <f>IF(AND(booking!$M226&lt;&gt;booking!$N226,booking!$N226&gt;0),booking!$N226,0)</f>
        <v>40</v>
      </c>
      <c r="D396" s="229" t="str">
        <f>LOOKUP(C396,b!$F$1:$F$200,b!$G$1:$G$200)</f>
        <v>Petra Wiesmann-Trawny</v>
      </c>
      <c r="E396" s="228">
        <f>IF(AND(booking!$M228&lt;&gt;booking!$N228,booking!$N228&gt;0),booking!$N228,0)</f>
        <v>0</v>
      </c>
      <c r="F396" s="229" t="str">
        <f>LOOKUP(E396,b!$F$1:$F$200,b!$G$1:$G$200)</f>
        <v>--------</v>
      </c>
      <c r="G396" s="228">
        <f>IF(AND(booking!$M230&lt;&gt;booking!$N230,booking!$N230&gt;0),booking!$N230,0)</f>
        <v>0</v>
      </c>
      <c r="H396" s="229" t="str">
        <f>LOOKUP(G396,b!$F$1:$F$200,b!$G$1:$G$200)</f>
        <v>--------</v>
      </c>
      <c r="I396" s="228">
        <f>IF(AND(booking!$M232&lt;&gt;booking!$N232,booking!$N232&gt;0),booking!$N232,0)</f>
        <v>0</v>
      </c>
      <c r="J396" s="229" t="str">
        <f>LOOKUP(I396,b!$F$1:$F$200,b!$G$1:$G$200)</f>
        <v>--------</v>
      </c>
      <c r="K396" s="228">
        <f>IF(AND(booking!$M234&lt;&gt;booking!$N234,booking!$N234&gt;0),booking!$N234,0)</f>
        <v>0</v>
      </c>
      <c r="L396" s="229" t="str">
        <f>LOOKUP(K396,b!$F$1:$F$200,b!$G$1:$G$200)</f>
        <v>--------</v>
      </c>
      <c r="M396" s="228">
        <f>IF(AND(booking!$M236&lt;&gt;booking!$N236,booking!$N236&gt;0),booking!$N236,0)</f>
        <v>0</v>
      </c>
      <c r="N396" s="229" t="str">
        <f>LOOKUP(M396,b!$F$1:$F$200,b!$G$1:$G$200)</f>
        <v>--------</v>
      </c>
      <c r="O396" s="228">
        <f>IF(AND(booking!$M238&lt;&gt;booking!$N238,booking!$N238&gt;0),booking!$N238,0)</f>
        <v>0</v>
      </c>
      <c r="P396" s="229" t="str">
        <f>LOOKUP(O396,b!$F$1:$F$200,b!$G$1:$G$200)</f>
        <v>--------</v>
      </c>
    </row>
    <row r="397" spans="1:16" ht="18.5" x14ac:dyDescent="0.45">
      <c r="A397" s="367" t="s">
        <v>471</v>
      </c>
      <c r="B397" s="6" t="s">
        <v>466</v>
      </c>
      <c r="C397" s="110">
        <f>IF(AND(booking!$P226&lt;&gt;booking!$Q226,booking!$P226&gt;0),booking!$P226,0)</f>
        <v>0</v>
      </c>
      <c r="D397" s="108" t="str">
        <f>LOOKUP(C397,b!$F$1:$F$200,b!$G$1:$G$200)</f>
        <v>--------</v>
      </c>
      <c r="E397" s="110">
        <f>IF(AND(booking!$P228&lt;&gt;booking!$Q228,booking!$P228&gt;0),booking!$P228,0)</f>
        <v>0</v>
      </c>
      <c r="F397" s="108" t="str">
        <f>LOOKUP(E397,b!$F$1:$F$200,b!$G$1:$G$200)</f>
        <v>--------</v>
      </c>
      <c r="G397" s="110">
        <f>IF(AND(booking!$P230&lt;&gt;booking!$Q230,booking!$P230&gt;0),booking!$P230,0)</f>
        <v>0</v>
      </c>
      <c r="H397" s="108" t="str">
        <f>LOOKUP(G397,b!$F$1:$F$200,b!$G$1:$G$200)</f>
        <v>--------</v>
      </c>
      <c r="I397" s="110">
        <f>IF(AND(booking!$P232&lt;&gt;booking!$Q232,booking!$P232&gt;0),booking!$P232,0)</f>
        <v>0</v>
      </c>
      <c r="J397" s="108" t="str">
        <f>LOOKUP(I397,b!$F$1:$F$200,b!$G$1:$G$200)</f>
        <v>--------</v>
      </c>
      <c r="K397" s="110">
        <f>IF(AND(booking!$P234&lt;&gt;booking!$Q234,booking!$P234&gt;0),booking!$P234,0)</f>
        <v>0</v>
      </c>
      <c r="L397" s="108" t="str">
        <f>LOOKUP(K397,b!$F$1:$F$200,b!$G$1:$G$200)</f>
        <v>--------</v>
      </c>
      <c r="M397" s="110">
        <f>IF(AND(booking!$P236&lt;&gt;booking!$Q236,booking!$P236&gt;0),booking!$P236,0)</f>
        <v>0</v>
      </c>
      <c r="N397" s="108" t="str">
        <f>LOOKUP(M397,b!$F$1:$F$200,b!$G$1:$G$200)</f>
        <v>--------</v>
      </c>
      <c r="O397" s="110">
        <f>IF(AND(booking!$P238&lt;&gt;booking!$Q238,booking!$P238&gt;0),booking!$P238,0)</f>
        <v>0</v>
      </c>
      <c r="P397" s="108" t="str">
        <f>LOOKUP(O397,b!$F$1:$F$200,b!$G$1:$G$200)</f>
        <v>--------</v>
      </c>
    </row>
    <row r="398" spans="1:16" ht="18.5" x14ac:dyDescent="0.45">
      <c r="A398" s="367"/>
      <c r="B398" s="6" t="s">
        <v>467</v>
      </c>
      <c r="C398" s="110">
        <f>IF(AND(booking!$P226&lt;&gt;booking!$Q226,booking!$Q226&gt;0),booking!$Q226,0)</f>
        <v>0</v>
      </c>
      <c r="D398" s="108" t="str">
        <f>LOOKUP(C398,b!$F$1:$F$200,b!$G$1:$G$200)</f>
        <v>--------</v>
      </c>
      <c r="E398" s="110">
        <f>IF(AND(booking!$P228&lt;&gt;booking!$Q228,booking!$Q228&gt;0),booking!$Q228,0)</f>
        <v>0</v>
      </c>
      <c r="F398" s="108" t="str">
        <f>LOOKUP(E398,b!$F$1:$F$200,b!$G$1:$G$200)</f>
        <v>--------</v>
      </c>
      <c r="G398" s="110">
        <f>IF(AND(booking!$P230&lt;&gt;booking!$Q230,booking!$Q230&gt;0),booking!$Q230,0)</f>
        <v>0</v>
      </c>
      <c r="H398" s="108" t="str">
        <f>LOOKUP(G398,b!$F$1:$F$200,b!$G$1:$G$200)</f>
        <v>--------</v>
      </c>
      <c r="I398" s="110">
        <f>IF(AND(booking!$P232&lt;&gt;booking!$Q232,booking!$Q232&gt;0),booking!$Q232,0)</f>
        <v>0</v>
      </c>
      <c r="J398" s="108" t="str">
        <f>LOOKUP(I398,b!$F$1:$F$200,b!$G$1:$G$200)</f>
        <v>--------</v>
      </c>
      <c r="K398" s="110">
        <f>IF(AND(booking!$P234&lt;&gt;booking!$Q234,booking!$Q234&gt;0),booking!$Q234,0)</f>
        <v>0</v>
      </c>
      <c r="L398" s="108" t="str">
        <f>LOOKUP(K398,b!$F$1:$F$200,b!$G$1:$G$200)</f>
        <v>--------</v>
      </c>
      <c r="M398" s="110">
        <f>IF(AND(booking!$P236&lt;&gt;booking!$Q236,booking!$Q236&gt;0),booking!$Q236,0)</f>
        <v>0</v>
      </c>
      <c r="N398" s="108" t="str">
        <f>LOOKUP(M398,b!$F$1:$F$200,b!$G$1:$G$200)</f>
        <v>--------</v>
      </c>
      <c r="O398" s="110">
        <f>IF(AND(booking!$P238&lt;&gt;booking!$Q238,booking!$Q238&gt;0),booking!$Q238,0)</f>
        <v>0</v>
      </c>
      <c r="P398" s="108" t="str">
        <f>LOOKUP(O398,b!$F$1:$F$200,b!$G$1:$G$200)</f>
        <v>--------</v>
      </c>
    </row>
    <row r="399" spans="1:16" ht="18.5" x14ac:dyDescent="0.45">
      <c r="B399" s="6"/>
      <c r="C399" s="110"/>
      <c r="D399" s="108"/>
      <c r="E399" s="110"/>
      <c r="F399" s="108"/>
      <c r="G399" s="110"/>
      <c r="H399" s="108"/>
      <c r="I399" s="110"/>
      <c r="J399" s="108"/>
      <c r="K399" s="110"/>
      <c r="L399" s="108"/>
      <c r="M399" s="110"/>
      <c r="N399" s="108"/>
      <c r="O399" s="110"/>
      <c r="P399" s="108"/>
    </row>
    <row r="400" spans="1:16" ht="18.5" x14ac:dyDescent="0.45">
      <c r="A400" t="s">
        <v>472</v>
      </c>
      <c r="B400" s="6"/>
      <c r="C400" s="110">
        <f>booking!V226</f>
        <v>5</v>
      </c>
      <c r="D400" s="108"/>
      <c r="E400" s="110">
        <f>booking!V228</f>
        <v>5</v>
      </c>
      <c r="F400" s="108"/>
      <c r="G400" s="110">
        <f>booking!V230</f>
        <v>5</v>
      </c>
      <c r="H400" s="108"/>
      <c r="I400" s="110">
        <f>booking!V232</f>
        <v>5</v>
      </c>
      <c r="J400" s="108"/>
      <c r="K400" s="110">
        <f>booking!V234</f>
        <v>3</v>
      </c>
      <c r="L400" s="108"/>
      <c r="M400" s="110">
        <f>booking!V236</f>
        <v>5</v>
      </c>
      <c r="N400" s="108"/>
      <c r="O400" s="110">
        <f>booking!V238</f>
        <v>5</v>
      </c>
      <c r="P400" s="108"/>
    </row>
    <row r="401" spans="1:16" x14ac:dyDescent="0.35">
      <c r="B401" s="114" t="s">
        <v>473</v>
      </c>
      <c r="C401" s="115">
        <v>1</v>
      </c>
      <c r="D401" s="6" t="str">
        <f>IF(weekplan!C390&gt;0,LOOKUP(weekplan!C390,b!$F$1:$F$201,b!$H$1:$H$201),b!$H$1)</f>
        <v>-----</v>
      </c>
      <c r="E401" s="115"/>
      <c r="F401" s="6" t="str">
        <f>IF(weekplan!E390&gt;0,LOOKUP(weekplan!E390,b!$F$1:$F$201,b!$H$1:$H$201),b!$H$1)</f>
        <v>-----</v>
      </c>
      <c r="G401" s="115"/>
      <c r="H401" s="6" t="str">
        <f>IF(weekplan!G390&gt;0,LOOKUP(weekplan!G390,b!$F$1:$F$201,b!$H$1:$H$201),b!$H$1)</f>
        <v>-----</v>
      </c>
      <c r="I401" s="115"/>
      <c r="J401" s="6" t="str">
        <f>IF(weekplan!I390&gt;0,LOOKUP(weekplan!I390,b!$F$1:$F$201,b!$H$1:$H$201),b!$H$1)</f>
        <v>-----</v>
      </c>
      <c r="K401" s="115"/>
      <c r="L401" s="6" t="str">
        <f>IF(weekplan!K390&gt;0,LOOKUP(weekplan!K390,b!$F$1:$F$201,b!$H$1:$H$201),b!$H$1)</f>
        <v>-----</v>
      </c>
      <c r="M401" s="115"/>
      <c r="N401" s="6" t="str">
        <f>IF(weekplan!M390&gt;0,LOOKUP(weekplan!M390,b!$F$1:$F$201,b!$H$1:$H$201),b!$H$1)</f>
        <v>-----</v>
      </c>
      <c r="O401" s="115"/>
      <c r="P401" s="6" t="str">
        <f>IF(weekplan!O390&gt;0,LOOKUP(weekplan!O390,b!$F$1:$F$201,b!$H$1:$H$201),b!$H$1)</f>
        <v>-----</v>
      </c>
    </row>
    <row r="402" spans="1:16" x14ac:dyDescent="0.35">
      <c r="B402" s="230" t="s">
        <v>473</v>
      </c>
      <c r="C402" s="231">
        <v>2</v>
      </c>
      <c r="D402" s="227" t="str">
        <f>IF(C392&gt;0,LOOKUP(C392,b!$F$1:$F$201,b!$H$1:$H$201),b!$H$1)</f>
        <v>-----</v>
      </c>
      <c r="E402" s="231"/>
      <c r="F402" s="227" t="str">
        <f>IF(E392&gt;0,LOOKUP(E392,b!$F$1:$F$201,b!$H$1:$H$201),b!$H$1)</f>
        <v>-----</v>
      </c>
      <c r="G402" s="231"/>
      <c r="H402" s="227">
        <f>IF(G392&gt;0,LOOKUP(G392,b!$F$1:$F$201,b!$H$1:$H$201),b!$H$1)</f>
        <v>0</v>
      </c>
      <c r="I402" s="231"/>
      <c r="J402" s="227" t="str">
        <f>IF(I392&gt;0,LOOKUP(I392,b!$F$1:$F$201,b!$H$1:$H$201),b!$H$1)</f>
        <v>-----</v>
      </c>
      <c r="K402" s="231"/>
      <c r="L402" s="227" t="str">
        <f>IF(K392&gt;0,LOOKUP(K392,b!$F$1:$F$201,b!$H$1:$H$201),b!$H$1)</f>
        <v>-----</v>
      </c>
      <c r="M402" s="231"/>
      <c r="N402" s="227" t="str">
        <f>IF(M392&gt;0,LOOKUP(M392,b!$F$1:$F$201,b!$H$1:$H$201),b!$H$1)</f>
        <v>-----</v>
      </c>
      <c r="O402" s="231"/>
      <c r="P402" s="227" t="str">
        <f>IF(O392&gt;0,LOOKUP(O392,b!$F$1:$F$201,b!$H$1:$H$201),b!$H$1)</f>
        <v>-----</v>
      </c>
    </row>
    <row r="403" spans="1:16" x14ac:dyDescent="0.35">
      <c r="B403" s="114" t="s">
        <v>473</v>
      </c>
      <c r="C403" s="115">
        <v>3</v>
      </c>
      <c r="D403" s="6" t="str">
        <f>IF(C394&gt;0,LOOKUP(C394,b!$F$1:$F$201,b!$H$1:$H$201),b!$H$1)</f>
        <v>-----</v>
      </c>
      <c r="E403" s="115"/>
      <c r="F403" s="6" t="str">
        <f>IF(E394&gt;0,LOOKUP(E394,b!$F$1:$F$201,b!$H$1:$H$201),b!$H$1)</f>
        <v>-----</v>
      </c>
      <c r="G403" s="115"/>
      <c r="H403" s="6" t="str">
        <f>IF(G394&gt;0,LOOKUP(G394,b!$F$1:$F$201,b!$H$1:$H$201),b!$H$1)</f>
        <v>-----</v>
      </c>
      <c r="I403" s="115"/>
      <c r="J403" s="6" t="str">
        <f>IF(I394&gt;0,LOOKUP(I394,b!$F$1:$F$201,b!$H$1:$H$201),b!$H$1)</f>
        <v>-----</v>
      </c>
      <c r="K403" s="115"/>
      <c r="L403" s="6">
        <f>IF(K394&gt;0,LOOKUP(K394,b!$F$1:$F$201,b!$H$1:$H$201),b!$H$1)</f>
        <v>0</v>
      </c>
      <c r="M403" s="115"/>
      <c r="N403" s="6" t="str">
        <f>IF(M394&gt;0,LOOKUP(M394,b!$F$1:$F$201,b!$H$1:$H$201),b!$H$1)</f>
        <v>-----</v>
      </c>
      <c r="O403" s="115"/>
      <c r="P403" s="6" t="str">
        <f>IF(O394&gt;0,LOOKUP(O394,b!$F$1:$F$201,b!$H$1:$H$201),b!$H$1)</f>
        <v>-----</v>
      </c>
    </row>
    <row r="404" spans="1:16" x14ac:dyDescent="0.35">
      <c r="B404" s="230" t="s">
        <v>473</v>
      </c>
      <c r="C404" s="231">
        <v>4</v>
      </c>
      <c r="D404" s="227">
        <f>IF(C396&gt;0,LOOKUP(C396,b!$F$1:$F$201,b!$H$1:$H$201),b!$H$1)</f>
        <v>0</v>
      </c>
      <c r="E404" s="231"/>
      <c r="F404" s="227" t="str">
        <f>IF(E396&gt;0,LOOKUP(E396,b!$F$1:$F$201,b!$H$1:$H$201),b!$H$1)</f>
        <v>-----</v>
      </c>
      <c r="G404" s="231"/>
      <c r="H404" s="227" t="str">
        <f>IF(G396&gt;0,LOOKUP(G396,b!$F$1:$F$201,b!$H$1:$H$201),b!$H$1)</f>
        <v>-----</v>
      </c>
      <c r="I404" s="231"/>
      <c r="J404" s="227" t="str">
        <f>IF(I396&gt;0,LOOKUP(I396,b!$F$1:$F$201,b!$H$1:$H$201),b!$H$1)</f>
        <v>-----</v>
      </c>
      <c r="K404" s="231"/>
      <c r="L404" s="227" t="str">
        <f>IF(K396&gt;0,LOOKUP(K396,b!$F$1:$F$201,b!$H$1:$H$201),b!$H$1)</f>
        <v>-----</v>
      </c>
      <c r="M404" s="231"/>
      <c r="N404" s="227" t="str">
        <f>IF(M396&gt;0,LOOKUP(M396,b!$F$1:$F$201,b!$H$1:$H$201),b!$H$1)</f>
        <v>-----</v>
      </c>
      <c r="O404" s="231"/>
      <c r="P404" s="227" t="str">
        <f>IF(O396&gt;0,LOOKUP(O396,b!$F$1:$F$201,b!$H$1:$H$201),b!$H$1)</f>
        <v>-----</v>
      </c>
    </row>
    <row r="405" spans="1:16" x14ac:dyDescent="0.35">
      <c r="B405" s="118" t="s">
        <v>473</v>
      </c>
      <c r="C405" s="119">
        <v>5</v>
      </c>
      <c r="D405" s="22" t="str">
        <f>IF(C398&gt;0,LOOKUP(C398,b!$F$1:$F$201,b!$H$1:$H$201),b!$H$1)</f>
        <v>-----</v>
      </c>
      <c r="E405" s="119"/>
      <c r="F405" s="22" t="str">
        <f>IF(E398&gt;0,LOOKUP(E398,b!$F$1:$F$201,b!$H$1:$H$201),b!$H$1)</f>
        <v>-----</v>
      </c>
      <c r="G405" s="119"/>
      <c r="H405" s="22" t="str">
        <f>IF(G398&gt;0,LOOKUP(G398,b!$F$1:$F$201,b!$H$1:$H$201),b!$H$1)</f>
        <v>-----</v>
      </c>
      <c r="I405" s="119"/>
      <c r="J405" s="22" t="str">
        <f>IF(I398&gt;0,LOOKUP(I398,b!$F$1:$F$201,b!$H$1:$H$201),b!$H$1)</f>
        <v>-----</v>
      </c>
      <c r="K405" s="119"/>
      <c r="L405" s="22" t="str">
        <f>IF(K398&gt;0,LOOKUP(K398,b!$F$1:$F$201,b!$H$1:$H$201),b!$H$1)</f>
        <v>-----</v>
      </c>
      <c r="M405" s="119"/>
      <c r="N405" s="22" t="str">
        <f>IF(M398&gt;0,LOOKUP(M398,b!$F$1:$F$201,b!$H$1:$H$201),b!$H$1)</f>
        <v>-----</v>
      </c>
      <c r="O405" s="119"/>
      <c r="P405" s="22" t="str">
        <f>IF(O398&gt;0,LOOKUP(O398,b!$F$1:$F$201,b!$H$1:$H$201),b!$H$1)</f>
        <v>-----</v>
      </c>
    </row>
    <row r="406" spans="1:16" ht="55.4" customHeight="1" x14ac:dyDescent="0.35">
      <c r="A406" s="6" t="s">
        <v>474</v>
      </c>
      <c r="B406" s="114"/>
      <c r="C406" s="115"/>
      <c r="D406" s="6"/>
      <c r="E406" s="115"/>
      <c r="F406" s="6"/>
      <c r="G406" s="115"/>
      <c r="H406" s="6"/>
      <c r="I406" s="115"/>
      <c r="J406" s="6"/>
      <c r="K406" s="115"/>
      <c r="L406" s="6"/>
      <c r="M406" s="115"/>
      <c r="N406" s="6"/>
      <c r="O406" s="115"/>
      <c r="P406" s="6"/>
    </row>
    <row r="407" spans="1:16" ht="55.4" customHeight="1" x14ac:dyDescent="0.35">
      <c r="A407" s="6" t="s">
        <v>475</v>
      </c>
      <c r="B407" s="114"/>
      <c r="C407" s="115"/>
      <c r="D407" s="6"/>
      <c r="E407" s="115"/>
      <c r="F407" s="6"/>
      <c r="G407" s="115"/>
      <c r="H407" s="6"/>
      <c r="I407" s="115"/>
      <c r="J407" s="6"/>
      <c r="K407" s="115"/>
      <c r="L407" s="6"/>
      <c r="M407" s="115"/>
      <c r="N407" s="6"/>
      <c r="O407" s="115"/>
      <c r="P407" s="6"/>
    </row>
    <row r="408" spans="1:16" ht="55.4" customHeight="1" x14ac:dyDescent="0.35">
      <c r="A408" s="6" t="s">
        <v>476</v>
      </c>
      <c r="B408" s="6"/>
      <c r="C408" s="8"/>
      <c r="D408" s="6"/>
      <c r="E408" s="8"/>
      <c r="F408" s="6"/>
      <c r="G408" s="8"/>
      <c r="H408" s="6"/>
      <c r="I408" s="8"/>
      <c r="J408" s="6"/>
      <c r="K408" s="8"/>
      <c r="L408" s="6"/>
      <c r="M408" s="8"/>
      <c r="N408" s="6"/>
      <c r="O408" s="8"/>
      <c r="P408" s="6"/>
    </row>
    <row r="409" spans="1:16" ht="23.5" x14ac:dyDescent="0.55000000000000004">
      <c r="A409" s="107" t="s">
        <v>497</v>
      </c>
      <c r="D409">
        <v>240</v>
      </c>
      <c r="F409">
        <v>242</v>
      </c>
      <c r="H409">
        <v>244</v>
      </c>
      <c r="J409">
        <v>246</v>
      </c>
      <c r="L409">
        <v>248</v>
      </c>
      <c r="N409">
        <v>250</v>
      </c>
      <c r="P409">
        <v>252</v>
      </c>
    </row>
    <row r="410" spans="1:16" x14ac:dyDescent="0.35">
      <c r="C410" s="368" t="s">
        <v>293</v>
      </c>
      <c r="D410" s="368"/>
      <c r="E410" s="368" t="s">
        <v>294</v>
      </c>
      <c r="F410" s="368"/>
      <c r="G410" s="368" t="s">
        <v>295</v>
      </c>
      <c r="H410" s="368"/>
      <c r="I410" s="368" t="s">
        <v>296</v>
      </c>
      <c r="J410" s="368"/>
      <c r="K410" s="368" t="s">
        <v>297</v>
      </c>
      <c r="L410" s="368"/>
      <c r="M410" s="368" t="s">
        <v>298</v>
      </c>
      <c r="N410" s="368"/>
      <c r="O410" s="368" t="s">
        <v>299</v>
      </c>
      <c r="P410" s="368"/>
    </row>
    <row r="411" spans="1:16" x14ac:dyDescent="0.35">
      <c r="C411" s="369">
        <f>booking!C240</f>
        <v>45495</v>
      </c>
      <c r="D411" s="368"/>
      <c r="E411" s="369">
        <f>booking!C242</f>
        <v>45496</v>
      </c>
      <c r="F411" s="368"/>
      <c r="G411" s="369">
        <f>booking!C244</f>
        <v>45497</v>
      </c>
      <c r="H411" s="368"/>
      <c r="I411" s="369">
        <f>booking!C246</f>
        <v>45498</v>
      </c>
      <c r="J411" s="368"/>
      <c r="K411" s="369">
        <f>booking!C248</f>
        <v>45499</v>
      </c>
      <c r="L411" s="368"/>
      <c r="M411" s="369">
        <f>booking!C250</f>
        <v>45500</v>
      </c>
      <c r="N411" s="368"/>
      <c r="O411" s="369">
        <f>booking!C252</f>
        <v>45501</v>
      </c>
      <c r="P411" s="368"/>
    </row>
    <row r="412" spans="1:16" x14ac:dyDescent="0.35">
      <c r="C412" s="1" t="s">
        <v>387</v>
      </c>
      <c r="D412" t="s">
        <v>464</v>
      </c>
      <c r="E412" s="1" t="s">
        <v>387</v>
      </c>
      <c r="F412" t="s">
        <v>464</v>
      </c>
      <c r="G412" s="1" t="s">
        <v>387</v>
      </c>
      <c r="H412" t="s">
        <v>464</v>
      </c>
      <c r="I412" s="1" t="s">
        <v>387</v>
      </c>
      <c r="J412" t="s">
        <v>464</v>
      </c>
      <c r="K412" s="1" t="s">
        <v>387</v>
      </c>
      <c r="L412" t="s">
        <v>464</v>
      </c>
      <c r="M412" s="1" t="s">
        <v>387</v>
      </c>
      <c r="N412" t="s">
        <v>464</v>
      </c>
      <c r="O412" s="1" t="s">
        <v>387</v>
      </c>
      <c r="P412" t="s">
        <v>464</v>
      </c>
    </row>
    <row r="413" spans="1:16" ht="18.5" x14ac:dyDescent="0.45">
      <c r="A413" s="367" t="s">
        <v>465</v>
      </c>
      <c r="B413" s="39" t="s">
        <v>466</v>
      </c>
      <c r="C413" s="110">
        <f>IF(AND(booking!$D240&lt;&gt;booking!$E240,booking!$D240&gt;0),booking!$D240,0)</f>
        <v>0</v>
      </c>
      <c r="D413" s="108" t="str">
        <f>LOOKUP(C413,b!$F$1:$F$200,b!$G$1:$G$200)</f>
        <v>--------</v>
      </c>
      <c r="E413" s="110">
        <f>IF(AND(booking!$D242&lt;&gt;booking!$E242,booking!$D242&gt;0),booking!$D242,0)</f>
        <v>0</v>
      </c>
      <c r="F413" s="108" t="str">
        <f>LOOKUP(E413,b!$F$1:$F$200,b!$G$1:$G$200)</f>
        <v>--------</v>
      </c>
      <c r="G413" s="110">
        <f>IF(AND(booking!$D244&lt;&gt;booking!$E244,booking!$D244&gt;0),booking!$D244,0)</f>
        <v>0</v>
      </c>
      <c r="H413" s="108" t="str">
        <f>LOOKUP(G413,b!$F$1:$F$200,b!$G$1:$G$200)</f>
        <v>--------</v>
      </c>
      <c r="I413" s="110">
        <f>IF(AND(booking!$D246&lt;&gt;booking!$E246,booking!$D246&gt;0),booking!$D246,0)</f>
        <v>0</v>
      </c>
      <c r="J413" s="108" t="str">
        <f>LOOKUP(I413,b!$F$1:$F$200,b!$G$1:$G$200)</f>
        <v>--------</v>
      </c>
      <c r="K413" s="110">
        <f>IF(AND(booking!$D248&lt;&gt;booking!$E248,booking!$D248&gt;0),booking!$D248,0)</f>
        <v>0</v>
      </c>
      <c r="L413" s="108" t="str">
        <f>LOOKUP(K413,b!$F$1:$F$200,b!$G$1:$G$200)</f>
        <v>--------</v>
      </c>
      <c r="M413" s="110">
        <f>IF(AND(booking!$D250&lt;&gt;booking!$E250,booking!$D250&gt;0),booking!$D250,0)</f>
        <v>0</v>
      </c>
      <c r="N413" s="108" t="str">
        <f>LOOKUP(M413,b!$F$1:$F$200,b!$G$1:$G$200)</f>
        <v>--------</v>
      </c>
      <c r="O413" s="110">
        <f>IF(AND(booking!$D252&lt;&gt;booking!$E252,booking!$D252&gt;0),booking!$D252,0)</f>
        <v>3</v>
      </c>
      <c r="P413" s="108" t="str">
        <f>LOOKUP(O413,b!$F$1:$F$200,b!$G$1:$G$200)</f>
        <v xml:space="preserve">Henrik </v>
      </c>
    </row>
    <row r="414" spans="1:16" ht="18.5" x14ac:dyDescent="0.45">
      <c r="A414" s="367"/>
      <c r="B414" s="39" t="s">
        <v>467</v>
      </c>
      <c r="C414" s="110">
        <f>IF(AND(booking!$D240&lt;&gt;booking!$E240,booking!$E240&gt;0),booking!$E240,0)</f>
        <v>0</v>
      </c>
      <c r="D414" s="108" t="str">
        <f>LOOKUP(C414,b!$F$1:$F$200,b!$G$1:$G$200)</f>
        <v>--------</v>
      </c>
      <c r="E414" s="110">
        <f>IF(AND(booking!$D242&lt;&gt;booking!$E242,booking!$E242&gt;0),booking!$E242,0)</f>
        <v>0</v>
      </c>
      <c r="F414" s="108" t="str">
        <f>LOOKUP(E414,b!$F$1:$F$200,b!$G$1:$G$200)</f>
        <v>--------</v>
      </c>
      <c r="G414" s="110">
        <f>IF(AND(booking!$D244&lt;&gt;booking!$E244,booking!$E244&gt;0),booking!$E244,0)</f>
        <v>0</v>
      </c>
      <c r="H414" s="108" t="str">
        <f>LOOKUP(G414,b!$F$1:$F$200,b!$G$1:$G$200)</f>
        <v>--------</v>
      </c>
      <c r="I414" s="110">
        <f>IF(AND(booking!$D246&lt;&gt;booking!$E246,booking!$E246&gt;0),booking!$E246,0)</f>
        <v>0</v>
      </c>
      <c r="J414" s="108" t="str">
        <f>LOOKUP(I414,b!$F$1:$F$200,b!$G$1:$G$200)</f>
        <v>--------</v>
      </c>
      <c r="K414" s="110">
        <f>IF(AND(booking!$D248&lt;&gt;booking!$E248,booking!$E248&gt;0),booking!$E248,0)</f>
        <v>0</v>
      </c>
      <c r="L414" s="108" t="str">
        <f>LOOKUP(K414,b!$F$1:$F$200,b!$G$1:$G$200)</f>
        <v>--------</v>
      </c>
      <c r="M414" s="110">
        <f>IF(AND(booking!$D250&lt;&gt;booking!$E250,booking!$E250&gt;0),booking!$E250,0)</f>
        <v>0</v>
      </c>
      <c r="N414" s="108" t="str">
        <f>LOOKUP(M414,b!$F$1:$F$200,b!$G$1:$G$200)</f>
        <v>--------</v>
      </c>
      <c r="O414" s="110">
        <f>IF(AND(booking!$D252&lt;&gt;booking!$E252,booking!$E252&gt;0),booking!$E252,0)</f>
        <v>0</v>
      </c>
      <c r="P414" s="108" t="str">
        <f>LOOKUP(O414,b!$F$1:$F$200,b!$G$1:$G$200)</f>
        <v>--------</v>
      </c>
    </row>
    <row r="415" spans="1:16" ht="18.5" x14ac:dyDescent="0.45">
      <c r="A415" s="367" t="s">
        <v>468</v>
      </c>
      <c r="B415" s="227" t="s">
        <v>466</v>
      </c>
      <c r="C415" s="228">
        <f>IF(AND(booking!$G240&lt;&gt;booking!$H240,booking!$G240&gt;0),booking!$G240,0)</f>
        <v>0</v>
      </c>
      <c r="D415" s="229" t="str">
        <f>LOOKUP(C415,b!$F$1:$F$200,b!$G$1:$G$200)</f>
        <v>--------</v>
      </c>
      <c r="E415" s="228">
        <f>IF(AND(booking!$G242&lt;&gt;booking!$H242,booking!$G242&gt;0),booking!$G242,0)</f>
        <v>0</v>
      </c>
      <c r="F415" s="229" t="str">
        <f>LOOKUP(E415,b!$F$1:$F$200,b!$G$1:$G$200)</f>
        <v>--------</v>
      </c>
      <c r="G415" s="228">
        <f>IF(AND(booking!$G244&lt;&gt;booking!$H244,booking!$G244&gt;0),booking!$G244,0)</f>
        <v>0</v>
      </c>
      <c r="H415" s="229" t="str">
        <f>LOOKUP(G415,b!$F$1:$F$200,b!$G$1:$G$200)</f>
        <v>--------</v>
      </c>
      <c r="I415" s="228">
        <f>IF(AND(booking!$G246&lt;&gt;booking!$H246,booking!$G246&gt;0),booking!$G246,0)</f>
        <v>0</v>
      </c>
      <c r="J415" s="229" t="str">
        <f>LOOKUP(I415,b!$F$1:$F$200,b!$G$1:$G$200)</f>
        <v>--------</v>
      </c>
      <c r="K415" s="228">
        <f>IF(AND(booking!$G248&lt;&gt;booking!$H248,booking!$G248&gt;0),booking!$G248,0)</f>
        <v>0</v>
      </c>
      <c r="L415" s="229" t="str">
        <f>LOOKUP(K415,b!$F$1:$F$200,b!$G$1:$G$200)</f>
        <v>--------</v>
      </c>
      <c r="M415" s="228">
        <f>IF(AND(booking!$G250&lt;&gt;booking!$H250,booking!$G250&gt;0),booking!$G250,0)</f>
        <v>23</v>
      </c>
      <c r="N415" s="229" t="str">
        <f>LOOKUP(M415,b!$F$1:$F$200,b!$G$1:$G$200)</f>
        <v>Cecilia B. lofgren</v>
      </c>
      <c r="O415" s="228">
        <f>IF(AND(booking!$G252&lt;&gt;booking!$H252,booking!$G252&gt;0),booking!$G252,0)</f>
        <v>0</v>
      </c>
      <c r="P415" s="229" t="str">
        <f>LOOKUP(O415,b!$F$1:$F$200,b!$G$1:$G$200)</f>
        <v>--------</v>
      </c>
    </row>
    <row r="416" spans="1:16" ht="18.5" x14ac:dyDescent="0.45">
      <c r="A416" s="367"/>
      <c r="B416" s="227" t="s">
        <v>467</v>
      </c>
      <c r="C416" s="228">
        <f>IF(AND(booking!$G240&lt;&gt;booking!$H240,booking!$H240&gt;0),booking!$H240,0)</f>
        <v>23</v>
      </c>
      <c r="D416" s="229" t="str">
        <f>LOOKUP(C416,b!$F$1:$F$200,b!$G$1:$G$200)</f>
        <v>Cecilia B. lofgren</v>
      </c>
      <c r="E416" s="228">
        <f>IF(AND(booking!$G242&lt;&gt;booking!$H242,booking!$H242&gt;0),booking!$H242,0)</f>
        <v>0</v>
      </c>
      <c r="F416" s="229" t="str">
        <f>LOOKUP(E416,b!$F$1:$F$200,b!$G$1:$G$200)</f>
        <v>--------</v>
      </c>
      <c r="G416" s="228">
        <f>IF(AND(booking!$G244&lt;&gt;booking!$H244,booking!$H244&gt;0),booking!$H244,0)</f>
        <v>0</v>
      </c>
      <c r="H416" s="229" t="str">
        <f>LOOKUP(G416,b!$F$1:$F$200,b!$G$1:$G$200)</f>
        <v>--------</v>
      </c>
      <c r="I416" s="228">
        <f>IF(AND(booking!$G246&lt;&gt;booking!$H246,booking!$H246&gt;0),booking!$H246,0)</f>
        <v>0</v>
      </c>
      <c r="J416" s="229" t="str">
        <f>LOOKUP(I416,b!$F$1:$F$200,b!$G$1:$G$200)</f>
        <v>--------</v>
      </c>
      <c r="K416" s="228">
        <f>IF(AND(booking!$G248&lt;&gt;booking!$H248,booking!$H248&gt;0),booking!$H248,0)</f>
        <v>0</v>
      </c>
      <c r="L416" s="229" t="str">
        <f>LOOKUP(K416,b!$F$1:$F$200,b!$G$1:$G$200)</f>
        <v>--------</v>
      </c>
      <c r="M416" s="228">
        <f>IF(AND(booking!$G250&lt;&gt;booking!$H250,booking!$H250&gt;0),booking!$H250,0)</f>
        <v>113</v>
      </c>
      <c r="N416" s="229" t="str">
        <f>LOOKUP(M416,b!$F$1:$F$200,b!$G$1:$G$200)</f>
        <v>Birgith Fernqvist</v>
      </c>
      <c r="O416" s="228">
        <f>IF(AND(booking!$G252&lt;&gt;booking!$H252,booking!$H252&gt;0),booking!$H252,0)</f>
        <v>0</v>
      </c>
      <c r="P416" s="229" t="str">
        <f>LOOKUP(O416,b!$F$1:$F$200,b!$G$1:$G$200)</f>
        <v>--------</v>
      </c>
    </row>
    <row r="417" spans="1:16" ht="18.5" x14ac:dyDescent="0.45">
      <c r="A417" s="367" t="s">
        <v>469</v>
      </c>
      <c r="B417" s="6" t="s">
        <v>466</v>
      </c>
      <c r="C417" s="110">
        <f>IF(AND(booking!$J240&lt;&gt;booking!$K240,booking!$J240&gt;0),booking!$J240,0)</f>
        <v>0</v>
      </c>
      <c r="D417" s="108" t="str">
        <f>LOOKUP(C417,b!$F$1:$F$200,b!$G$1:$G$200)</f>
        <v>--------</v>
      </c>
      <c r="E417" s="110">
        <f>IF(AND(booking!$J242&lt;&gt;booking!$K242,booking!$J242&gt;0),booking!$J242,0)</f>
        <v>0</v>
      </c>
      <c r="F417" s="108" t="str">
        <f>LOOKUP(E417,b!$F$1:$F$200,b!$G$1:$G$200)</f>
        <v>--------</v>
      </c>
      <c r="G417" s="110">
        <f>IF(AND(booking!$J244&lt;&gt;booking!$K244,booking!$J244&gt;0),booking!$J244,0)</f>
        <v>0</v>
      </c>
      <c r="H417" s="108" t="str">
        <f>LOOKUP(G417,b!$F$1:$F$200,b!$G$1:$G$200)</f>
        <v>--------</v>
      </c>
      <c r="I417" s="110">
        <f>IF(AND(booking!$J246&lt;&gt;booking!$K246,booking!$J246&gt;0),booking!$J246,0)</f>
        <v>0</v>
      </c>
      <c r="J417" s="108" t="str">
        <f>LOOKUP(I417,b!$F$1:$F$200,b!$G$1:$G$200)</f>
        <v>--------</v>
      </c>
      <c r="K417" s="110">
        <f>IF(AND(booking!$J248&lt;&gt;booking!$K248,booking!$J248&gt;0),booking!$J248,0)</f>
        <v>0</v>
      </c>
      <c r="L417" s="108" t="str">
        <f>LOOKUP(K417,b!$F$1:$F$200,b!$G$1:$G$200)</f>
        <v>--------</v>
      </c>
      <c r="M417" s="110">
        <f>IF(AND(booking!$J250&lt;&gt;booking!$K250,booking!$J250&gt;0),booking!$J250,0)</f>
        <v>0</v>
      </c>
      <c r="N417" s="108" t="str">
        <f>LOOKUP(M417,b!$F$1:$F$200,b!$G$1:$G$200)</f>
        <v>--------</v>
      </c>
      <c r="O417" s="110">
        <f>IF(AND(booking!$J252&lt;&gt;booking!$K252,booking!$J252&gt;0),booking!$J252,0)</f>
        <v>0</v>
      </c>
      <c r="P417" s="108" t="str">
        <f>LOOKUP(O417,b!$F$1:$F$200,b!$G$1:$G$200)</f>
        <v>--------</v>
      </c>
    </row>
    <row r="418" spans="1:16" ht="18.5" x14ac:dyDescent="0.45">
      <c r="A418" s="367"/>
      <c r="B418" s="6" t="s">
        <v>467</v>
      </c>
      <c r="C418" s="110">
        <f>IF(AND(booking!$J240&lt;&gt;booking!$K240,booking!$K240&gt;0),booking!$K240,0)</f>
        <v>0</v>
      </c>
      <c r="D418" s="108" t="str">
        <f>LOOKUP(C418,b!$F$1:$F$200,b!$G$1:$G$200)</f>
        <v>--------</v>
      </c>
      <c r="E418" s="110">
        <f>IF(AND(booking!$J242&lt;&gt;booking!$K242,booking!$K242&gt;0),booking!$K242,0)</f>
        <v>0</v>
      </c>
      <c r="F418" s="108" t="str">
        <f>LOOKUP(E418,b!$F$1:$F$200,b!$G$1:$G$200)</f>
        <v>--------</v>
      </c>
      <c r="G418" s="110">
        <f>IF(AND(booking!$J244&lt;&gt;booking!$K244,booking!$K244&gt;0),booking!$K244,0)</f>
        <v>0</v>
      </c>
      <c r="H418" s="108" t="str">
        <f>LOOKUP(G418,b!$F$1:$F$200,b!$G$1:$G$200)</f>
        <v>--------</v>
      </c>
      <c r="I418" s="110">
        <f>IF(AND(booking!$J246&lt;&gt;booking!$K246,booking!$K246&gt;0),booking!$K246,0)</f>
        <v>0</v>
      </c>
      <c r="J418" s="108" t="str">
        <f>LOOKUP(I418,b!$F$1:$F$200,b!$G$1:$G$200)</f>
        <v>--------</v>
      </c>
      <c r="K418" s="110">
        <f>IF(AND(booking!$J248&lt;&gt;booking!$K248,booking!$K248&gt;0),booking!$K248,0)</f>
        <v>0</v>
      </c>
      <c r="L418" s="108" t="str">
        <f>LOOKUP(K418,b!$F$1:$F$200,b!$G$1:$G$200)</f>
        <v>--------</v>
      </c>
      <c r="M418" s="110">
        <f>IF(AND(booking!$J250&lt;&gt;booking!$K250,booking!$K250&gt;0),booking!$K250,0)</f>
        <v>0</v>
      </c>
      <c r="N418" s="108" t="str">
        <f>LOOKUP(M418,b!$F$1:$F$200,b!$G$1:$G$200)</f>
        <v>--------</v>
      </c>
      <c r="O418" s="110">
        <f>IF(AND(booking!$J252&lt;&gt;booking!$K252,booking!$K252&gt;0),booking!$K252,0)</f>
        <v>0</v>
      </c>
      <c r="P418" s="108" t="str">
        <f>LOOKUP(O418,b!$F$1:$F$200,b!$G$1:$G$200)</f>
        <v>--------</v>
      </c>
    </row>
    <row r="419" spans="1:16" ht="18.5" x14ac:dyDescent="0.45">
      <c r="A419" s="367" t="s">
        <v>470</v>
      </c>
      <c r="B419" s="227" t="s">
        <v>466</v>
      </c>
      <c r="C419" s="228">
        <f>IF(AND(booking!$M240&lt;&gt;booking!$N240,booking!$M240&gt;0),booking!$M240,0)</f>
        <v>40</v>
      </c>
      <c r="D419" s="229" t="str">
        <f>LOOKUP(C419,b!$F$1:$F$200,b!$G$1:$G$200)</f>
        <v>Petra Wiesmann-Trawny</v>
      </c>
      <c r="E419" s="228">
        <f>IF(AND(booking!$M242&lt;&gt;booking!$N242,booking!$M242&gt;0),booking!$M242,0)</f>
        <v>0</v>
      </c>
      <c r="F419" s="229" t="str">
        <f>LOOKUP(E419,b!$F$1:$F$200,b!$G$1:$G$200)</f>
        <v>--------</v>
      </c>
      <c r="G419" s="228">
        <f>IF(AND(booking!$M244&lt;&gt;booking!$N244,booking!$M244&gt;0),booking!$M244,0)</f>
        <v>0</v>
      </c>
      <c r="H419" s="229" t="str">
        <f>LOOKUP(G419,b!$F$1:$F$200,b!$G$1:$G$200)</f>
        <v>--------</v>
      </c>
      <c r="I419" s="228">
        <f>IF(AND(booking!$M246&lt;&gt;booking!$N246,booking!$M246&gt;0),booking!$M246,0)</f>
        <v>0</v>
      </c>
      <c r="J419" s="229" t="str">
        <f>LOOKUP(I419,b!$F$1:$F$200,b!$G$1:$G$200)</f>
        <v>--------</v>
      </c>
      <c r="K419" s="228">
        <f>IF(AND(booking!$M248&lt;&gt;booking!$N248,booking!$M248&gt;0),booking!$M248,0)</f>
        <v>0</v>
      </c>
      <c r="L419" s="229" t="str">
        <f>LOOKUP(K419,b!$F$1:$F$200,b!$G$1:$G$200)</f>
        <v>--------</v>
      </c>
      <c r="M419" s="228">
        <f>IF(AND(booking!$M250&lt;&gt;booking!$N250,booking!$M250&gt;0),booking!$M250,0)</f>
        <v>0</v>
      </c>
      <c r="N419" s="229" t="str">
        <f>LOOKUP(M419,b!$F$1:$F$200,b!$G$1:$G$200)</f>
        <v>--------</v>
      </c>
      <c r="O419" s="228">
        <f>IF(AND(booking!$M252&lt;&gt;booking!$N252,booking!$M252&gt;0),booking!$M252,0)</f>
        <v>46</v>
      </c>
      <c r="P419" s="229" t="str">
        <f>LOOKUP(O419,b!$F$1:$F$200,b!$G$1:$G$200)</f>
        <v>Susanne &amp; Martin Simonsen</v>
      </c>
    </row>
    <row r="420" spans="1:16" ht="18.5" x14ac:dyDescent="0.45">
      <c r="A420" s="367"/>
      <c r="B420" s="227" t="s">
        <v>467</v>
      </c>
      <c r="C420" s="228">
        <f>IF(AND(booking!$M240&lt;&gt;booking!$N240,booking!$N240&gt;0),booking!$N240,0)</f>
        <v>46</v>
      </c>
      <c r="D420" s="229" t="str">
        <f>LOOKUP(C420,b!$F$1:$F$200,b!$G$1:$G$200)</f>
        <v>Susanne &amp; Martin Simonsen</v>
      </c>
      <c r="E420" s="228">
        <f>IF(AND(booking!$M242&lt;&gt;booking!$N242,booking!$N242&gt;0),booking!$N242,0)</f>
        <v>0</v>
      </c>
      <c r="F420" s="229" t="str">
        <f>LOOKUP(E420,b!$F$1:$F$200,b!$G$1:$G$200)</f>
        <v>--------</v>
      </c>
      <c r="G420" s="228">
        <f>IF(AND(booking!$M244&lt;&gt;booking!$N244,booking!$N244&gt;0),booking!$N244,0)</f>
        <v>0</v>
      </c>
      <c r="H420" s="229" t="str">
        <f>LOOKUP(G420,b!$F$1:$F$200,b!$G$1:$G$200)</f>
        <v>--------</v>
      </c>
      <c r="I420" s="228">
        <f>IF(AND(booking!$M246&lt;&gt;booking!$N246,booking!$N246&gt;0),booking!$N246,0)</f>
        <v>0</v>
      </c>
      <c r="J420" s="229" t="str">
        <f>LOOKUP(I420,b!$F$1:$F$200,b!$G$1:$G$200)</f>
        <v>--------</v>
      </c>
      <c r="K420" s="228">
        <f>IF(AND(booking!$M248&lt;&gt;booking!$N248,booking!$N248&gt;0),booking!$N248,0)</f>
        <v>0</v>
      </c>
      <c r="L420" s="229" t="str">
        <f>LOOKUP(K420,b!$F$1:$F$200,b!$G$1:$G$200)</f>
        <v>--------</v>
      </c>
      <c r="M420" s="228">
        <f>IF(AND(booking!$M250&lt;&gt;booking!$N250,booking!$N250&gt;0),booking!$N250,0)</f>
        <v>0</v>
      </c>
      <c r="N420" s="229" t="str">
        <f>LOOKUP(M420,b!$F$1:$F$200,b!$G$1:$G$200)</f>
        <v>--------</v>
      </c>
      <c r="O420" s="228">
        <f>IF(AND(booking!$M252&lt;&gt;booking!$N252,booking!$N252&gt;0),booking!$N252,0)</f>
        <v>0</v>
      </c>
      <c r="P420" s="229" t="str">
        <f>LOOKUP(O420,b!$F$1:$F$200,b!$G$1:$G$200)</f>
        <v>--------</v>
      </c>
    </row>
    <row r="421" spans="1:16" ht="18.5" x14ac:dyDescent="0.45">
      <c r="A421" s="367" t="s">
        <v>471</v>
      </c>
      <c r="B421" s="6" t="s">
        <v>466</v>
      </c>
      <c r="C421" s="110">
        <f>IF(AND(booking!$P240&lt;&gt;booking!$Q240,booking!$P240&gt;0),booking!$P240,0)</f>
        <v>0</v>
      </c>
      <c r="D421" s="108" t="str">
        <f>LOOKUP(C421,b!$F$1:$F$200,b!$G$1:$G$200)</f>
        <v>--------</v>
      </c>
      <c r="E421" s="110">
        <f>IF(AND(booking!$P242&lt;&gt;booking!$Q242,booking!$P242&gt;0),booking!$P242,0)</f>
        <v>0</v>
      </c>
      <c r="F421" s="108" t="str">
        <f>LOOKUP(E421,b!$F$1:$F$200,b!$G$1:$G$200)</f>
        <v>--------</v>
      </c>
      <c r="G421" s="110">
        <f>IF(AND(booking!$P244&lt;&gt;booking!$Q244,booking!$P244&gt;0),booking!$P244,0)</f>
        <v>0</v>
      </c>
      <c r="H421" s="108" t="str">
        <f>LOOKUP(G421,b!$F$1:$F$200,b!$G$1:$G$200)</f>
        <v>--------</v>
      </c>
      <c r="I421" s="110">
        <f>IF(AND(booking!$P246&lt;&gt;booking!$Q246,booking!$P246&gt;0),booking!$P246,0)</f>
        <v>0</v>
      </c>
      <c r="J421" s="108" t="str">
        <f>LOOKUP(I421,b!$F$1:$F$200,b!$G$1:$G$200)</f>
        <v>--------</v>
      </c>
      <c r="K421" s="110">
        <f>IF(AND(booking!$P248&lt;&gt;booking!$Q248,booking!$P248&gt;0),booking!$P248,0)</f>
        <v>0</v>
      </c>
      <c r="L421" s="108" t="str">
        <f>LOOKUP(K421,b!$F$1:$F$200,b!$G$1:$G$200)</f>
        <v>--------</v>
      </c>
      <c r="M421" s="110">
        <f>IF(AND(booking!$P250&lt;&gt;booking!$Q250,booking!$P250&gt;0),booking!$P250,0)</f>
        <v>14</v>
      </c>
      <c r="N421" s="108" t="str">
        <f>LOOKUP(M421,b!$F$1:$F$200,b!$G$1:$G$200)</f>
        <v>Ingo Krug &amp; Marie-Cathrine</v>
      </c>
      <c r="O421" s="110">
        <f>IF(AND(booking!$P252&lt;&gt;booking!$Q252,booking!$P252&gt;0),booking!$P252,0)</f>
        <v>24</v>
      </c>
      <c r="P421" s="108" t="str">
        <f>LOOKUP(O421,b!$F$1:$F$200,b!$G$1:$G$200)</f>
        <v>Patrik Widstrand</v>
      </c>
    </row>
    <row r="422" spans="1:16" ht="18.5" x14ac:dyDescent="0.45">
      <c r="A422" s="367"/>
      <c r="B422" s="6" t="s">
        <v>467</v>
      </c>
      <c r="C422" s="110">
        <f>IF(AND(booking!$P240&lt;&gt;booking!$Q240,booking!$Q240&gt;0),booking!$Q240,0)</f>
        <v>0</v>
      </c>
      <c r="D422" s="108" t="str">
        <f>LOOKUP(C422,b!$F$1:$F$200,b!$G$1:$G$200)</f>
        <v>--------</v>
      </c>
      <c r="E422" s="110">
        <f>IF(AND(booking!$P242&lt;&gt;booking!$Q242,booking!$Q242&gt;0),booking!$Q242,0)</f>
        <v>0</v>
      </c>
      <c r="F422" s="108" t="str">
        <f>LOOKUP(E422,b!$F$1:$F$200,b!$G$1:$G$200)</f>
        <v>--------</v>
      </c>
      <c r="G422" s="110">
        <f>IF(AND(booking!$P244&lt;&gt;booking!$Q244,booking!$Q244&gt;0),booking!$Q244,0)</f>
        <v>0</v>
      </c>
      <c r="H422" s="108" t="str">
        <f>LOOKUP(G422,b!$F$1:$F$200,b!$G$1:$G$200)</f>
        <v>--------</v>
      </c>
      <c r="I422" s="110">
        <f>IF(AND(booking!$P246&lt;&gt;booking!$Q246,booking!$Q246&gt;0),booking!$Q246,0)</f>
        <v>0</v>
      </c>
      <c r="J422" s="108" t="str">
        <f>LOOKUP(I422,b!$F$1:$F$200,b!$G$1:$G$200)</f>
        <v>--------</v>
      </c>
      <c r="K422" s="110">
        <f>IF(AND(booking!$P248&lt;&gt;booking!$Q248,booking!$Q248&gt;0),booking!$Q248,0)</f>
        <v>0</v>
      </c>
      <c r="L422" s="108" t="str">
        <f>LOOKUP(K422,b!$F$1:$F$200,b!$G$1:$G$200)</f>
        <v>--------</v>
      </c>
      <c r="M422" s="110">
        <f>IF(AND(booking!$P250&lt;&gt;booking!$Q250,booking!$Q250&gt;0),booking!$Q250,0)</f>
        <v>24</v>
      </c>
      <c r="N422" s="108" t="str">
        <f>LOOKUP(M422,b!$F$1:$F$200,b!$G$1:$G$200)</f>
        <v>Patrik Widstrand</v>
      </c>
      <c r="O422" s="110">
        <f>IF(AND(booking!$P252&lt;&gt;booking!$Q252,booking!$Q252&gt;0),booking!$Q252,0)</f>
        <v>0</v>
      </c>
      <c r="P422" s="108" t="str">
        <f>LOOKUP(O422,b!$F$1:$F$200,b!$G$1:$G$200)</f>
        <v>--------</v>
      </c>
    </row>
    <row r="423" spans="1:16" ht="18.5" x14ac:dyDescent="0.45">
      <c r="B423" s="6"/>
      <c r="C423" s="110"/>
      <c r="D423" s="108"/>
      <c r="E423" s="110"/>
      <c r="F423" s="108"/>
      <c r="G423" s="110"/>
      <c r="H423" s="108"/>
      <c r="I423" s="110"/>
      <c r="J423" s="108"/>
      <c r="K423" s="110"/>
      <c r="L423" s="108"/>
      <c r="M423" s="110"/>
      <c r="N423" s="108"/>
      <c r="O423" s="110"/>
      <c r="P423" s="108"/>
    </row>
    <row r="424" spans="1:16" ht="18.5" x14ac:dyDescent="0.45">
      <c r="A424" t="s">
        <v>472</v>
      </c>
      <c r="B424" s="6"/>
      <c r="C424" s="110">
        <f>booking!V240</f>
        <v>3</v>
      </c>
      <c r="D424" s="108"/>
      <c r="E424" s="110">
        <f>booking!V242</f>
        <v>5</v>
      </c>
      <c r="F424" s="108"/>
      <c r="G424" s="110">
        <f>booking!V244</f>
        <v>5</v>
      </c>
      <c r="H424" s="108"/>
      <c r="I424" s="110">
        <f>booking!V246</f>
        <v>5</v>
      </c>
      <c r="J424" s="108"/>
      <c r="K424" s="110">
        <f>booking!V248</f>
        <v>5</v>
      </c>
      <c r="L424" s="108"/>
      <c r="M424" s="110">
        <f>booking!V250</f>
        <v>5</v>
      </c>
      <c r="N424" s="108"/>
      <c r="O424" s="110">
        <f>booking!V252</f>
        <v>9</v>
      </c>
      <c r="P424" s="108"/>
    </row>
    <row r="425" spans="1:16" x14ac:dyDescent="0.35">
      <c r="B425" s="114" t="s">
        <v>473</v>
      </c>
      <c r="C425" s="115">
        <v>1</v>
      </c>
      <c r="D425" s="6" t="str">
        <f>IF(weekplan!C414&gt;0,LOOKUP(weekplan!C414,b!$F$1:$F$201,b!$H$1:$H$201),b!$H$1)</f>
        <v>-----</v>
      </c>
      <c r="E425" s="115"/>
      <c r="F425" s="6" t="str">
        <f>IF(weekplan!E414&gt;0,LOOKUP(weekplan!E414,b!$F$1:$F$201,b!$H$1:$H$201),b!$H$1)</f>
        <v>-----</v>
      </c>
      <c r="G425" s="115"/>
      <c r="H425" s="6" t="str">
        <f>IF(weekplan!G414&gt;0,LOOKUP(weekplan!G414,b!$F$1:$F$201,b!$H$1:$H$201),b!$H$1)</f>
        <v>-----</v>
      </c>
      <c r="I425" s="115"/>
      <c r="J425" s="6" t="str">
        <f>IF(weekplan!I414&gt;0,LOOKUP(weekplan!I414,b!$F$1:$F$201,b!$H$1:$H$201),b!$H$1)</f>
        <v>-----</v>
      </c>
      <c r="K425" s="115"/>
      <c r="L425" s="6" t="str">
        <f>IF(weekplan!K414&gt;0,LOOKUP(weekplan!K414,b!$F$1:$F$201,b!$H$1:$H$201),b!$H$1)</f>
        <v>-----</v>
      </c>
      <c r="M425" s="115"/>
      <c r="N425" s="6" t="str">
        <f>IF(weekplan!M414&gt;0,LOOKUP(weekplan!M414,b!$F$1:$F$201,b!$H$1:$H$201),b!$H$1)</f>
        <v>-----</v>
      </c>
      <c r="O425" s="115"/>
      <c r="P425" s="6" t="str">
        <f>IF(weekplan!O414&gt;0,LOOKUP(weekplan!O414,b!$F$1:$F$201,b!$H$1:$H$201),b!$H$1)</f>
        <v>-----</v>
      </c>
    </row>
    <row r="426" spans="1:16" x14ac:dyDescent="0.35">
      <c r="B426" s="230" t="s">
        <v>473</v>
      </c>
      <c r="C426" s="231">
        <v>2</v>
      </c>
      <c r="D426" s="227">
        <f>IF(C416&gt;0,LOOKUP(C416,b!$F$1:$F$201,b!$H$1:$H$201),b!$H$1)</f>
        <v>0</v>
      </c>
      <c r="E426" s="231"/>
      <c r="F426" s="227" t="str">
        <f>IF(E416&gt;0,LOOKUP(E416,b!$F$1:$F$201,b!$H$1:$H$201),b!$H$1)</f>
        <v>-----</v>
      </c>
      <c r="G426" s="231"/>
      <c r="H426" s="227" t="str">
        <f>IF(G416&gt;0,LOOKUP(G416,b!$F$1:$F$201,b!$H$1:$H$201),b!$H$1)</f>
        <v>-----</v>
      </c>
      <c r="I426" s="231"/>
      <c r="J426" s="227" t="str">
        <f>IF(I416&gt;0,LOOKUP(I416,b!$F$1:$F$201,b!$H$1:$H$201),b!$H$1)</f>
        <v>-----</v>
      </c>
      <c r="K426" s="231"/>
      <c r="L426" s="227" t="str">
        <f>IF(K416&gt;0,LOOKUP(K416,b!$F$1:$F$201,b!$H$1:$H$201),b!$H$1)</f>
        <v>-----</v>
      </c>
      <c r="M426" s="231"/>
      <c r="N426" s="227">
        <f>IF(M416&gt;0,LOOKUP(M416,b!$F$1:$F$201,b!$H$1:$H$201),b!$H$1)</f>
        <v>0</v>
      </c>
      <c r="O426" s="231"/>
      <c r="P426" s="227" t="str">
        <f>IF(O416&gt;0,LOOKUP(O416,b!$F$1:$F$201,b!$H$1:$H$201),b!$H$1)</f>
        <v>-----</v>
      </c>
    </row>
    <row r="427" spans="1:16" x14ac:dyDescent="0.35">
      <c r="B427" s="114" t="s">
        <v>473</v>
      </c>
      <c r="C427" s="115">
        <v>3</v>
      </c>
      <c r="D427" s="6" t="str">
        <f>IF(C418&gt;0,LOOKUP(C418,b!$F$1:$F$201,b!$H$1:$H$201),b!$H$1)</f>
        <v>-----</v>
      </c>
      <c r="E427" s="115"/>
      <c r="F427" s="6" t="str">
        <f>IF(E418&gt;0,LOOKUP(E418,b!$F$1:$F$201,b!$H$1:$H$201),b!$H$1)</f>
        <v>-----</v>
      </c>
      <c r="G427" s="115"/>
      <c r="H427" s="6" t="str">
        <f>IF(G418&gt;0,LOOKUP(G418,b!$F$1:$F$201,b!$H$1:$H$201),b!$H$1)</f>
        <v>-----</v>
      </c>
      <c r="I427" s="115"/>
      <c r="J427" s="6" t="str">
        <f>IF(I418&gt;0,LOOKUP(I418,b!$F$1:$F$201,b!$H$1:$H$201),b!$H$1)</f>
        <v>-----</v>
      </c>
      <c r="K427" s="115"/>
      <c r="L427" s="6" t="str">
        <f>IF(K418&gt;0,LOOKUP(K418,b!$F$1:$F$201,b!$H$1:$H$201),b!$H$1)</f>
        <v>-----</v>
      </c>
      <c r="M427" s="115"/>
      <c r="N427" s="6" t="str">
        <f>IF(M418&gt;0,LOOKUP(M418,b!$F$1:$F$201,b!$H$1:$H$201),b!$H$1)</f>
        <v>-----</v>
      </c>
      <c r="O427" s="115"/>
      <c r="P427" s="6" t="str">
        <f>IF(O418&gt;0,LOOKUP(O418,b!$F$1:$F$201,b!$H$1:$H$201),b!$H$1)</f>
        <v>-----</v>
      </c>
    </row>
    <row r="428" spans="1:16" x14ac:dyDescent="0.35">
      <c r="B428" s="230" t="s">
        <v>473</v>
      </c>
      <c r="C428" s="231">
        <v>4</v>
      </c>
      <c r="D428" s="227">
        <f>IF(C420&gt;0,LOOKUP(C420,b!$F$1:$F$201,b!$H$1:$H$201),b!$H$1)</f>
        <v>0</v>
      </c>
      <c r="E428" s="231"/>
      <c r="F428" s="227" t="str">
        <f>IF(E420&gt;0,LOOKUP(E420,b!$F$1:$F$201,b!$H$1:$H$201),b!$H$1)</f>
        <v>-----</v>
      </c>
      <c r="G428" s="231"/>
      <c r="H428" s="227" t="str">
        <f>IF(G420&gt;0,LOOKUP(G420,b!$F$1:$F$201,b!$H$1:$H$201),b!$H$1)</f>
        <v>-----</v>
      </c>
      <c r="I428" s="231"/>
      <c r="J428" s="227" t="str">
        <f>IF(I420&gt;0,LOOKUP(I420,b!$F$1:$F$201,b!$H$1:$H$201),b!$H$1)</f>
        <v>-----</v>
      </c>
      <c r="K428" s="231"/>
      <c r="L428" s="227" t="str">
        <f>IF(K420&gt;0,LOOKUP(K420,b!$F$1:$F$201,b!$H$1:$H$201),b!$H$1)</f>
        <v>-----</v>
      </c>
      <c r="M428" s="231"/>
      <c r="N428" s="227" t="str">
        <f>IF(M420&gt;0,LOOKUP(M420,b!$F$1:$F$201,b!$H$1:$H$201),b!$H$1)</f>
        <v>-----</v>
      </c>
      <c r="O428" s="231"/>
      <c r="P428" s="227" t="str">
        <f>IF(O420&gt;0,LOOKUP(O420,b!$F$1:$F$201,b!$H$1:$H$201),b!$H$1)</f>
        <v>-----</v>
      </c>
    </row>
    <row r="429" spans="1:16" x14ac:dyDescent="0.35">
      <c r="B429" s="118" t="s">
        <v>473</v>
      </c>
      <c r="C429" s="119">
        <v>5</v>
      </c>
      <c r="D429" s="22" t="str">
        <f>IF(C422&gt;0,LOOKUP(C422,b!$F$1:$F$201,b!$H$1:$H$201),b!$H$1)</f>
        <v>-----</v>
      </c>
      <c r="E429" s="119"/>
      <c r="F429" s="22" t="str">
        <f>IF(E422&gt;0,LOOKUP(E422,b!$F$1:$F$201,b!$H$1:$H$201),b!$H$1)</f>
        <v>-----</v>
      </c>
      <c r="G429" s="119"/>
      <c r="H429" s="22" t="str">
        <f>IF(G422&gt;0,LOOKUP(G422,b!$F$1:$F$201,b!$H$1:$H$201),b!$H$1)</f>
        <v>-----</v>
      </c>
      <c r="I429" s="119"/>
      <c r="J429" s="22" t="str">
        <f>IF(I422&gt;0,LOOKUP(I422,b!$F$1:$F$201,b!$H$1:$H$201),b!$H$1)</f>
        <v>-----</v>
      </c>
      <c r="K429" s="119"/>
      <c r="L429" s="22" t="str">
        <f>IF(K422&gt;0,LOOKUP(K422,b!$F$1:$F$201,b!$H$1:$H$201),b!$H$1)</f>
        <v>-----</v>
      </c>
      <c r="M429" s="119"/>
      <c r="N429" s="22">
        <f>IF(M422&gt;0,LOOKUP(M422,b!$F$1:$F$201,b!$H$1:$H$201),b!$H$1)</f>
        <v>0</v>
      </c>
      <c r="O429" s="119"/>
      <c r="P429" s="22" t="str">
        <f>IF(O422&gt;0,LOOKUP(O422,b!$F$1:$F$201,b!$H$1:$H$201),b!$H$1)</f>
        <v>-----</v>
      </c>
    </row>
    <row r="430" spans="1:16" ht="55.4" customHeight="1" x14ac:dyDescent="0.35">
      <c r="A430" s="6" t="s">
        <v>474</v>
      </c>
      <c r="B430" s="114"/>
      <c r="C430" s="115"/>
      <c r="D430" s="6"/>
      <c r="E430" s="115"/>
      <c r="F430" s="6"/>
      <c r="G430" s="115"/>
      <c r="H430" s="6"/>
      <c r="I430" s="115"/>
      <c r="J430" s="6"/>
      <c r="K430" s="115"/>
      <c r="L430" s="6"/>
      <c r="M430" s="115"/>
      <c r="N430" s="6"/>
      <c r="O430" s="115"/>
      <c r="P430" s="6"/>
    </row>
    <row r="431" spans="1:16" ht="55.4" customHeight="1" x14ac:dyDescent="0.35">
      <c r="A431" s="6" t="s">
        <v>475</v>
      </c>
      <c r="B431" s="6"/>
      <c r="C431" s="8"/>
      <c r="D431" s="6"/>
      <c r="E431" s="8"/>
      <c r="F431" s="6"/>
      <c r="G431" s="8"/>
      <c r="H431" s="6"/>
      <c r="I431" s="8"/>
      <c r="J431" s="6"/>
      <c r="K431" s="8"/>
      <c r="L431" s="6"/>
      <c r="M431" s="8"/>
      <c r="N431" s="6"/>
      <c r="O431" s="8"/>
      <c r="P431" s="6"/>
    </row>
    <row r="432" spans="1:16" ht="55.4" customHeight="1" x14ac:dyDescent="0.35">
      <c r="A432" s="6" t="s">
        <v>476</v>
      </c>
      <c r="B432" s="6"/>
      <c r="C432" s="8"/>
      <c r="D432" s="6"/>
      <c r="E432" s="8"/>
      <c r="F432" s="6"/>
      <c r="G432" s="8"/>
      <c r="H432" s="6"/>
      <c r="I432" s="8"/>
      <c r="J432" s="6"/>
      <c r="K432" s="8"/>
      <c r="L432" s="6"/>
      <c r="M432" s="8"/>
      <c r="N432" s="6"/>
      <c r="O432" s="8"/>
      <c r="P432" s="6"/>
    </row>
    <row r="433" spans="1:16" ht="23.5" x14ac:dyDescent="0.55000000000000004">
      <c r="A433" s="107" t="s">
        <v>498</v>
      </c>
      <c r="D433">
        <v>254</v>
      </c>
      <c r="F433">
        <v>256</v>
      </c>
      <c r="H433">
        <v>258</v>
      </c>
      <c r="J433">
        <v>260</v>
      </c>
      <c r="L433">
        <v>262</v>
      </c>
      <c r="N433">
        <v>264</v>
      </c>
      <c r="P433">
        <v>266</v>
      </c>
    </row>
    <row r="434" spans="1:16" x14ac:dyDescent="0.35">
      <c r="C434" s="368" t="s">
        <v>293</v>
      </c>
      <c r="D434" s="368"/>
      <c r="E434" s="368" t="s">
        <v>294</v>
      </c>
      <c r="F434" s="368"/>
      <c r="G434" s="368" t="s">
        <v>295</v>
      </c>
      <c r="H434" s="368"/>
      <c r="I434" s="368" t="s">
        <v>296</v>
      </c>
      <c r="J434" s="368"/>
      <c r="K434" s="368" t="s">
        <v>297</v>
      </c>
      <c r="L434" s="368"/>
      <c r="M434" s="368" t="s">
        <v>298</v>
      </c>
      <c r="N434" s="368"/>
      <c r="O434" s="368" t="s">
        <v>299</v>
      </c>
      <c r="P434" s="368"/>
    </row>
    <row r="435" spans="1:16" x14ac:dyDescent="0.35">
      <c r="C435" s="369">
        <f>booking!C254</f>
        <v>45502</v>
      </c>
      <c r="D435" s="368"/>
      <c r="E435" s="369">
        <f>booking!C256</f>
        <v>45503</v>
      </c>
      <c r="F435" s="368"/>
      <c r="G435" s="369">
        <f>booking!C258</f>
        <v>45504</v>
      </c>
      <c r="H435" s="368"/>
      <c r="I435" s="369">
        <f>booking!C260</f>
        <v>45505</v>
      </c>
      <c r="J435" s="368"/>
      <c r="K435" s="369">
        <f>booking!C262</f>
        <v>45506</v>
      </c>
      <c r="L435" s="368"/>
      <c r="M435" s="369">
        <f>booking!C264</f>
        <v>45507</v>
      </c>
      <c r="N435" s="368"/>
      <c r="O435" s="369">
        <f>booking!C266</f>
        <v>45508</v>
      </c>
      <c r="P435" s="368"/>
    </row>
    <row r="436" spans="1:16" x14ac:dyDescent="0.35">
      <c r="C436" s="1" t="s">
        <v>387</v>
      </c>
      <c r="D436" t="s">
        <v>464</v>
      </c>
      <c r="E436" s="1" t="s">
        <v>387</v>
      </c>
      <c r="F436" t="s">
        <v>464</v>
      </c>
      <c r="G436" s="1" t="s">
        <v>387</v>
      </c>
      <c r="H436" t="s">
        <v>464</v>
      </c>
      <c r="I436" s="1" t="s">
        <v>387</v>
      </c>
      <c r="J436" t="s">
        <v>464</v>
      </c>
      <c r="K436" s="1" t="s">
        <v>387</v>
      </c>
      <c r="L436" t="s">
        <v>464</v>
      </c>
      <c r="M436" s="1" t="s">
        <v>387</v>
      </c>
      <c r="N436" t="s">
        <v>464</v>
      </c>
      <c r="O436" s="1" t="s">
        <v>387</v>
      </c>
      <c r="P436" t="s">
        <v>464</v>
      </c>
    </row>
    <row r="437" spans="1:16" ht="18.5" x14ac:dyDescent="0.45">
      <c r="A437" s="367" t="s">
        <v>465</v>
      </c>
      <c r="B437" s="39" t="s">
        <v>466</v>
      </c>
      <c r="C437" s="110">
        <f>IF(AND(booking!$D254&lt;&gt;booking!$E254,booking!$D254&gt;0),booking!$D254,0)</f>
        <v>0</v>
      </c>
      <c r="D437" s="108" t="str">
        <f>LOOKUP(C437,b!$F$1:$F$200,b!$G$1:$G$200)</f>
        <v>--------</v>
      </c>
      <c r="E437" s="110">
        <f>IF(AND(booking!$D256&lt;&gt;booking!$E256,booking!$D256&gt;0),booking!$D256,0)</f>
        <v>0</v>
      </c>
      <c r="F437" s="108" t="str">
        <f>LOOKUP(E437,b!$F$1:$F$200,b!$G$1:$G$200)</f>
        <v>--------</v>
      </c>
      <c r="G437" s="110">
        <f>IF(AND(booking!$D258&lt;&gt;booking!$E258,booking!$D258&gt;0),booking!$D258,0)</f>
        <v>0</v>
      </c>
      <c r="H437" s="108" t="str">
        <f>LOOKUP(G437,b!$F$1:$F$200,b!$G$1:$G$200)</f>
        <v>--------</v>
      </c>
      <c r="I437" s="110">
        <f>IF(AND(booking!$D260&lt;&gt;booking!$E260,booking!$D260&gt;0),booking!$D260,0)</f>
        <v>0</v>
      </c>
      <c r="J437" s="108" t="str">
        <f>LOOKUP(I437,b!$F$1:$F$200,b!$G$1:$G$200)</f>
        <v>--------</v>
      </c>
      <c r="K437" s="110">
        <f>IF(AND(booking!$D262&lt;&gt;booking!$E262,booking!$D262&gt;0),booking!$D262,0)</f>
        <v>73</v>
      </c>
      <c r="L437" s="108" t="str">
        <f>LOOKUP(K437,b!$F$1:$F$200,b!$G$1:$G$200)</f>
        <v>Torben Sømberg</v>
      </c>
      <c r="M437" s="110">
        <f>IF(AND(booking!$D264&lt;&gt;booking!$E264,booking!$D264&gt;0),booking!$D264,0)</f>
        <v>0</v>
      </c>
      <c r="N437" s="108" t="str">
        <f>LOOKUP(M437,b!$F$1:$F$200,b!$G$1:$G$200)</f>
        <v>--------</v>
      </c>
      <c r="O437" s="110">
        <f>IF(AND(booking!$D266&lt;&gt;booking!$E266,booking!$D266&gt;0),booking!$D266,0)</f>
        <v>126</v>
      </c>
      <c r="P437" s="108" t="str">
        <f>LOOKUP(O437,b!$F$1:$F$200,b!$G$1:$G$200)</f>
        <v>Sonja S. Mogensen</v>
      </c>
    </row>
    <row r="438" spans="1:16" ht="18.5" x14ac:dyDescent="0.45">
      <c r="A438" s="367"/>
      <c r="B438" s="39" t="s">
        <v>467</v>
      </c>
      <c r="C438" s="110">
        <f>IF(AND(booking!$D254&lt;&gt;booking!$E254,booking!$E254&gt;0),booking!$E254,0)</f>
        <v>0</v>
      </c>
      <c r="D438" s="108" t="str">
        <f>LOOKUP(C438,b!$F$1:$F$200,b!$G$1:$G$200)</f>
        <v>--------</v>
      </c>
      <c r="E438" s="110">
        <f>IF(AND(booking!$D256&lt;&gt;booking!$E256,booking!$E256&gt;0),booking!$E256,0)</f>
        <v>73</v>
      </c>
      <c r="F438" s="108" t="str">
        <f>LOOKUP(E438,b!$F$1:$F$200,b!$G$1:$G$200)</f>
        <v>Torben Sømberg</v>
      </c>
      <c r="G438" s="110">
        <f>IF(AND(booking!$D258&lt;&gt;booking!$E258,booking!$E258&gt;0),booking!$E258,0)</f>
        <v>0</v>
      </c>
      <c r="H438" s="108" t="str">
        <f>LOOKUP(G438,b!$F$1:$F$200,b!$G$1:$G$200)</f>
        <v>--------</v>
      </c>
      <c r="I438" s="110">
        <f>IF(AND(booking!$D260&lt;&gt;booking!$E260,booking!$E260&gt;0),booking!$E260,0)</f>
        <v>0</v>
      </c>
      <c r="J438" s="108" t="str">
        <f>LOOKUP(I438,b!$F$1:$F$200,b!$G$1:$G$200)</f>
        <v>--------</v>
      </c>
      <c r="K438" s="110">
        <f>IF(AND(booking!$D262&lt;&gt;booking!$E262,booking!$E262&gt;0),booking!$E262,0)</f>
        <v>126</v>
      </c>
      <c r="L438" s="108" t="str">
        <f>LOOKUP(K438,b!$F$1:$F$200,b!$G$1:$G$200)</f>
        <v>Sonja S. Mogensen</v>
      </c>
      <c r="M438" s="110">
        <f>IF(AND(booking!$D264&lt;&gt;booking!$E264,booking!$E264&gt;0),booking!$E264,0)</f>
        <v>0</v>
      </c>
      <c r="N438" s="108" t="str">
        <f>LOOKUP(M438,b!$F$1:$F$200,b!$G$1:$G$200)</f>
        <v>--------</v>
      </c>
      <c r="O438" s="110">
        <f>IF(AND(booking!$D266&lt;&gt;booking!$E266,booking!$E266&gt;0),booking!$E266,0)</f>
        <v>87</v>
      </c>
      <c r="P438" s="108" t="str">
        <f>LOOKUP(O438,b!$F$1:$F$200,b!$G$1:$G$200)</f>
        <v>Ruth  Edelmann</v>
      </c>
    </row>
    <row r="439" spans="1:16" ht="18.5" x14ac:dyDescent="0.45">
      <c r="A439" s="367" t="s">
        <v>468</v>
      </c>
      <c r="B439" s="227" t="s">
        <v>466</v>
      </c>
      <c r="C439" s="228">
        <f>IF(AND(booking!$G254&lt;&gt;booking!$H254,booking!$G254&gt;0),booking!$G254,0)</f>
        <v>113</v>
      </c>
      <c r="D439" s="229" t="str">
        <f>LOOKUP(C439,b!$F$1:$F$200,b!$G$1:$G$200)</f>
        <v>Birgith Fernqvist</v>
      </c>
      <c r="E439" s="228">
        <f>IF(AND(booking!$G256&lt;&gt;booking!$H256,booking!$G256&gt;0),booking!$G256,0)</f>
        <v>0</v>
      </c>
      <c r="F439" s="229" t="str">
        <f>LOOKUP(E439,b!$F$1:$F$200,b!$G$1:$G$200)</f>
        <v>--------</v>
      </c>
      <c r="G439" s="228">
        <f>IF(AND(booking!$G258&lt;&gt;booking!$H258,booking!$G258&gt;0),booking!$G258,0)</f>
        <v>0</v>
      </c>
      <c r="H439" s="229" t="str">
        <f>LOOKUP(G439,b!$F$1:$F$200,b!$G$1:$G$200)</f>
        <v>--------</v>
      </c>
      <c r="I439" s="228">
        <f>IF(AND(booking!$G260&lt;&gt;booking!$H260,booking!$G260&gt;0),booking!$G260,0)</f>
        <v>0</v>
      </c>
      <c r="J439" s="229" t="str">
        <f>LOOKUP(I439,b!$F$1:$F$200,b!$G$1:$G$200)</f>
        <v>--------</v>
      </c>
      <c r="K439" s="228">
        <f>IF(AND(booking!$G262&lt;&gt;booking!$H262,booking!$G262&gt;0),booking!$G262,0)</f>
        <v>73</v>
      </c>
      <c r="L439" s="229" t="str">
        <f>LOOKUP(K439,b!$F$1:$F$200,b!$G$1:$G$200)</f>
        <v>Torben Sømberg</v>
      </c>
      <c r="M439" s="228">
        <f>IF(AND(booking!$G264&lt;&gt;booking!$H264,booking!$G264&gt;0),booking!$G264,0)</f>
        <v>0</v>
      </c>
      <c r="N439" s="229" t="str">
        <f>LOOKUP(M439,b!$F$1:$F$200,b!$G$1:$G$200)</f>
        <v>--------</v>
      </c>
      <c r="O439" s="228">
        <f>IF(AND(booking!$G266&lt;&gt;booking!$H266,booking!$G266&gt;0),booking!$G266,0)</f>
        <v>0</v>
      </c>
      <c r="P439" s="229" t="str">
        <f>LOOKUP(O439,b!$F$1:$F$200,b!$G$1:$G$200)</f>
        <v>--------</v>
      </c>
    </row>
    <row r="440" spans="1:16" ht="18.5" x14ac:dyDescent="0.45">
      <c r="A440" s="367"/>
      <c r="B440" s="227" t="s">
        <v>467</v>
      </c>
      <c r="C440" s="228">
        <f>IF(AND(booking!$G254&lt;&gt;booking!$H254,booking!$H254&gt;0),booking!$H254,0)</f>
        <v>0</v>
      </c>
      <c r="D440" s="229" t="str">
        <f>LOOKUP(C440,b!$F$1:$F$200,b!$G$1:$G$200)</f>
        <v>--------</v>
      </c>
      <c r="E440" s="228">
        <f>IF(AND(booking!$G256&lt;&gt;booking!$H256,booking!$H256&gt;0),booking!$H256,0)</f>
        <v>73</v>
      </c>
      <c r="F440" s="229" t="str">
        <f>LOOKUP(E440,b!$F$1:$F$200,b!$G$1:$G$200)</f>
        <v>Torben Sømberg</v>
      </c>
      <c r="G440" s="228">
        <f>IF(AND(booking!$G258&lt;&gt;booking!$H258,booking!$H258&gt;0),booking!$H258,0)</f>
        <v>0</v>
      </c>
      <c r="H440" s="229" t="str">
        <f>LOOKUP(G440,b!$F$1:$F$200,b!$G$1:$G$200)</f>
        <v>--------</v>
      </c>
      <c r="I440" s="228">
        <f>IF(AND(booking!$G260&lt;&gt;booking!$H260,booking!$H260&gt;0),booking!$H260,0)</f>
        <v>0</v>
      </c>
      <c r="J440" s="229" t="str">
        <f>LOOKUP(I440,b!$F$1:$F$200,b!$G$1:$G$200)</f>
        <v>--------</v>
      </c>
      <c r="K440" s="228">
        <f>IF(AND(booking!$G262&lt;&gt;booking!$H262,booking!$H262&gt;0),booking!$H262,0)</f>
        <v>0</v>
      </c>
      <c r="L440" s="229" t="str">
        <f>LOOKUP(K440,b!$F$1:$F$200,b!$G$1:$G$200)</f>
        <v>--------</v>
      </c>
      <c r="M440" s="228">
        <f>IF(AND(booking!$G264&lt;&gt;booking!$H264,booking!$H264&gt;0),booking!$H264,0)</f>
        <v>0</v>
      </c>
      <c r="N440" s="229" t="str">
        <f>LOOKUP(M440,b!$F$1:$F$200,b!$G$1:$G$200)</f>
        <v>--------</v>
      </c>
      <c r="O440" s="228">
        <f>IF(AND(booking!$G266&lt;&gt;booking!$H266,booking!$H266&gt;0),booking!$H266,0)</f>
        <v>88</v>
      </c>
      <c r="P440" s="229" t="str">
        <f>LOOKUP(O440,b!$F$1:$F$200,b!$G$1:$G$200)</f>
        <v>Fahr Uwe</v>
      </c>
    </row>
    <row r="441" spans="1:16" ht="18.5" x14ac:dyDescent="0.45">
      <c r="A441" s="367" t="s">
        <v>469</v>
      </c>
      <c r="B441" s="6" t="s">
        <v>466</v>
      </c>
      <c r="C441" s="110">
        <f>IF(AND(booking!$J254&lt;&gt;booking!$K254,booking!$J254&gt;0),booking!$J254,0)</f>
        <v>59</v>
      </c>
      <c r="D441" s="108" t="str">
        <f>LOOKUP(C441,b!$F$1:$F$200,b!$G$1:$G$200)</f>
        <v>Mette Thomsen</v>
      </c>
      <c r="E441" s="110">
        <f>IF(AND(booking!$J256&lt;&gt;booking!$K256,booking!$J256&gt;0),booking!$J256,0)</f>
        <v>0</v>
      </c>
      <c r="F441" s="108" t="str">
        <f>LOOKUP(E441,b!$F$1:$F$200,b!$G$1:$G$200)</f>
        <v>--------</v>
      </c>
      <c r="G441" s="110">
        <f>IF(AND(booking!$J258&lt;&gt;booking!$K258,booking!$J258&gt;0),booking!$J258,0)</f>
        <v>0</v>
      </c>
      <c r="H441" s="108" t="str">
        <f>LOOKUP(G441,b!$F$1:$F$200,b!$G$1:$G$200)</f>
        <v>--------</v>
      </c>
      <c r="I441" s="110">
        <f>IF(AND(booking!$J260&lt;&gt;booking!$K260,booking!$J260&gt;0),booking!$J260,0)</f>
        <v>0</v>
      </c>
      <c r="J441" s="108" t="str">
        <f>LOOKUP(I441,b!$F$1:$F$200,b!$G$1:$G$200)</f>
        <v>--------</v>
      </c>
      <c r="K441" s="110">
        <f>IF(AND(booking!$J262&lt;&gt;booking!$K262,booking!$J262&gt;0),booking!$J262,0)</f>
        <v>62</v>
      </c>
      <c r="L441" s="108" t="str">
        <f>LOOKUP(K441,b!$F$1:$F$200,b!$G$1:$G$200)</f>
        <v>Christer Johansson</v>
      </c>
      <c r="M441" s="110">
        <f>IF(AND(booking!$J264&lt;&gt;booking!$K264,booking!$J264&gt;0),booking!$J264,0)</f>
        <v>0</v>
      </c>
      <c r="N441" s="108" t="str">
        <f>LOOKUP(M441,b!$F$1:$F$200,b!$G$1:$G$200)</f>
        <v>--------</v>
      </c>
      <c r="O441" s="110">
        <f>IF(AND(booking!$J266&lt;&gt;booking!$K266,booking!$J266&gt;0),booking!$J266,0)</f>
        <v>0</v>
      </c>
      <c r="P441" s="108" t="str">
        <f>LOOKUP(O441,b!$F$1:$F$200,b!$G$1:$G$200)</f>
        <v>--------</v>
      </c>
    </row>
    <row r="442" spans="1:16" ht="18.5" x14ac:dyDescent="0.45">
      <c r="A442" s="367"/>
      <c r="B442" s="6" t="s">
        <v>467</v>
      </c>
      <c r="C442" s="110">
        <f>IF(AND(booking!$J254&lt;&gt;booking!$K254,booking!$K254&gt;0),booking!$K254,0)</f>
        <v>62</v>
      </c>
      <c r="D442" s="108" t="str">
        <f>LOOKUP(C442,b!$F$1:$F$200,b!$G$1:$G$200)</f>
        <v>Christer Johansson</v>
      </c>
      <c r="E442" s="110">
        <f>IF(AND(booking!$J256&lt;&gt;booking!$K256,booking!$K256&gt;0),booking!$K256,0)</f>
        <v>0</v>
      </c>
      <c r="F442" s="108" t="str">
        <f>LOOKUP(E442,b!$F$1:$F$200,b!$G$1:$G$200)</f>
        <v>--------</v>
      </c>
      <c r="G442" s="110">
        <f>IF(AND(booking!$J258&lt;&gt;booking!$K258,booking!$K258&gt;0),booking!$K258,0)</f>
        <v>0</v>
      </c>
      <c r="H442" s="108" t="str">
        <f>LOOKUP(G442,b!$F$1:$F$200,b!$G$1:$G$200)</f>
        <v>--------</v>
      </c>
      <c r="I442" s="110">
        <f>IF(AND(booking!$J260&lt;&gt;booking!$K260,booking!$K260&gt;0),booking!$K260,0)</f>
        <v>0</v>
      </c>
      <c r="J442" s="108" t="str">
        <f>LOOKUP(I442,b!$F$1:$F$200,b!$G$1:$G$200)</f>
        <v>--------</v>
      </c>
      <c r="K442" s="110">
        <f>IF(AND(booking!$J262&lt;&gt;booking!$K262,booking!$K262&gt;0),booking!$K262,0)</f>
        <v>64</v>
      </c>
      <c r="L442" s="108" t="str">
        <f>LOOKUP(K442,b!$F$1:$F$200,b!$G$1:$G$200)</f>
        <v>Maria Bendixø-Bendixen</v>
      </c>
      <c r="M442" s="110">
        <f>IF(AND(booking!$J264&lt;&gt;booking!$K264,booking!$K264&gt;0),booking!$K264,0)</f>
        <v>0</v>
      </c>
      <c r="N442" s="108" t="str">
        <f>LOOKUP(M442,b!$F$1:$F$200,b!$G$1:$G$200)</f>
        <v>--------</v>
      </c>
      <c r="O442" s="110">
        <f>IF(AND(booking!$J266&lt;&gt;booking!$K266,booking!$K266&gt;0),booking!$K266,0)</f>
        <v>0</v>
      </c>
      <c r="P442" s="108" t="str">
        <f>LOOKUP(O442,b!$F$1:$F$200,b!$G$1:$G$200)</f>
        <v>--------</v>
      </c>
    </row>
    <row r="443" spans="1:16" ht="18.5" x14ac:dyDescent="0.45">
      <c r="A443" s="367" t="s">
        <v>470</v>
      </c>
      <c r="B443" s="227" t="s">
        <v>466</v>
      </c>
      <c r="C443" s="228">
        <f>IF(AND(booking!$M254&lt;&gt;booking!$N254,booking!$M254&gt;0),booking!$M254,0)</f>
        <v>0</v>
      </c>
      <c r="D443" s="229" t="str">
        <f>LOOKUP(C443,b!$F$1:$F$200,b!$G$1:$G$200)</f>
        <v>--------</v>
      </c>
      <c r="E443" s="228">
        <f>IF(AND(booking!$M256&lt;&gt;booking!$N256,booking!$M256&gt;0),booking!$M256,0)</f>
        <v>0</v>
      </c>
      <c r="F443" s="229" t="str">
        <f>LOOKUP(E443,b!$F$1:$F$200,b!$G$1:$G$200)</f>
        <v>--------</v>
      </c>
      <c r="G443" s="228">
        <f>IF(AND(booking!$M258&lt;&gt;booking!$N258,booking!$M258&gt;0),booking!$M258,0)</f>
        <v>0</v>
      </c>
      <c r="H443" s="229" t="str">
        <f>LOOKUP(G443,b!$F$1:$F$200,b!$G$1:$G$200)</f>
        <v>--------</v>
      </c>
      <c r="I443" s="228">
        <f>IF(AND(booking!$M260&lt;&gt;booking!$N260,booking!$M260&gt;0),booking!$M260,0)</f>
        <v>0</v>
      </c>
      <c r="J443" s="229" t="str">
        <f>LOOKUP(I443,b!$F$1:$F$200,b!$G$1:$G$200)</f>
        <v>--------</v>
      </c>
      <c r="K443" s="228">
        <f>IF(AND(booking!$M262&lt;&gt;booking!$N262,booking!$M262&gt;0),booking!$M262,0)</f>
        <v>0</v>
      </c>
      <c r="L443" s="229" t="str">
        <f>LOOKUP(K443,b!$F$1:$F$200,b!$G$1:$G$200)</f>
        <v>--------</v>
      </c>
      <c r="M443" s="228">
        <f>IF(AND(booking!$M264&lt;&gt;booking!$N264,booking!$M264&gt;0),booking!$M264,0)</f>
        <v>0</v>
      </c>
      <c r="N443" s="229" t="str">
        <f>LOOKUP(M443,b!$F$1:$F$200,b!$G$1:$G$200)</f>
        <v>--------</v>
      </c>
      <c r="O443" s="228">
        <f>IF(AND(booking!$M266&lt;&gt;booking!$N266,booking!$M266&gt;0),booking!$M266,0)</f>
        <v>0</v>
      </c>
      <c r="P443" s="229" t="str">
        <f>LOOKUP(O443,b!$F$1:$F$200,b!$G$1:$G$200)</f>
        <v>--------</v>
      </c>
    </row>
    <row r="444" spans="1:16" ht="18.5" x14ac:dyDescent="0.45">
      <c r="A444" s="367"/>
      <c r="B444" s="227" t="s">
        <v>467</v>
      </c>
      <c r="C444" s="228">
        <f>IF(AND(booking!$M254&lt;&gt;booking!$N254,booking!$N254&gt;0),booking!$N254,0)</f>
        <v>74</v>
      </c>
      <c r="D444" s="229" t="str">
        <f>LOOKUP(C444,b!$F$1:$F$200,b!$G$1:$G$200)</f>
        <v>Irene Jørgensen</v>
      </c>
      <c r="E444" s="228">
        <f>IF(AND(booking!$M256&lt;&gt;booking!$N256,booking!$N256&gt;0),booking!$N256,0)</f>
        <v>0</v>
      </c>
      <c r="F444" s="229" t="str">
        <f>LOOKUP(E444,b!$F$1:$F$200,b!$G$1:$G$200)</f>
        <v>--------</v>
      </c>
      <c r="G444" s="228">
        <f>IF(AND(booking!$M258&lt;&gt;booking!$N258,booking!$N258&gt;0),booking!$N258,0)</f>
        <v>0</v>
      </c>
      <c r="H444" s="229" t="str">
        <f>LOOKUP(G444,b!$F$1:$F$200,b!$G$1:$G$200)</f>
        <v>--------</v>
      </c>
      <c r="I444" s="228">
        <f>IF(AND(booking!$M260&lt;&gt;booking!$N260,booking!$N260&gt;0),booking!$N260,0)</f>
        <v>0</v>
      </c>
      <c r="J444" s="229" t="str">
        <f>LOOKUP(I444,b!$F$1:$F$200,b!$G$1:$G$200)</f>
        <v>--------</v>
      </c>
      <c r="K444" s="228">
        <f>IF(AND(booking!$M262&lt;&gt;booking!$N262,booking!$N262&gt;0),booking!$N262,0)</f>
        <v>0</v>
      </c>
      <c r="L444" s="229" t="str">
        <f>LOOKUP(K444,b!$F$1:$F$200,b!$G$1:$G$200)</f>
        <v>--------</v>
      </c>
      <c r="M444" s="228">
        <f>IF(AND(booking!$M264&lt;&gt;booking!$N264,booking!$N264&gt;0),booking!$N264,0)</f>
        <v>0</v>
      </c>
      <c r="N444" s="229" t="str">
        <f>LOOKUP(M444,b!$F$1:$F$200,b!$G$1:$G$200)</f>
        <v>--------</v>
      </c>
      <c r="O444" s="228">
        <f>IF(AND(booking!$M266&lt;&gt;booking!$N266,booking!$N266&gt;0),booking!$N266,0)</f>
        <v>0</v>
      </c>
      <c r="P444" s="229" t="str">
        <f>LOOKUP(O444,b!$F$1:$F$200,b!$G$1:$G$200)</f>
        <v>--------</v>
      </c>
    </row>
    <row r="445" spans="1:16" ht="18.5" x14ac:dyDescent="0.45">
      <c r="A445" s="367" t="s">
        <v>471</v>
      </c>
      <c r="B445" s="6" t="s">
        <v>466</v>
      </c>
      <c r="C445" s="110">
        <f>IF(AND(booking!$P254&lt;&gt;booking!$Q254,booking!$P254&gt;0),booking!$P254,0)</f>
        <v>0</v>
      </c>
      <c r="D445" s="108" t="str">
        <f>LOOKUP(C445,b!$F$1:$F$200,b!$G$1:$G$200)</f>
        <v>--------</v>
      </c>
      <c r="E445" s="110">
        <f>IF(AND(booking!$P256&lt;&gt;booking!$Q256,booking!$P256&gt;0),booking!$P256,0)</f>
        <v>0</v>
      </c>
      <c r="F445" s="108" t="str">
        <f>LOOKUP(E445,b!$F$1:$F$200,b!$G$1:$G$200)</f>
        <v>--------</v>
      </c>
      <c r="G445" s="110">
        <f>IF(AND(booking!$P258&lt;&gt;booking!$Q258,booking!$P258&gt;0),booking!$P258,0)</f>
        <v>0</v>
      </c>
      <c r="H445" s="108" t="str">
        <f>LOOKUP(G445,b!$F$1:$F$200,b!$G$1:$G$200)</f>
        <v>--------</v>
      </c>
      <c r="I445" s="110">
        <f>IF(AND(booking!$P260&lt;&gt;booking!$Q260,booking!$P260&gt;0),booking!$P260,0)</f>
        <v>0</v>
      </c>
      <c r="J445" s="108" t="str">
        <f>LOOKUP(I445,b!$F$1:$F$200,b!$G$1:$G$200)</f>
        <v>--------</v>
      </c>
      <c r="K445" s="110">
        <f>IF(AND(booking!$P262&lt;&gt;booking!$Q262,booking!$P262&gt;0),booking!$P262,0)</f>
        <v>0</v>
      </c>
      <c r="L445" s="108" t="str">
        <f>LOOKUP(K445,b!$F$1:$F$200,b!$G$1:$G$200)</f>
        <v>--------</v>
      </c>
      <c r="M445" s="110">
        <f>IF(AND(booking!$P264&lt;&gt;booking!$Q264,booking!$P264&gt;0),booking!$P264,0)</f>
        <v>101</v>
      </c>
      <c r="N445" s="108" t="str">
        <f>LOOKUP(M445,b!$F$1:$F$200,b!$G$1:$G$200)</f>
        <v>Mats Skoglund</v>
      </c>
      <c r="O445" s="110">
        <f>IF(AND(booking!$P266&lt;&gt;booking!$Q266,booking!$P266&gt;0),booking!$P266,0)</f>
        <v>0</v>
      </c>
      <c r="P445" s="108" t="str">
        <f>LOOKUP(O445,b!$F$1:$F$200,b!$G$1:$G$200)</f>
        <v>--------</v>
      </c>
    </row>
    <row r="446" spans="1:16" ht="18.5" x14ac:dyDescent="0.45">
      <c r="A446" s="367"/>
      <c r="B446" s="6" t="s">
        <v>467</v>
      </c>
      <c r="C446" s="110">
        <f>IF(AND(booking!$P254&lt;&gt;booking!$Q254,booking!$Q254&gt;0),booking!$Q254,0)</f>
        <v>0</v>
      </c>
      <c r="D446" s="108" t="str">
        <f>LOOKUP(C446,b!$F$1:$F$200,b!$G$1:$G$200)</f>
        <v>--------</v>
      </c>
      <c r="E446" s="110">
        <f>IF(AND(booking!$P256&lt;&gt;booking!$Q256,booking!$Q256&gt;0),booking!$Q256,0)</f>
        <v>101</v>
      </c>
      <c r="F446" s="108" t="str">
        <f>LOOKUP(E446,b!$F$1:$F$200,b!$G$1:$G$200)</f>
        <v>Mats Skoglund</v>
      </c>
      <c r="G446" s="110">
        <f>IF(AND(booking!$P258&lt;&gt;booking!$Q258,booking!$Q258&gt;0),booking!$Q258,0)</f>
        <v>0</v>
      </c>
      <c r="H446" s="108" t="str">
        <f>LOOKUP(G446,b!$F$1:$F$200,b!$G$1:$G$200)</f>
        <v>--------</v>
      </c>
      <c r="I446" s="110">
        <f>IF(AND(booking!$P260&lt;&gt;booking!$Q260,booking!$Q260&gt;0),booking!$Q260,0)</f>
        <v>0</v>
      </c>
      <c r="J446" s="108" t="str">
        <f>LOOKUP(I446,b!$F$1:$F$200,b!$G$1:$G$200)</f>
        <v>--------</v>
      </c>
      <c r="K446" s="110">
        <f>IF(AND(booking!$P262&lt;&gt;booking!$Q262,booking!$Q262&gt;0),booking!$Q262,0)</f>
        <v>0</v>
      </c>
      <c r="L446" s="108" t="str">
        <f>LOOKUP(K446,b!$F$1:$F$200,b!$G$1:$G$200)</f>
        <v>--------</v>
      </c>
      <c r="M446" s="110">
        <f>IF(AND(booking!$P264&lt;&gt;booking!$Q264,booking!$Q264&gt;0),booking!$Q264,0)</f>
        <v>0</v>
      </c>
      <c r="N446" s="108" t="str">
        <f>LOOKUP(M446,b!$F$1:$F$200,b!$G$1:$G$200)</f>
        <v>--------</v>
      </c>
      <c r="O446" s="110">
        <f>IF(AND(booking!$P266&lt;&gt;booking!$Q266,booking!$Q266&gt;0),booking!$Q266,0)</f>
        <v>97</v>
      </c>
      <c r="P446" s="108" t="str">
        <f>LOOKUP(O446,b!$F$1:$F$200,b!$G$1:$G$200)</f>
        <v>Shengxi LI</v>
      </c>
    </row>
    <row r="447" spans="1:16" ht="18.5" x14ac:dyDescent="0.45">
      <c r="B447" s="6"/>
      <c r="C447" s="110"/>
      <c r="D447" s="108"/>
      <c r="E447" s="110"/>
      <c r="F447" s="108"/>
      <c r="G447" s="110"/>
      <c r="H447" s="108"/>
      <c r="I447" s="110"/>
      <c r="J447" s="108"/>
      <c r="K447" s="110"/>
      <c r="L447" s="108"/>
      <c r="M447" s="110"/>
      <c r="N447" s="108"/>
      <c r="O447" s="110"/>
      <c r="P447" s="108"/>
    </row>
    <row r="448" spans="1:16" ht="18.5" x14ac:dyDescent="0.45">
      <c r="A448" t="s">
        <v>472</v>
      </c>
      <c r="B448" s="6"/>
      <c r="C448" s="110">
        <f>booking!V254</f>
        <v>4</v>
      </c>
      <c r="D448" s="108"/>
      <c r="E448" s="110">
        <f>booking!V256</f>
        <v>4</v>
      </c>
      <c r="F448" s="108"/>
      <c r="G448" s="110">
        <f>booking!V258</f>
        <v>8</v>
      </c>
      <c r="H448" s="108"/>
      <c r="I448" s="110">
        <f>booking!V260</f>
        <v>8</v>
      </c>
      <c r="J448" s="108"/>
      <c r="K448" s="110">
        <f>booking!V262</f>
        <v>8</v>
      </c>
      <c r="L448" s="108"/>
      <c r="M448" s="110">
        <f>booking!V264</f>
        <v>4</v>
      </c>
      <c r="N448" s="108"/>
      <c r="O448" s="110">
        <f>booking!V266</f>
        <v>4</v>
      </c>
      <c r="P448" s="108"/>
    </row>
    <row r="449" spans="1:16" x14ac:dyDescent="0.35">
      <c r="B449" s="114" t="s">
        <v>473</v>
      </c>
      <c r="C449" s="115">
        <v>1</v>
      </c>
      <c r="D449" s="6" t="str">
        <f>IF(weekplan!C438&gt;0,LOOKUP(weekplan!C438,b!$F$1:$F$201,b!$H$1:$H$201),b!$H$1)</f>
        <v>-----</v>
      </c>
      <c r="E449" s="115"/>
      <c r="F449" s="6">
        <f>IF(weekplan!E438&gt;0,LOOKUP(weekplan!E438,b!$F$1:$F$201,b!$H$1:$H$201),b!$H$1)</f>
        <v>0</v>
      </c>
      <c r="G449" s="115"/>
      <c r="H449" s="6" t="str">
        <f>IF(weekplan!G438&gt;0,LOOKUP(weekplan!G438,b!$F$1:$F$201,b!$H$1:$H$201),b!$H$1)</f>
        <v>-----</v>
      </c>
      <c r="I449" s="115"/>
      <c r="J449" s="6" t="str">
        <f>IF(weekplan!I438&gt;0,LOOKUP(weekplan!I438,b!$F$1:$F$201,b!$H$1:$H$201),b!$H$1)</f>
        <v>-----</v>
      </c>
      <c r="K449" s="115"/>
      <c r="L449" s="6">
        <f>IF(weekplan!K438&gt;0,LOOKUP(weekplan!K438,b!$F$1:$F$201,b!$H$1:$H$201),b!$H$1)</f>
        <v>0</v>
      </c>
      <c r="M449" s="115"/>
      <c r="N449" s="6" t="str">
        <f>IF(weekplan!M438&gt;0,LOOKUP(weekplan!M438,b!$F$1:$F$201,b!$H$1:$H$201),b!$H$1)</f>
        <v>-----</v>
      </c>
      <c r="O449" s="115"/>
      <c r="P449" s="6" t="str">
        <f>IF(weekplan!O438&gt;0,LOOKUP(weekplan!O438,b!$F$1:$F$201,b!$H$1:$H$201),b!$H$1)</f>
        <v>ruthib039@gmail.com</v>
      </c>
    </row>
    <row r="450" spans="1:16" x14ac:dyDescent="0.35">
      <c r="B450" s="230" t="s">
        <v>473</v>
      </c>
      <c r="C450" s="231">
        <v>2</v>
      </c>
      <c r="D450" s="227" t="str">
        <f>IF(C440&gt;0,LOOKUP(C440,b!$F$1:$F$201,b!$H$1:$H$201),b!$H$1)</f>
        <v>-----</v>
      </c>
      <c r="E450" s="231"/>
      <c r="F450" s="227">
        <f>IF(E440&gt;0,LOOKUP(E440,b!$F$1:$F$201,b!$H$1:$H$201),b!$H$1)</f>
        <v>0</v>
      </c>
      <c r="G450" s="231"/>
      <c r="H450" s="227" t="str">
        <f>IF(G440&gt;0,LOOKUP(G440,b!$F$1:$F$201,b!$H$1:$H$201),b!$H$1)</f>
        <v>-----</v>
      </c>
      <c r="I450" s="231"/>
      <c r="J450" s="227" t="str">
        <f>IF(I440&gt;0,LOOKUP(I440,b!$F$1:$F$201,b!$H$1:$H$201),b!$H$1)</f>
        <v>-----</v>
      </c>
      <c r="K450" s="231"/>
      <c r="L450" s="227" t="str">
        <f>IF(K440&gt;0,LOOKUP(K440,b!$F$1:$F$201,b!$H$1:$H$201),b!$H$1)</f>
        <v>-----</v>
      </c>
      <c r="M450" s="231"/>
      <c r="N450" s="227" t="str">
        <f>IF(M440&gt;0,LOOKUP(M440,b!$F$1:$F$201,b!$H$1:$H$201),b!$H$1)</f>
        <v>-----</v>
      </c>
      <c r="O450" s="231"/>
      <c r="P450" s="227">
        <f>IF(O440&gt;0,LOOKUP(O440,b!$F$1:$F$201,b!$H$1:$H$201),b!$H$1)</f>
        <v>0</v>
      </c>
    </row>
    <row r="451" spans="1:16" x14ac:dyDescent="0.35">
      <c r="B451" s="114" t="s">
        <v>473</v>
      </c>
      <c r="C451" s="115">
        <v>3</v>
      </c>
      <c r="D451" s="6">
        <f>IF(C442&gt;0,LOOKUP(C442,b!$F$1:$F$201,b!$H$1:$H$201),b!$H$1)</f>
        <v>0</v>
      </c>
      <c r="E451" s="115"/>
      <c r="F451" s="6" t="str">
        <f>IF(E442&gt;0,LOOKUP(E442,b!$F$1:$F$201,b!$H$1:$H$201),b!$H$1)</f>
        <v>-----</v>
      </c>
      <c r="G451" s="115"/>
      <c r="H451" s="6" t="str">
        <f>IF(G442&gt;0,LOOKUP(G442,b!$F$1:$F$201,b!$H$1:$H$201),b!$H$1)</f>
        <v>-----</v>
      </c>
      <c r="I451" s="115"/>
      <c r="J451" s="6" t="str">
        <f>IF(I442&gt;0,LOOKUP(I442,b!$F$1:$F$201,b!$H$1:$H$201),b!$H$1)</f>
        <v>-----</v>
      </c>
      <c r="K451" s="115"/>
      <c r="L451" s="6">
        <f>IF(K442&gt;0,LOOKUP(K442,b!$F$1:$F$201,b!$H$1:$H$201),b!$H$1)</f>
        <v>0</v>
      </c>
      <c r="M451" s="115"/>
      <c r="N451" s="6" t="str">
        <f>IF(M442&gt;0,LOOKUP(M442,b!$F$1:$F$201,b!$H$1:$H$201),b!$H$1)</f>
        <v>-----</v>
      </c>
      <c r="O451" s="115"/>
      <c r="P451" s="6" t="str">
        <f>IF(O442&gt;0,LOOKUP(O442,b!$F$1:$F$201,b!$H$1:$H$201),b!$H$1)</f>
        <v>-----</v>
      </c>
    </row>
    <row r="452" spans="1:16" x14ac:dyDescent="0.35">
      <c r="B452" s="230" t="s">
        <v>473</v>
      </c>
      <c r="C452" s="231">
        <v>4</v>
      </c>
      <c r="D452" s="227">
        <f>IF(C444&gt;0,LOOKUP(C444,b!$F$1:$F$201,b!$H$1:$H$201),b!$H$1)</f>
        <v>0</v>
      </c>
      <c r="E452" s="231"/>
      <c r="F452" s="227" t="str">
        <f>IF(E444&gt;0,LOOKUP(E444,b!$F$1:$F$201,b!$H$1:$H$201),b!$H$1)</f>
        <v>-----</v>
      </c>
      <c r="G452" s="231"/>
      <c r="H452" s="227" t="str">
        <f>IF(G444&gt;0,LOOKUP(G444,b!$F$1:$F$201,b!$H$1:$H$201),b!$H$1)</f>
        <v>-----</v>
      </c>
      <c r="I452" s="231"/>
      <c r="J452" s="227" t="str">
        <f>IF(I444&gt;0,LOOKUP(I444,b!$F$1:$F$201,b!$H$1:$H$201),b!$H$1)</f>
        <v>-----</v>
      </c>
      <c r="K452" s="231"/>
      <c r="L452" s="227" t="str">
        <f>IF(K444&gt;0,LOOKUP(K444,b!$F$1:$F$201,b!$H$1:$H$201),b!$H$1)</f>
        <v>-----</v>
      </c>
      <c r="M452" s="231"/>
      <c r="N452" s="227" t="str">
        <f>IF(M444&gt;0,LOOKUP(M444,b!$F$1:$F$201,b!$H$1:$H$201),b!$H$1)</f>
        <v>-----</v>
      </c>
      <c r="O452" s="231"/>
      <c r="P452" s="227" t="str">
        <f>IF(O444&gt;0,LOOKUP(O444,b!$F$1:$F$201,b!$H$1:$H$201),b!$H$1)</f>
        <v>-----</v>
      </c>
    </row>
    <row r="453" spans="1:16" x14ac:dyDescent="0.35">
      <c r="B453" s="118" t="s">
        <v>473</v>
      </c>
      <c r="C453" s="119">
        <v>5</v>
      </c>
      <c r="D453" s="22" t="str">
        <f>IF(C446&gt;0,LOOKUP(C446,b!$F$1:$F$201,b!$H$1:$H$201),b!$H$1)</f>
        <v>-----</v>
      </c>
      <c r="E453" s="119"/>
      <c r="F453" s="22">
        <f>IF(E446&gt;0,LOOKUP(E446,b!$F$1:$F$201,b!$H$1:$H$201),b!$H$1)</f>
        <v>0</v>
      </c>
      <c r="G453" s="119"/>
      <c r="H453" s="22" t="str">
        <f>IF(G446&gt;0,LOOKUP(G446,b!$F$1:$F$201,b!$H$1:$H$201),b!$H$1)</f>
        <v>-----</v>
      </c>
      <c r="I453" s="119"/>
      <c r="J453" s="22" t="str">
        <f>IF(I446&gt;0,LOOKUP(I446,b!$F$1:$F$201,b!$H$1:$H$201),b!$H$1)</f>
        <v>-----</v>
      </c>
      <c r="K453" s="119"/>
      <c r="L453" s="22" t="str">
        <f>IF(K446&gt;0,LOOKUP(K446,b!$F$1:$F$201,b!$H$1:$H$201),b!$H$1)</f>
        <v>-----</v>
      </c>
      <c r="M453" s="119"/>
      <c r="N453" s="22" t="str">
        <f>IF(M446&gt;0,LOOKUP(M446,b!$F$1:$F$201,b!$H$1:$H$201),b!$H$1)</f>
        <v>-----</v>
      </c>
      <c r="O453" s="119"/>
      <c r="P453" s="22">
        <f>IF(O446&gt;0,LOOKUP(O446,b!$F$1:$F$201,b!$H$1:$H$201),b!$H$1)</f>
        <v>0</v>
      </c>
    </row>
    <row r="454" spans="1:16" ht="55.4" customHeight="1" x14ac:dyDescent="0.35">
      <c r="A454" s="6" t="s">
        <v>474</v>
      </c>
      <c r="B454" s="114"/>
      <c r="C454" s="115"/>
      <c r="D454" s="6"/>
      <c r="E454" s="115"/>
      <c r="F454" s="6"/>
      <c r="G454" s="115"/>
      <c r="H454" s="6"/>
      <c r="I454" s="115"/>
      <c r="J454" s="6"/>
      <c r="K454" s="115"/>
      <c r="L454" s="6"/>
      <c r="M454" s="115"/>
      <c r="N454" s="6"/>
      <c r="O454" s="115"/>
      <c r="P454" s="6"/>
    </row>
    <row r="455" spans="1:16" ht="55.4" customHeight="1" x14ac:dyDescent="0.35">
      <c r="A455" s="6" t="s">
        <v>475</v>
      </c>
      <c r="B455" s="6"/>
      <c r="C455" s="8"/>
      <c r="D455" s="6"/>
      <c r="E455" s="8"/>
      <c r="F455" s="6"/>
      <c r="G455" s="8"/>
      <c r="H455" s="6"/>
      <c r="I455" s="8"/>
      <c r="J455" s="6"/>
      <c r="K455" s="8"/>
      <c r="L455" s="6"/>
      <c r="M455" s="8"/>
      <c r="N455" s="6"/>
      <c r="O455" s="8"/>
      <c r="P455" s="6"/>
    </row>
    <row r="456" spans="1:16" ht="55.4" customHeight="1" x14ac:dyDescent="0.35">
      <c r="A456" s="6" t="s">
        <v>476</v>
      </c>
      <c r="B456" s="6"/>
      <c r="C456" s="8"/>
      <c r="D456" s="6"/>
      <c r="E456" s="8"/>
      <c r="F456" s="6"/>
      <c r="G456" s="8"/>
      <c r="H456" s="6"/>
      <c r="I456" s="8"/>
      <c r="J456" s="6"/>
      <c r="K456" s="8"/>
      <c r="L456" s="6"/>
      <c r="M456" s="8"/>
      <c r="N456" s="6"/>
      <c r="O456" s="8"/>
      <c r="P456" s="6"/>
    </row>
    <row r="457" spans="1:16" ht="23.5" x14ac:dyDescent="0.55000000000000004">
      <c r="A457" s="107" t="s">
        <v>499</v>
      </c>
      <c r="D457">
        <v>268</v>
      </c>
      <c r="F457">
        <v>270</v>
      </c>
      <c r="H457">
        <v>272</v>
      </c>
      <c r="J457">
        <v>274</v>
      </c>
      <c r="L457">
        <v>276</v>
      </c>
      <c r="N457">
        <v>278</v>
      </c>
      <c r="P457">
        <v>280</v>
      </c>
    </row>
    <row r="458" spans="1:16" x14ac:dyDescent="0.35">
      <c r="C458" s="368" t="s">
        <v>293</v>
      </c>
      <c r="D458" s="368"/>
      <c r="E458" s="368" t="s">
        <v>294</v>
      </c>
      <c r="F458" s="368"/>
      <c r="G458" s="368" t="s">
        <v>295</v>
      </c>
      <c r="H458" s="368"/>
      <c r="I458" s="368" t="s">
        <v>296</v>
      </c>
      <c r="J458" s="368"/>
      <c r="K458" s="368" t="s">
        <v>297</v>
      </c>
      <c r="L458" s="368"/>
      <c r="M458" s="368" t="s">
        <v>298</v>
      </c>
      <c r="N458" s="368"/>
      <c r="O458" s="368" t="s">
        <v>299</v>
      </c>
      <c r="P458" s="368"/>
    </row>
    <row r="459" spans="1:16" x14ac:dyDescent="0.35">
      <c r="C459" s="369">
        <f>booking!C268</f>
        <v>45509</v>
      </c>
      <c r="D459" s="368"/>
      <c r="E459" s="369">
        <f>booking!C270</f>
        <v>45510</v>
      </c>
      <c r="F459" s="368"/>
      <c r="G459" s="369">
        <f>booking!C272</f>
        <v>45511</v>
      </c>
      <c r="H459" s="368"/>
      <c r="I459" s="369">
        <f>booking!C274</f>
        <v>45512</v>
      </c>
      <c r="J459" s="368"/>
      <c r="K459" s="369">
        <f>booking!C276</f>
        <v>45513</v>
      </c>
      <c r="L459" s="368"/>
      <c r="M459" s="369">
        <f>booking!C278</f>
        <v>45514</v>
      </c>
      <c r="N459" s="368"/>
      <c r="O459" s="369">
        <f>booking!C280</f>
        <v>45515</v>
      </c>
      <c r="P459" s="368"/>
    </row>
    <row r="460" spans="1:16" x14ac:dyDescent="0.35">
      <c r="C460" s="1" t="s">
        <v>387</v>
      </c>
      <c r="D460" t="s">
        <v>464</v>
      </c>
      <c r="E460" s="1" t="s">
        <v>387</v>
      </c>
      <c r="F460" t="s">
        <v>464</v>
      </c>
      <c r="G460" s="1" t="s">
        <v>387</v>
      </c>
      <c r="H460" t="s">
        <v>464</v>
      </c>
      <c r="I460" s="1" t="s">
        <v>387</v>
      </c>
      <c r="J460" t="s">
        <v>464</v>
      </c>
      <c r="K460" s="1" t="s">
        <v>387</v>
      </c>
      <c r="L460" t="s">
        <v>464</v>
      </c>
      <c r="M460" s="1" t="s">
        <v>387</v>
      </c>
      <c r="N460" t="s">
        <v>464</v>
      </c>
      <c r="O460" s="1" t="s">
        <v>387</v>
      </c>
      <c r="P460" t="s">
        <v>464</v>
      </c>
    </row>
    <row r="461" spans="1:16" ht="18.5" x14ac:dyDescent="0.45">
      <c r="A461" s="367" t="s">
        <v>465</v>
      </c>
      <c r="B461" s="39" t="s">
        <v>466</v>
      </c>
      <c r="C461" s="110">
        <f>IF(AND(booking!$D268&lt;&gt;booking!$E268,booking!$D268&gt;0),booking!$D268,0)</f>
        <v>0</v>
      </c>
      <c r="D461" s="108" t="str">
        <f>LOOKUP(C461,b!$F$1:$F$200,b!$G$1:$G$200)</f>
        <v>--------</v>
      </c>
      <c r="E461" s="110">
        <f>IF(AND(booking!$D270&lt;&gt;booking!$E270,booking!$D270&gt;0),booking!$D270,0)</f>
        <v>0</v>
      </c>
      <c r="F461" s="108" t="str">
        <f>LOOKUP(E461,b!$F$1:$F$200,b!$G$1:$G$200)</f>
        <v>--------</v>
      </c>
      <c r="G461" s="110">
        <f>IF(AND(booking!$D272&lt;&gt;booking!$E272,booking!$D272&gt;0),booking!$D272,0)</f>
        <v>0</v>
      </c>
      <c r="H461" s="108" t="str">
        <f>LOOKUP(G461,b!$F$1:$F$200,b!$G$1:$G$200)</f>
        <v>--------</v>
      </c>
      <c r="I461" s="110">
        <f>IF(AND(booking!$D274&lt;&gt;booking!$E274,booking!$D274&gt;0),booking!$D274,0)</f>
        <v>0</v>
      </c>
      <c r="J461" s="108" t="str">
        <f>LOOKUP(I461,b!$F$1:$F$200,b!$G$1:$G$200)</f>
        <v>--------</v>
      </c>
      <c r="K461" s="110">
        <f>IF(AND(booking!$D276&lt;&gt;booking!$E276,booking!$D276&gt;0),booking!$D276,0)</f>
        <v>0</v>
      </c>
      <c r="L461" s="108" t="str">
        <f>LOOKUP(K461,b!$F$1:$F$200,b!$G$1:$G$200)</f>
        <v>--------</v>
      </c>
      <c r="M461" s="110">
        <f>IF(AND(booking!$D278&lt;&gt;booking!$E278,booking!$D278&gt;0),booking!$D278,0)</f>
        <v>0</v>
      </c>
      <c r="N461" s="108" t="str">
        <f>LOOKUP(M461,b!$F$1:$F$200,b!$G$1:$G$200)</f>
        <v>--------</v>
      </c>
      <c r="O461" s="110">
        <f>IF(AND(booking!$D280&lt;&gt;booking!$E280,booking!$D280&gt;0),booking!$D280,0)</f>
        <v>87</v>
      </c>
      <c r="P461" s="108" t="str">
        <f>LOOKUP(O461,b!$F$1:$F$200,b!$G$1:$G$200)</f>
        <v>Ruth  Edelmann</v>
      </c>
    </row>
    <row r="462" spans="1:16" ht="18.5" x14ac:dyDescent="0.45">
      <c r="A462" s="367"/>
      <c r="B462" s="39" t="s">
        <v>467</v>
      </c>
      <c r="C462" s="110">
        <f>IF(AND(booking!$D268&lt;&gt;booking!$E268,booking!$E268&gt;0),booking!$E268,0)</f>
        <v>0</v>
      </c>
      <c r="D462" s="108" t="str">
        <f>LOOKUP(C462,b!$F$1:$F$200,b!$G$1:$G$200)</f>
        <v>--------</v>
      </c>
      <c r="E462" s="110">
        <f>IF(AND(booking!$D270&lt;&gt;booking!$E270,booking!$E270&gt;0),booking!$E270,0)</f>
        <v>0</v>
      </c>
      <c r="F462" s="108" t="str">
        <f>LOOKUP(E462,b!$F$1:$F$200,b!$G$1:$G$200)</f>
        <v>--------</v>
      </c>
      <c r="G462" s="110">
        <f>IF(AND(booking!$D272&lt;&gt;booking!$E272,booking!$E272&gt;0),booking!$E272,0)</f>
        <v>0</v>
      </c>
      <c r="H462" s="108" t="str">
        <f>LOOKUP(G462,b!$F$1:$F$200,b!$G$1:$G$200)</f>
        <v>--------</v>
      </c>
      <c r="I462" s="110">
        <f>IF(AND(booking!$D274&lt;&gt;booking!$E274,booking!$E274&gt;0),booking!$E274,0)</f>
        <v>0</v>
      </c>
      <c r="J462" s="108" t="str">
        <f>LOOKUP(I462,b!$F$1:$F$200,b!$G$1:$G$200)</f>
        <v>--------</v>
      </c>
      <c r="K462" s="110">
        <f>IF(AND(booking!$D276&lt;&gt;booking!$E276,booking!$E276&gt;0),booking!$E276,0)</f>
        <v>0</v>
      </c>
      <c r="L462" s="108" t="str">
        <f>LOOKUP(K462,b!$F$1:$F$200,b!$G$1:$G$200)</f>
        <v>--------</v>
      </c>
      <c r="M462" s="110">
        <f>IF(AND(booking!$D278&lt;&gt;booking!$E278,booking!$E278&gt;0),booking!$E278,0)</f>
        <v>0</v>
      </c>
      <c r="N462" s="108" t="str">
        <f>LOOKUP(M462,b!$F$1:$F$200,b!$G$1:$G$200)</f>
        <v>--------</v>
      </c>
      <c r="O462" s="110">
        <f>IF(AND(booking!$D280&lt;&gt;booking!$E280,booking!$E280&gt;0),booking!$E280,0)</f>
        <v>0</v>
      </c>
      <c r="P462" s="108" t="str">
        <f>LOOKUP(O462,b!$F$1:$F$200,b!$G$1:$G$200)</f>
        <v>--------</v>
      </c>
    </row>
    <row r="463" spans="1:16" ht="18.5" x14ac:dyDescent="0.45">
      <c r="A463" s="367" t="s">
        <v>468</v>
      </c>
      <c r="B463" s="227" t="s">
        <v>466</v>
      </c>
      <c r="C463" s="228">
        <f>IF(AND(booking!$G268&lt;&gt;booking!$H268,booking!$G268&gt;0),booking!$G268,0)</f>
        <v>0</v>
      </c>
      <c r="D463" s="229" t="str">
        <f>LOOKUP(C463,b!$F$1:$F$200,b!$G$1:$G$200)</f>
        <v>--------</v>
      </c>
      <c r="E463" s="228">
        <f>IF(AND(booking!$G270&lt;&gt;booking!$H270,booking!$G270&gt;0),booking!$G270,0)</f>
        <v>0</v>
      </c>
      <c r="F463" s="229" t="str">
        <f>LOOKUP(E463,b!$F$1:$F$200,b!$G$1:$G$200)</f>
        <v>--------</v>
      </c>
      <c r="G463" s="228">
        <f>IF(AND(booking!$G272&lt;&gt;booking!$H272,booking!$G272&gt;0),booking!$G272,0)</f>
        <v>0</v>
      </c>
      <c r="H463" s="229" t="str">
        <f>LOOKUP(G463,b!$F$1:$F$200,b!$G$1:$G$200)</f>
        <v>--------</v>
      </c>
      <c r="I463" s="228">
        <f>IF(AND(booking!$G274&lt;&gt;booking!$H274,booking!$G274&gt;0),booking!$G274,0)</f>
        <v>0</v>
      </c>
      <c r="J463" s="229" t="str">
        <f>LOOKUP(I463,b!$F$1:$F$200,b!$G$1:$G$200)</f>
        <v>--------</v>
      </c>
      <c r="K463" s="228">
        <f>IF(AND(booking!$G276&lt;&gt;booking!$H276,booking!$G276&gt;0),booking!$G276,0)</f>
        <v>0</v>
      </c>
      <c r="L463" s="229" t="str">
        <f>LOOKUP(K463,b!$F$1:$F$200,b!$G$1:$G$200)</f>
        <v>--------</v>
      </c>
      <c r="M463" s="228">
        <f>IF(AND(booking!$G278&lt;&gt;booking!$H278,booking!$G278&gt;0),booking!$G278,0)</f>
        <v>0</v>
      </c>
      <c r="N463" s="229" t="str">
        <f>LOOKUP(M463,b!$F$1:$F$200,b!$G$1:$G$200)</f>
        <v>--------</v>
      </c>
      <c r="O463" s="228">
        <f>IF(AND(booking!$G280&lt;&gt;booking!$H280,booking!$G280&gt;0),booking!$G280,0)</f>
        <v>88</v>
      </c>
      <c r="P463" s="229" t="str">
        <f>LOOKUP(O463,b!$F$1:$F$200,b!$G$1:$G$200)</f>
        <v>Fahr Uwe</v>
      </c>
    </row>
    <row r="464" spans="1:16" ht="18.5" x14ac:dyDescent="0.45">
      <c r="A464" s="367"/>
      <c r="B464" s="227" t="s">
        <v>467</v>
      </c>
      <c r="C464" s="228">
        <f>IF(AND(booking!$G268&lt;&gt;booking!$H268,booking!$H268&gt;0),booking!$H268,0)</f>
        <v>0</v>
      </c>
      <c r="D464" s="229" t="str">
        <f>LOOKUP(C464,b!$F$1:$F$200,b!$G$1:$G$200)</f>
        <v>--------</v>
      </c>
      <c r="E464" s="228">
        <f>IF(AND(booking!$G270&lt;&gt;booking!$H270,booking!$H270&gt;0),booking!$H270,0)</f>
        <v>0</v>
      </c>
      <c r="F464" s="229" t="str">
        <f>LOOKUP(E464,b!$F$1:$F$200,b!$G$1:$G$200)</f>
        <v>--------</v>
      </c>
      <c r="G464" s="228">
        <f>IF(AND(booking!$G272&lt;&gt;booking!$H272,booking!$H272&gt;0),booking!$H272,0)</f>
        <v>0</v>
      </c>
      <c r="H464" s="229" t="str">
        <f>LOOKUP(G464,b!$F$1:$F$200,b!$G$1:$G$200)</f>
        <v>--------</v>
      </c>
      <c r="I464" s="228">
        <f>IF(AND(booking!$G274&lt;&gt;booking!$H274,booking!$H274&gt;0),booking!$H274,0)</f>
        <v>0</v>
      </c>
      <c r="J464" s="229" t="str">
        <f>LOOKUP(I464,b!$F$1:$F$200,b!$G$1:$G$200)</f>
        <v>--------</v>
      </c>
      <c r="K464" s="228">
        <f>IF(AND(booking!$G276&lt;&gt;booking!$H276,booking!$H276&gt;0),booking!$H276,0)</f>
        <v>0</v>
      </c>
      <c r="L464" s="229" t="str">
        <f>LOOKUP(K464,b!$F$1:$F$200,b!$G$1:$G$200)</f>
        <v>--------</v>
      </c>
      <c r="M464" s="228">
        <f>IF(AND(booking!$G278&lt;&gt;booking!$H278,booking!$H278&gt;0),booking!$H278,0)</f>
        <v>0</v>
      </c>
      <c r="N464" s="229" t="str">
        <f>LOOKUP(M464,b!$F$1:$F$200,b!$G$1:$G$200)</f>
        <v>--------</v>
      </c>
      <c r="O464" s="228">
        <f>IF(AND(booking!$G280&lt;&gt;booking!$H280,booking!$H280&gt;0),booking!$H280,0)</f>
        <v>0</v>
      </c>
      <c r="P464" s="229" t="str">
        <f>LOOKUP(O464,b!$F$1:$F$200,b!$G$1:$G$200)</f>
        <v>--------</v>
      </c>
    </row>
    <row r="465" spans="1:16" ht="18.5" x14ac:dyDescent="0.45">
      <c r="A465" s="367" t="s">
        <v>469</v>
      </c>
      <c r="B465" s="6" t="s">
        <v>466</v>
      </c>
      <c r="C465" s="110">
        <f>IF(AND(booking!$J268&lt;&gt;booking!$K268,booking!$J268&gt;0),booking!$J268,0)</f>
        <v>0</v>
      </c>
      <c r="D465" s="108" t="str">
        <f>LOOKUP(C465,b!$F$1:$F$200,b!$G$1:$G$200)</f>
        <v>--------</v>
      </c>
      <c r="E465" s="110">
        <f>IF(AND(booking!$J270&lt;&gt;booking!$K270,booking!$J270&gt;0),booking!$J270,0)</f>
        <v>64</v>
      </c>
      <c r="F465" s="108" t="str">
        <f>LOOKUP(E465,b!$F$1:$F$200,b!$G$1:$G$200)</f>
        <v>Maria Bendixø-Bendixen</v>
      </c>
      <c r="G465" s="110">
        <f>IF(AND(booking!$J272&lt;&gt;booking!$K272,booking!$J272&gt;0),booking!$J272,0)</f>
        <v>0</v>
      </c>
      <c r="H465" s="108" t="str">
        <f>LOOKUP(G465,b!$F$1:$F$200,b!$G$1:$G$200)</f>
        <v>--------</v>
      </c>
      <c r="I465" s="110">
        <f>IF(AND(booking!$J274&lt;&gt;booking!$K274,booking!$J274&gt;0),booking!$J274,0)</f>
        <v>0</v>
      </c>
      <c r="J465" s="108" t="str">
        <f>LOOKUP(I465,b!$F$1:$F$200,b!$G$1:$G$200)</f>
        <v>--------</v>
      </c>
      <c r="K465" s="110">
        <f>IF(AND(booking!$J276&lt;&gt;booking!$K276,booking!$J276&gt;0),booking!$J276,0)</f>
        <v>0</v>
      </c>
      <c r="L465" s="108" t="str">
        <f>LOOKUP(K465,b!$F$1:$F$200,b!$G$1:$G$200)</f>
        <v>--------</v>
      </c>
      <c r="M465" s="110">
        <f>IF(AND(booking!$J278&lt;&gt;booking!$K278,booking!$J278&gt;0),booking!$J278,0)</f>
        <v>0</v>
      </c>
      <c r="N465" s="108" t="str">
        <f>LOOKUP(M465,b!$F$1:$F$200,b!$G$1:$G$200)</f>
        <v>--------</v>
      </c>
      <c r="O465" s="110">
        <f>IF(AND(booking!$J280&lt;&gt;booking!$K280,booking!$J280&gt;0),booking!$J280,0)</f>
        <v>71</v>
      </c>
      <c r="P465" s="108" t="str">
        <f>LOOKUP(O465,b!$F$1:$F$200,b!$G$1:$G$200)</f>
        <v>Juliette Driessen</v>
      </c>
    </row>
    <row r="466" spans="1:16" ht="18.5" x14ac:dyDescent="0.45">
      <c r="A466" s="367"/>
      <c r="B466" s="6" t="s">
        <v>467</v>
      </c>
      <c r="C466" s="110">
        <f>IF(AND(booking!$J268&lt;&gt;booking!$K268,booking!$K268&gt;0),booking!$K268,0)</f>
        <v>0</v>
      </c>
      <c r="D466" s="108" t="str">
        <f>LOOKUP(C466,b!$F$1:$F$200,b!$G$1:$G$200)</f>
        <v>--------</v>
      </c>
      <c r="E466" s="110">
        <f>IF(AND(booking!$J270&lt;&gt;booking!$K270,booking!$K270&gt;0),booking!$K270,0)</f>
        <v>0</v>
      </c>
      <c r="F466" s="108" t="str">
        <f>LOOKUP(E466,b!$F$1:$F$200,b!$G$1:$G$200)</f>
        <v>--------</v>
      </c>
      <c r="G466" s="110">
        <f>IF(AND(booking!$J272&lt;&gt;booking!$K272,booking!$K272&gt;0),booking!$K272,0)</f>
        <v>71</v>
      </c>
      <c r="H466" s="108" t="str">
        <f>LOOKUP(G466,b!$F$1:$F$200,b!$G$1:$G$200)</f>
        <v>Juliette Driessen</v>
      </c>
      <c r="I466" s="110">
        <f>IF(AND(booking!$J274&lt;&gt;booking!$K274,booking!$K274&gt;0),booking!$K274,0)</f>
        <v>0</v>
      </c>
      <c r="J466" s="108" t="str">
        <f>LOOKUP(I466,b!$F$1:$F$200,b!$G$1:$G$200)</f>
        <v>--------</v>
      </c>
      <c r="K466" s="110">
        <f>IF(AND(booking!$J276&lt;&gt;booking!$K276,booking!$K276&gt;0),booking!$K276,0)</f>
        <v>0</v>
      </c>
      <c r="L466" s="108" t="str">
        <f>LOOKUP(K466,b!$F$1:$F$200,b!$G$1:$G$200)</f>
        <v>--------</v>
      </c>
      <c r="M466" s="110">
        <f>IF(AND(booking!$J278&lt;&gt;booking!$K278,booking!$K278&gt;0),booking!$K278,0)</f>
        <v>0</v>
      </c>
      <c r="N466" s="108" t="str">
        <f>LOOKUP(M466,b!$F$1:$F$200,b!$G$1:$G$200)</f>
        <v>--------</v>
      </c>
      <c r="O466" s="110">
        <f>IF(AND(booking!$J280&lt;&gt;booking!$K280,booking!$K280&gt;0),booking!$K280,0)</f>
        <v>0</v>
      </c>
      <c r="P466" s="108" t="str">
        <f>LOOKUP(O466,b!$F$1:$F$200,b!$G$1:$G$200)</f>
        <v>--------</v>
      </c>
    </row>
    <row r="467" spans="1:16" ht="18.5" x14ac:dyDescent="0.45">
      <c r="A467" s="367" t="s">
        <v>470</v>
      </c>
      <c r="B467" s="227" t="s">
        <v>466</v>
      </c>
      <c r="C467" s="228">
        <f>IF(AND(booking!$M268&lt;&gt;booking!$N268,booking!$M268&gt;0),booking!$M268,0)</f>
        <v>74</v>
      </c>
      <c r="D467" s="229" t="str">
        <f>LOOKUP(C467,b!$F$1:$F$200,b!$G$1:$G$200)</f>
        <v>Irene Jørgensen</v>
      </c>
      <c r="E467" s="228">
        <f>IF(AND(booking!$M270&lt;&gt;booking!$N270,booking!$M270&gt;0),booking!$M270,0)</f>
        <v>0</v>
      </c>
      <c r="F467" s="229" t="str">
        <f>LOOKUP(E467,b!$F$1:$F$200,b!$G$1:$G$200)</f>
        <v>--------</v>
      </c>
      <c r="G467" s="228">
        <f>IF(AND(booking!$M272&lt;&gt;booking!$N272,booking!$M272&gt;0),booking!$M272,0)</f>
        <v>127</v>
      </c>
      <c r="H467" s="229" t="str">
        <f>LOOKUP(G467,b!$F$1:$F$200,b!$G$1:$G$200)</f>
        <v>Joan Reed</v>
      </c>
      <c r="I467" s="228">
        <f>IF(AND(booking!$M274&lt;&gt;booking!$N274,booking!$M274&gt;0),booking!$M274,0)</f>
        <v>0</v>
      </c>
      <c r="J467" s="229" t="str">
        <f>LOOKUP(I467,b!$F$1:$F$200,b!$G$1:$G$200)</f>
        <v>--------</v>
      </c>
      <c r="K467" s="228">
        <f>IF(AND(booking!$M276&lt;&gt;booking!$N276,booking!$M276&gt;0),booking!$M276,0)</f>
        <v>0</v>
      </c>
      <c r="L467" s="229" t="str">
        <f>LOOKUP(K467,b!$F$1:$F$200,b!$G$1:$G$200)</f>
        <v>--------</v>
      </c>
      <c r="M467" s="228">
        <f>IF(AND(booking!$M278&lt;&gt;booking!$N278,booking!$M278&gt;0),booking!$M278,0)</f>
        <v>0</v>
      </c>
      <c r="N467" s="229" t="str">
        <f>LOOKUP(M467,b!$F$1:$F$200,b!$G$1:$G$200)</f>
        <v>--------</v>
      </c>
      <c r="O467" s="228">
        <f>IF(AND(booking!$M280&lt;&gt;booking!$N280,booking!$M280&gt;0),booking!$M280,0)</f>
        <v>71</v>
      </c>
      <c r="P467" s="229" t="str">
        <f>LOOKUP(O467,b!$F$1:$F$200,b!$G$1:$G$200)</f>
        <v>Juliette Driessen</v>
      </c>
    </row>
    <row r="468" spans="1:16" ht="18.5" x14ac:dyDescent="0.45">
      <c r="A468" s="367"/>
      <c r="B468" s="227" t="s">
        <v>467</v>
      </c>
      <c r="C468" s="228">
        <f>IF(AND(booking!$M268&lt;&gt;booking!$N268,booking!$N268&gt;0),booking!$N268,0)</f>
        <v>127</v>
      </c>
      <c r="D468" s="229" t="str">
        <f>LOOKUP(C468,b!$F$1:$F$200,b!$G$1:$G$200)</f>
        <v>Joan Reed</v>
      </c>
      <c r="E468" s="228">
        <f>IF(AND(booking!$M270&lt;&gt;booking!$N270,booking!$N270&gt;0),booking!$N270,0)</f>
        <v>0</v>
      </c>
      <c r="F468" s="229" t="str">
        <f>LOOKUP(E468,b!$F$1:$F$200,b!$G$1:$G$200)</f>
        <v>--------</v>
      </c>
      <c r="G468" s="228">
        <f>IF(AND(booking!$M272&lt;&gt;booking!$N272,booking!$N272&gt;0),booking!$N272,0)</f>
        <v>71</v>
      </c>
      <c r="H468" s="229" t="str">
        <f>LOOKUP(G468,b!$F$1:$F$200,b!$G$1:$G$200)</f>
        <v>Juliette Driessen</v>
      </c>
      <c r="I468" s="228">
        <f>IF(AND(booking!$M274&lt;&gt;booking!$N274,booking!$N274&gt;0),booking!$N274,0)</f>
        <v>0</v>
      </c>
      <c r="J468" s="229" t="str">
        <f>LOOKUP(I468,b!$F$1:$F$200,b!$G$1:$G$200)</f>
        <v>--------</v>
      </c>
      <c r="K468" s="228">
        <f>IF(AND(booking!$M276&lt;&gt;booking!$N276,booking!$N276&gt;0),booking!$N276,0)</f>
        <v>0</v>
      </c>
      <c r="L468" s="229" t="str">
        <f>LOOKUP(K468,b!$F$1:$F$200,b!$G$1:$G$200)</f>
        <v>--------</v>
      </c>
      <c r="M468" s="228">
        <f>IF(AND(booking!$M278&lt;&gt;booking!$N278,booking!$N278&gt;0),booking!$N278,0)</f>
        <v>0</v>
      </c>
      <c r="N468" s="229" t="str">
        <f>LOOKUP(M468,b!$F$1:$F$200,b!$G$1:$G$200)</f>
        <v>--------</v>
      </c>
      <c r="O468" s="228">
        <f>IF(AND(booking!$M280&lt;&gt;booking!$N280,booking!$N280&gt;0),booking!$N280,0)</f>
        <v>0</v>
      </c>
      <c r="P468" s="229" t="str">
        <f>LOOKUP(O468,b!$F$1:$F$200,b!$G$1:$G$200)</f>
        <v>--------</v>
      </c>
    </row>
    <row r="469" spans="1:16" ht="18.5" x14ac:dyDescent="0.45">
      <c r="A469" s="367" t="s">
        <v>471</v>
      </c>
      <c r="B469" s="6" t="s">
        <v>466</v>
      </c>
      <c r="C469" s="110">
        <f>IF(AND(booking!$P268&lt;&gt;booking!$Q268,booking!$P268&gt;0),booking!$P268,0)</f>
        <v>0</v>
      </c>
      <c r="D469" s="108" t="str">
        <f>LOOKUP(C469,b!$F$1:$F$200,b!$G$1:$G$200)</f>
        <v>--------</v>
      </c>
      <c r="E469" s="110">
        <f>IF(AND(booking!$P270&lt;&gt;booking!$Q270,booking!$P270&gt;0),booking!$P270,0)</f>
        <v>0</v>
      </c>
      <c r="F469" s="108" t="str">
        <f>LOOKUP(E469,b!$F$1:$F$200,b!$G$1:$G$200)</f>
        <v>--------</v>
      </c>
      <c r="G469" s="110">
        <f>IF(AND(booking!$P272&lt;&gt;booking!$Q272,booking!$P272&gt;0),booking!$P272,0)</f>
        <v>0</v>
      </c>
      <c r="H469" s="108" t="str">
        <f>LOOKUP(G469,b!$F$1:$F$200,b!$G$1:$G$200)</f>
        <v>--------</v>
      </c>
      <c r="I469" s="110">
        <f>IF(AND(booking!$P274&lt;&gt;booking!$Q274,booking!$P274&gt;0),booking!$P274,0)</f>
        <v>97</v>
      </c>
      <c r="J469" s="108" t="str">
        <f>LOOKUP(I469,b!$F$1:$F$200,b!$G$1:$G$200)</f>
        <v>Shengxi LI</v>
      </c>
      <c r="K469" s="110">
        <f>IF(AND(booking!$P276&lt;&gt;booking!$Q276,booking!$P276&gt;0),booking!$P276,0)</f>
        <v>0</v>
      </c>
      <c r="L469" s="108" t="str">
        <f>LOOKUP(K469,b!$F$1:$F$200,b!$G$1:$G$200)</f>
        <v>--------</v>
      </c>
      <c r="M469" s="110">
        <f>IF(AND(booking!$P278&lt;&gt;booking!$Q278,booking!$P278&gt;0),booking!$P278,0)</f>
        <v>0</v>
      </c>
      <c r="N469" s="108" t="str">
        <f>LOOKUP(M469,b!$F$1:$F$200,b!$G$1:$G$200)</f>
        <v>--------</v>
      </c>
      <c r="O469" s="110">
        <f>IF(AND(booking!$P280&lt;&gt;booking!$Q280,booking!$P280&gt;0),booking!$P280,0)</f>
        <v>0</v>
      </c>
      <c r="P469" s="108" t="str">
        <f>LOOKUP(O469,b!$F$1:$F$200,b!$G$1:$G$200)</f>
        <v>--------</v>
      </c>
    </row>
    <row r="470" spans="1:16" ht="18.5" x14ac:dyDescent="0.45">
      <c r="A470" s="367"/>
      <c r="B470" s="6" t="s">
        <v>467</v>
      </c>
      <c r="C470" s="110">
        <f>IF(AND(booking!$P268&lt;&gt;booking!$Q268,booking!$Q268&gt;0),booking!$Q268,0)</f>
        <v>0</v>
      </c>
      <c r="D470" s="108" t="str">
        <f>LOOKUP(C470,b!$F$1:$F$200,b!$G$1:$G$200)</f>
        <v>--------</v>
      </c>
      <c r="E470" s="110">
        <f>IF(AND(booking!$P270&lt;&gt;booking!$Q270,booking!$Q270&gt;0),booking!$Q270,0)</f>
        <v>0</v>
      </c>
      <c r="F470" s="108" t="str">
        <f>LOOKUP(E470,b!$F$1:$F$200,b!$G$1:$G$200)</f>
        <v>--------</v>
      </c>
      <c r="G470" s="110">
        <f>IF(AND(booking!$P272&lt;&gt;booking!$Q272,booking!$Q272&gt;0),booking!$Q272,0)</f>
        <v>0</v>
      </c>
      <c r="H470" s="108" t="str">
        <f>LOOKUP(G470,b!$F$1:$F$200,b!$G$1:$G$200)</f>
        <v>--------</v>
      </c>
      <c r="I470" s="110">
        <f>IF(AND(booking!$P274&lt;&gt;booking!$Q274,booking!$Q274&gt;0),booking!$Q274,0)</f>
        <v>0</v>
      </c>
      <c r="J470" s="108" t="str">
        <f>LOOKUP(I470,b!$F$1:$F$200,b!$G$1:$G$200)</f>
        <v>--------</v>
      </c>
      <c r="K470" s="110">
        <f>IF(AND(booking!$P276&lt;&gt;booking!$Q276,booking!$Q276&gt;0),booking!$Q276,0)</f>
        <v>34</v>
      </c>
      <c r="L470" s="108" t="str">
        <f>LOOKUP(K470,b!$F$1:$F$200,b!$G$1:$G$200)</f>
        <v>Mikael Holst</v>
      </c>
      <c r="M470" s="110">
        <f>IF(AND(booking!$P278&lt;&gt;booking!$Q278,booking!$Q278&gt;0),booking!$Q278,0)</f>
        <v>0</v>
      </c>
      <c r="N470" s="108" t="str">
        <f>LOOKUP(M470,b!$F$1:$F$200,b!$G$1:$G$200)</f>
        <v>--------</v>
      </c>
      <c r="O470" s="110">
        <f>IF(AND(booking!$P280&lt;&gt;booking!$Q280,booking!$Q280&gt;0),booking!$Q280,0)</f>
        <v>0</v>
      </c>
      <c r="P470" s="108" t="str">
        <f>LOOKUP(O470,b!$F$1:$F$200,b!$G$1:$G$200)</f>
        <v>--------</v>
      </c>
    </row>
    <row r="471" spans="1:16" ht="18.5" x14ac:dyDescent="0.45">
      <c r="B471" s="6"/>
      <c r="C471" s="110"/>
      <c r="D471" s="108"/>
      <c r="E471" s="110"/>
      <c r="F471" s="108"/>
      <c r="G471" s="110"/>
      <c r="H471" s="108"/>
      <c r="I471" s="110"/>
      <c r="J471" s="108"/>
      <c r="K471" s="110"/>
      <c r="L471" s="108"/>
      <c r="M471" s="110"/>
      <c r="N471" s="108"/>
      <c r="O471" s="110"/>
      <c r="P471" s="108"/>
    </row>
    <row r="472" spans="1:16" ht="18.5" x14ac:dyDescent="0.45">
      <c r="A472" t="s">
        <v>472</v>
      </c>
      <c r="B472" s="6"/>
      <c r="C472" s="110">
        <f>booking!V268</f>
        <v>6</v>
      </c>
      <c r="D472" s="108"/>
      <c r="E472" s="110">
        <f>booking!V270</f>
        <v>4</v>
      </c>
      <c r="F472" s="108"/>
      <c r="G472" s="110">
        <f>booking!V272</f>
        <v>4</v>
      </c>
      <c r="H472" s="108"/>
      <c r="I472" s="110">
        <f>booking!V274</f>
        <v>4</v>
      </c>
      <c r="J472" s="108"/>
      <c r="K472" s="110">
        <f>booking!V276</f>
        <v>2</v>
      </c>
      <c r="L472" s="108"/>
      <c r="M472" s="110">
        <f>booking!V278</f>
        <v>4</v>
      </c>
      <c r="N472" s="108"/>
      <c r="O472" s="110">
        <f>booking!V280</f>
        <v>4</v>
      </c>
      <c r="P472" s="108"/>
    </row>
    <row r="473" spans="1:16" x14ac:dyDescent="0.35">
      <c r="B473" s="114" t="s">
        <v>473</v>
      </c>
      <c r="C473" s="115">
        <v>1</v>
      </c>
      <c r="D473" s="6" t="str">
        <f>IF(weekplan!C462&gt;0,LOOKUP(weekplan!C462,b!$F$1:$F$201,b!$H$1:$H$201),b!$H$1)</f>
        <v>-----</v>
      </c>
      <c r="E473" s="115"/>
      <c r="F473" s="6" t="str">
        <f>IF(weekplan!E462&gt;0,LOOKUP(weekplan!E462,b!$F$1:$F$201,b!$H$1:$H$201),b!$H$1)</f>
        <v>-----</v>
      </c>
      <c r="G473" s="115"/>
      <c r="H473" s="6" t="str">
        <f>IF(weekplan!G462&gt;0,LOOKUP(weekplan!G462,b!$F$1:$F$201,b!$H$1:$H$201),b!$H$1)</f>
        <v>-----</v>
      </c>
      <c r="I473" s="115"/>
      <c r="J473" s="6" t="str">
        <f>IF(weekplan!I462&gt;0,LOOKUP(weekplan!I462,b!$F$1:$F$201,b!$H$1:$H$201),b!$H$1)</f>
        <v>-----</v>
      </c>
      <c r="K473" s="115"/>
      <c r="L473" s="6" t="str">
        <f>IF(weekplan!K462&gt;0,LOOKUP(weekplan!K462,b!$F$1:$F$201,b!$H$1:$H$201),b!$H$1)</f>
        <v>-----</v>
      </c>
      <c r="M473" s="115"/>
      <c r="N473" s="6" t="str">
        <f>IF(weekplan!M462&gt;0,LOOKUP(weekplan!M462,b!$F$1:$F$201,b!$H$1:$H$201),b!$H$1)</f>
        <v>-----</v>
      </c>
      <c r="O473" s="115"/>
      <c r="P473" s="6" t="str">
        <f>IF(weekplan!O462&gt;0,LOOKUP(weekplan!O462,b!$F$1:$F$201,b!$H$1:$H$201),b!$H$1)</f>
        <v>-----</v>
      </c>
    </row>
    <row r="474" spans="1:16" x14ac:dyDescent="0.35">
      <c r="B474" s="230" t="s">
        <v>473</v>
      </c>
      <c r="C474" s="231">
        <v>2</v>
      </c>
      <c r="D474" s="227" t="str">
        <f>IF(C464&gt;0,LOOKUP(C464,b!$F$1:$F$201,b!$H$1:$H$201),b!$H$1)</f>
        <v>-----</v>
      </c>
      <c r="E474" s="231"/>
      <c r="F474" s="227" t="str">
        <f>IF(E464&gt;0,LOOKUP(E464,b!$F$1:$F$201,b!$H$1:$H$201),b!$H$1)</f>
        <v>-----</v>
      </c>
      <c r="G474" s="231"/>
      <c r="H474" s="227" t="str">
        <f>IF(G464&gt;0,LOOKUP(G464,b!$F$1:$F$201,b!$H$1:$H$201),b!$H$1)</f>
        <v>-----</v>
      </c>
      <c r="I474" s="231"/>
      <c r="J474" s="227" t="str">
        <f>IF(I464&gt;0,LOOKUP(I464,b!$F$1:$F$201,b!$H$1:$H$201),b!$H$1)</f>
        <v>-----</v>
      </c>
      <c r="K474" s="231"/>
      <c r="L474" s="227" t="str">
        <f>IF(K464&gt;0,LOOKUP(K464,b!$F$1:$F$201,b!$H$1:$H$201),b!$H$1)</f>
        <v>-----</v>
      </c>
      <c r="M474" s="231"/>
      <c r="N474" s="227" t="str">
        <f>IF(M464&gt;0,LOOKUP(M464,b!$F$1:$F$201,b!$H$1:$H$201),b!$H$1)</f>
        <v>-----</v>
      </c>
      <c r="O474" s="231"/>
      <c r="P474" s="227" t="str">
        <f>IF(O464&gt;0,LOOKUP(O464,b!$F$1:$F$201,b!$H$1:$H$201),b!$H$1)</f>
        <v>-----</v>
      </c>
    </row>
    <row r="475" spans="1:16" x14ac:dyDescent="0.35">
      <c r="B475" s="114" t="s">
        <v>473</v>
      </c>
      <c r="C475" s="115">
        <v>3</v>
      </c>
      <c r="D475" s="6" t="str">
        <f>IF(C466&gt;0,LOOKUP(C466,b!$F$1:$F$201,b!$H$1:$H$201),b!$H$1)</f>
        <v>-----</v>
      </c>
      <c r="E475" s="115"/>
      <c r="F475" s="6" t="str">
        <f>IF(E466&gt;0,LOOKUP(E466,b!$F$1:$F$201,b!$H$1:$H$201),b!$H$1)</f>
        <v>-----</v>
      </c>
      <c r="G475" s="115"/>
      <c r="H475" s="6">
        <f>IF(G466&gt;0,LOOKUP(G466,b!$F$1:$F$201,b!$H$1:$H$201),b!$H$1)</f>
        <v>0</v>
      </c>
      <c r="I475" s="115"/>
      <c r="J475" s="6" t="str">
        <f>IF(I466&gt;0,LOOKUP(I466,b!$F$1:$F$201,b!$H$1:$H$201),b!$H$1)</f>
        <v>-----</v>
      </c>
      <c r="K475" s="115"/>
      <c r="L475" s="6" t="str">
        <f>IF(K466&gt;0,LOOKUP(K466,b!$F$1:$F$201,b!$H$1:$H$201),b!$H$1)</f>
        <v>-----</v>
      </c>
      <c r="M475" s="115"/>
      <c r="N475" s="6" t="str">
        <f>IF(M466&gt;0,LOOKUP(M466,b!$F$1:$F$201,b!$H$1:$H$201),b!$H$1)</f>
        <v>-----</v>
      </c>
      <c r="O475" s="115"/>
      <c r="P475" s="6" t="str">
        <f>IF(O466&gt;0,LOOKUP(O466,b!$F$1:$F$201,b!$H$1:$H$201),b!$H$1)</f>
        <v>-----</v>
      </c>
    </row>
    <row r="476" spans="1:16" x14ac:dyDescent="0.35">
      <c r="B476" s="230" t="s">
        <v>473</v>
      </c>
      <c r="C476" s="231">
        <v>4</v>
      </c>
      <c r="D476" s="227">
        <f>IF(C468&gt;0,LOOKUP(C468,b!$F$1:$F$201,b!$H$1:$H$201),b!$H$1)</f>
        <v>0</v>
      </c>
      <c r="E476" s="231"/>
      <c r="F476" s="227" t="str">
        <f>IF(E468&gt;0,LOOKUP(E468,b!$F$1:$F$201,b!$H$1:$H$201),b!$H$1)</f>
        <v>-----</v>
      </c>
      <c r="G476" s="231"/>
      <c r="H476" s="227">
        <f>IF(G468&gt;0,LOOKUP(G468,b!$F$1:$F$201,b!$H$1:$H$201),b!$H$1)</f>
        <v>0</v>
      </c>
      <c r="I476" s="231"/>
      <c r="J476" s="227" t="str">
        <f>IF(I468&gt;0,LOOKUP(I468,b!$F$1:$F$201,b!$H$1:$H$201),b!$H$1)</f>
        <v>-----</v>
      </c>
      <c r="K476" s="231"/>
      <c r="L476" s="227" t="str">
        <f>IF(K468&gt;0,LOOKUP(K468,b!$F$1:$F$201,b!$H$1:$H$201),b!$H$1)</f>
        <v>-----</v>
      </c>
      <c r="M476" s="231"/>
      <c r="N476" s="227" t="str">
        <f>IF(M468&gt;0,LOOKUP(M468,b!$F$1:$F$201,b!$H$1:$H$201),b!$H$1)</f>
        <v>-----</v>
      </c>
      <c r="O476" s="231"/>
      <c r="P476" s="227" t="str">
        <f>IF(O468&gt;0,LOOKUP(O468,b!$F$1:$F$201,b!$H$1:$H$201),b!$H$1)</f>
        <v>-----</v>
      </c>
    </row>
    <row r="477" spans="1:16" x14ac:dyDescent="0.35">
      <c r="B477" s="118" t="s">
        <v>473</v>
      </c>
      <c r="C477" s="119">
        <v>5</v>
      </c>
      <c r="D477" s="22" t="str">
        <f>IF(C470&gt;0,LOOKUP(C470,b!$F$1:$F$201,b!$H$1:$H$201),b!$H$1)</f>
        <v>-----</v>
      </c>
      <c r="E477" s="119"/>
      <c r="F477" s="22" t="str">
        <f>IF(E470&gt;0,LOOKUP(E470,b!$F$1:$F$201,b!$H$1:$H$201),b!$H$1)</f>
        <v>-----</v>
      </c>
      <c r="G477" s="119"/>
      <c r="H477" s="22" t="str">
        <f>IF(G470&gt;0,LOOKUP(G470,b!$F$1:$F$201,b!$H$1:$H$201),b!$H$1)</f>
        <v>-----</v>
      </c>
      <c r="I477" s="119"/>
      <c r="J477" s="22" t="str">
        <f>IF(I470&gt;0,LOOKUP(I470,b!$F$1:$F$201,b!$H$1:$H$201),b!$H$1)</f>
        <v>-----</v>
      </c>
      <c r="K477" s="119"/>
      <c r="L477" s="22" t="str">
        <f>IF(K470&gt;0,LOOKUP(K470,b!$F$1:$F$201,b!$H$1:$H$201),b!$H$1)</f>
        <v>mikaelholst@newmail.dk</v>
      </c>
      <c r="M477" s="119"/>
      <c r="N477" s="22" t="str">
        <f>IF(M470&gt;0,LOOKUP(M470,b!$F$1:$F$201,b!$H$1:$H$201),b!$H$1)</f>
        <v>-----</v>
      </c>
      <c r="O477" s="119"/>
      <c r="P477" s="22" t="str">
        <f>IF(O470&gt;0,LOOKUP(O470,b!$F$1:$F$201,b!$H$1:$H$201),b!$H$1)</f>
        <v>-----</v>
      </c>
    </row>
    <row r="478" spans="1:16" ht="55.4" customHeight="1" x14ac:dyDescent="0.35">
      <c r="A478" s="6" t="s">
        <v>474</v>
      </c>
      <c r="B478" s="114"/>
      <c r="C478" s="115"/>
      <c r="D478" s="6"/>
      <c r="E478" s="115"/>
      <c r="F478" s="6"/>
      <c r="G478" s="115"/>
      <c r="H478" s="6"/>
      <c r="I478" s="115"/>
      <c r="J478" s="6"/>
      <c r="K478" s="115"/>
      <c r="L478" s="6"/>
      <c r="M478" s="115"/>
      <c r="N478" s="6"/>
      <c r="O478" s="115"/>
      <c r="P478" s="6"/>
    </row>
    <row r="479" spans="1:16" ht="55.4" customHeight="1" x14ac:dyDescent="0.35">
      <c r="A479" s="6" t="s">
        <v>475</v>
      </c>
      <c r="B479" s="6"/>
      <c r="C479" s="8"/>
      <c r="D479" s="6"/>
      <c r="E479" s="8"/>
      <c r="F479" s="6"/>
      <c r="G479" s="8"/>
      <c r="H479" s="6"/>
      <c r="I479" s="8"/>
      <c r="J479" s="6"/>
      <c r="K479" s="8"/>
      <c r="L479" s="6"/>
      <c r="M479" s="8"/>
      <c r="N479" s="6"/>
      <c r="O479" s="8"/>
      <c r="P479" s="6"/>
    </row>
    <row r="480" spans="1:16" ht="55.4" customHeight="1" x14ac:dyDescent="0.35">
      <c r="A480" s="6" t="s">
        <v>476</v>
      </c>
      <c r="B480" s="6"/>
      <c r="C480" s="8"/>
      <c r="D480" s="6"/>
      <c r="E480" s="8"/>
      <c r="F480" s="6"/>
      <c r="G480" s="8"/>
      <c r="H480" s="6"/>
      <c r="I480" s="8"/>
      <c r="J480" s="6"/>
      <c r="K480" s="8"/>
      <c r="L480" s="6"/>
      <c r="M480" s="8"/>
      <c r="N480" s="6"/>
      <c r="O480" s="8"/>
      <c r="P480" s="6"/>
    </row>
    <row r="481" spans="1:16" ht="23.5" x14ac:dyDescent="0.55000000000000004">
      <c r="A481" s="107" t="s">
        <v>500</v>
      </c>
      <c r="D481">
        <v>282</v>
      </c>
      <c r="F481">
        <v>284</v>
      </c>
      <c r="H481">
        <v>286</v>
      </c>
      <c r="J481">
        <v>288</v>
      </c>
      <c r="L481">
        <v>290</v>
      </c>
      <c r="N481">
        <v>292</v>
      </c>
      <c r="P481">
        <v>294</v>
      </c>
    </row>
    <row r="482" spans="1:16" x14ac:dyDescent="0.35">
      <c r="C482" s="368" t="s">
        <v>293</v>
      </c>
      <c r="D482" s="368"/>
      <c r="E482" s="368" t="s">
        <v>294</v>
      </c>
      <c r="F482" s="368"/>
      <c r="G482" s="368" t="s">
        <v>295</v>
      </c>
      <c r="H482" s="368"/>
      <c r="I482" s="368" t="s">
        <v>296</v>
      </c>
      <c r="J482" s="368"/>
      <c r="K482" s="368" t="s">
        <v>297</v>
      </c>
      <c r="L482" s="368"/>
      <c r="M482" s="368" t="s">
        <v>298</v>
      </c>
      <c r="N482" s="368"/>
      <c r="O482" s="368" t="s">
        <v>299</v>
      </c>
      <c r="P482" s="368"/>
    </row>
    <row r="483" spans="1:16" x14ac:dyDescent="0.35">
      <c r="C483" s="369">
        <f>booking!C282</f>
        <v>45516</v>
      </c>
      <c r="D483" s="368"/>
      <c r="E483" s="369">
        <f>booking!C284</f>
        <v>45517</v>
      </c>
      <c r="F483" s="368"/>
      <c r="G483" s="369">
        <f>booking!C286</f>
        <v>45518</v>
      </c>
      <c r="H483" s="368"/>
      <c r="I483" s="369">
        <f>booking!C288</f>
        <v>45519</v>
      </c>
      <c r="J483" s="368"/>
      <c r="K483" s="369">
        <f>booking!C290</f>
        <v>45520</v>
      </c>
      <c r="L483" s="368"/>
      <c r="M483" s="369">
        <f>booking!C292</f>
        <v>45521</v>
      </c>
      <c r="N483" s="368"/>
      <c r="O483" s="369">
        <f>booking!C294</f>
        <v>45522</v>
      </c>
      <c r="P483" s="368"/>
    </row>
    <row r="484" spans="1:16" x14ac:dyDescent="0.35">
      <c r="C484" s="1" t="s">
        <v>387</v>
      </c>
      <c r="D484" t="s">
        <v>464</v>
      </c>
      <c r="E484" s="1" t="s">
        <v>387</v>
      </c>
      <c r="F484" t="s">
        <v>464</v>
      </c>
      <c r="G484" s="1" t="s">
        <v>387</v>
      </c>
      <c r="H484" t="s">
        <v>464</v>
      </c>
      <c r="I484" s="1" t="s">
        <v>387</v>
      </c>
      <c r="J484" t="s">
        <v>464</v>
      </c>
      <c r="K484" s="1" t="s">
        <v>387</v>
      </c>
      <c r="L484" t="s">
        <v>464</v>
      </c>
      <c r="M484" s="1" t="s">
        <v>387</v>
      </c>
      <c r="N484" t="s">
        <v>464</v>
      </c>
      <c r="O484" s="1" t="s">
        <v>387</v>
      </c>
      <c r="P484" t="s">
        <v>464</v>
      </c>
    </row>
    <row r="485" spans="1:16" ht="18.5" x14ac:dyDescent="0.45">
      <c r="A485" s="367" t="s">
        <v>465</v>
      </c>
      <c r="B485" s="39" t="s">
        <v>466</v>
      </c>
      <c r="C485" s="110">
        <f>IF(AND(booking!$D282&lt;&gt;booking!$E282,booking!$D282&gt;0),booking!$D282,0)</f>
        <v>0</v>
      </c>
      <c r="D485" s="108" t="str">
        <f>LOOKUP(C485,b!$F$1:$F$200,b!$G$1:$G$200)</f>
        <v>--------</v>
      </c>
      <c r="E485" s="110">
        <f>IF(AND(booking!$D284&lt;&gt;booking!$E284,booking!$D284&gt;0),booking!$D284,0)</f>
        <v>0</v>
      </c>
      <c r="F485" s="108" t="str">
        <f>LOOKUP(E485,b!$F$1:$F$200,b!$G$1:$G$200)</f>
        <v>--------</v>
      </c>
      <c r="G485" s="110">
        <f>IF(AND(booking!$D286&lt;&gt;booking!$E286,booking!$D286&gt;0),booking!$D286,0)</f>
        <v>0</v>
      </c>
      <c r="H485" s="108" t="str">
        <f>LOOKUP(G485,b!$F$1:$F$200,b!$G$1:$G$200)</f>
        <v>--------</v>
      </c>
      <c r="I485" s="110">
        <f>IF(AND(booking!$D288&lt;&gt;booking!$E288,booking!$D288&gt;0),booking!$D288,0)</f>
        <v>0</v>
      </c>
      <c r="J485" s="108" t="str">
        <f>LOOKUP(I485,b!$F$1:$F$200,b!$G$1:$G$200)</f>
        <v>--------</v>
      </c>
      <c r="K485" s="110">
        <f>IF(AND(booking!$D290&lt;&gt;booking!$E290,booking!$D290&gt;0),booking!$D290,0)</f>
        <v>0</v>
      </c>
      <c r="L485" s="108" t="str">
        <f>LOOKUP(K485,b!$F$1:$F$200,b!$G$1:$G$200)</f>
        <v>--------</v>
      </c>
      <c r="M485" s="110">
        <f>IF(AND(booking!$D292&lt;&gt;booking!$E292,booking!$D292&gt;0),booking!$D292,0)</f>
        <v>0</v>
      </c>
      <c r="N485" s="108" t="str">
        <f>LOOKUP(M485,b!$F$1:$F$200,b!$G$1:$G$200)</f>
        <v>--------</v>
      </c>
      <c r="O485" s="110">
        <f>IF(AND(booking!$D294&lt;&gt;booking!$E294,booking!$D294&gt;0),booking!$D294,0)</f>
        <v>29</v>
      </c>
      <c r="P485" s="108" t="str">
        <f>LOOKUP(O485,b!$F$1:$F$200,b!$G$1:$G$200)</f>
        <v>Stine Brehmer</v>
      </c>
    </row>
    <row r="486" spans="1:16" ht="18.5" x14ac:dyDescent="0.45">
      <c r="A486" s="367"/>
      <c r="B486" s="39" t="s">
        <v>467</v>
      </c>
      <c r="C486" s="110">
        <f>IF(AND(booking!$D282&lt;&gt;booking!$E282,booking!$E282&gt;0),booking!$E282,0)</f>
        <v>0</v>
      </c>
      <c r="D486" s="108" t="str">
        <f>LOOKUP(C486,b!$F$1:$F$200,b!$G$1:$G$200)</f>
        <v>--------</v>
      </c>
      <c r="E486" s="110">
        <f>IF(AND(booking!$D284&lt;&gt;booking!$E284,booking!$E284&gt;0),booking!$E284,0)</f>
        <v>0</v>
      </c>
      <c r="F486" s="108" t="str">
        <f>LOOKUP(E486,b!$F$1:$F$200,b!$G$1:$G$200)</f>
        <v>--------</v>
      </c>
      <c r="G486" s="110">
        <f>IF(AND(booking!$D286&lt;&gt;booking!$E286,booking!$E286&gt;0),booking!$E286,0)</f>
        <v>29</v>
      </c>
      <c r="H486" s="108" t="str">
        <f>LOOKUP(G486,b!$F$1:$F$200,b!$G$1:$G$200)</f>
        <v>Stine Brehmer</v>
      </c>
      <c r="I486" s="110">
        <f>IF(AND(booking!$D288&lt;&gt;booking!$E288,booking!$E288&gt;0),booking!$E288,0)</f>
        <v>0</v>
      </c>
      <c r="J486" s="108" t="str">
        <f>LOOKUP(I486,b!$F$1:$F$200,b!$G$1:$G$200)</f>
        <v>--------</v>
      </c>
      <c r="K486" s="110">
        <f>IF(AND(booking!$D290&lt;&gt;booking!$E290,booking!$E290&gt;0),booking!$E290,0)</f>
        <v>0</v>
      </c>
      <c r="L486" s="108" t="str">
        <f>LOOKUP(K486,b!$F$1:$F$200,b!$G$1:$G$200)</f>
        <v>--------</v>
      </c>
      <c r="M486" s="110">
        <f>IF(AND(booking!$D292&lt;&gt;booking!$E292,booking!$E292&gt;0),booking!$E292,0)</f>
        <v>0</v>
      </c>
      <c r="N486" s="108" t="str">
        <f>LOOKUP(M486,b!$F$1:$F$200,b!$G$1:$G$200)</f>
        <v>--------</v>
      </c>
      <c r="O486" s="110">
        <f>IF(AND(booking!$D294&lt;&gt;booking!$E294,booking!$E294&gt;0),booking!$E294,0)</f>
        <v>0</v>
      </c>
      <c r="P486" s="108" t="str">
        <f>LOOKUP(O486,b!$F$1:$F$200,b!$G$1:$G$200)</f>
        <v>--------</v>
      </c>
    </row>
    <row r="487" spans="1:16" ht="18.5" x14ac:dyDescent="0.45">
      <c r="A487" s="367" t="s">
        <v>468</v>
      </c>
      <c r="B487" s="227" t="s">
        <v>466</v>
      </c>
      <c r="C487" s="228">
        <f>IF(AND(booking!$G282&lt;&gt;booking!$H282,booking!$G282&gt;0),booking!$G282,0)</f>
        <v>0</v>
      </c>
      <c r="D487" s="229" t="str">
        <f>LOOKUP(C487,b!$F$1:$F$200,b!$G$1:$G$200)</f>
        <v>--------</v>
      </c>
      <c r="E487" s="228">
        <f>IF(AND(booking!$G284&lt;&gt;booking!$H284,booking!$G284&gt;0),booking!$G284,0)</f>
        <v>0</v>
      </c>
      <c r="F487" s="229" t="str">
        <f>LOOKUP(E487,b!$F$1:$F$200,b!$G$1:$G$200)</f>
        <v>--------</v>
      </c>
      <c r="G487" s="228">
        <f>IF(AND(booking!$G286&lt;&gt;booking!$H286,booking!$G286&gt;0),booking!$G286,0)</f>
        <v>131</v>
      </c>
      <c r="H487" s="229" t="str">
        <f>LOOKUP(G487,b!$F$1:$F$200,b!$G$1:$G$200)</f>
        <v>Brita Jursza</v>
      </c>
      <c r="I487" s="228">
        <f>IF(AND(booking!$G288&lt;&gt;booking!$H288,booking!$G288&gt;0),booking!$G288,0)</f>
        <v>0</v>
      </c>
      <c r="J487" s="229" t="str">
        <f>LOOKUP(I487,b!$F$1:$F$200,b!$G$1:$G$200)</f>
        <v>--------</v>
      </c>
      <c r="K487" s="228">
        <f>IF(AND(booking!$G290&lt;&gt;booking!$H290,booking!$G290&gt;0),booking!$G290,0)</f>
        <v>0</v>
      </c>
      <c r="L487" s="229" t="str">
        <f>LOOKUP(K487,b!$F$1:$F$200,b!$G$1:$G$200)</f>
        <v>--------</v>
      </c>
      <c r="M487" s="228">
        <f>IF(AND(booking!$G292&lt;&gt;booking!$H292,booking!$G292&gt;0),booking!$G292,0)</f>
        <v>0</v>
      </c>
      <c r="N487" s="229" t="str">
        <f>LOOKUP(M487,b!$F$1:$F$200,b!$G$1:$G$200)</f>
        <v>--------</v>
      </c>
      <c r="O487" s="228">
        <f>IF(AND(booking!$G294&lt;&gt;booking!$H294,booking!$G294&gt;0),booking!$G294,0)</f>
        <v>29</v>
      </c>
      <c r="P487" s="229" t="str">
        <f>LOOKUP(O487,b!$F$1:$F$200,b!$G$1:$G$200)</f>
        <v>Stine Brehmer</v>
      </c>
    </row>
    <row r="488" spans="1:16" ht="18.5" x14ac:dyDescent="0.45">
      <c r="A488" s="367"/>
      <c r="B488" s="227" t="s">
        <v>467</v>
      </c>
      <c r="C488" s="228">
        <f>IF(AND(booking!$G282&lt;&gt;booking!$H282,booking!$H282&gt;0),booking!$H282,0)</f>
        <v>131</v>
      </c>
      <c r="D488" s="229" t="str">
        <f>LOOKUP(C488,b!$F$1:$F$200,b!$G$1:$G$200)</f>
        <v>Brita Jursza</v>
      </c>
      <c r="E488" s="228">
        <f>IF(AND(booking!$G284&lt;&gt;booking!$H284,booking!$H284&gt;0),booking!$H284,0)</f>
        <v>0</v>
      </c>
      <c r="F488" s="229" t="str">
        <f>LOOKUP(E488,b!$F$1:$F$200,b!$G$1:$G$200)</f>
        <v>--------</v>
      </c>
      <c r="G488" s="228">
        <f>IF(AND(booking!$G286&lt;&gt;booking!$H286,booking!$H286&gt;0),booking!$H286,0)</f>
        <v>29</v>
      </c>
      <c r="H488" s="229" t="str">
        <f>LOOKUP(G488,b!$F$1:$F$200,b!$G$1:$G$200)</f>
        <v>Stine Brehmer</v>
      </c>
      <c r="I488" s="228">
        <f>IF(AND(booking!$G288&lt;&gt;booking!$H288,booking!$H288&gt;0),booking!$H288,0)</f>
        <v>0</v>
      </c>
      <c r="J488" s="229" t="str">
        <f>LOOKUP(I488,b!$F$1:$F$200,b!$G$1:$G$200)</f>
        <v>--------</v>
      </c>
      <c r="K488" s="228">
        <f>IF(AND(booking!$G290&lt;&gt;booking!$H290,booking!$H290&gt;0),booking!$H290,0)</f>
        <v>0</v>
      </c>
      <c r="L488" s="229" t="str">
        <f>LOOKUP(K488,b!$F$1:$F$200,b!$G$1:$G$200)</f>
        <v>--------</v>
      </c>
      <c r="M488" s="228">
        <f>IF(AND(booking!$G292&lt;&gt;booking!$H292,booking!$H292&gt;0),booking!$H292,0)</f>
        <v>0</v>
      </c>
      <c r="N488" s="229" t="str">
        <f>LOOKUP(M488,b!$F$1:$F$200,b!$G$1:$G$200)</f>
        <v>--------</v>
      </c>
      <c r="O488" s="228">
        <f>IF(AND(booking!$G294&lt;&gt;booking!$H294,booking!$H294&gt;0),booking!$H294,0)</f>
        <v>0</v>
      </c>
      <c r="P488" s="229" t="str">
        <f>LOOKUP(O488,b!$F$1:$F$200,b!$G$1:$G$200)</f>
        <v>--------</v>
      </c>
    </row>
    <row r="489" spans="1:16" ht="18.5" x14ac:dyDescent="0.45">
      <c r="A489" s="367" t="s">
        <v>469</v>
      </c>
      <c r="B489" s="6" t="s">
        <v>466</v>
      </c>
      <c r="C489" s="110">
        <f>IF(AND(booking!$J282&lt;&gt;booking!$K282,booking!$J282&gt;0),booking!$J282,0)</f>
        <v>0</v>
      </c>
      <c r="D489" s="108" t="str">
        <f>LOOKUP(C489,b!$F$1:$F$200,b!$G$1:$G$200)</f>
        <v>--------</v>
      </c>
      <c r="E489" s="110">
        <f>IF(AND(booking!$J284&lt;&gt;booking!$K284,booking!$J284&gt;0),booking!$J284,0)</f>
        <v>0</v>
      </c>
      <c r="F489" s="108" t="str">
        <f>LOOKUP(E489,b!$F$1:$F$200,b!$G$1:$G$200)</f>
        <v>--------</v>
      </c>
      <c r="G489" s="110">
        <f>IF(AND(booking!$J286&lt;&gt;booking!$K286,booking!$J286&gt;0),booking!$J286,0)</f>
        <v>0</v>
      </c>
      <c r="H489" s="108" t="str">
        <f>LOOKUP(G489,b!$F$1:$F$200,b!$G$1:$G$200)</f>
        <v>--------</v>
      </c>
      <c r="I489" s="110">
        <f>IF(AND(booking!$J288&lt;&gt;booking!$K288,booking!$J288&gt;0),booking!$J288,0)</f>
        <v>135</v>
      </c>
      <c r="J489" s="108" t="str">
        <f>LOOKUP(I489,b!$F$1:$F$200,b!$G$1:$G$200)</f>
        <v>Cecilia Östling</v>
      </c>
      <c r="K489" s="110">
        <f>IF(AND(booking!$J290&lt;&gt;booking!$K290,booking!$J290&gt;0),booking!$J290,0)</f>
        <v>0</v>
      </c>
      <c r="L489" s="108" t="str">
        <f>LOOKUP(K489,b!$F$1:$F$200,b!$G$1:$G$200)</f>
        <v>--------</v>
      </c>
      <c r="M489" s="110">
        <f>IF(AND(booking!$J292&lt;&gt;booking!$K292,booking!$J292&gt;0),booking!$J292,0)</f>
        <v>0</v>
      </c>
      <c r="N489" s="108" t="str">
        <f>LOOKUP(M489,b!$F$1:$F$200,b!$G$1:$G$200)</f>
        <v>--------</v>
      </c>
      <c r="O489" s="110">
        <f>IF(AND(booking!$J294&lt;&gt;booking!$K294,booking!$J294&gt;0),booking!$J294,0)</f>
        <v>9</v>
      </c>
      <c r="P489" s="108" t="str">
        <f>LOOKUP(O489,b!$F$1:$F$200,b!$G$1:$G$200)</f>
        <v>Maria Aa Løvenstrøm</v>
      </c>
    </row>
    <row r="490" spans="1:16" ht="18.5" x14ac:dyDescent="0.45">
      <c r="A490" s="367"/>
      <c r="B490" s="6" t="s">
        <v>467</v>
      </c>
      <c r="C490" s="110">
        <f>IF(AND(booking!$J282&lt;&gt;booking!$K282,booking!$K282&gt;0),booking!$K282,0)</f>
        <v>0</v>
      </c>
      <c r="D490" s="108" t="str">
        <f>LOOKUP(C490,b!$F$1:$F$200,b!$G$1:$G$200)</f>
        <v>--------</v>
      </c>
      <c r="E490" s="110">
        <f>IF(AND(booking!$J284&lt;&gt;booking!$K284,booking!$K284&gt;0),booking!$K284,0)</f>
        <v>135</v>
      </c>
      <c r="F490" s="108" t="str">
        <f>LOOKUP(E490,b!$F$1:$F$200,b!$G$1:$G$200)</f>
        <v>Cecilia Östling</v>
      </c>
      <c r="G490" s="110">
        <f>IF(AND(booking!$J286&lt;&gt;booking!$K286,booking!$K286&gt;0),booking!$K286,0)</f>
        <v>0</v>
      </c>
      <c r="H490" s="108" t="str">
        <f>LOOKUP(G490,b!$F$1:$F$200,b!$G$1:$G$200)</f>
        <v>--------</v>
      </c>
      <c r="I490" s="110">
        <f>IF(AND(booking!$J288&lt;&gt;booking!$K288,booking!$K288&gt;0),booking!$K288,0)</f>
        <v>9</v>
      </c>
      <c r="J490" s="108" t="str">
        <f>LOOKUP(I490,b!$F$1:$F$200,b!$G$1:$G$200)</f>
        <v>Maria Aa Løvenstrøm</v>
      </c>
      <c r="K490" s="110">
        <f>IF(AND(booking!$J290&lt;&gt;booking!$K290,booking!$K290&gt;0),booking!$K290,0)</f>
        <v>0</v>
      </c>
      <c r="L490" s="108" t="str">
        <f>LOOKUP(K490,b!$F$1:$F$200,b!$G$1:$G$200)</f>
        <v>--------</v>
      </c>
      <c r="M490" s="110">
        <f>IF(AND(booking!$J292&lt;&gt;booking!$K292,booking!$K292&gt;0),booking!$K292,0)</f>
        <v>0</v>
      </c>
      <c r="N490" s="108" t="str">
        <f>LOOKUP(M490,b!$F$1:$F$200,b!$G$1:$G$200)</f>
        <v>--------</v>
      </c>
      <c r="O490" s="110">
        <f>IF(AND(booking!$J294&lt;&gt;booking!$K294,booking!$K294&gt;0),booking!$K294,0)</f>
        <v>103</v>
      </c>
      <c r="P490" s="108" t="str">
        <f>LOOKUP(O490,b!$F$1:$F$200,b!$G$1:$G$200)</f>
        <v>Guido Grimme</v>
      </c>
    </row>
    <row r="491" spans="1:16" ht="18.5" x14ac:dyDescent="0.45">
      <c r="A491" s="367" t="s">
        <v>470</v>
      </c>
      <c r="B491" s="227" t="s">
        <v>466</v>
      </c>
      <c r="C491" s="228">
        <f>IF(AND(booking!$M282&lt;&gt;booking!$N282,booking!$M282&gt;0),booking!$M282,0)</f>
        <v>0</v>
      </c>
      <c r="D491" s="229" t="str">
        <f>LOOKUP(C491,b!$F$1:$F$200,b!$G$1:$G$200)</f>
        <v>--------</v>
      </c>
      <c r="E491" s="228">
        <f>IF(AND(booking!$M284&lt;&gt;booking!$N284,booking!$M284&gt;0),booking!$M284,0)</f>
        <v>0</v>
      </c>
      <c r="F491" s="229" t="str">
        <f>LOOKUP(E491,b!$F$1:$F$200,b!$G$1:$G$200)</f>
        <v>--------</v>
      </c>
      <c r="G491" s="228">
        <f>IF(AND(booking!$M286&lt;&gt;booking!$N286,booking!$M286&gt;0),booking!$M286,0)</f>
        <v>0</v>
      </c>
      <c r="H491" s="229" t="str">
        <f>LOOKUP(G491,b!$F$1:$F$200,b!$G$1:$G$200)</f>
        <v>--------</v>
      </c>
      <c r="I491" s="228">
        <f>IF(AND(booking!$M288&lt;&gt;booking!$N288,booking!$M288&gt;0),booking!$M288,0)</f>
        <v>0</v>
      </c>
      <c r="J491" s="229" t="str">
        <f>LOOKUP(I491,b!$F$1:$F$200,b!$G$1:$G$200)</f>
        <v>--------</v>
      </c>
      <c r="K491" s="228">
        <f>IF(AND(booking!$M290&lt;&gt;booking!$N290,booking!$M290&gt;0),booking!$M290,0)</f>
        <v>0</v>
      </c>
      <c r="L491" s="229" t="str">
        <f>LOOKUP(K491,b!$F$1:$F$200,b!$G$1:$G$200)</f>
        <v>--------</v>
      </c>
      <c r="M491" s="228">
        <f>IF(AND(booking!$M292&lt;&gt;booking!$N292,booking!$M292&gt;0),booking!$M292,0)</f>
        <v>56</v>
      </c>
      <c r="N491" s="229" t="str">
        <f>LOOKUP(M491,b!$F$1:$F$200,b!$G$1:$G$200)</f>
        <v>Iben Munk</v>
      </c>
      <c r="O491" s="228">
        <f>IF(AND(booking!$M294&lt;&gt;booking!$N294,booking!$M294&gt;0),booking!$M294,0)</f>
        <v>0</v>
      </c>
      <c r="P491" s="229" t="str">
        <f>LOOKUP(O491,b!$F$1:$F$200,b!$G$1:$G$200)</f>
        <v>--------</v>
      </c>
    </row>
    <row r="492" spans="1:16" ht="18.5" x14ac:dyDescent="0.45">
      <c r="A492" s="367"/>
      <c r="B492" s="227" t="s">
        <v>467</v>
      </c>
      <c r="C492" s="228">
        <f>IF(AND(booking!$M282&lt;&gt;booking!$N282,booking!$N282&gt;0),booking!$N282,0)</f>
        <v>56</v>
      </c>
      <c r="D492" s="229" t="str">
        <f>LOOKUP(C492,b!$F$1:$F$200,b!$G$1:$G$200)</f>
        <v>Iben Munk</v>
      </c>
      <c r="E492" s="228">
        <f>IF(AND(booking!$M284&lt;&gt;booking!$N284,booking!$N284&gt;0),booking!$N284,0)</f>
        <v>0</v>
      </c>
      <c r="F492" s="229" t="str">
        <f>LOOKUP(E492,b!$F$1:$F$200,b!$G$1:$G$200)</f>
        <v>--------</v>
      </c>
      <c r="G492" s="228">
        <f>IF(AND(booking!$M286&lt;&gt;booking!$N286,booking!$N286&gt;0),booking!$N286,0)</f>
        <v>0</v>
      </c>
      <c r="H492" s="229" t="str">
        <f>LOOKUP(G492,b!$F$1:$F$200,b!$G$1:$G$200)</f>
        <v>--------</v>
      </c>
      <c r="I492" s="228">
        <f>IF(AND(booking!$M288&lt;&gt;booking!$N288,booking!$N288&gt;0),booking!$N288,0)</f>
        <v>0</v>
      </c>
      <c r="J492" s="229" t="str">
        <f>LOOKUP(I492,b!$F$1:$F$200,b!$G$1:$G$200)</f>
        <v>--------</v>
      </c>
      <c r="K492" s="228">
        <f>IF(AND(booking!$M290&lt;&gt;booking!$N290,booking!$N290&gt;0),booking!$N290,0)</f>
        <v>0</v>
      </c>
      <c r="L492" s="229" t="str">
        <f>LOOKUP(K492,b!$F$1:$F$200,b!$G$1:$G$200)</f>
        <v>--------</v>
      </c>
      <c r="M492" s="228">
        <f>IF(AND(booking!$M292&lt;&gt;booking!$N292,booking!$N292&gt;0),booking!$N292,0)</f>
        <v>120</v>
      </c>
      <c r="N492" s="229" t="str">
        <f>LOOKUP(M492,b!$F$1:$F$200,b!$G$1:$G$200)</f>
        <v>Jan Lindberg</v>
      </c>
      <c r="O492" s="228">
        <f>IF(AND(booking!$M294&lt;&gt;booking!$N294,booking!$N294&gt;0),booking!$N294,0)</f>
        <v>0</v>
      </c>
      <c r="P492" s="229" t="str">
        <f>LOOKUP(O492,b!$F$1:$F$200,b!$G$1:$G$200)</f>
        <v>--------</v>
      </c>
    </row>
    <row r="493" spans="1:16" ht="18.5" x14ac:dyDescent="0.45">
      <c r="A493" s="367" t="s">
        <v>471</v>
      </c>
      <c r="B493" s="6" t="s">
        <v>466</v>
      </c>
      <c r="C493" s="110">
        <f>IF(AND(booking!$P282&lt;&gt;booking!$Q282,booking!$P282&gt;0),booking!$P282,0)</f>
        <v>0</v>
      </c>
      <c r="D493" s="108" t="str">
        <f>LOOKUP(C493,b!$F$1:$F$200,b!$G$1:$G$200)</f>
        <v>--------</v>
      </c>
      <c r="E493" s="110">
        <f>IF(AND(booking!$P284&lt;&gt;booking!$Q284,booking!$P284&gt;0),booking!$P284,0)</f>
        <v>0</v>
      </c>
      <c r="F493" s="108" t="str">
        <f>LOOKUP(E493,b!$F$1:$F$200,b!$G$1:$G$200)</f>
        <v>--------</v>
      </c>
      <c r="G493" s="110">
        <f>IF(AND(booking!$P286&lt;&gt;booking!$Q286,booking!$P286&gt;0),booking!$P286,0)</f>
        <v>34</v>
      </c>
      <c r="H493" s="108" t="str">
        <f>LOOKUP(G493,b!$F$1:$F$200,b!$G$1:$G$200)</f>
        <v>Mikael Holst</v>
      </c>
      <c r="I493" s="110">
        <f>IF(AND(booking!$P288&lt;&gt;booking!$Q288,booking!$P288&gt;0),booking!$P288,0)</f>
        <v>0</v>
      </c>
      <c r="J493" s="108" t="str">
        <f>LOOKUP(I493,b!$F$1:$F$200,b!$G$1:$G$200)</f>
        <v>--------</v>
      </c>
      <c r="K493" s="110">
        <f>IF(AND(booking!$P290&lt;&gt;booking!$Q290,booking!$P290&gt;0),booking!$P290,0)</f>
        <v>0</v>
      </c>
      <c r="L493" s="108" t="str">
        <f>LOOKUP(K493,b!$F$1:$F$200,b!$G$1:$G$200)</f>
        <v>--------</v>
      </c>
      <c r="M493" s="110">
        <f>IF(AND(booking!$P292&lt;&gt;booking!$Q292,booking!$P292&gt;0),booking!$P292,0)</f>
        <v>0</v>
      </c>
      <c r="N493" s="108" t="str">
        <f>LOOKUP(M493,b!$F$1:$F$200,b!$G$1:$G$200)</f>
        <v>--------</v>
      </c>
      <c r="O493" s="110">
        <f>IF(AND(booking!$P294&lt;&gt;booking!$Q294,booking!$P294&gt;0),booking!$P294,0)</f>
        <v>85</v>
      </c>
      <c r="P493" s="108" t="str">
        <f>LOOKUP(O493,b!$F$1:$F$200,b!$G$1:$G$200)</f>
        <v>Christoffer styffer roland</v>
      </c>
    </row>
    <row r="494" spans="1:16" ht="18.5" x14ac:dyDescent="0.45">
      <c r="A494" s="367"/>
      <c r="B494" s="6" t="s">
        <v>467</v>
      </c>
      <c r="C494" s="110">
        <f>IF(AND(booking!$P282&lt;&gt;booking!$Q282,booking!$Q282&gt;0),booking!$Q282,0)</f>
        <v>0</v>
      </c>
      <c r="D494" s="108" t="str">
        <f>LOOKUP(C494,b!$F$1:$F$200,b!$G$1:$G$200)</f>
        <v>--------</v>
      </c>
      <c r="E494" s="110">
        <f>IF(AND(booking!$P284&lt;&gt;booking!$Q284,booking!$Q284&gt;0),booking!$Q284,0)</f>
        <v>0</v>
      </c>
      <c r="F494" s="108" t="str">
        <f>LOOKUP(E494,b!$F$1:$F$200,b!$G$1:$G$200)</f>
        <v>--------</v>
      </c>
      <c r="G494" s="110">
        <f>IF(AND(booking!$P286&lt;&gt;booking!$Q286,booking!$Q286&gt;0),booking!$Q286,0)</f>
        <v>85</v>
      </c>
      <c r="H494" s="108" t="str">
        <f>LOOKUP(G494,b!$F$1:$F$200,b!$G$1:$G$200)</f>
        <v>Christoffer styffer roland</v>
      </c>
      <c r="I494" s="110">
        <f>IF(AND(booking!$P288&lt;&gt;booking!$Q288,booking!$Q288&gt;0),booking!$Q288,0)</f>
        <v>0</v>
      </c>
      <c r="J494" s="108" t="str">
        <f>LOOKUP(I494,b!$F$1:$F$200,b!$G$1:$G$200)</f>
        <v>--------</v>
      </c>
      <c r="K494" s="110">
        <f>IF(AND(booking!$P290&lt;&gt;booking!$Q290,booking!$Q290&gt;0),booking!$Q290,0)</f>
        <v>0</v>
      </c>
      <c r="L494" s="108" t="str">
        <f>LOOKUP(K494,b!$F$1:$F$200,b!$G$1:$G$200)</f>
        <v>--------</v>
      </c>
      <c r="M494" s="110">
        <f>IF(AND(booking!$P292&lt;&gt;booking!$Q292,booking!$Q292&gt;0),booking!$Q292,0)</f>
        <v>0</v>
      </c>
      <c r="N494" s="108" t="str">
        <f>LOOKUP(M494,b!$F$1:$F$200,b!$G$1:$G$200)</f>
        <v>--------</v>
      </c>
      <c r="O494" s="110">
        <f>IF(AND(booking!$P294&lt;&gt;booking!$Q294,booking!$Q294&gt;0),booking!$Q294,0)</f>
        <v>0</v>
      </c>
      <c r="P494" s="108" t="str">
        <f>LOOKUP(O494,b!$F$1:$F$200,b!$G$1:$G$200)</f>
        <v>--------</v>
      </c>
    </row>
    <row r="495" spans="1:16" ht="18.5" x14ac:dyDescent="0.45">
      <c r="B495" s="6"/>
      <c r="C495" s="110"/>
      <c r="D495" s="108"/>
      <c r="E495" s="110"/>
      <c r="F495" s="108"/>
      <c r="G495" s="110"/>
      <c r="H495" s="108"/>
      <c r="I495" s="110"/>
      <c r="J495" s="108"/>
      <c r="K495" s="110"/>
      <c r="L495" s="108"/>
      <c r="M495" s="110"/>
      <c r="N495" s="108"/>
      <c r="O495" s="110"/>
      <c r="P495" s="108"/>
    </row>
    <row r="496" spans="1:16" ht="18.5" x14ac:dyDescent="0.45">
      <c r="A496" t="s">
        <v>472</v>
      </c>
      <c r="B496" s="6"/>
      <c r="C496" s="110">
        <f>booking!V282</f>
        <v>2</v>
      </c>
      <c r="D496" s="108"/>
      <c r="E496" s="110">
        <f>booking!V284</f>
        <v>2</v>
      </c>
      <c r="F496" s="108"/>
      <c r="G496" s="110">
        <f>booking!V286</f>
        <v>4</v>
      </c>
      <c r="H496" s="108"/>
      <c r="I496" s="110">
        <f>booking!V288</f>
        <v>8</v>
      </c>
      <c r="J496" s="108"/>
      <c r="K496" s="110">
        <f>booking!V290</f>
        <v>6</v>
      </c>
      <c r="L496" s="108"/>
      <c r="M496" s="110">
        <f>booking!V292</f>
        <v>6</v>
      </c>
      <c r="N496" s="108"/>
      <c r="O496" s="110">
        <f>booking!V294</f>
        <v>8</v>
      </c>
      <c r="P496" s="108"/>
    </row>
    <row r="497" spans="1:16" x14ac:dyDescent="0.35">
      <c r="B497" s="114" t="s">
        <v>473</v>
      </c>
      <c r="C497" s="115">
        <v>1</v>
      </c>
      <c r="D497" s="6" t="str">
        <f>IF(weekplan!C486&gt;0,LOOKUP(weekplan!C486,b!$F$1:$F$201,b!$H$1:$H$201),b!$H$1)</f>
        <v>-----</v>
      </c>
      <c r="E497" s="115"/>
      <c r="F497" s="6" t="str">
        <f>IF(weekplan!E486&gt;0,LOOKUP(weekplan!E486,b!$F$1:$F$201,b!$H$1:$H$201),b!$H$1)</f>
        <v>-----</v>
      </c>
      <c r="G497" s="115"/>
      <c r="H497" s="6">
        <f>IF(weekplan!G486&gt;0,LOOKUP(weekplan!G486,b!$F$1:$F$201,b!$H$1:$H$201),b!$H$1)</f>
        <v>0</v>
      </c>
      <c r="I497" s="115"/>
      <c r="J497" s="6" t="str">
        <f>IF(weekplan!I486&gt;0,LOOKUP(weekplan!I486,b!$F$1:$F$201,b!$H$1:$H$201),b!$H$1)</f>
        <v>-----</v>
      </c>
      <c r="K497" s="115"/>
      <c r="L497" s="6" t="str">
        <f>IF(weekplan!K486&gt;0,LOOKUP(weekplan!K486,b!$F$1:$F$201,b!$H$1:$H$201),b!$H$1)</f>
        <v>-----</v>
      </c>
      <c r="M497" s="115"/>
      <c r="N497" s="6" t="str">
        <f>IF(weekplan!M486&gt;0,LOOKUP(weekplan!M486,b!$F$1:$F$201,b!$H$1:$H$201),b!$H$1)</f>
        <v>-----</v>
      </c>
      <c r="O497" s="115"/>
      <c r="P497" s="6" t="str">
        <f>IF(weekplan!O486&gt;0,LOOKUP(weekplan!O486,b!$F$1:$F$201,b!$H$1:$H$201),b!$H$1)</f>
        <v>-----</v>
      </c>
    </row>
    <row r="498" spans="1:16" x14ac:dyDescent="0.35">
      <c r="B498" s="230" t="s">
        <v>473</v>
      </c>
      <c r="C498" s="231">
        <v>2</v>
      </c>
      <c r="D498" s="227">
        <f>IF(C488&gt;0,LOOKUP(C488,b!$F$1:$F$201,b!$H$1:$H$201),b!$H$1)</f>
        <v>0</v>
      </c>
      <c r="E498" s="231"/>
      <c r="F498" s="227" t="str">
        <f>IF(E488&gt;0,LOOKUP(E488,b!$F$1:$F$201,b!$H$1:$H$201),b!$H$1)</f>
        <v>-----</v>
      </c>
      <c r="G498" s="231"/>
      <c r="H498" s="227">
        <f>IF(G488&gt;0,LOOKUP(G488,b!$F$1:$F$201,b!$H$1:$H$201),b!$H$1)</f>
        <v>0</v>
      </c>
      <c r="I498" s="231"/>
      <c r="J498" s="227" t="str">
        <f>IF(I488&gt;0,LOOKUP(I488,b!$F$1:$F$201,b!$H$1:$H$201),b!$H$1)</f>
        <v>-----</v>
      </c>
      <c r="K498" s="231"/>
      <c r="L498" s="227" t="str">
        <f>IF(K488&gt;0,LOOKUP(K488,b!$F$1:$F$201,b!$H$1:$H$201),b!$H$1)</f>
        <v>-----</v>
      </c>
      <c r="M498" s="231"/>
      <c r="N498" s="227" t="str">
        <f>IF(M488&gt;0,LOOKUP(M488,b!$F$1:$F$201,b!$H$1:$H$201),b!$H$1)</f>
        <v>-----</v>
      </c>
      <c r="O498" s="231"/>
      <c r="P498" s="227" t="str">
        <f>IF(O488&gt;0,LOOKUP(O488,b!$F$1:$F$201,b!$H$1:$H$201),b!$H$1)</f>
        <v>-----</v>
      </c>
    </row>
    <row r="499" spans="1:16" x14ac:dyDescent="0.35">
      <c r="B499" s="114" t="s">
        <v>473</v>
      </c>
      <c r="C499" s="115">
        <v>3</v>
      </c>
      <c r="D499" s="6" t="str">
        <f>IF(C490&gt;0,LOOKUP(C490,b!$F$1:$F$201,b!$H$1:$H$201),b!$H$1)</f>
        <v>-----</v>
      </c>
      <c r="E499" s="115"/>
      <c r="F499" s="6">
        <f>IF(E490&gt;0,LOOKUP(E490,b!$F$1:$F$201,b!$H$1:$H$201),b!$H$1)</f>
        <v>0</v>
      </c>
      <c r="G499" s="115"/>
      <c r="H499" s="6" t="str">
        <f>IF(G490&gt;0,LOOKUP(G490,b!$F$1:$F$201,b!$H$1:$H$201),b!$H$1)</f>
        <v>-----</v>
      </c>
      <c r="I499" s="115"/>
      <c r="J499" s="6">
        <f>IF(I490&gt;0,LOOKUP(I490,b!$F$1:$F$201,b!$H$1:$H$201),b!$H$1)</f>
        <v>0</v>
      </c>
      <c r="K499" s="115"/>
      <c r="L499" s="6" t="str">
        <f>IF(K490&gt;0,LOOKUP(K490,b!$F$1:$F$201,b!$H$1:$H$201),b!$H$1)</f>
        <v>-----</v>
      </c>
      <c r="M499" s="115"/>
      <c r="N499" s="6" t="str">
        <f>IF(M490&gt;0,LOOKUP(M490,b!$F$1:$F$201,b!$H$1:$H$201),b!$H$1)</f>
        <v>-----</v>
      </c>
      <c r="O499" s="115"/>
      <c r="P499" s="6">
        <f>IF(O490&gt;0,LOOKUP(O490,b!$F$1:$F$201,b!$H$1:$H$201),b!$H$1)</f>
        <v>0</v>
      </c>
    </row>
    <row r="500" spans="1:16" x14ac:dyDescent="0.35">
      <c r="B500" s="230" t="s">
        <v>473</v>
      </c>
      <c r="C500" s="231">
        <v>4</v>
      </c>
      <c r="D500" s="227">
        <f>IF(C492&gt;0,LOOKUP(C492,b!$F$1:$F$201,b!$H$1:$H$201),b!$H$1)</f>
        <v>0</v>
      </c>
      <c r="E500" s="231"/>
      <c r="F500" s="227" t="str">
        <f>IF(E492&gt;0,LOOKUP(E492,b!$F$1:$F$201,b!$H$1:$H$201),b!$H$1)</f>
        <v>-----</v>
      </c>
      <c r="G500" s="231"/>
      <c r="H500" s="227" t="str">
        <f>IF(G492&gt;0,LOOKUP(G492,b!$F$1:$F$201,b!$H$1:$H$201),b!$H$1)</f>
        <v>-----</v>
      </c>
      <c r="I500" s="231"/>
      <c r="J500" s="227" t="str">
        <f>IF(I492&gt;0,LOOKUP(I492,b!$F$1:$F$201,b!$H$1:$H$201),b!$H$1)</f>
        <v>-----</v>
      </c>
      <c r="K500" s="231"/>
      <c r="L500" s="227" t="str">
        <f>IF(K492&gt;0,LOOKUP(K492,b!$F$1:$F$201,b!$H$1:$H$201),b!$H$1)</f>
        <v>-----</v>
      </c>
      <c r="M500" s="231"/>
      <c r="N500" s="227" t="str">
        <f>IF(M492&gt;0,LOOKUP(M492,b!$F$1:$F$201,b!$H$1:$H$201),b!$H$1)</f>
        <v>limpan199@gmail.com</v>
      </c>
      <c r="O500" s="231"/>
      <c r="P500" s="227" t="str">
        <f>IF(O492&gt;0,LOOKUP(O492,b!$F$1:$F$201,b!$H$1:$H$201),b!$H$1)</f>
        <v>-----</v>
      </c>
    </row>
    <row r="501" spans="1:16" x14ac:dyDescent="0.35">
      <c r="B501" s="118" t="s">
        <v>473</v>
      </c>
      <c r="C501" s="119">
        <v>5</v>
      </c>
      <c r="D501" s="22" t="str">
        <f>IF(C494&gt;0,LOOKUP(C494,b!$F$1:$F$201,b!$H$1:$H$201),b!$H$1)</f>
        <v>-----</v>
      </c>
      <c r="E501" s="119"/>
      <c r="F501" s="22" t="str">
        <f>IF(E494&gt;0,LOOKUP(E494,b!$F$1:$F$201,b!$H$1:$H$201),b!$H$1)</f>
        <v>-----</v>
      </c>
      <c r="G501" s="119"/>
      <c r="H501" s="22" t="str">
        <f>IF(G494&gt;0,LOOKUP(G494,b!$F$1:$F$201,b!$H$1:$H$201),b!$H$1)</f>
        <v>styffer.roland@hotmail.com</v>
      </c>
      <c r="I501" s="119"/>
      <c r="J501" s="22" t="str">
        <f>IF(I494&gt;0,LOOKUP(I494,b!$F$1:$F$201,b!$H$1:$H$201),b!$H$1)</f>
        <v>-----</v>
      </c>
      <c r="K501" s="119"/>
      <c r="L501" s="22" t="str">
        <f>IF(K494&gt;0,LOOKUP(K494,b!$F$1:$F$201,b!$H$1:$H$201),b!$H$1)</f>
        <v>-----</v>
      </c>
      <c r="M501" s="119"/>
      <c r="N501" s="22" t="str">
        <f>IF(M494&gt;0,LOOKUP(M494,b!$F$1:$F$201,b!$H$1:$H$201),b!$H$1)</f>
        <v>-----</v>
      </c>
      <c r="O501" s="119"/>
      <c r="P501" s="22" t="str">
        <f>IF(O494&gt;0,LOOKUP(O494,b!$F$1:$F$201,b!$H$1:$H$201),b!$H$1)</f>
        <v>-----</v>
      </c>
    </row>
    <row r="502" spans="1:16" ht="55.4" customHeight="1" x14ac:dyDescent="0.35">
      <c r="A502" s="6" t="s">
        <v>474</v>
      </c>
      <c r="B502" s="114"/>
      <c r="C502" s="115"/>
      <c r="D502" s="6"/>
      <c r="E502" s="115"/>
      <c r="F502" s="6"/>
      <c r="G502" s="115"/>
      <c r="H502" s="6"/>
      <c r="I502" s="115"/>
      <c r="J502" s="6"/>
      <c r="K502" s="115"/>
      <c r="L502" s="6"/>
      <c r="M502" s="115"/>
      <c r="N502" s="6"/>
      <c r="O502" s="115"/>
      <c r="P502" s="6"/>
    </row>
    <row r="503" spans="1:16" ht="55.4" customHeight="1" x14ac:dyDescent="0.35">
      <c r="A503" s="6" t="s">
        <v>475</v>
      </c>
      <c r="B503" s="6"/>
      <c r="C503" s="8"/>
      <c r="D503" s="6"/>
      <c r="E503" s="8"/>
      <c r="F503" s="6"/>
      <c r="G503" s="8"/>
      <c r="H503" s="6"/>
      <c r="I503" s="8"/>
      <c r="J503" s="6"/>
      <c r="K503" s="8"/>
      <c r="L503" s="6"/>
      <c r="M503" s="8"/>
      <c r="N503" s="6"/>
      <c r="O503" s="8"/>
      <c r="P503" s="6"/>
    </row>
    <row r="504" spans="1:16" ht="55.4" customHeight="1" x14ac:dyDescent="0.35">
      <c r="A504" s="6" t="s">
        <v>476</v>
      </c>
      <c r="B504" s="6"/>
      <c r="C504" s="8"/>
      <c r="D504" s="6"/>
      <c r="E504" s="8"/>
      <c r="F504" s="6"/>
      <c r="G504" s="8"/>
      <c r="H504" s="6"/>
      <c r="I504" s="8"/>
      <c r="J504" s="6"/>
      <c r="K504" s="8"/>
      <c r="L504" s="6"/>
      <c r="M504" s="8"/>
      <c r="N504" s="6"/>
      <c r="O504" s="8"/>
      <c r="P504" s="6"/>
    </row>
  </sheetData>
  <mergeCells count="399">
    <mergeCell ref="A461:A462"/>
    <mergeCell ref="A463:A464"/>
    <mergeCell ref="A465:A466"/>
    <mergeCell ref="A467:A468"/>
    <mergeCell ref="A469:A470"/>
    <mergeCell ref="C458:D458"/>
    <mergeCell ref="E458:F458"/>
    <mergeCell ref="G458:H458"/>
    <mergeCell ref="I458:J458"/>
    <mergeCell ref="K458:L458"/>
    <mergeCell ref="M458:N458"/>
    <mergeCell ref="O458:P458"/>
    <mergeCell ref="C459:D459"/>
    <mergeCell ref="E459:F459"/>
    <mergeCell ref="G459:H459"/>
    <mergeCell ref="I459:J459"/>
    <mergeCell ref="K459:L459"/>
    <mergeCell ref="M459:N459"/>
    <mergeCell ref="O459:P459"/>
    <mergeCell ref="A389:A390"/>
    <mergeCell ref="A391:A392"/>
    <mergeCell ref="A393:A394"/>
    <mergeCell ref="A395:A396"/>
    <mergeCell ref="A397:A398"/>
    <mergeCell ref="C386:D386"/>
    <mergeCell ref="E386:F386"/>
    <mergeCell ref="G386:H386"/>
    <mergeCell ref="I386:J386"/>
    <mergeCell ref="K386:L386"/>
    <mergeCell ref="M386:N386"/>
    <mergeCell ref="O386:P386"/>
    <mergeCell ref="C387:D387"/>
    <mergeCell ref="E387:F387"/>
    <mergeCell ref="G387:H387"/>
    <mergeCell ref="I387:J387"/>
    <mergeCell ref="K387:L387"/>
    <mergeCell ref="M387:N387"/>
    <mergeCell ref="O387:P387"/>
    <mergeCell ref="A269:A270"/>
    <mergeCell ref="A271:A272"/>
    <mergeCell ref="A273:A274"/>
    <mergeCell ref="A275:A276"/>
    <mergeCell ref="A277:A278"/>
    <mergeCell ref="K266:L266"/>
    <mergeCell ref="M266:N266"/>
    <mergeCell ref="O266:P266"/>
    <mergeCell ref="C267:D267"/>
    <mergeCell ref="E267:F267"/>
    <mergeCell ref="G267:H267"/>
    <mergeCell ref="I267:J267"/>
    <mergeCell ref="K267:L267"/>
    <mergeCell ref="M267:N267"/>
    <mergeCell ref="O267:P267"/>
    <mergeCell ref="A245:A246"/>
    <mergeCell ref="A247:A248"/>
    <mergeCell ref="A249:A250"/>
    <mergeCell ref="A251:A252"/>
    <mergeCell ref="A253:A254"/>
    <mergeCell ref="C266:D266"/>
    <mergeCell ref="E266:F266"/>
    <mergeCell ref="G266:H266"/>
    <mergeCell ref="I266:J266"/>
    <mergeCell ref="C242:D242"/>
    <mergeCell ref="E242:F242"/>
    <mergeCell ref="G242:H242"/>
    <mergeCell ref="I242:J242"/>
    <mergeCell ref="K242:L242"/>
    <mergeCell ref="M242:N242"/>
    <mergeCell ref="O242:P242"/>
    <mergeCell ref="C243:D243"/>
    <mergeCell ref="E243:F243"/>
    <mergeCell ref="G243:H243"/>
    <mergeCell ref="I243:J243"/>
    <mergeCell ref="K243:L243"/>
    <mergeCell ref="M243:N243"/>
    <mergeCell ref="O243:P243"/>
    <mergeCell ref="O171:P171"/>
    <mergeCell ref="A173:A174"/>
    <mergeCell ref="A175:A176"/>
    <mergeCell ref="C170:D170"/>
    <mergeCell ref="E170:F170"/>
    <mergeCell ref="G170:H170"/>
    <mergeCell ref="I170:J170"/>
    <mergeCell ref="K170:L170"/>
    <mergeCell ref="M170:N170"/>
    <mergeCell ref="O170:P170"/>
    <mergeCell ref="C171:D171"/>
    <mergeCell ref="E171:F171"/>
    <mergeCell ref="G171:H171"/>
    <mergeCell ref="I171:J171"/>
    <mergeCell ref="K171:L171"/>
    <mergeCell ref="M171:N171"/>
    <mergeCell ref="K146:L146"/>
    <mergeCell ref="M146:N146"/>
    <mergeCell ref="O146:P146"/>
    <mergeCell ref="C147:D147"/>
    <mergeCell ref="E147:F147"/>
    <mergeCell ref="G147:H147"/>
    <mergeCell ref="I147:J147"/>
    <mergeCell ref="K147:L147"/>
    <mergeCell ref="M147:N147"/>
    <mergeCell ref="O147:P147"/>
    <mergeCell ref="C146:D146"/>
    <mergeCell ref="E146:F146"/>
    <mergeCell ref="G146:H146"/>
    <mergeCell ref="I146:J146"/>
    <mergeCell ref="A105:A106"/>
    <mergeCell ref="A107:A108"/>
    <mergeCell ref="A109:A110"/>
    <mergeCell ref="A101:A102"/>
    <mergeCell ref="A103:A104"/>
    <mergeCell ref="C99:D99"/>
    <mergeCell ref="E99:F99"/>
    <mergeCell ref="G99:H99"/>
    <mergeCell ref="I99:J99"/>
    <mergeCell ref="K99:L99"/>
    <mergeCell ref="M99:N99"/>
    <mergeCell ref="O99:P99"/>
    <mergeCell ref="C98:D98"/>
    <mergeCell ref="E98:F98"/>
    <mergeCell ref="G98:H98"/>
    <mergeCell ref="I98:J98"/>
    <mergeCell ref="K98:L98"/>
    <mergeCell ref="M98:N98"/>
    <mergeCell ref="O98:P98"/>
    <mergeCell ref="M3:N3"/>
    <mergeCell ref="O3:P3"/>
    <mergeCell ref="G2:H2"/>
    <mergeCell ref="I2:J2"/>
    <mergeCell ref="K2:L2"/>
    <mergeCell ref="M2:N2"/>
    <mergeCell ref="O2:P2"/>
    <mergeCell ref="A11:A12"/>
    <mergeCell ref="A13:A14"/>
    <mergeCell ref="E2:F2"/>
    <mergeCell ref="E3:F3"/>
    <mergeCell ref="C2:D2"/>
    <mergeCell ref="C3:D3"/>
    <mergeCell ref="A5:A6"/>
    <mergeCell ref="A7:A8"/>
    <mergeCell ref="A9:A10"/>
    <mergeCell ref="G3:H3"/>
    <mergeCell ref="I3:J3"/>
    <mergeCell ref="K3:L3"/>
    <mergeCell ref="C26:D26"/>
    <mergeCell ref="E26:F26"/>
    <mergeCell ref="G26:H26"/>
    <mergeCell ref="I26:J26"/>
    <mergeCell ref="K26:L26"/>
    <mergeCell ref="M26:N26"/>
    <mergeCell ref="O26:P26"/>
    <mergeCell ref="A35:A36"/>
    <mergeCell ref="A37:A38"/>
    <mergeCell ref="M27:N27"/>
    <mergeCell ref="O27:P27"/>
    <mergeCell ref="A29:A30"/>
    <mergeCell ref="A31:A32"/>
    <mergeCell ref="A33:A34"/>
    <mergeCell ref="C27:D27"/>
    <mergeCell ref="E27:F27"/>
    <mergeCell ref="G27:H27"/>
    <mergeCell ref="I27:J27"/>
    <mergeCell ref="K27:L27"/>
    <mergeCell ref="C50:D50"/>
    <mergeCell ref="E50:F50"/>
    <mergeCell ref="G50:H50"/>
    <mergeCell ref="I50:J50"/>
    <mergeCell ref="K50:L50"/>
    <mergeCell ref="M50:N50"/>
    <mergeCell ref="O50:P50"/>
    <mergeCell ref="A59:A60"/>
    <mergeCell ref="A61:A62"/>
    <mergeCell ref="M51:N51"/>
    <mergeCell ref="O51:P51"/>
    <mergeCell ref="A53:A54"/>
    <mergeCell ref="A55:A56"/>
    <mergeCell ref="A57:A58"/>
    <mergeCell ref="C51:D51"/>
    <mergeCell ref="E51:F51"/>
    <mergeCell ref="G51:H51"/>
    <mergeCell ref="I51:J51"/>
    <mergeCell ref="K51:L51"/>
    <mergeCell ref="C74:D74"/>
    <mergeCell ref="E74:F74"/>
    <mergeCell ref="G74:H74"/>
    <mergeCell ref="I74:J74"/>
    <mergeCell ref="K74:L74"/>
    <mergeCell ref="M74:N74"/>
    <mergeCell ref="O74:P74"/>
    <mergeCell ref="A83:A84"/>
    <mergeCell ref="A85:A86"/>
    <mergeCell ref="M75:N75"/>
    <mergeCell ref="O75:P75"/>
    <mergeCell ref="A77:A78"/>
    <mergeCell ref="A79:A80"/>
    <mergeCell ref="A81:A82"/>
    <mergeCell ref="C75:D75"/>
    <mergeCell ref="E75:F75"/>
    <mergeCell ref="G75:H75"/>
    <mergeCell ref="I75:J75"/>
    <mergeCell ref="K75:L75"/>
    <mergeCell ref="C122:D122"/>
    <mergeCell ref="E122:F122"/>
    <mergeCell ref="G122:H122"/>
    <mergeCell ref="I122:J122"/>
    <mergeCell ref="K122:L122"/>
    <mergeCell ref="M122:N122"/>
    <mergeCell ref="O122:P122"/>
    <mergeCell ref="C123:D123"/>
    <mergeCell ref="E123:F123"/>
    <mergeCell ref="G123:H123"/>
    <mergeCell ref="I123:J123"/>
    <mergeCell ref="K123:L123"/>
    <mergeCell ref="M123:N123"/>
    <mergeCell ref="O123:P123"/>
    <mergeCell ref="A125:A126"/>
    <mergeCell ref="A127:A128"/>
    <mergeCell ref="A129:A130"/>
    <mergeCell ref="A131:A132"/>
    <mergeCell ref="A133:A134"/>
    <mergeCell ref="C194:D194"/>
    <mergeCell ref="E194:F194"/>
    <mergeCell ref="G194:H194"/>
    <mergeCell ref="I194:J194"/>
    <mergeCell ref="A149:A150"/>
    <mergeCell ref="A151:A152"/>
    <mergeCell ref="A153:A154"/>
    <mergeCell ref="A155:A156"/>
    <mergeCell ref="A157:A158"/>
    <mergeCell ref="A177:A178"/>
    <mergeCell ref="A179:A180"/>
    <mergeCell ref="A181:A182"/>
    <mergeCell ref="K194:L194"/>
    <mergeCell ref="M194:N194"/>
    <mergeCell ref="O194:P194"/>
    <mergeCell ref="C195:D195"/>
    <mergeCell ref="E195:F195"/>
    <mergeCell ref="G195:H195"/>
    <mergeCell ref="I195:J195"/>
    <mergeCell ref="K195:L195"/>
    <mergeCell ref="M195:N195"/>
    <mergeCell ref="O195:P195"/>
    <mergeCell ref="A197:A198"/>
    <mergeCell ref="A199:A200"/>
    <mergeCell ref="A201:A202"/>
    <mergeCell ref="A203:A204"/>
    <mergeCell ref="A205:A206"/>
    <mergeCell ref="C218:D218"/>
    <mergeCell ref="E218:F218"/>
    <mergeCell ref="G218:H218"/>
    <mergeCell ref="I218:J218"/>
    <mergeCell ref="A221:A222"/>
    <mergeCell ref="A223:A224"/>
    <mergeCell ref="A225:A226"/>
    <mergeCell ref="A227:A228"/>
    <mergeCell ref="A229:A230"/>
    <mergeCell ref="K218:L218"/>
    <mergeCell ref="M218:N218"/>
    <mergeCell ref="O218:P218"/>
    <mergeCell ref="C219:D219"/>
    <mergeCell ref="E219:F219"/>
    <mergeCell ref="G219:H219"/>
    <mergeCell ref="I219:J219"/>
    <mergeCell ref="K219:L219"/>
    <mergeCell ref="M219:N219"/>
    <mergeCell ref="O219:P219"/>
    <mergeCell ref="K290:L290"/>
    <mergeCell ref="M290:N290"/>
    <mergeCell ref="O290:P290"/>
    <mergeCell ref="C291:D291"/>
    <mergeCell ref="E291:F291"/>
    <mergeCell ref="G291:H291"/>
    <mergeCell ref="I291:J291"/>
    <mergeCell ref="K291:L291"/>
    <mergeCell ref="M291:N291"/>
    <mergeCell ref="O291:P291"/>
    <mergeCell ref="A293:A294"/>
    <mergeCell ref="A295:A296"/>
    <mergeCell ref="A297:A298"/>
    <mergeCell ref="A299:A300"/>
    <mergeCell ref="A301:A302"/>
    <mergeCell ref="C290:D290"/>
    <mergeCell ref="E290:F290"/>
    <mergeCell ref="G290:H290"/>
    <mergeCell ref="I290:J290"/>
    <mergeCell ref="C314:D314"/>
    <mergeCell ref="E314:F314"/>
    <mergeCell ref="G314:H314"/>
    <mergeCell ref="I314:J314"/>
    <mergeCell ref="K314:L314"/>
    <mergeCell ref="M314:N314"/>
    <mergeCell ref="O314:P314"/>
    <mergeCell ref="C315:D315"/>
    <mergeCell ref="E315:F315"/>
    <mergeCell ref="G315:H315"/>
    <mergeCell ref="I315:J315"/>
    <mergeCell ref="K315:L315"/>
    <mergeCell ref="M315:N315"/>
    <mergeCell ref="O315:P315"/>
    <mergeCell ref="A317:A318"/>
    <mergeCell ref="A319:A320"/>
    <mergeCell ref="A321:A322"/>
    <mergeCell ref="A323:A324"/>
    <mergeCell ref="A325:A326"/>
    <mergeCell ref="C338:D338"/>
    <mergeCell ref="E338:F338"/>
    <mergeCell ref="G338:H338"/>
    <mergeCell ref="I338:J338"/>
    <mergeCell ref="K338:L338"/>
    <mergeCell ref="M338:N338"/>
    <mergeCell ref="O338:P338"/>
    <mergeCell ref="C339:D339"/>
    <mergeCell ref="E339:F339"/>
    <mergeCell ref="G339:H339"/>
    <mergeCell ref="I339:J339"/>
    <mergeCell ref="K339:L339"/>
    <mergeCell ref="M339:N339"/>
    <mergeCell ref="O339:P339"/>
    <mergeCell ref="A341:A342"/>
    <mergeCell ref="A343:A344"/>
    <mergeCell ref="A345:A346"/>
    <mergeCell ref="A347:A348"/>
    <mergeCell ref="A349:A350"/>
    <mergeCell ref="C362:D362"/>
    <mergeCell ref="E362:F362"/>
    <mergeCell ref="G362:H362"/>
    <mergeCell ref="I362:J362"/>
    <mergeCell ref="A365:A366"/>
    <mergeCell ref="A367:A368"/>
    <mergeCell ref="A369:A370"/>
    <mergeCell ref="A371:A372"/>
    <mergeCell ref="A373:A374"/>
    <mergeCell ref="K362:L362"/>
    <mergeCell ref="M362:N362"/>
    <mergeCell ref="O362:P362"/>
    <mergeCell ref="C363:D363"/>
    <mergeCell ref="E363:F363"/>
    <mergeCell ref="G363:H363"/>
    <mergeCell ref="I363:J363"/>
    <mergeCell ref="K363:L363"/>
    <mergeCell ref="M363:N363"/>
    <mergeCell ref="O363:P363"/>
    <mergeCell ref="K410:L410"/>
    <mergeCell ref="M410:N410"/>
    <mergeCell ref="O410:P410"/>
    <mergeCell ref="C411:D411"/>
    <mergeCell ref="E411:F411"/>
    <mergeCell ref="G411:H411"/>
    <mergeCell ref="I411:J411"/>
    <mergeCell ref="K411:L411"/>
    <mergeCell ref="M411:N411"/>
    <mergeCell ref="O411:P411"/>
    <mergeCell ref="A413:A414"/>
    <mergeCell ref="A415:A416"/>
    <mergeCell ref="A417:A418"/>
    <mergeCell ref="A419:A420"/>
    <mergeCell ref="A421:A422"/>
    <mergeCell ref="C410:D410"/>
    <mergeCell ref="E410:F410"/>
    <mergeCell ref="G410:H410"/>
    <mergeCell ref="I410:J410"/>
    <mergeCell ref="K434:L434"/>
    <mergeCell ref="M434:N434"/>
    <mergeCell ref="O434:P434"/>
    <mergeCell ref="C435:D435"/>
    <mergeCell ref="E435:F435"/>
    <mergeCell ref="G435:H435"/>
    <mergeCell ref="I435:J435"/>
    <mergeCell ref="K435:L435"/>
    <mergeCell ref="M435:N435"/>
    <mergeCell ref="O435:P435"/>
    <mergeCell ref="A437:A438"/>
    <mergeCell ref="A439:A440"/>
    <mergeCell ref="A441:A442"/>
    <mergeCell ref="A443:A444"/>
    <mergeCell ref="A445:A446"/>
    <mergeCell ref="C434:D434"/>
    <mergeCell ref="E434:F434"/>
    <mergeCell ref="G434:H434"/>
    <mergeCell ref="I434:J434"/>
    <mergeCell ref="K482:L482"/>
    <mergeCell ref="M482:N482"/>
    <mergeCell ref="O482:P482"/>
    <mergeCell ref="C483:D483"/>
    <mergeCell ref="E483:F483"/>
    <mergeCell ref="G483:H483"/>
    <mergeCell ref="I483:J483"/>
    <mergeCell ref="K483:L483"/>
    <mergeCell ref="M483:N483"/>
    <mergeCell ref="O483:P483"/>
    <mergeCell ref="A485:A486"/>
    <mergeCell ref="A487:A488"/>
    <mergeCell ref="A489:A490"/>
    <mergeCell ref="A491:A492"/>
    <mergeCell ref="A493:A494"/>
    <mergeCell ref="C482:D482"/>
    <mergeCell ref="E482:F482"/>
    <mergeCell ref="G482:H482"/>
    <mergeCell ref="I482:J482"/>
  </mergeCells>
  <pageMargins left="0.70866141732283472" right="0.70866141732283472" top="0.74803149606299213" bottom="0.74803149606299213" header="0.31496062992125984" footer="0.31496062992125984"/>
  <pageSetup paperSize="9" scale="71" fitToHeight="0" orientation="landscape" horizontalDpi="4294967293" r:id="rId1"/>
  <headerFooter>
    <oddHeader>&amp;C&amp;D&amp;
&amp;R&amp;P</oddHeader>
  </headerFooter>
  <rowBreaks count="20" manualBreakCount="20">
    <brk id="24" max="16383" man="1"/>
    <brk id="48" max="16383" man="1"/>
    <brk id="72" max="16383" man="1"/>
    <brk id="96" max="16383" man="1"/>
    <brk id="120" max="16383" man="1"/>
    <brk id="144" max="16383" man="1"/>
    <brk id="168" max="16383" man="1"/>
    <brk id="192" max="16383" man="1"/>
    <brk id="216" max="16383" man="1"/>
    <brk id="240" max="16383" man="1"/>
    <brk id="264" max="16383" man="1"/>
    <brk id="288" max="16383" man="1"/>
    <brk id="312" max="16383" man="1"/>
    <brk id="336" max="16383" man="1"/>
    <brk id="360" max="16383" man="1"/>
    <brk id="384" max="16383" man="1"/>
    <brk id="408" max="16383" man="1"/>
    <brk id="432" max="16383" man="1"/>
    <brk id="456" max="16383" man="1"/>
    <brk id="480" max="16383" man="1"/>
  </rowBreaks>
  <ignoredErrors>
    <ignoredError sqref="E5:E6 O5:O14 M5:M14 K5:K14 I5:I14 G5:G12 E7:E14 E29:E38 G29:G38 I29:I38 K29:K38 M29:M38 O29:O38 O53:O62 M53:M62 K53:K62 I53:I62 G53:G62 E53:E62 E77:E86 O77:O86 M77:M86 K77:K86 I77:I86 G77:G86 O101:O110 M101:M110 K101:K110 I101:I110 G101:G110 E101:E110 E125:E134 G125:G134 I125:I134 K125:K134 M125:M134 O125:O134 E149:E158 G1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200"/>
  <sheetViews>
    <sheetView topLeftCell="U3" workbookViewId="0">
      <selection activeCell="AO13" sqref="AO13"/>
    </sheetView>
  </sheetViews>
  <sheetFormatPr defaultRowHeight="14.5" x14ac:dyDescent="0.35"/>
  <cols>
    <col min="1" max="1" width="2.81640625" customWidth="1"/>
    <col min="2" max="3" width="2.54296875" customWidth="1"/>
    <col min="4" max="5" width="2" customWidth="1"/>
    <col min="6" max="6" width="2.81640625" customWidth="1"/>
    <col min="7" max="7" width="2.54296875" customWidth="1"/>
    <col min="8" max="9" width="3.1796875" customWidth="1"/>
    <col min="10" max="11" width="2.81640625" customWidth="1"/>
    <col min="12" max="12" width="3.1796875" customWidth="1"/>
    <col min="13" max="15" width="2.81640625" customWidth="1"/>
    <col min="16" max="16" width="3.453125" customWidth="1"/>
    <col min="17" max="17" width="3" customWidth="1"/>
    <col min="18" max="18" width="2.1796875" customWidth="1"/>
    <col min="19" max="19" width="2.81640625" customWidth="1"/>
    <col min="20" max="20" width="2.453125" customWidth="1"/>
    <col min="21" max="21" width="3.453125" customWidth="1"/>
    <col min="22" max="28" width="3.81640625" customWidth="1"/>
    <col min="30" max="30" width="16.54296875" bestFit="1" customWidth="1"/>
    <col min="31" max="31" width="8.54296875" bestFit="1" customWidth="1"/>
  </cols>
  <sheetData>
    <row r="1" spans="1:42" x14ac:dyDescent="0.35">
      <c r="A1" t="s">
        <v>501</v>
      </c>
      <c r="B1" t="s">
        <v>502</v>
      </c>
      <c r="C1" t="s">
        <v>503</v>
      </c>
      <c r="E1" s="17" t="s">
        <v>30</v>
      </c>
      <c r="F1" s="17" t="s">
        <v>30</v>
      </c>
      <c r="G1" s="85" t="s">
        <v>73</v>
      </c>
      <c r="H1" s="85" t="s">
        <v>73</v>
      </c>
      <c r="I1" s="101" t="s">
        <v>66</v>
      </c>
      <c r="J1" s="101" t="s">
        <v>66</v>
      </c>
      <c r="K1" s="142" t="s">
        <v>41</v>
      </c>
      <c r="L1" s="142" t="s">
        <v>41</v>
      </c>
      <c r="M1" s="87" t="s">
        <v>128</v>
      </c>
      <c r="N1" s="87" t="s">
        <v>128</v>
      </c>
      <c r="O1" s="83" t="s">
        <v>504</v>
      </c>
      <c r="P1" s="83" t="s">
        <v>504</v>
      </c>
      <c r="Q1" s="142" t="str">
        <f>AK5</f>
        <v>P</v>
      </c>
      <c r="R1" s="142" t="str">
        <f>Q1</f>
        <v>P</v>
      </c>
      <c r="S1" s="142" t="str">
        <f>AL5</f>
        <v>I</v>
      </c>
      <c r="T1" s="142" t="str">
        <f>S1</f>
        <v>I</v>
      </c>
      <c r="U1" s="148" t="str">
        <f>AM5</f>
        <v>UK</v>
      </c>
      <c r="V1" s="159" t="str">
        <f>U1</f>
        <v>UK</v>
      </c>
      <c r="W1" s="148">
        <f>AN5</f>
        <v>0</v>
      </c>
      <c r="X1" s="148">
        <f>W1</f>
        <v>0</v>
      </c>
      <c r="Y1" s="142">
        <f>AO5</f>
        <v>0</v>
      </c>
      <c r="Z1" s="142">
        <f>Y1</f>
        <v>0</v>
      </c>
      <c r="AA1" s="142">
        <f>AP5</f>
        <v>0</v>
      </c>
      <c r="AB1" s="142">
        <f>AA1</f>
        <v>0</v>
      </c>
    </row>
    <row r="2" spans="1:42" x14ac:dyDescent="0.35">
      <c r="A2" t="str">
        <f>Database!V2</f>
        <v>cansl</v>
      </c>
      <c r="B2">
        <f>Database!W2</f>
        <v>0</v>
      </c>
      <c r="C2">
        <f>Database!X2</f>
        <v>0</v>
      </c>
      <c r="E2" s="146">
        <f>IF(A2=$E$1,B2,)</f>
        <v>0</v>
      </c>
      <c r="F2" s="146">
        <f>IF(E2&gt;0,E2*C2,)</f>
        <v>0</v>
      </c>
      <c r="G2" s="149">
        <f>IF(A2=$G$1,B2,)</f>
        <v>0</v>
      </c>
      <c r="H2" s="149">
        <f>IF(G2&gt;0,G2*C2,)</f>
        <v>0</v>
      </c>
      <c r="I2" s="151">
        <f>IF(A2=$I$1,B2,)</f>
        <v>0</v>
      </c>
      <c r="J2" s="151">
        <f>IF(I2&gt;0,I2*C2,)</f>
        <v>0</v>
      </c>
      <c r="K2" s="148">
        <f>IF(A2=$K$1,B2,)</f>
        <v>0</v>
      </c>
      <c r="L2" s="148">
        <f>IF(K2&gt;0,K2*C2,)</f>
        <v>0</v>
      </c>
      <c r="M2" s="150">
        <f>IF(A2=$M$1,B2,)</f>
        <v>0</v>
      </c>
      <c r="N2" s="150">
        <f>IF(M2&gt;0,M2*C2,)</f>
        <v>0</v>
      </c>
      <c r="O2" s="147">
        <f>Q2+S2+U2+W2+Y2+AA2</f>
        <v>0</v>
      </c>
      <c r="P2" s="147">
        <f>IF(O2&gt;0,O2*C2,)</f>
        <v>0</v>
      </c>
      <c r="Q2" s="148">
        <f>IF(A2=$Q$1,B2,)</f>
        <v>0</v>
      </c>
      <c r="R2" s="148">
        <f>Q2*C2</f>
        <v>0</v>
      </c>
      <c r="S2" s="148">
        <f>IF(A2=$S$1,B2,)</f>
        <v>0</v>
      </c>
      <c r="T2" s="148">
        <f>S2*C2</f>
        <v>0</v>
      </c>
      <c r="U2" s="148">
        <f>IF(A2=$U$1,B2,)</f>
        <v>0</v>
      </c>
      <c r="V2" s="159">
        <f>IF(U2&gt;0,U2*C2,)</f>
        <v>0</v>
      </c>
      <c r="W2" s="148">
        <f>IF(A2=$W$1,B2,)</f>
        <v>0</v>
      </c>
      <c r="X2" s="148">
        <f>W2*C2</f>
        <v>0</v>
      </c>
      <c r="Y2" s="148">
        <f>IF(A2=$Y$1,B2,0)</f>
        <v>0</v>
      </c>
      <c r="Z2" s="148">
        <f>Y2*C2</f>
        <v>0</v>
      </c>
      <c r="AA2" s="148">
        <f>IF(A2=$AA$1,B2,0)</f>
        <v>0</v>
      </c>
      <c r="AB2" s="148">
        <f>AA2*C2</f>
        <v>0</v>
      </c>
    </row>
    <row r="3" spans="1:42" x14ac:dyDescent="0.35">
      <c r="A3" t="str">
        <f>Database!V3</f>
        <v>DK</v>
      </c>
      <c r="B3">
        <f>Database!W3</f>
        <v>1</v>
      </c>
      <c r="C3">
        <f>Database!X3</f>
        <v>7</v>
      </c>
      <c r="E3" s="146">
        <f t="shared" ref="E3:E22" si="0">IF(A3=$E$1,B3,)</f>
        <v>1</v>
      </c>
      <c r="F3" s="146">
        <f t="shared" ref="F3:F22" si="1">IF(E3&gt;0,E3*C3,)</f>
        <v>7</v>
      </c>
      <c r="G3" s="149">
        <f t="shared" ref="G3:G22" si="2">IF(A3=$G$1,B3,)</f>
        <v>0</v>
      </c>
      <c r="H3" s="149">
        <f t="shared" ref="H3:H22" si="3">IF(G3&gt;0,G3*C3,)</f>
        <v>0</v>
      </c>
      <c r="I3" s="151">
        <f t="shared" ref="I3:I22" si="4">IF(A3=$I$1,B3,)</f>
        <v>0</v>
      </c>
      <c r="J3" s="151">
        <f t="shared" ref="J3:J22" si="5">IF(I3&gt;0,I3*C3,)</f>
        <v>0</v>
      </c>
      <c r="K3" s="148">
        <f t="shared" ref="K3:K22" si="6">IF(A3=$K$1,B3,)</f>
        <v>0</v>
      </c>
      <c r="L3" s="148">
        <f t="shared" ref="L3:L22" si="7">IF(K3&gt;0,K3*C3,)</f>
        <v>0</v>
      </c>
      <c r="M3" s="150">
        <f t="shared" ref="M3:M22" si="8">IF(A3=$M$1,B3,)</f>
        <v>0</v>
      </c>
      <c r="N3" s="150">
        <f t="shared" ref="N3:N22" si="9">IF(M3&gt;0,M3*C3,)</f>
        <v>0</v>
      </c>
      <c r="O3" s="147">
        <f t="shared" ref="O3:O66" si="10">Q3+S3+U3+W3+Y3+AA3</f>
        <v>0</v>
      </c>
      <c r="P3" s="147">
        <f t="shared" ref="P3:P66" si="11">IF(O3&gt;0,O3*C3,)</f>
        <v>0</v>
      </c>
      <c r="Q3" s="148">
        <f t="shared" ref="Q3:Q22" si="12">IF(A3=$Q$1,B3,)</f>
        <v>0</v>
      </c>
      <c r="R3" s="148">
        <f t="shared" ref="R3:R22" si="13">Q3*C3</f>
        <v>0</v>
      </c>
      <c r="S3" s="148">
        <f t="shared" ref="S3:S22" si="14">IF(A3=$S$1,B3,)</f>
        <v>0</v>
      </c>
      <c r="T3" s="148">
        <f t="shared" ref="T3:T22" si="15">S3*C3</f>
        <v>0</v>
      </c>
      <c r="U3" s="148">
        <f t="shared" ref="U3:U66" si="16">IF(A3=$U$1,B3,)</f>
        <v>0</v>
      </c>
      <c r="V3" s="159">
        <f t="shared" ref="V3:V66" si="17">IF(U3&gt;0,U3*C3,)</f>
        <v>0</v>
      </c>
      <c r="W3" s="148">
        <f t="shared" ref="W3:W66" si="18">IF(A3=$W$1,B3,)</f>
        <v>0</v>
      </c>
      <c r="X3" s="148">
        <f t="shared" ref="X3:X66" si="19">W3*C3</f>
        <v>0</v>
      </c>
      <c r="Y3" s="148">
        <f t="shared" ref="Y3:Y66" si="20">IF(A3=$Y$1,B3,0)</f>
        <v>0</v>
      </c>
      <c r="Z3" s="148">
        <f t="shared" ref="Z3:Z66" si="21">Y3*C3</f>
        <v>0</v>
      </c>
      <c r="AA3" s="148">
        <f t="shared" ref="AA3:AA66" si="22">IF(A3=$AA$1,B3,0)</f>
        <v>0</v>
      </c>
      <c r="AB3" s="148">
        <f t="shared" ref="AB3:AB66" si="23">AA3*C3</f>
        <v>0</v>
      </c>
    </row>
    <row r="4" spans="1:42" ht="15" thickBot="1" x14ac:dyDescent="0.4">
      <c r="A4" t="str">
        <f>Database!V4</f>
        <v>DK</v>
      </c>
      <c r="B4">
        <f>Database!W4</f>
        <v>1</v>
      </c>
      <c r="C4">
        <f>Database!X4</f>
        <v>14</v>
      </c>
      <c r="E4" s="146">
        <f t="shared" si="0"/>
        <v>1</v>
      </c>
      <c r="F4" s="146">
        <f t="shared" si="1"/>
        <v>14</v>
      </c>
      <c r="G4" s="149">
        <f t="shared" si="2"/>
        <v>0</v>
      </c>
      <c r="H4" s="149">
        <f t="shared" si="3"/>
        <v>0</v>
      </c>
      <c r="I4" s="151">
        <f t="shared" si="4"/>
        <v>0</v>
      </c>
      <c r="J4" s="151">
        <f t="shared" si="5"/>
        <v>0</v>
      </c>
      <c r="K4" s="148">
        <f t="shared" si="6"/>
        <v>0</v>
      </c>
      <c r="L4" s="148">
        <f t="shared" si="7"/>
        <v>0</v>
      </c>
      <c r="M4" s="150">
        <f t="shared" si="8"/>
        <v>0</v>
      </c>
      <c r="N4" s="150">
        <f t="shared" si="9"/>
        <v>0</v>
      </c>
      <c r="O4" s="147">
        <f t="shared" si="10"/>
        <v>0</v>
      </c>
      <c r="P4" s="147">
        <f t="shared" si="11"/>
        <v>0</v>
      </c>
      <c r="Q4" s="148">
        <f t="shared" si="12"/>
        <v>0</v>
      </c>
      <c r="R4" s="148">
        <f t="shared" si="13"/>
        <v>0</v>
      </c>
      <c r="S4" s="148">
        <f t="shared" si="14"/>
        <v>0</v>
      </c>
      <c r="T4" s="148">
        <f t="shared" si="15"/>
        <v>0</v>
      </c>
      <c r="U4" s="148">
        <f t="shared" si="16"/>
        <v>0</v>
      </c>
      <c r="V4" s="159">
        <f t="shared" si="17"/>
        <v>0</v>
      </c>
      <c r="W4" s="148">
        <f t="shared" si="18"/>
        <v>0</v>
      </c>
      <c r="X4" s="148">
        <f t="shared" si="19"/>
        <v>0</v>
      </c>
      <c r="Y4" s="148">
        <f t="shared" si="20"/>
        <v>0</v>
      </c>
      <c r="Z4" s="148">
        <f t="shared" si="21"/>
        <v>0</v>
      </c>
      <c r="AA4" s="148">
        <f t="shared" si="22"/>
        <v>0</v>
      </c>
      <c r="AB4" s="148">
        <f t="shared" si="23"/>
        <v>0</v>
      </c>
      <c r="AD4" t="s">
        <v>505</v>
      </c>
      <c r="AK4" t="s">
        <v>506</v>
      </c>
      <c r="AM4" s="1"/>
      <c r="AO4" s="1"/>
    </row>
    <row r="5" spans="1:42" x14ac:dyDescent="0.35">
      <c r="A5" t="str">
        <f>Database!V5</f>
        <v>DK</v>
      </c>
      <c r="B5">
        <f>Database!W5</f>
        <v>2</v>
      </c>
      <c r="C5">
        <f>Database!X5</f>
        <v>7</v>
      </c>
      <c r="E5" s="146">
        <f t="shared" si="0"/>
        <v>2</v>
      </c>
      <c r="F5" s="146">
        <f t="shared" si="1"/>
        <v>14</v>
      </c>
      <c r="G5" s="149">
        <f t="shared" si="2"/>
        <v>0</v>
      </c>
      <c r="H5" s="149">
        <f t="shared" si="3"/>
        <v>0</v>
      </c>
      <c r="I5" s="151">
        <f t="shared" si="4"/>
        <v>0</v>
      </c>
      <c r="J5" s="151">
        <f t="shared" si="5"/>
        <v>0</v>
      </c>
      <c r="K5" s="148">
        <f t="shared" si="6"/>
        <v>0</v>
      </c>
      <c r="L5" s="148">
        <f t="shared" si="7"/>
        <v>0</v>
      </c>
      <c r="M5" s="150">
        <f t="shared" si="8"/>
        <v>0</v>
      </c>
      <c r="N5" s="150">
        <f t="shared" si="9"/>
        <v>0</v>
      </c>
      <c r="O5" s="147">
        <f t="shared" si="10"/>
        <v>0</v>
      </c>
      <c r="P5" s="147">
        <f t="shared" si="11"/>
        <v>0</v>
      </c>
      <c r="Q5" s="148">
        <f t="shared" si="12"/>
        <v>0</v>
      </c>
      <c r="R5" s="148">
        <f t="shared" si="13"/>
        <v>0</v>
      </c>
      <c r="S5" s="148">
        <f t="shared" si="14"/>
        <v>0</v>
      </c>
      <c r="T5" s="148">
        <f t="shared" si="15"/>
        <v>0</v>
      </c>
      <c r="U5" s="148">
        <f t="shared" si="16"/>
        <v>0</v>
      </c>
      <c r="V5" s="159">
        <f t="shared" si="17"/>
        <v>0</v>
      </c>
      <c r="W5" s="148">
        <f t="shared" si="18"/>
        <v>0</v>
      </c>
      <c r="X5" s="148">
        <f t="shared" si="19"/>
        <v>0</v>
      </c>
      <c r="Y5" s="148">
        <f t="shared" si="20"/>
        <v>0</v>
      </c>
      <c r="Z5" s="148">
        <f t="shared" si="21"/>
        <v>0</v>
      </c>
      <c r="AA5" s="148">
        <f t="shared" si="22"/>
        <v>0</v>
      </c>
      <c r="AB5" s="148">
        <f t="shared" si="23"/>
        <v>0</v>
      </c>
      <c r="AD5" s="153"/>
      <c r="AE5" s="154" t="s">
        <v>30</v>
      </c>
      <c r="AF5" s="154" t="s">
        <v>73</v>
      </c>
      <c r="AG5" s="154" t="s">
        <v>66</v>
      </c>
      <c r="AH5" s="154" t="s">
        <v>41</v>
      </c>
      <c r="AI5" s="154" t="s">
        <v>128</v>
      </c>
      <c r="AJ5" s="158" t="s">
        <v>504</v>
      </c>
      <c r="AK5" s="183" t="s">
        <v>161</v>
      </c>
      <c r="AL5" s="184" t="s">
        <v>507</v>
      </c>
      <c r="AM5" s="184" t="s">
        <v>207</v>
      </c>
      <c r="AN5" s="184"/>
      <c r="AO5" s="184"/>
      <c r="AP5" s="185"/>
    </row>
    <row r="6" spans="1:42" x14ac:dyDescent="0.35">
      <c r="A6" t="str">
        <f>Database!V6</f>
        <v>D</v>
      </c>
      <c r="B6">
        <f>Database!W6</f>
        <v>2</v>
      </c>
      <c r="C6">
        <f>Database!X6</f>
        <v>7</v>
      </c>
      <c r="E6" s="146">
        <f t="shared" si="0"/>
        <v>0</v>
      </c>
      <c r="F6" s="146">
        <f t="shared" si="1"/>
        <v>0</v>
      </c>
      <c r="G6" s="149">
        <f t="shared" si="2"/>
        <v>0</v>
      </c>
      <c r="H6" s="149">
        <f t="shared" si="3"/>
        <v>0</v>
      </c>
      <c r="I6" s="151">
        <f t="shared" si="4"/>
        <v>0</v>
      </c>
      <c r="J6" s="151">
        <f t="shared" si="5"/>
        <v>0</v>
      </c>
      <c r="K6" s="148">
        <f t="shared" si="6"/>
        <v>2</v>
      </c>
      <c r="L6" s="148">
        <f t="shared" si="7"/>
        <v>14</v>
      </c>
      <c r="M6" s="150">
        <f t="shared" si="8"/>
        <v>0</v>
      </c>
      <c r="N6" s="150">
        <f t="shared" si="9"/>
        <v>0</v>
      </c>
      <c r="O6" s="147">
        <f t="shared" si="10"/>
        <v>0</v>
      </c>
      <c r="P6" s="147">
        <f t="shared" si="11"/>
        <v>0</v>
      </c>
      <c r="Q6" s="148">
        <f t="shared" si="12"/>
        <v>0</v>
      </c>
      <c r="R6" s="148">
        <f t="shared" si="13"/>
        <v>0</v>
      </c>
      <c r="S6" s="148">
        <f t="shared" si="14"/>
        <v>0</v>
      </c>
      <c r="T6" s="148">
        <f t="shared" si="15"/>
        <v>0</v>
      </c>
      <c r="U6" s="148">
        <f t="shared" si="16"/>
        <v>0</v>
      </c>
      <c r="V6" s="159">
        <f t="shared" si="17"/>
        <v>0</v>
      </c>
      <c r="W6" s="148">
        <f t="shared" si="18"/>
        <v>0</v>
      </c>
      <c r="X6" s="148">
        <f t="shared" si="19"/>
        <v>0</v>
      </c>
      <c r="Y6" s="148">
        <f t="shared" si="20"/>
        <v>0</v>
      </c>
      <c r="Z6" s="148">
        <f t="shared" si="21"/>
        <v>0</v>
      </c>
      <c r="AA6" s="148">
        <f t="shared" si="22"/>
        <v>0</v>
      </c>
      <c r="AB6" s="148">
        <f t="shared" si="23"/>
        <v>0</v>
      </c>
      <c r="AD6" s="155" t="s">
        <v>502</v>
      </c>
      <c r="AE6" s="148">
        <f>SUM(E2:E200)</f>
        <v>172</v>
      </c>
      <c r="AF6" s="148">
        <f>SUM(G2:G200)</f>
        <v>2</v>
      </c>
      <c r="AG6" s="148">
        <f>SUM(I2:I200)</f>
        <v>29</v>
      </c>
      <c r="AH6" s="148">
        <f>SUM(K2:K200)</f>
        <v>38</v>
      </c>
      <c r="AI6" s="148">
        <f>SUM(M2:M200)</f>
        <v>5</v>
      </c>
      <c r="AJ6" s="159">
        <f>SUM(O2:O200)</f>
        <v>4</v>
      </c>
      <c r="AK6" s="161">
        <f>SUM(Q2:Q200)</f>
        <v>2</v>
      </c>
      <c r="AL6" s="150">
        <f>SUM(S2:S200)</f>
        <v>0</v>
      </c>
      <c r="AM6" s="150">
        <f>SUM(U2:U200)</f>
        <v>2</v>
      </c>
      <c r="AN6" s="150">
        <f>SUM(W2:W200)</f>
        <v>0</v>
      </c>
      <c r="AO6" s="150">
        <f>SUM(Y2:Y200)</f>
        <v>0</v>
      </c>
      <c r="AP6" s="162">
        <f>SUM(AA2:AA200)</f>
        <v>0</v>
      </c>
    </row>
    <row r="7" spans="1:42" ht="15" thickBot="1" x14ac:dyDescent="0.4">
      <c r="A7" t="str">
        <f>Database!V7</f>
        <v>DK</v>
      </c>
      <c r="B7">
        <f>Database!W7</f>
        <v>4</v>
      </c>
      <c r="C7">
        <f>Database!X7</f>
        <v>3</v>
      </c>
      <c r="E7" s="146">
        <f t="shared" si="0"/>
        <v>4</v>
      </c>
      <c r="F7" s="146">
        <f t="shared" si="1"/>
        <v>12</v>
      </c>
      <c r="G7" s="149">
        <f t="shared" si="2"/>
        <v>0</v>
      </c>
      <c r="H7" s="149">
        <f t="shared" si="3"/>
        <v>0</v>
      </c>
      <c r="I7" s="151">
        <f t="shared" si="4"/>
        <v>0</v>
      </c>
      <c r="J7" s="151">
        <f t="shared" si="5"/>
        <v>0</v>
      </c>
      <c r="K7" s="148">
        <f t="shared" si="6"/>
        <v>0</v>
      </c>
      <c r="L7" s="148">
        <f t="shared" si="7"/>
        <v>0</v>
      </c>
      <c r="M7" s="150">
        <f t="shared" si="8"/>
        <v>0</v>
      </c>
      <c r="N7" s="150">
        <f t="shared" si="9"/>
        <v>0</v>
      </c>
      <c r="O7" s="147">
        <f t="shared" si="10"/>
        <v>0</v>
      </c>
      <c r="P7" s="147">
        <f t="shared" si="11"/>
        <v>0</v>
      </c>
      <c r="Q7" s="148">
        <f t="shared" si="12"/>
        <v>0</v>
      </c>
      <c r="R7" s="148">
        <f t="shared" si="13"/>
        <v>0</v>
      </c>
      <c r="S7" s="148">
        <f t="shared" si="14"/>
        <v>0</v>
      </c>
      <c r="T7" s="148">
        <f t="shared" si="15"/>
        <v>0</v>
      </c>
      <c r="U7" s="148">
        <f t="shared" si="16"/>
        <v>0</v>
      </c>
      <c r="V7" s="159">
        <f t="shared" si="17"/>
        <v>0</v>
      </c>
      <c r="W7" s="148">
        <f t="shared" si="18"/>
        <v>0</v>
      </c>
      <c r="X7" s="148">
        <f t="shared" si="19"/>
        <v>0</v>
      </c>
      <c r="Y7" s="148">
        <f t="shared" si="20"/>
        <v>0</v>
      </c>
      <c r="Z7" s="148">
        <f t="shared" si="21"/>
        <v>0</v>
      </c>
      <c r="AA7" s="148">
        <f t="shared" si="22"/>
        <v>0</v>
      </c>
      <c r="AB7" s="148">
        <f t="shared" si="23"/>
        <v>0</v>
      </c>
      <c r="AD7" s="156" t="s">
        <v>503</v>
      </c>
      <c r="AE7" s="157">
        <f>SUM(F2:F200)</f>
        <v>749</v>
      </c>
      <c r="AF7" s="157">
        <f>SUM(H2:H200)</f>
        <v>10</v>
      </c>
      <c r="AG7" s="157">
        <f>SUM(J2:J200)</f>
        <v>97</v>
      </c>
      <c r="AH7" s="157">
        <f>SUM(L2:L200)</f>
        <v>244</v>
      </c>
      <c r="AI7" s="157">
        <f>SUM(N2:N200)</f>
        <v>18</v>
      </c>
      <c r="AJ7" s="160">
        <f>SUM(P2:P200)</f>
        <v>10</v>
      </c>
      <c r="AK7" s="163">
        <f>SUM(R2:R200)</f>
        <v>6</v>
      </c>
      <c r="AL7" s="164">
        <f>SUM(T2:T200)</f>
        <v>0</v>
      </c>
      <c r="AM7" s="164">
        <f>SUM(V2:V200)</f>
        <v>4</v>
      </c>
      <c r="AN7" s="164">
        <f>SUM(X2:X200)</f>
        <v>0</v>
      </c>
      <c r="AO7" s="164">
        <f>SUM(Z2:Z200)</f>
        <v>0</v>
      </c>
      <c r="AP7" s="165">
        <f>SUM(AB2:AB200)</f>
        <v>0</v>
      </c>
    </row>
    <row r="8" spans="1:42" x14ac:dyDescent="0.35">
      <c r="A8" t="str">
        <f>Database!V8</f>
        <v>D</v>
      </c>
      <c r="B8">
        <f>Database!W8</f>
        <v>4</v>
      </c>
      <c r="C8">
        <f>Database!X8</f>
        <v>7</v>
      </c>
      <c r="E8" s="146">
        <f t="shared" si="0"/>
        <v>0</v>
      </c>
      <c r="F8" s="146">
        <f t="shared" si="1"/>
        <v>0</v>
      </c>
      <c r="G8" s="149">
        <f t="shared" si="2"/>
        <v>0</v>
      </c>
      <c r="H8" s="149">
        <f t="shared" si="3"/>
        <v>0</v>
      </c>
      <c r="I8" s="151">
        <f t="shared" si="4"/>
        <v>0</v>
      </c>
      <c r="J8" s="151">
        <f t="shared" si="5"/>
        <v>0</v>
      </c>
      <c r="K8" s="148">
        <f t="shared" si="6"/>
        <v>4</v>
      </c>
      <c r="L8" s="148">
        <f t="shared" si="7"/>
        <v>28</v>
      </c>
      <c r="M8" s="150">
        <f t="shared" si="8"/>
        <v>0</v>
      </c>
      <c r="N8" s="150">
        <f t="shared" si="9"/>
        <v>0</v>
      </c>
      <c r="O8" s="147">
        <f t="shared" si="10"/>
        <v>0</v>
      </c>
      <c r="P8" s="147">
        <f t="shared" si="11"/>
        <v>0</v>
      </c>
      <c r="Q8" s="148">
        <f t="shared" si="12"/>
        <v>0</v>
      </c>
      <c r="R8" s="148">
        <f t="shared" si="13"/>
        <v>0</v>
      </c>
      <c r="S8" s="148">
        <f t="shared" si="14"/>
        <v>0</v>
      </c>
      <c r="T8" s="148">
        <f t="shared" si="15"/>
        <v>0</v>
      </c>
      <c r="U8" s="148">
        <f t="shared" si="16"/>
        <v>0</v>
      </c>
      <c r="V8" s="159">
        <f t="shared" si="17"/>
        <v>0</v>
      </c>
      <c r="W8" s="148">
        <f t="shared" si="18"/>
        <v>0</v>
      </c>
      <c r="X8" s="148">
        <f t="shared" si="19"/>
        <v>0</v>
      </c>
      <c r="Y8" s="148">
        <f t="shared" si="20"/>
        <v>0</v>
      </c>
      <c r="Z8" s="148">
        <f t="shared" si="21"/>
        <v>0</v>
      </c>
      <c r="AA8" s="148">
        <f t="shared" si="22"/>
        <v>0</v>
      </c>
      <c r="AB8" s="148">
        <f t="shared" si="23"/>
        <v>0</v>
      </c>
    </row>
    <row r="9" spans="1:42" x14ac:dyDescent="0.35">
      <c r="A9" t="str">
        <f>Database!V9</f>
        <v>DK</v>
      </c>
      <c r="B9">
        <f>Database!W9</f>
        <v>2</v>
      </c>
      <c r="C9">
        <f>Database!X9</f>
        <v>7</v>
      </c>
      <c r="E9" s="146">
        <f t="shared" si="0"/>
        <v>2</v>
      </c>
      <c r="F9" s="146">
        <f t="shared" si="1"/>
        <v>14</v>
      </c>
      <c r="G9" s="149">
        <f t="shared" si="2"/>
        <v>0</v>
      </c>
      <c r="H9" s="149">
        <f t="shared" si="3"/>
        <v>0</v>
      </c>
      <c r="I9" s="151">
        <f t="shared" si="4"/>
        <v>0</v>
      </c>
      <c r="J9" s="151">
        <f t="shared" si="5"/>
        <v>0</v>
      </c>
      <c r="K9" s="148">
        <f t="shared" si="6"/>
        <v>0</v>
      </c>
      <c r="L9" s="148">
        <f t="shared" si="7"/>
        <v>0</v>
      </c>
      <c r="M9" s="150">
        <f t="shared" si="8"/>
        <v>0</v>
      </c>
      <c r="N9" s="150">
        <f t="shared" si="9"/>
        <v>0</v>
      </c>
      <c r="O9" s="147">
        <f t="shared" si="10"/>
        <v>0</v>
      </c>
      <c r="P9" s="147">
        <f t="shared" si="11"/>
        <v>0</v>
      </c>
      <c r="Q9" s="148">
        <f t="shared" si="12"/>
        <v>0</v>
      </c>
      <c r="R9" s="148">
        <f t="shared" si="13"/>
        <v>0</v>
      </c>
      <c r="S9" s="148">
        <f t="shared" si="14"/>
        <v>0</v>
      </c>
      <c r="T9" s="148">
        <f t="shared" si="15"/>
        <v>0</v>
      </c>
      <c r="U9" s="148">
        <f t="shared" si="16"/>
        <v>0</v>
      </c>
      <c r="V9" s="159">
        <f t="shared" si="17"/>
        <v>0</v>
      </c>
      <c r="W9" s="148">
        <f t="shared" si="18"/>
        <v>0</v>
      </c>
      <c r="X9" s="148">
        <f t="shared" si="19"/>
        <v>0</v>
      </c>
      <c r="Y9" s="148">
        <f t="shared" si="20"/>
        <v>0</v>
      </c>
      <c r="Z9" s="148">
        <f t="shared" si="21"/>
        <v>0</v>
      </c>
      <c r="AA9" s="148">
        <f t="shared" si="22"/>
        <v>0</v>
      </c>
      <c r="AB9" s="148">
        <f t="shared" si="23"/>
        <v>0</v>
      </c>
    </row>
    <row r="10" spans="1:42" x14ac:dyDescent="0.35">
      <c r="A10" t="str">
        <f>Database!V10</f>
        <v>DK</v>
      </c>
      <c r="B10">
        <f>Database!W10</f>
        <v>2</v>
      </c>
      <c r="C10">
        <f>Database!X10</f>
        <v>3</v>
      </c>
      <c r="E10" s="146">
        <f t="shared" si="0"/>
        <v>2</v>
      </c>
      <c r="F10" s="146">
        <f t="shared" si="1"/>
        <v>6</v>
      </c>
      <c r="G10" s="149">
        <f t="shared" si="2"/>
        <v>0</v>
      </c>
      <c r="H10" s="149">
        <f t="shared" si="3"/>
        <v>0</v>
      </c>
      <c r="I10" s="151">
        <f t="shared" si="4"/>
        <v>0</v>
      </c>
      <c r="J10" s="151">
        <f t="shared" si="5"/>
        <v>0</v>
      </c>
      <c r="K10" s="148">
        <f t="shared" si="6"/>
        <v>0</v>
      </c>
      <c r="L10" s="148">
        <f t="shared" si="7"/>
        <v>0</v>
      </c>
      <c r="M10" s="150">
        <f t="shared" si="8"/>
        <v>0</v>
      </c>
      <c r="N10" s="150">
        <f t="shared" si="9"/>
        <v>0</v>
      </c>
      <c r="O10" s="147">
        <f t="shared" si="10"/>
        <v>0</v>
      </c>
      <c r="P10" s="147">
        <f t="shared" si="11"/>
        <v>0</v>
      </c>
      <c r="Q10" s="148">
        <f t="shared" si="12"/>
        <v>0</v>
      </c>
      <c r="R10" s="148">
        <f t="shared" si="13"/>
        <v>0</v>
      </c>
      <c r="S10" s="148">
        <f t="shared" si="14"/>
        <v>0</v>
      </c>
      <c r="T10" s="148">
        <f t="shared" si="15"/>
        <v>0</v>
      </c>
      <c r="U10" s="148">
        <f t="shared" si="16"/>
        <v>0</v>
      </c>
      <c r="V10" s="159">
        <f t="shared" si="17"/>
        <v>0</v>
      </c>
      <c r="W10" s="148">
        <f t="shared" si="18"/>
        <v>0</v>
      </c>
      <c r="X10" s="148">
        <f t="shared" si="19"/>
        <v>0</v>
      </c>
      <c r="Y10" s="148">
        <f t="shared" si="20"/>
        <v>0</v>
      </c>
      <c r="Z10" s="148">
        <f t="shared" si="21"/>
        <v>0</v>
      </c>
      <c r="AA10" s="148">
        <f t="shared" si="22"/>
        <v>0</v>
      </c>
      <c r="AB10" s="148">
        <f t="shared" si="23"/>
        <v>0</v>
      </c>
    </row>
    <row r="11" spans="1:42" x14ac:dyDescent="0.35">
      <c r="A11" t="str">
        <f>Database!V11</f>
        <v>DK</v>
      </c>
      <c r="B11">
        <f>Database!W11</f>
        <v>2</v>
      </c>
      <c r="C11">
        <f>Database!X11</f>
        <v>3</v>
      </c>
      <c r="E11" s="146">
        <f t="shared" si="0"/>
        <v>2</v>
      </c>
      <c r="F11" s="146">
        <f t="shared" si="1"/>
        <v>6</v>
      </c>
      <c r="G11" s="149">
        <f t="shared" si="2"/>
        <v>0</v>
      </c>
      <c r="H11" s="149">
        <f t="shared" si="3"/>
        <v>0</v>
      </c>
      <c r="I11" s="151">
        <f t="shared" si="4"/>
        <v>0</v>
      </c>
      <c r="J11" s="151">
        <f t="shared" si="5"/>
        <v>0</v>
      </c>
      <c r="K11" s="148">
        <f t="shared" si="6"/>
        <v>0</v>
      </c>
      <c r="L11" s="148">
        <f t="shared" si="7"/>
        <v>0</v>
      </c>
      <c r="M11" s="150">
        <f t="shared" si="8"/>
        <v>0</v>
      </c>
      <c r="N11" s="150">
        <f t="shared" si="9"/>
        <v>0</v>
      </c>
      <c r="O11" s="147">
        <f t="shared" si="10"/>
        <v>0</v>
      </c>
      <c r="P11" s="147">
        <f t="shared" si="11"/>
        <v>0</v>
      </c>
      <c r="Q11" s="148">
        <f t="shared" si="12"/>
        <v>0</v>
      </c>
      <c r="R11" s="148">
        <f t="shared" si="13"/>
        <v>0</v>
      </c>
      <c r="S11" s="148">
        <f t="shared" si="14"/>
        <v>0</v>
      </c>
      <c r="T11" s="148">
        <f t="shared" si="15"/>
        <v>0</v>
      </c>
      <c r="U11" s="148">
        <f t="shared" si="16"/>
        <v>0</v>
      </c>
      <c r="V11" s="159">
        <f t="shared" si="17"/>
        <v>0</v>
      </c>
      <c r="W11" s="148">
        <f t="shared" si="18"/>
        <v>0</v>
      </c>
      <c r="X11" s="148">
        <f t="shared" si="19"/>
        <v>0</v>
      </c>
      <c r="Y11" s="148">
        <f t="shared" si="20"/>
        <v>0</v>
      </c>
      <c r="Z11" s="148">
        <f t="shared" si="21"/>
        <v>0</v>
      </c>
      <c r="AA11" s="148">
        <f t="shared" si="22"/>
        <v>0</v>
      </c>
      <c r="AB11" s="148">
        <f t="shared" si="23"/>
        <v>0</v>
      </c>
    </row>
    <row r="12" spans="1:42" x14ac:dyDescent="0.35">
      <c r="A12" t="str">
        <f>Database!V12</f>
        <v>DK</v>
      </c>
      <c r="B12">
        <f>Database!W12</f>
        <v>2</v>
      </c>
      <c r="C12">
        <f>Database!X12</f>
        <v>7</v>
      </c>
      <c r="E12" s="146">
        <f t="shared" si="0"/>
        <v>2</v>
      </c>
      <c r="F12" s="146">
        <f t="shared" si="1"/>
        <v>14</v>
      </c>
      <c r="G12" s="149">
        <f t="shared" si="2"/>
        <v>0</v>
      </c>
      <c r="H12" s="149">
        <f t="shared" si="3"/>
        <v>0</v>
      </c>
      <c r="I12" s="151">
        <f t="shared" si="4"/>
        <v>0</v>
      </c>
      <c r="J12" s="151">
        <f t="shared" si="5"/>
        <v>0</v>
      </c>
      <c r="K12" s="148">
        <f t="shared" si="6"/>
        <v>0</v>
      </c>
      <c r="L12" s="148">
        <f t="shared" si="7"/>
        <v>0</v>
      </c>
      <c r="M12" s="150">
        <f t="shared" si="8"/>
        <v>0</v>
      </c>
      <c r="N12" s="150">
        <f t="shared" si="9"/>
        <v>0</v>
      </c>
      <c r="O12" s="147">
        <f t="shared" si="10"/>
        <v>0</v>
      </c>
      <c r="P12" s="147">
        <f t="shared" si="11"/>
        <v>0</v>
      </c>
      <c r="Q12" s="148">
        <f t="shared" si="12"/>
        <v>0</v>
      </c>
      <c r="R12" s="148">
        <f t="shared" si="13"/>
        <v>0</v>
      </c>
      <c r="S12" s="148">
        <f t="shared" si="14"/>
        <v>0</v>
      </c>
      <c r="T12" s="148">
        <f t="shared" si="15"/>
        <v>0</v>
      </c>
      <c r="U12" s="148">
        <f t="shared" si="16"/>
        <v>0</v>
      </c>
      <c r="V12" s="159">
        <f t="shared" si="17"/>
        <v>0</v>
      </c>
      <c r="W12" s="148">
        <f t="shared" si="18"/>
        <v>0</v>
      </c>
      <c r="X12" s="148">
        <f t="shared" si="19"/>
        <v>0</v>
      </c>
      <c r="Y12" s="148">
        <f t="shared" si="20"/>
        <v>0</v>
      </c>
      <c r="Z12" s="148">
        <f t="shared" si="21"/>
        <v>0</v>
      </c>
      <c r="AA12" s="148">
        <f t="shared" si="22"/>
        <v>0</v>
      </c>
      <c r="AB12" s="148">
        <f t="shared" si="23"/>
        <v>0</v>
      </c>
    </row>
    <row r="13" spans="1:42" x14ac:dyDescent="0.35">
      <c r="A13" t="str">
        <f>Database!V13</f>
        <v>DK</v>
      </c>
      <c r="B13">
        <f>Database!W13</f>
        <v>2</v>
      </c>
      <c r="C13">
        <f>Database!X13</f>
        <v>5</v>
      </c>
      <c r="E13" s="146">
        <f t="shared" si="0"/>
        <v>2</v>
      </c>
      <c r="F13" s="146">
        <f t="shared" si="1"/>
        <v>10</v>
      </c>
      <c r="G13" s="149">
        <f t="shared" si="2"/>
        <v>0</v>
      </c>
      <c r="H13" s="149">
        <f t="shared" si="3"/>
        <v>0</v>
      </c>
      <c r="I13" s="151">
        <f t="shared" si="4"/>
        <v>0</v>
      </c>
      <c r="J13" s="151">
        <f t="shared" si="5"/>
        <v>0</v>
      </c>
      <c r="K13" s="148">
        <f t="shared" si="6"/>
        <v>0</v>
      </c>
      <c r="L13" s="148">
        <f t="shared" si="7"/>
        <v>0</v>
      </c>
      <c r="M13" s="150">
        <f t="shared" si="8"/>
        <v>0</v>
      </c>
      <c r="N13" s="150">
        <f t="shared" si="9"/>
        <v>0</v>
      </c>
      <c r="O13" s="147">
        <f t="shared" si="10"/>
        <v>0</v>
      </c>
      <c r="P13" s="147">
        <f t="shared" si="11"/>
        <v>0</v>
      </c>
      <c r="Q13" s="148">
        <f t="shared" si="12"/>
        <v>0</v>
      </c>
      <c r="R13" s="148">
        <f t="shared" si="13"/>
        <v>0</v>
      </c>
      <c r="S13" s="148">
        <f t="shared" si="14"/>
        <v>0</v>
      </c>
      <c r="T13" s="148">
        <f t="shared" si="15"/>
        <v>0</v>
      </c>
      <c r="U13" s="148">
        <f t="shared" si="16"/>
        <v>0</v>
      </c>
      <c r="V13" s="159">
        <f t="shared" si="17"/>
        <v>0</v>
      </c>
      <c r="W13" s="148">
        <f t="shared" si="18"/>
        <v>0</v>
      </c>
      <c r="X13" s="148">
        <f t="shared" si="19"/>
        <v>0</v>
      </c>
      <c r="Y13" s="148">
        <f t="shared" si="20"/>
        <v>0</v>
      </c>
      <c r="Z13" s="148">
        <f t="shared" si="21"/>
        <v>0</v>
      </c>
      <c r="AA13" s="148">
        <f t="shared" si="22"/>
        <v>0</v>
      </c>
      <c r="AB13" s="148">
        <f t="shared" si="23"/>
        <v>0</v>
      </c>
    </row>
    <row r="14" spans="1:42" x14ac:dyDescent="0.35">
      <c r="A14" t="str">
        <f>Database!V14</f>
        <v>DK</v>
      </c>
      <c r="B14">
        <f>Database!W14</f>
        <v>2</v>
      </c>
      <c r="C14">
        <f>Database!X14</f>
        <v>5</v>
      </c>
      <c r="E14" s="146">
        <f t="shared" si="0"/>
        <v>2</v>
      </c>
      <c r="F14" s="146">
        <f t="shared" si="1"/>
        <v>10</v>
      </c>
      <c r="G14" s="149">
        <f t="shared" si="2"/>
        <v>0</v>
      </c>
      <c r="H14" s="149">
        <f t="shared" si="3"/>
        <v>0</v>
      </c>
      <c r="I14" s="151">
        <f t="shared" si="4"/>
        <v>0</v>
      </c>
      <c r="J14" s="151">
        <f t="shared" si="5"/>
        <v>0</v>
      </c>
      <c r="K14" s="148">
        <f t="shared" si="6"/>
        <v>0</v>
      </c>
      <c r="L14" s="148">
        <f t="shared" si="7"/>
        <v>0</v>
      </c>
      <c r="M14" s="150">
        <f t="shared" si="8"/>
        <v>0</v>
      </c>
      <c r="N14" s="150">
        <f t="shared" si="9"/>
        <v>0</v>
      </c>
      <c r="O14" s="147">
        <f t="shared" si="10"/>
        <v>0</v>
      </c>
      <c r="P14" s="147">
        <f t="shared" si="11"/>
        <v>0</v>
      </c>
      <c r="Q14" s="148">
        <f t="shared" si="12"/>
        <v>0</v>
      </c>
      <c r="R14" s="148">
        <f t="shared" si="13"/>
        <v>0</v>
      </c>
      <c r="S14" s="148">
        <f t="shared" si="14"/>
        <v>0</v>
      </c>
      <c r="T14" s="148">
        <f t="shared" si="15"/>
        <v>0</v>
      </c>
      <c r="U14" s="148">
        <f t="shared" si="16"/>
        <v>0</v>
      </c>
      <c r="V14" s="159">
        <f t="shared" si="17"/>
        <v>0</v>
      </c>
      <c r="W14" s="148">
        <f t="shared" si="18"/>
        <v>0</v>
      </c>
      <c r="X14" s="148">
        <f t="shared" si="19"/>
        <v>0</v>
      </c>
      <c r="Y14" s="148">
        <f t="shared" si="20"/>
        <v>0</v>
      </c>
      <c r="Z14" s="148">
        <f t="shared" si="21"/>
        <v>0</v>
      </c>
      <c r="AA14" s="148">
        <f t="shared" si="22"/>
        <v>0</v>
      </c>
      <c r="AB14" s="148">
        <f t="shared" si="23"/>
        <v>0</v>
      </c>
    </row>
    <row r="15" spans="1:42" x14ac:dyDescent="0.35">
      <c r="A15" t="str">
        <f>Database!V15</f>
        <v>D</v>
      </c>
      <c r="B15">
        <f>Database!W15</f>
        <v>2</v>
      </c>
      <c r="C15">
        <f>Database!X15</f>
        <v>14</v>
      </c>
      <c r="E15" s="146">
        <f t="shared" si="0"/>
        <v>0</v>
      </c>
      <c r="F15" s="146">
        <f t="shared" si="1"/>
        <v>0</v>
      </c>
      <c r="G15" s="149">
        <f t="shared" si="2"/>
        <v>0</v>
      </c>
      <c r="H15" s="149">
        <f t="shared" si="3"/>
        <v>0</v>
      </c>
      <c r="I15" s="151">
        <f t="shared" si="4"/>
        <v>0</v>
      </c>
      <c r="J15" s="151">
        <f t="shared" si="5"/>
        <v>0</v>
      </c>
      <c r="K15" s="148">
        <f t="shared" si="6"/>
        <v>2</v>
      </c>
      <c r="L15" s="148">
        <f t="shared" si="7"/>
        <v>28</v>
      </c>
      <c r="M15" s="150">
        <f t="shared" si="8"/>
        <v>0</v>
      </c>
      <c r="N15" s="150">
        <f t="shared" si="9"/>
        <v>0</v>
      </c>
      <c r="O15" s="147">
        <f t="shared" si="10"/>
        <v>0</v>
      </c>
      <c r="P15" s="147">
        <f t="shared" si="11"/>
        <v>0</v>
      </c>
      <c r="Q15" s="148">
        <f t="shared" si="12"/>
        <v>0</v>
      </c>
      <c r="R15" s="148">
        <f t="shared" si="13"/>
        <v>0</v>
      </c>
      <c r="S15" s="148">
        <f t="shared" si="14"/>
        <v>0</v>
      </c>
      <c r="T15" s="148">
        <f t="shared" si="15"/>
        <v>0</v>
      </c>
      <c r="U15" s="148">
        <f t="shared" si="16"/>
        <v>0</v>
      </c>
      <c r="V15" s="159">
        <f t="shared" si="17"/>
        <v>0</v>
      </c>
      <c r="W15" s="148">
        <f t="shared" si="18"/>
        <v>0</v>
      </c>
      <c r="X15" s="148">
        <f t="shared" si="19"/>
        <v>0</v>
      </c>
      <c r="Y15" s="148">
        <f t="shared" si="20"/>
        <v>0</v>
      </c>
      <c r="Z15" s="148">
        <f t="shared" si="21"/>
        <v>0</v>
      </c>
      <c r="AA15" s="148">
        <f t="shared" si="22"/>
        <v>0</v>
      </c>
      <c r="AB15" s="148">
        <f t="shared" si="23"/>
        <v>0</v>
      </c>
    </row>
    <row r="16" spans="1:42" x14ac:dyDescent="0.35">
      <c r="A16" t="str">
        <f>Database!V16</f>
        <v>DK</v>
      </c>
      <c r="B16">
        <f>Database!W16</f>
        <v>2</v>
      </c>
      <c r="C16">
        <f>Database!X16</f>
        <v>7</v>
      </c>
      <c r="E16" s="146">
        <f t="shared" si="0"/>
        <v>2</v>
      </c>
      <c r="F16" s="146">
        <f t="shared" si="1"/>
        <v>14</v>
      </c>
      <c r="G16" s="149">
        <f t="shared" si="2"/>
        <v>0</v>
      </c>
      <c r="H16" s="149">
        <f t="shared" si="3"/>
        <v>0</v>
      </c>
      <c r="I16" s="151">
        <f t="shared" si="4"/>
        <v>0</v>
      </c>
      <c r="J16" s="151">
        <f t="shared" si="5"/>
        <v>0</v>
      </c>
      <c r="K16" s="148">
        <f t="shared" si="6"/>
        <v>0</v>
      </c>
      <c r="L16" s="148">
        <f t="shared" si="7"/>
        <v>0</v>
      </c>
      <c r="M16" s="150">
        <f t="shared" si="8"/>
        <v>0</v>
      </c>
      <c r="N16" s="150">
        <f t="shared" si="9"/>
        <v>0</v>
      </c>
      <c r="O16" s="147">
        <f t="shared" si="10"/>
        <v>0</v>
      </c>
      <c r="P16" s="147">
        <f t="shared" si="11"/>
        <v>0</v>
      </c>
      <c r="Q16" s="148">
        <f t="shared" si="12"/>
        <v>0</v>
      </c>
      <c r="R16" s="148">
        <f t="shared" si="13"/>
        <v>0</v>
      </c>
      <c r="S16" s="148">
        <f t="shared" si="14"/>
        <v>0</v>
      </c>
      <c r="T16" s="148">
        <f t="shared" si="15"/>
        <v>0</v>
      </c>
      <c r="U16" s="148">
        <f t="shared" si="16"/>
        <v>0</v>
      </c>
      <c r="V16" s="159">
        <f t="shared" si="17"/>
        <v>0</v>
      </c>
      <c r="W16" s="148">
        <f t="shared" si="18"/>
        <v>0</v>
      </c>
      <c r="X16" s="148">
        <f t="shared" si="19"/>
        <v>0</v>
      </c>
      <c r="Y16" s="148">
        <f t="shared" si="20"/>
        <v>0</v>
      </c>
      <c r="Z16" s="148">
        <f t="shared" si="21"/>
        <v>0</v>
      </c>
      <c r="AA16" s="148">
        <f t="shared" si="22"/>
        <v>0</v>
      </c>
      <c r="AB16" s="148">
        <f t="shared" si="23"/>
        <v>0</v>
      </c>
    </row>
    <row r="17" spans="1:28" x14ac:dyDescent="0.35">
      <c r="A17" t="str">
        <f>Database!V17</f>
        <v>DK</v>
      </c>
      <c r="B17">
        <f>Database!W17</f>
        <v>2</v>
      </c>
      <c r="C17">
        <f>Database!X17</f>
        <v>7</v>
      </c>
      <c r="E17" s="146">
        <f t="shared" si="0"/>
        <v>2</v>
      </c>
      <c r="F17" s="146">
        <f t="shared" si="1"/>
        <v>14</v>
      </c>
      <c r="G17" s="149">
        <f t="shared" si="2"/>
        <v>0</v>
      </c>
      <c r="H17" s="149">
        <f t="shared" si="3"/>
        <v>0</v>
      </c>
      <c r="I17" s="151">
        <f t="shared" si="4"/>
        <v>0</v>
      </c>
      <c r="J17" s="151">
        <f t="shared" si="5"/>
        <v>0</v>
      </c>
      <c r="K17" s="148">
        <f t="shared" si="6"/>
        <v>0</v>
      </c>
      <c r="L17" s="148">
        <f t="shared" si="7"/>
        <v>0</v>
      </c>
      <c r="M17" s="150">
        <f t="shared" si="8"/>
        <v>0</v>
      </c>
      <c r="N17" s="150">
        <f t="shared" si="9"/>
        <v>0</v>
      </c>
      <c r="O17" s="147">
        <f t="shared" si="10"/>
        <v>0</v>
      </c>
      <c r="P17" s="147">
        <f t="shared" si="11"/>
        <v>0</v>
      </c>
      <c r="Q17" s="148">
        <f t="shared" si="12"/>
        <v>0</v>
      </c>
      <c r="R17" s="148">
        <f t="shared" si="13"/>
        <v>0</v>
      </c>
      <c r="S17" s="148">
        <f t="shared" si="14"/>
        <v>0</v>
      </c>
      <c r="T17" s="148">
        <f t="shared" si="15"/>
        <v>0</v>
      </c>
      <c r="U17" s="148">
        <f t="shared" si="16"/>
        <v>0</v>
      </c>
      <c r="V17" s="159">
        <f t="shared" si="17"/>
        <v>0</v>
      </c>
      <c r="W17" s="148">
        <f t="shared" si="18"/>
        <v>0</v>
      </c>
      <c r="X17" s="148">
        <f t="shared" si="19"/>
        <v>0</v>
      </c>
      <c r="Y17" s="148">
        <f t="shared" si="20"/>
        <v>0</v>
      </c>
      <c r="Z17" s="148">
        <f t="shared" si="21"/>
        <v>0</v>
      </c>
      <c r="AA17" s="148">
        <f t="shared" si="22"/>
        <v>0</v>
      </c>
      <c r="AB17" s="148">
        <f t="shared" si="23"/>
        <v>0</v>
      </c>
    </row>
    <row r="18" spans="1:28" x14ac:dyDescent="0.35">
      <c r="A18" t="str">
        <f>Database!V18</f>
        <v>DK</v>
      </c>
      <c r="B18">
        <f>Database!W18</f>
        <v>2</v>
      </c>
      <c r="C18">
        <f>Database!X18</f>
        <v>7</v>
      </c>
      <c r="E18" s="146">
        <f t="shared" si="0"/>
        <v>2</v>
      </c>
      <c r="F18" s="146">
        <f t="shared" si="1"/>
        <v>14</v>
      </c>
      <c r="G18" s="149">
        <f t="shared" si="2"/>
        <v>0</v>
      </c>
      <c r="H18" s="149">
        <f t="shared" si="3"/>
        <v>0</v>
      </c>
      <c r="I18" s="151">
        <f t="shared" si="4"/>
        <v>0</v>
      </c>
      <c r="J18" s="151">
        <f t="shared" si="5"/>
        <v>0</v>
      </c>
      <c r="K18" s="148">
        <f t="shared" si="6"/>
        <v>0</v>
      </c>
      <c r="L18" s="148">
        <f t="shared" si="7"/>
        <v>0</v>
      </c>
      <c r="M18" s="150">
        <f t="shared" si="8"/>
        <v>0</v>
      </c>
      <c r="N18" s="150">
        <f t="shared" si="9"/>
        <v>0</v>
      </c>
      <c r="O18" s="147">
        <f t="shared" si="10"/>
        <v>0</v>
      </c>
      <c r="P18" s="147">
        <f t="shared" si="11"/>
        <v>0</v>
      </c>
      <c r="Q18" s="148">
        <f t="shared" si="12"/>
        <v>0</v>
      </c>
      <c r="R18" s="148">
        <f t="shared" si="13"/>
        <v>0</v>
      </c>
      <c r="S18" s="148">
        <f t="shared" si="14"/>
        <v>0</v>
      </c>
      <c r="T18" s="148">
        <f t="shared" si="15"/>
        <v>0</v>
      </c>
      <c r="U18" s="148">
        <f t="shared" si="16"/>
        <v>0</v>
      </c>
      <c r="V18" s="159">
        <f t="shared" si="17"/>
        <v>0</v>
      </c>
      <c r="W18" s="148">
        <f t="shared" si="18"/>
        <v>0</v>
      </c>
      <c r="X18" s="148">
        <f t="shared" si="19"/>
        <v>0</v>
      </c>
      <c r="Y18" s="148">
        <f t="shared" si="20"/>
        <v>0</v>
      </c>
      <c r="Z18" s="148">
        <f t="shared" si="21"/>
        <v>0</v>
      </c>
      <c r="AA18" s="148">
        <f t="shared" si="22"/>
        <v>0</v>
      </c>
      <c r="AB18" s="148">
        <f t="shared" si="23"/>
        <v>0</v>
      </c>
    </row>
    <row r="19" spans="1:28" x14ac:dyDescent="0.35">
      <c r="A19" t="str">
        <f>Database!V19</f>
        <v>cansl</v>
      </c>
      <c r="B19">
        <f>Database!W19</f>
        <v>0</v>
      </c>
      <c r="C19">
        <f>Database!X19</f>
        <v>0</v>
      </c>
      <c r="E19" s="146">
        <f t="shared" si="0"/>
        <v>0</v>
      </c>
      <c r="F19" s="146">
        <f t="shared" si="1"/>
        <v>0</v>
      </c>
      <c r="G19" s="149">
        <f t="shared" si="2"/>
        <v>0</v>
      </c>
      <c r="H19" s="149">
        <f t="shared" si="3"/>
        <v>0</v>
      </c>
      <c r="I19" s="151">
        <f t="shared" si="4"/>
        <v>0</v>
      </c>
      <c r="J19" s="151">
        <f t="shared" si="5"/>
        <v>0</v>
      </c>
      <c r="K19" s="148">
        <f t="shared" si="6"/>
        <v>0</v>
      </c>
      <c r="L19" s="148">
        <f t="shared" si="7"/>
        <v>0</v>
      </c>
      <c r="M19" s="150">
        <f t="shared" si="8"/>
        <v>0</v>
      </c>
      <c r="N19" s="150">
        <f t="shared" si="9"/>
        <v>0</v>
      </c>
      <c r="O19" s="147">
        <f t="shared" si="10"/>
        <v>0</v>
      </c>
      <c r="P19" s="147">
        <f t="shared" si="11"/>
        <v>0</v>
      </c>
      <c r="Q19" s="148">
        <f t="shared" si="12"/>
        <v>0</v>
      </c>
      <c r="R19" s="148">
        <f t="shared" si="13"/>
        <v>0</v>
      </c>
      <c r="S19" s="148">
        <f t="shared" si="14"/>
        <v>0</v>
      </c>
      <c r="T19" s="148">
        <f t="shared" si="15"/>
        <v>0</v>
      </c>
      <c r="U19" s="148">
        <f t="shared" si="16"/>
        <v>0</v>
      </c>
      <c r="V19" s="159">
        <f t="shared" si="17"/>
        <v>0</v>
      </c>
      <c r="W19" s="148">
        <f t="shared" si="18"/>
        <v>0</v>
      </c>
      <c r="X19" s="148">
        <f t="shared" si="19"/>
        <v>0</v>
      </c>
      <c r="Y19" s="148">
        <f t="shared" si="20"/>
        <v>0</v>
      </c>
      <c r="Z19" s="148">
        <f t="shared" si="21"/>
        <v>0</v>
      </c>
      <c r="AA19" s="148">
        <f t="shared" si="22"/>
        <v>0</v>
      </c>
      <c r="AB19" s="148">
        <f t="shared" si="23"/>
        <v>0</v>
      </c>
    </row>
    <row r="20" spans="1:28" x14ac:dyDescent="0.35">
      <c r="A20" t="str">
        <f>Database!V20</f>
        <v>DK</v>
      </c>
      <c r="B20">
        <f>Database!W20</f>
        <v>2</v>
      </c>
      <c r="C20">
        <f>Database!X20</f>
        <v>7</v>
      </c>
      <c r="E20" s="146">
        <f t="shared" si="0"/>
        <v>2</v>
      </c>
      <c r="F20" s="146">
        <f t="shared" si="1"/>
        <v>14</v>
      </c>
      <c r="G20" s="149">
        <f t="shared" si="2"/>
        <v>0</v>
      </c>
      <c r="H20" s="149">
        <f t="shared" si="3"/>
        <v>0</v>
      </c>
      <c r="I20" s="151">
        <f t="shared" si="4"/>
        <v>0</v>
      </c>
      <c r="J20" s="151">
        <f t="shared" si="5"/>
        <v>0</v>
      </c>
      <c r="K20" s="148">
        <f t="shared" si="6"/>
        <v>0</v>
      </c>
      <c r="L20" s="148">
        <f t="shared" si="7"/>
        <v>0</v>
      </c>
      <c r="M20" s="150">
        <f t="shared" si="8"/>
        <v>0</v>
      </c>
      <c r="N20" s="150">
        <f t="shared" si="9"/>
        <v>0</v>
      </c>
      <c r="O20" s="147">
        <f t="shared" si="10"/>
        <v>0</v>
      </c>
      <c r="P20" s="147">
        <f t="shared" si="11"/>
        <v>0</v>
      </c>
      <c r="Q20" s="148">
        <f t="shared" si="12"/>
        <v>0</v>
      </c>
      <c r="R20" s="148">
        <f t="shared" si="13"/>
        <v>0</v>
      </c>
      <c r="S20" s="148">
        <f t="shared" si="14"/>
        <v>0</v>
      </c>
      <c r="T20" s="148">
        <f t="shared" si="15"/>
        <v>0</v>
      </c>
      <c r="U20" s="148">
        <f t="shared" si="16"/>
        <v>0</v>
      </c>
      <c r="V20" s="159">
        <f t="shared" si="17"/>
        <v>0</v>
      </c>
      <c r="W20" s="148">
        <f t="shared" si="18"/>
        <v>0</v>
      </c>
      <c r="X20" s="148">
        <f t="shared" si="19"/>
        <v>0</v>
      </c>
      <c r="Y20" s="148">
        <f t="shared" si="20"/>
        <v>0</v>
      </c>
      <c r="Z20" s="148">
        <f t="shared" si="21"/>
        <v>0</v>
      </c>
      <c r="AA20" s="148">
        <f t="shared" si="22"/>
        <v>0</v>
      </c>
      <c r="AB20" s="148">
        <f t="shared" si="23"/>
        <v>0</v>
      </c>
    </row>
    <row r="21" spans="1:28" x14ac:dyDescent="0.35">
      <c r="A21" t="str">
        <f>Database!V21</f>
        <v>cansl</v>
      </c>
      <c r="B21">
        <f>Database!W21</f>
        <v>0</v>
      </c>
      <c r="C21">
        <f>Database!X21</f>
        <v>0</v>
      </c>
      <c r="E21" s="146">
        <f t="shared" si="0"/>
        <v>0</v>
      </c>
      <c r="F21" s="146">
        <f t="shared" si="1"/>
        <v>0</v>
      </c>
      <c r="G21" s="149">
        <f t="shared" si="2"/>
        <v>0</v>
      </c>
      <c r="H21" s="149">
        <f t="shared" si="3"/>
        <v>0</v>
      </c>
      <c r="I21" s="151">
        <f t="shared" si="4"/>
        <v>0</v>
      </c>
      <c r="J21" s="151">
        <f t="shared" si="5"/>
        <v>0</v>
      </c>
      <c r="K21" s="148">
        <f t="shared" si="6"/>
        <v>0</v>
      </c>
      <c r="L21" s="148">
        <f t="shared" si="7"/>
        <v>0</v>
      </c>
      <c r="M21" s="150">
        <f t="shared" si="8"/>
        <v>0</v>
      </c>
      <c r="N21" s="150">
        <f t="shared" si="9"/>
        <v>0</v>
      </c>
      <c r="O21" s="147">
        <f t="shared" si="10"/>
        <v>0</v>
      </c>
      <c r="P21" s="147">
        <f t="shared" si="11"/>
        <v>0</v>
      </c>
      <c r="Q21" s="148">
        <f t="shared" si="12"/>
        <v>0</v>
      </c>
      <c r="R21" s="148">
        <f t="shared" si="13"/>
        <v>0</v>
      </c>
      <c r="S21" s="148">
        <f t="shared" si="14"/>
        <v>0</v>
      </c>
      <c r="T21" s="148">
        <f t="shared" si="15"/>
        <v>0</v>
      </c>
      <c r="U21" s="148">
        <f t="shared" si="16"/>
        <v>0</v>
      </c>
      <c r="V21" s="159">
        <f t="shared" si="17"/>
        <v>0</v>
      </c>
      <c r="W21" s="148">
        <f t="shared" si="18"/>
        <v>0</v>
      </c>
      <c r="X21" s="148">
        <f t="shared" si="19"/>
        <v>0</v>
      </c>
      <c r="Y21" s="148">
        <f t="shared" si="20"/>
        <v>0</v>
      </c>
      <c r="Z21" s="148">
        <f t="shared" si="21"/>
        <v>0</v>
      </c>
      <c r="AA21" s="148">
        <f t="shared" si="22"/>
        <v>0</v>
      </c>
      <c r="AB21" s="148">
        <f t="shared" si="23"/>
        <v>0</v>
      </c>
    </row>
    <row r="22" spans="1:28" x14ac:dyDescent="0.35">
      <c r="A22" t="str">
        <f>Database!V22</f>
        <v>cansl</v>
      </c>
      <c r="B22">
        <f>Database!W22</f>
        <v>0</v>
      </c>
      <c r="C22">
        <f>Database!X22</f>
        <v>0</v>
      </c>
      <c r="E22" s="146">
        <f t="shared" si="0"/>
        <v>0</v>
      </c>
      <c r="F22" s="146">
        <f t="shared" si="1"/>
        <v>0</v>
      </c>
      <c r="G22" s="149">
        <f t="shared" si="2"/>
        <v>0</v>
      </c>
      <c r="H22" s="149">
        <f t="shared" si="3"/>
        <v>0</v>
      </c>
      <c r="I22" s="151">
        <f t="shared" si="4"/>
        <v>0</v>
      </c>
      <c r="J22" s="151">
        <f t="shared" si="5"/>
        <v>0</v>
      </c>
      <c r="K22" s="148">
        <f t="shared" si="6"/>
        <v>0</v>
      </c>
      <c r="L22" s="148">
        <f t="shared" si="7"/>
        <v>0</v>
      </c>
      <c r="M22" s="150">
        <f t="shared" si="8"/>
        <v>0</v>
      </c>
      <c r="N22" s="150">
        <f t="shared" si="9"/>
        <v>0</v>
      </c>
      <c r="O22" s="147">
        <f t="shared" si="10"/>
        <v>0</v>
      </c>
      <c r="P22" s="147">
        <f t="shared" si="11"/>
        <v>0</v>
      </c>
      <c r="Q22" s="148">
        <f t="shared" si="12"/>
        <v>0</v>
      </c>
      <c r="R22" s="148">
        <f t="shared" si="13"/>
        <v>0</v>
      </c>
      <c r="S22" s="148">
        <f t="shared" si="14"/>
        <v>0</v>
      </c>
      <c r="T22" s="148">
        <f t="shared" si="15"/>
        <v>0</v>
      </c>
      <c r="U22" s="148">
        <f t="shared" si="16"/>
        <v>0</v>
      </c>
      <c r="V22" s="159">
        <f t="shared" si="17"/>
        <v>0</v>
      </c>
      <c r="W22" s="148">
        <f t="shared" si="18"/>
        <v>0</v>
      </c>
      <c r="X22" s="148">
        <f t="shared" si="19"/>
        <v>0</v>
      </c>
      <c r="Y22" s="148">
        <f t="shared" si="20"/>
        <v>0</v>
      </c>
      <c r="Z22" s="148">
        <f t="shared" si="21"/>
        <v>0</v>
      </c>
      <c r="AA22" s="148">
        <f t="shared" si="22"/>
        <v>0</v>
      </c>
      <c r="AB22" s="148">
        <f t="shared" si="23"/>
        <v>0</v>
      </c>
    </row>
    <row r="23" spans="1:28" x14ac:dyDescent="0.35">
      <c r="A23" t="str">
        <f>Database!V23</f>
        <v>D</v>
      </c>
      <c r="B23">
        <f>Database!W23</f>
        <v>2</v>
      </c>
      <c r="C23">
        <f>Database!X23</f>
        <v>4</v>
      </c>
      <c r="E23" s="146">
        <f t="shared" ref="E23:E42" si="24">IF(A23=$E$1,B23,)</f>
        <v>0</v>
      </c>
      <c r="F23" s="146">
        <f t="shared" ref="F23:F42" si="25">IF(E23&gt;0,E23*C23,)</f>
        <v>0</v>
      </c>
      <c r="G23" s="149">
        <f t="shared" ref="G23:G42" si="26">IF(A23=$G$1,B23,)</f>
        <v>0</v>
      </c>
      <c r="H23" s="149">
        <f t="shared" ref="H23:H42" si="27">IF(G23&gt;0,G23*C23,)</f>
        <v>0</v>
      </c>
      <c r="I23" s="151">
        <f t="shared" ref="I23:I42" si="28">IF(A23=$I$1,B23,)</f>
        <v>0</v>
      </c>
      <c r="J23" s="151">
        <f t="shared" ref="J23:J42" si="29">IF(I23&gt;0,I23*C23,)</f>
        <v>0</v>
      </c>
      <c r="K23" s="148">
        <f t="shared" ref="K23:K42" si="30">IF(A23=$K$1,B23,)</f>
        <v>2</v>
      </c>
      <c r="L23" s="148">
        <f t="shared" ref="L23:L42" si="31">IF(K23&gt;0,K23*C23,)</f>
        <v>8</v>
      </c>
      <c r="M23" s="150">
        <f t="shared" ref="M23:M42" si="32">IF(A23=$M$1,B23,)</f>
        <v>0</v>
      </c>
      <c r="N23" s="150">
        <f t="shared" ref="N23:N42" si="33">IF(M23&gt;0,M23*C23,)</f>
        <v>0</v>
      </c>
      <c r="O23" s="147">
        <f t="shared" si="10"/>
        <v>0</v>
      </c>
      <c r="P23" s="147">
        <f t="shared" si="11"/>
        <v>0</v>
      </c>
      <c r="Q23" s="148">
        <f t="shared" ref="Q23:Q42" si="34">IF(A23=$Q$1,B23,)</f>
        <v>0</v>
      </c>
      <c r="R23" s="148">
        <f t="shared" ref="R23:R42" si="35">Q23*C23</f>
        <v>0</v>
      </c>
      <c r="S23" s="148">
        <f t="shared" ref="S23:S42" si="36">IF(A23=$S$1,B23,)</f>
        <v>0</v>
      </c>
      <c r="T23" s="148">
        <f t="shared" ref="T23:T42" si="37">S23*C23</f>
        <v>0</v>
      </c>
      <c r="U23" s="148">
        <f t="shared" si="16"/>
        <v>0</v>
      </c>
      <c r="V23" s="159">
        <f t="shared" si="17"/>
        <v>0</v>
      </c>
      <c r="W23" s="148">
        <f t="shared" si="18"/>
        <v>0</v>
      </c>
      <c r="X23" s="148">
        <f t="shared" si="19"/>
        <v>0</v>
      </c>
      <c r="Y23" s="148">
        <f t="shared" si="20"/>
        <v>0</v>
      </c>
      <c r="Z23" s="148">
        <f t="shared" si="21"/>
        <v>0</v>
      </c>
      <c r="AA23" s="148">
        <f t="shared" si="22"/>
        <v>0</v>
      </c>
      <c r="AB23" s="148">
        <f t="shared" si="23"/>
        <v>0</v>
      </c>
    </row>
    <row r="24" spans="1:28" x14ac:dyDescent="0.35">
      <c r="A24" t="str">
        <f>Database!V24</f>
        <v>S</v>
      </c>
      <c r="B24">
        <f>Database!W24</f>
        <v>2</v>
      </c>
      <c r="C24">
        <f>Database!X24</f>
        <v>5</v>
      </c>
      <c r="E24" s="146">
        <f t="shared" si="24"/>
        <v>0</v>
      </c>
      <c r="F24" s="146">
        <f t="shared" si="25"/>
        <v>0</v>
      </c>
      <c r="G24" s="149">
        <f t="shared" si="26"/>
        <v>0</v>
      </c>
      <c r="H24" s="149">
        <f t="shared" si="27"/>
        <v>0</v>
      </c>
      <c r="I24" s="151">
        <f t="shared" si="28"/>
        <v>2</v>
      </c>
      <c r="J24" s="151">
        <f t="shared" si="29"/>
        <v>10</v>
      </c>
      <c r="K24" s="148">
        <f t="shared" si="30"/>
        <v>0</v>
      </c>
      <c r="L24" s="148">
        <f t="shared" si="31"/>
        <v>0</v>
      </c>
      <c r="M24" s="150">
        <f t="shared" si="32"/>
        <v>0</v>
      </c>
      <c r="N24" s="150">
        <f t="shared" si="33"/>
        <v>0</v>
      </c>
      <c r="O24" s="147">
        <f t="shared" si="10"/>
        <v>0</v>
      </c>
      <c r="P24" s="147">
        <f t="shared" si="11"/>
        <v>0</v>
      </c>
      <c r="Q24" s="148">
        <f t="shared" si="34"/>
        <v>0</v>
      </c>
      <c r="R24" s="148">
        <f t="shared" si="35"/>
        <v>0</v>
      </c>
      <c r="S24" s="148">
        <f t="shared" si="36"/>
        <v>0</v>
      </c>
      <c r="T24" s="148">
        <f t="shared" si="37"/>
        <v>0</v>
      </c>
      <c r="U24" s="148">
        <f t="shared" si="16"/>
        <v>0</v>
      </c>
      <c r="V24" s="159">
        <f t="shared" si="17"/>
        <v>0</v>
      </c>
      <c r="W24" s="148">
        <f t="shared" si="18"/>
        <v>0</v>
      </c>
      <c r="X24" s="148">
        <f t="shared" si="19"/>
        <v>0</v>
      </c>
      <c r="Y24" s="148">
        <f t="shared" si="20"/>
        <v>0</v>
      </c>
      <c r="Z24" s="148">
        <f t="shared" si="21"/>
        <v>0</v>
      </c>
      <c r="AA24" s="148">
        <f t="shared" si="22"/>
        <v>0</v>
      </c>
      <c r="AB24" s="148">
        <f t="shared" si="23"/>
        <v>0</v>
      </c>
    </row>
    <row r="25" spans="1:28" x14ac:dyDescent="0.35">
      <c r="A25" t="str">
        <f>Database!V25</f>
        <v>S</v>
      </c>
      <c r="B25">
        <f>Database!W25</f>
        <v>2</v>
      </c>
      <c r="C25">
        <f>Database!X25</f>
        <v>1</v>
      </c>
      <c r="E25" s="146">
        <f t="shared" si="24"/>
        <v>0</v>
      </c>
      <c r="F25" s="146">
        <f t="shared" si="25"/>
        <v>0</v>
      </c>
      <c r="G25" s="149">
        <f t="shared" si="26"/>
        <v>0</v>
      </c>
      <c r="H25" s="149">
        <f t="shared" si="27"/>
        <v>0</v>
      </c>
      <c r="I25" s="151">
        <f t="shared" si="28"/>
        <v>2</v>
      </c>
      <c r="J25" s="151">
        <f t="shared" si="29"/>
        <v>2</v>
      </c>
      <c r="K25" s="148">
        <f t="shared" si="30"/>
        <v>0</v>
      </c>
      <c r="L25" s="148">
        <f t="shared" si="31"/>
        <v>0</v>
      </c>
      <c r="M25" s="150">
        <f t="shared" si="32"/>
        <v>0</v>
      </c>
      <c r="N25" s="150">
        <f t="shared" si="33"/>
        <v>0</v>
      </c>
      <c r="O25" s="147">
        <f t="shared" si="10"/>
        <v>0</v>
      </c>
      <c r="P25" s="147">
        <f t="shared" si="11"/>
        <v>0</v>
      </c>
      <c r="Q25" s="148">
        <f t="shared" si="34"/>
        <v>0</v>
      </c>
      <c r="R25" s="148">
        <f t="shared" si="35"/>
        <v>0</v>
      </c>
      <c r="S25" s="148">
        <f t="shared" si="36"/>
        <v>0</v>
      </c>
      <c r="T25" s="148">
        <f t="shared" si="37"/>
        <v>0</v>
      </c>
      <c r="U25" s="148">
        <f t="shared" si="16"/>
        <v>0</v>
      </c>
      <c r="V25" s="159">
        <f t="shared" si="17"/>
        <v>0</v>
      </c>
      <c r="W25" s="148">
        <f t="shared" si="18"/>
        <v>0</v>
      </c>
      <c r="X25" s="148">
        <f t="shared" si="19"/>
        <v>0</v>
      </c>
      <c r="Y25" s="148">
        <f t="shared" si="20"/>
        <v>0</v>
      </c>
      <c r="Z25" s="148">
        <f t="shared" si="21"/>
        <v>0</v>
      </c>
      <c r="AA25" s="148">
        <f t="shared" si="22"/>
        <v>0</v>
      </c>
      <c r="AB25" s="148">
        <f t="shared" si="23"/>
        <v>0</v>
      </c>
    </row>
    <row r="26" spans="1:28" x14ac:dyDescent="0.35">
      <c r="A26" t="str">
        <f>Database!V26</f>
        <v>DK</v>
      </c>
      <c r="B26">
        <f>Database!W26</f>
        <v>3</v>
      </c>
      <c r="C26">
        <f>Database!X26</f>
        <v>3</v>
      </c>
      <c r="E26" s="146">
        <f t="shared" si="24"/>
        <v>3</v>
      </c>
      <c r="F26" s="146">
        <f t="shared" si="25"/>
        <v>9</v>
      </c>
      <c r="G26" s="149">
        <f t="shared" si="26"/>
        <v>0</v>
      </c>
      <c r="H26" s="149">
        <f t="shared" si="27"/>
        <v>0</v>
      </c>
      <c r="I26" s="151">
        <f t="shared" si="28"/>
        <v>0</v>
      </c>
      <c r="J26" s="151">
        <f t="shared" si="29"/>
        <v>0</v>
      </c>
      <c r="K26" s="148">
        <f t="shared" si="30"/>
        <v>0</v>
      </c>
      <c r="L26" s="148">
        <f t="shared" si="31"/>
        <v>0</v>
      </c>
      <c r="M26" s="150">
        <f t="shared" si="32"/>
        <v>0</v>
      </c>
      <c r="N26" s="150">
        <f t="shared" si="33"/>
        <v>0</v>
      </c>
      <c r="O26" s="147">
        <f t="shared" si="10"/>
        <v>0</v>
      </c>
      <c r="P26" s="147">
        <f t="shared" si="11"/>
        <v>0</v>
      </c>
      <c r="Q26" s="148">
        <f t="shared" si="34"/>
        <v>0</v>
      </c>
      <c r="R26" s="148">
        <f t="shared" si="35"/>
        <v>0</v>
      </c>
      <c r="S26" s="148">
        <f t="shared" si="36"/>
        <v>0</v>
      </c>
      <c r="T26" s="148">
        <f t="shared" si="37"/>
        <v>0</v>
      </c>
      <c r="U26" s="148">
        <f t="shared" si="16"/>
        <v>0</v>
      </c>
      <c r="V26" s="159">
        <f t="shared" si="17"/>
        <v>0</v>
      </c>
      <c r="W26" s="148">
        <f t="shared" si="18"/>
        <v>0</v>
      </c>
      <c r="X26" s="148">
        <f t="shared" si="19"/>
        <v>0</v>
      </c>
      <c r="Y26" s="148">
        <f t="shared" si="20"/>
        <v>0</v>
      </c>
      <c r="Z26" s="148">
        <f t="shared" si="21"/>
        <v>0</v>
      </c>
      <c r="AA26" s="148">
        <f t="shared" si="22"/>
        <v>0</v>
      </c>
      <c r="AB26" s="148">
        <f t="shared" si="23"/>
        <v>0</v>
      </c>
    </row>
    <row r="27" spans="1:28" x14ac:dyDescent="0.35">
      <c r="A27" t="str">
        <f>Database!V27</f>
        <v>DK</v>
      </c>
      <c r="B27">
        <f>Database!W27</f>
        <v>2</v>
      </c>
      <c r="C27">
        <f>Database!X27</f>
        <v>3</v>
      </c>
      <c r="E27" s="146">
        <f t="shared" si="24"/>
        <v>2</v>
      </c>
      <c r="F27" s="146">
        <f t="shared" si="25"/>
        <v>6</v>
      </c>
      <c r="G27" s="149">
        <f t="shared" si="26"/>
        <v>0</v>
      </c>
      <c r="H27" s="149">
        <f t="shared" si="27"/>
        <v>0</v>
      </c>
      <c r="I27" s="151">
        <f t="shared" si="28"/>
        <v>0</v>
      </c>
      <c r="J27" s="151">
        <f t="shared" si="29"/>
        <v>0</v>
      </c>
      <c r="K27" s="148">
        <f t="shared" si="30"/>
        <v>0</v>
      </c>
      <c r="L27" s="148">
        <f t="shared" si="31"/>
        <v>0</v>
      </c>
      <c r="M27" s="150">
        <f t="shared" si="32"/>
        <v>0</v>
      </c>
      <c r="N27" s="150">
        <f t="shared" si="33"/>
        <v>0</v>
      </c>
      <c r="O27" s="147">
        <f t="shared" si="10"/>
        <v>0</v>
      </c>
      <c r="P27" s="147">
        <f t="shared" si="11"/>
        <v>0</v>
      </c>
      <c r="Q27" s="148">
        <f t="shared" si="34"/>
        <v>0</v>
      </c>
      <c r="R27" s="148">
        <f t="shared" si="35"/>
        <v>0</v>
      </c>
      <c r="S27" s="148">
        <f t="shared" si="36"/>
        <v>0</v>
      </c>
      <c r="T27" s="148">
        <f t="shared" si="37"/>
        <v>0</v>
      </c>
      <c r="U27" s="148">
        <f t="shared" si="16"/>
        <v>0</v>
      </c>
      <c r="V27" s="159">
        <f t="shared" si="17"/>
        <v>0</v>
      </c>
      <c r="W27" s="148">
        <f t="shared" si="18"/>
        <v>0</v>
      </c>
      <c r="X27" s="148">
        <f t="shared" si="19"/>
        <v>0</v>
      </c>
      <c r="Y27" s="148">
        <f t="shared" si="20"/>
        <v>0</v>
      </c>
      <c r="Z27" s="148">
        <f t="shared" si="21"/>
        <v>0</v>
      </c>
      <c r="AA27" s="148">
        <f t="shared" si="22"/>
        <v>0</v>
      </c>
      <c r="AB27" s="148">
        <f t="shared" si="23"/>
        <v>0</v>
      </c>
    </row>
    <row r="28" spans="1:28" x14ac:dyDescent="0.35">
      <c r="A28" t="str">
        <f>Database!V28</f>
        <v>DK</v>
      </c>
      <c r="B28">
        <f>Database!W28</f>
        <v>1</v>
      </c>
      <c r="C28">
        <f>Database!X28</f>
        <v>4</v>
      </c>
      <c r="E28" s="146">
        <f t="shared" si="24"/>
        <v>1</v>
      </c>
      <c r="F28" s="146">
        <f t="shared" si="25"/>
        <v>4</v>
      </c>
      <c r="G28" s="149">
        <f t="shared" si="26"/>
        <v>0</v>
      </c>
      <c r="H28" s="149">
        <f t="shared" si="27"/>
        <v>0</v>
      </c>
      <c r="I28" s="151">
        <f t="shared" si="28"/>
        <v>0</v>
      </c>
      <c r="J28" s="151">
        <f t="shared" si="29"/>
        <v>0</v>
      </c>
      <c r="K28" s="148">
        <f t="shared" si="30"/>
        <v>0</v>
      </c>
      <c r="L28" s="148">
        <f t="shared" si="31"/>
        <v>0</v>
      </c>
      <c r="M28" s="150">
        <f t="shared" si="32"/>
        <v>0</v>
      </c>
      <c r="N28" s="150">
        <f t="shared" si="33"/>
        <v>0</v>
      </c>
      <c r="O28" s="147">
        <f t="shared" si="10"/>
        <v>0</v>
      </c>
      <c r="P28" s="147">
        <f t="shared" si="11"/>
        <v>0</v>
      </c>
      <c r="Q28" s="148">
        <f t="shared" si="34"/>
        <v>0</v>
      </c>
      <c r="R28" s="148">
        <f t="shared" si="35"/>
        <v>0</v>
      </c>
      <c r="S28" s="148">
        <f t="shared" si="36"/>
        <v>0</v>
      </c>
      <c r="T28" s="148">
        <f t="shared" si="37"/>
        <v>0</v>
      </c>
      <c r="U28" s="148">
        <f t="shared" si="16"/>
        <v>0</v>
      </c>
      <c r="V28" s="159">
        <f t="shared" si="17"/>
        <v>0</v>
      </c>
      <c r="W28" s="148">
        <f t="shared" si="18"/>
        <v>0</v>
      </c>
      <c r="X28" s="148">
        <f t="shared" si="19"/>
        <v>0</v>
      </c>
      <c r="Y28" s="148">
        <f t="shared" si="20"/>
        <v>0</v>
      </c>
      <c r="Z28" s="148">
        <f t="shared" si="21"/>
        <v>0</v>
      </c>
      <c r="AA28" s="148">
        <f t="shared" si="22"/>
        <v>0</v>
      </c>
      <c r="AB28" s="148">
        <f t="shared" si="23"/>
        <v>0</v>
      </c>
    </row>
    <row r="29" spans="1:28" x14ac:dyDescent="0.35">
      <c r="A29" t="str">
        <f>Database!V29</f>
        <v>N</v>
      </c>
      <c r="B29">
        <f>Database!W29</f>
        <v>2</v>
      </c>
      <c r="C29">
        <f>Database!X29</f>
        <v>5</v>
      </c>
      <c r="E29" s="146">
        <f t="shared" si="24"/>
        <v>0</v>
      </c>
      <c r="F29" s="146">
        <f t="shared" si="25"/>
        <v>0</v>
      </c>
      <c r="G29" s="149">
        <f t="shared" si="26"/>
        <v>2</v>
      </c>
      <c r="H29" s="149">
        <f t="shared" si="27"/>
        <v>10</v>
      </c>
      <c r="I29" s="151">
        <f t="shared" si="28"/>
        <v>0</v>
      </c>
      <c r="J29" s="151">
        <f t="shared" si="29"/>
        <v>0</v>
      </c>
      <c r="K29" s="148">
        <f t="shared" si="30"/>
        <v>0</v>
      </c>
      <c r="L29" s="148">
        <f t="shared" si="31"/>
        <v>0</v>
      </c>
      <c r="M29" s="150">
        <f t="shared" si="32"/>
        <v>0</v>
      </c>
      <c r="N29" s="150">
        <f t="shared" si="33"/>
        <v>0</v>
      </c>
      <c r="O29" s="147">
        <f t="shared" si="10"/>
        <v>0</v>
      </c>
      <c r="P29" s="147">
        <f t="shared" si="11"/>
        <v>0</v>
      </c>
      <c r="Q29" s="148">
        <f t="shared" si="34"/>
        <v>0</v>
      </c>
      <c r="R29" s="148">
        <f t="shared" si="35"/>
        <v>0</v>
      </c>
      <c r="S29" s="148">
        <f t="shared" si="36"/>
        <v>0</v>
      </c>
      <c r="T29" s="148">
        <f t="shared" si="37"/>
        <v>0</v>
      </c>
      <c r="U29" s="148">
        <f t="shared" si="16"/>
        <v>0</v>
      </c>
      <c r="V29" s="159">
        <f t="shared" si="17"/>
        <v>0</v>
      </c>
      <c r="W29" s="148">
        <f t="shared" si="18"/>
        <v>0</v>
      </c>
      <c r="X29" s="148">
        <f t="shared" si="19"/>
        <v>0</v>
      </c>
      <c r="Y29" s="148">
        <f t="shared" si="20"/>
        <v>0</v>
      </c>
      <c r="Z29" s="148">
        <f t="shared" si="21"/>
        <v>0</v>
      </c>
      <c r="AA29" s="148">
        <f t="shared" si="22"/>
        <v>0</v>
      </c>
      <c r="AB29" s="148">
        <f t="shared" si="23"/>
        <v>0</v>
      </c>
    </row>
    <row r="30" spans="1:28" x14ac:dyDescent="0.35">
      <c r="A30" t="str">
        <f>Database!V30</f>
        <v>DK</v>
      </c>
      <c r="B30">
        <f>Database!W30</f>
        <v>4</v>
      </c>
      <c r="C30">
        <f>Database!X30</f>
        <v>3</v>
      </c>
      <c r="E30" s="146">
        <f t="shared" si="24"/>
        <v>4</v>
      </c>
      <c r="F30" s="146">
        <f t="shared" si="25"/>
        <v>12</v>
      </c>
      <c r="G30" s="149">
        <f t="shared" si="26"/>
        <v>0</v>
      </c>
      <c r="H30" s="149">
        <f t="shared" si="27"/>
        <v>0</v>
      </c>
      <c r="I30" s="151">
        <f t="shared" si="28"/>
        <v>0</v>
      </c>
      <c r="J30" s="151">
        <f t="shared" si="29"/>
        <v>0</v>
      </c>
      <c r="K30" s="148">
        <f t="shared" si="30"/>
        <v>0</v>
      </c>
      <c r="L30" s="148">
        <f t="shared" si="31"/>
        <v>0</v>
      </c>
      <c r="M30" s="150">
        <f t="shared" si="32"/>
        <v>0</v>
      </c>
      <c r="N30" s="150">
        <f t="shared" si="33"/>
        <v>0</v>
      </c>
      <c r="O30" s="147">
        <f t="shared" si="10"/>
        <v>0</v>
      </c>
      <c r="P30" s="147">
        <f t="shared" si="11"/>
        <v>0</v>
      </c>
      <c r="Q30" s="148">
        <f t="shared" si="34"/>
        <v>0</v>
      </c>
      <c r="R30" s="148">
        <f t="shared" si="35"/>
        <v>0</v>
      </c>
      <c r="S30" s="148">
        <f t="shared" si="36"/>
        <v>0</v>
      </c>
      <c r="T30" s="148">
        <f t="shared" si="37"/>
        <v>0</v>
      </c>
      <c r="U30" s="148">
        <f t="shared" si="16"/>
        <v>0</v>
      </c>
      <c r="V30" s="159">
        <f t="shared" si="17"/>
        <v>0</v>
      </c>
      <c r="W30" s="148">
        <f t="shared" si="18"/>
        <v>0</v>
      </c>
      <c r="X30" s="148">
        <f t="shared" si="19"/>
        <v>0</v>
      </c>
      <c r="Y30" s="148">
        <f t="shared" si="20"/>
        <v>0</v>
      </c>
      <c r="Z30" s="148">
        <f t="shared" si="21"/>
        <v>0</v>
      </c>
      <c r="AA30" s="148">
        <f t="shared" si="22"/>
        <v>0</v>
      </c>
      <c r="AB30" s="148">
        <f t="shared" si="23"/>
        <v>0</v>
      </c>
    </row>
    <row r="31" spans="1:28" x14ac:dyDescent="0.35">
      <c r="A31" t="str">
        <f>Database!V31</f>
        <v>DK</v>
      </c>
      <c r="B31">
        <f>Database!W31</f>
        <v>2</v>
      </c>
      <c r="C31">
        <f>Database!X31</f>
        <v>5</v>
      </c>
      <c r="E31" s="146">
        <f t="shared" si="24"/>
        <v>2</v>
      </c>
      <c r="F31" s="146">
        <f t="shared" si="25"/>
        <v>10</v>
      </c>
      <c r="G31" s="149">
        <f t="shared" si="26"/>
        <v>0</v>
      </c>
      <c r="H31" s="149">
        <f t="shared" si="27"/>
        <v>0</v>
      </c>
      <c r="I31" s="151">
        <f t="shared" si="28"/>
        <v>0</v>
      </c>
      <c r="J31" s="151">
        <f t="shared" si="29"/>
        <v>0</v>
      </c>
      <c r="K31" s="148">
        <f t="shared" si="30"/>
        <v>0</v>
      </c>
      <c r="L31" s="148">
        <f t="shared" si="31"/>
        <v>0</v>
      </c>
      <c r="M31" s="150">
        <f t="shared" si="32"/>
        <v>0</v>
      </c>
      <c r="N31" s="150">
        <f t="shared" si="33"/>
        <v>0</v>
      </c>
      <c r="O31" s="147">
        <f t="shared" si="10"/>
        <v>0</v>
      </c>
      <c r="P31" s="147">
        <f t="shared" si="11"/>
        <v>0</v>
      </c>
      <c r="Q31" s="148">
        <f t="shared" si="34"/>
        <v>0</v>
      </c>
      <c r="R31" s="148">
        <f t="shared" si="35"/>
        <v>0</v>
      </c>
      <c r="S31" s="148">
        <f t="shared" si="36"/>
        <v>0</v>
      </c>
      <c r="T31" s="148">
        <f t="shared" si="37"/>
        <v>0</v>
      </c>
      <c r="U31" s="148">
        <f t="shared" si="16"/>
        <v>0</v>
      </c>
      <c r="V31" s="159">
        <f t="shared" si="17"/>
        <v>0</v>
      </c>
      <c r="W31" s="148">
        <f t="shared" si="18"/>
        <v>0</v>
      </c>
      <c r="X31" s="148">
        <f t="shared" si="19"/>
        <v>0</v>
      </c>
      <c r="Y31" s="148">
        <f t="shared" si="20"/>
        <v>0</v>
      </c>
      <c r="Z31" s="148">
        <f t="shared" si="21"/>
        <v>0</v>
      </c>
      <c r="AA31" s="148">
        <f t="shared" si="22"/>
        <v>0</v>
      </c>
      <c r="AB31" s="148">
        <f t="shared" si="23"/>
        <v>0</v>
      </c>
    </row>
    <row r="32" spans="1:28" x14ac:dyDescent="0.35">
      <c r="A32" t="str">
        <f>Database!V32</f>
        <v>S</v>
      </c>
      <c r="B32">
        <f>Database!W32</f>
        <v>1</v>
      </c>
      <c r="C32">
        <f>Database!X32</f>
        <v>5</v>
      </c>
      <c r="E32" s="146">
        <f t="shared" si="24"/>
        <v>0</v>
      </c>
      <c r="F32" s="146">
        <f t="shared" si="25"/>
        <v>0</v>
      </c>
      <c r="G32" s="149">
        <f t="shared" si="26"/>
        <v>0</v>
      </c>
      <c r="H32" s="149">
        <f t="shared" si="27"/>
        <v>0</v>
      </c>
      <c r="I32" s="151">
        <f t="shared" si="28"/>
        <v>1</v>
      </c>
      <c r="J32" s="151">
        <f t="shared" si="29"/>
        <v>5</v>
      </c>
      <c r="K32" s="148">
        <f t="shared" si="30"/>
        <v>0</v>
      </c>
      <c r="L32" s="148">
        <f t="shared" si="31"/>
        <v>0</v>
      </c>
      <c r="M32" s="150">
        <f t="shared" si="32"/>
        <v>0</v>
      </c>
      <c r="N32" s="150">
        <f t="shared" si="33"/>
        <v>0</v>
      </c>
      <c r="O32" s="147">
        <f t="shared" si="10"/>
        <v>0</v>
      </c>
      <c r="P32" s="147">
        <f t="shared" si="11"/>
        <v>0</v>
      </c>
      <c r="Q32" s="148">
        <f t="shared" si="34"/>
        <v>0</v>
      </c>
      <c r="R32" s="148">
        <f t="shared" si="35"/>
        <v>0</v>
      </c>
      <c r="S32" s="148">
        <f t="shared" si="36"/>
        <v>0</v>
      </c>
      <c r="T32" s="148">
        <f t="shared" si="37"/>
        <v>0</v>
      </c>
      <c r="U32" s="148">
        <f t="shared" si="16"/>
        <v>0</v>
      </c>
      <c r="V32" s="159">
        <f t="shared" si="17"/>
        <v>0</v>
      </c>
      <c r="W32" s="148">
        <f t="shared" si="18"/>
        <v>0</v>
      </c>
      <c r="X32" s="148">
        <f t="shared" si="19"/>
        <v>0</v>
      </c>
      <c r="Y32" s="148">
        <f t="shared" si="20"/>
        <v>0</v>
      </c>
      <c r="Z32" s="148">
        <f t="shared" si="21"/>
        <v>0</v>
      </c>
      <c r="AA32" s="148">
        <f t="shared" si="22"/>
        <v>0</v>
      </c>
      <c r="AB32" s="148">
        <f t="shared" si="23"/>
        <v>0</v>
      </c>
    </row>
    <row r="33" spans="1:28" x14ac:dyDescent="0.35">
      <c r="A33" t="str">
        <f>Database!V33</f>
        <v>D</v>
      </c>
      <c r="B33">
        <f>Database!W33</f>
        <v>2</v>
      </c>
      <c r="C33">
        <f>Database!X33</f>
        <v>9</v>
      </c>
      <c r="E33" s="146">
        <f t="shared" si="24"/>
        <v>0</v>
      </c>
      <c r="F33" s="146">
        <f t="shared" si="25"/>
        <v>0</v>
      </c>
      <c r="G33" s="149">
        <f t="shared" si="26"/>
        <v>0</v>
      </c>
      <c r="H33" s="149">
        <f t="shared" si="27"/>
        <v>0</v>
      </c>
      <c r="I33" s="151">
        <f t="shared" si="28"/>
        <v>0</v>
      </c>
      <c r="J33" s="151">
        <f t="shared" si="29"/>
        <v>0</v>
      </c>
      <c r="K33" s="148">
        <f t="shared" si="30"/>
        <v>2</v>
      </c>
      <c r="L33" s="148">
        <f t="shared" si="31"/>
        <v>18</v>
      </c>
      <c r="M33" s="150">
        <f t="shared" si="32"/>
        <v>0</v>
      </c>
      <c r="N33" s="150">
        <f t="shared" si="33"/>
        <v>0</v>
      </c>
      <c r="O33" s="147">
        <f t="shared" si="10"/>
        <v>0</v>
      </c>
      <c r="P33" s="147">
        <f t="shared" si="11"/>
        <v>0</v>
      </c>
      <c r="Q33" s="148">
        <f t="shared" si="34"/>
        <v>0</v>
      </c>
      <c r="R33" s="148">
        <f t="shared" si="35"/>
        <v>0</v>
      </c>
      <c r="S33" s="148">
        <f t="shared" si="36"/>
        <v>0</v>
      </c>
      <c r="T33" s="148">
        <f t="shared" si="37"/>
        <v>0</v>
      </c>
      <c r="U33" s="148">
        <f t="shared" si="16"/>
        <v>0</v>
      </c>
      <c r="V33" s="159">
        <f t="shared" si="17"/>
        <v>0</v>
      </c>
      <c r="W33" s="148">
        <f t="shared" si="18"/>
        <v>0</v>
      </c>
      <c r="X33" s="148">
        <f t="shared" si="19"/>
        <v>0</v>
      </c>
      <c r="Y33" s="148">
        <f t="shared" si="20"/>
        <v>0</v>
      </c>
      <c r="Z33" s="148">
        <f t="shared" si="21"/>
        <v>0</v>
      </c>
      <c r="AA33" s="148">
        <f t="shared" si="22"/>
        <v>0</v>
      </c>
      <c r="AB33" s="148">
        <f t="shared" si="23"/>
        <v>0</v>
      </c>
    </row>
    <row r="34" spans="1:28" x14ac:dyDescent="0.35">
      <c r="A34" t="str">
        <f>Database!V34</f>
        <v>cansl</v>
      </c>
      <c r="B34">
        <f>Database!W34</f>
        <v>0</v>
      </c>
      <c r="C34">
        <f>Database!X34</f>
        <v>0</v>
      </c>
      <c r="E34" s="146">
        <f t="shared" si="24"/>
        <v>0</v>
      </c>
      <c r="F34" s="146">
        <f t="shared" si="25"/>
        <v>0</v>
      </c>
      <c r="G34" s="149">
        <f t="shared" si="26"/>
        <v>0</v>
      </c>
      <c r="H34" s="149">
        <f t="shared" si="27"/>
        <v>0</v>
      </c>
      <c r="I34" s="151">
        <f t="shared" si="28"/>
        <v>0</v>
      </c>
      <c r="J34" s="151">
        <f t="shared" si="29"/>
        <v>0</v>
      </c>
      <c r="K34" s="148">
        <f t="shared" si="30"/>
        <v>0</v>
      </c>
      <c r="L34" s="148">
        <f t="shared" si="31"/>
        <v>0</v>
      </c>
      <c r="M34" s="150">
        <f t="shared" si="32"/>
        <v>0</v>
      </c>
      <c r="N34" s="150">
        <f t="shared" si="33"/>
        <v>0</v>
      </c>
      <c r="O34" s="147">
        <f t="shared" si="10"/>
        <v>0</v>
      </c>
      <c r="P34" s="147">
        <f t="shared" si="11"/>
        <v>0</v>
      </c>
      <c r="Q34" s="148">
        <f t="shared" si="34"/>
        <v>0</v>
      </c>
      <c r="R34" s="148">
        <f t="shared" si="35"/>
        <v>0</v>
      </c>
      <c r="S34" s="148">
        <f t="shared" si="36"/>
        <v>0</v>
      </c>
      <c r="T34" s="148">
        <f t="shared" si="37"/>
        <v>0</v>
      </c>
      <c r="U34" s="148">
        <f t="shared" si="16"/>
        <v>0</v>
      </c>
      <c r="V34" s="159">
        <f t="shared" si="17"/>
        <v>0</v>
      </c>
      <c r="W34" s="148">
        <f t="shared" si="18"/>
        <v>0</v>
      </c>
      <c r="X34" s="148">
        <f t="shared" si="19"/>
        <v>0</v>
      </c>
      <c r="Y34" s="148">
        <f t="shared" si="20"/>
        <v>0</v>
      </c>
      <c r="Z34" s="148">
        <f t="shared" si="21"/>
        <v>0</v>
      </c>
      <c r="AA34" s="148">
        <f t="shared" si="22"/>
        <v>0</v>
      </c>
      <c r="AB34" s="148">
        <f t="shared" si="23"/>
        <v>0</v>
      </c>
    </row>
    <row r="35" spans="1:28" x14ac:dyDescent="0.35">
      <c r="A35" t="str">
        <f>Database!V35</f>
        <v>DK</v>
      </c>
      <c r="B35">
        <f>Database!W35</f>
        <v>2</v>
      </c>
      <c r="C35">
        <f>Database!X35</f>
        <v>5</v>
      </c>
      <c r="E35" s="146">
        <f t="shared" si="24"/>
        <v>2</v>
      </c>
      <c r="F35" s="146">
        <f t="shared" si="25"/>
        <v>10</v>
      </c>
      <c r="G35" s="149">
        <f t="shared" si="26"/>
        <v>0</v>
      </c>
      <c r="H35" s="149">
        <f t="shared" si="27"/>
        <v>0</v>
      </c>
      <c r="I35" s="151">
        <f t="shared" si="28"/>
        <v>0</v>
      </c>
      <c r="J35" s="151">
        <f t="shared" si="29"/>
        <v>0</v>
      </c>
      <c r="K35" s="148">
        <f t="shared" si="30"/>
        <v>0</v>
      </c>
      <c r="L35" s="148">
        <f t="shared" si="31"/>
        <v>0</v>
      </c>
      <c r="M35" s="150">
        <f t="shared" si="32"/>
        <v>0</v>
      </c>
      <c r="N35" s="150">
        <f t="shared" si="33"/>
        <v>0</v>
      </c>
      <c r="O35" s="147">
        <f t="shared" si="10"/>
        <v>0</v>
      </c>
      <c r="P35" s="147">
        <f t="shared" si="11"/>
        <v>0</v>
      </c>
      <c r="Q35" s="148">
        <f t="shared" si="34"/>
        <v>0</v>
      </c>
      <c r="R35" s="148">
        <f t="shared" si="35"/>
        <v>0</v>
      </c>
      <c r="S35" s="148">
        <f t="shared" si="36"/>
        <v>0</v>
      </c>
      <c r="T35" s="148">
        <f t="shared" si="37"/>
        <v>0</v>
      </c>
      <c r="U35" s="148">
        <f t="shared" si="16"/>
        <v>0</v>
      </c>
      <c r="V35" s="159">
        <f t="shared" si="17"/>
        <v>0</v>
      </c>
      <c r="W35" s="148">
        <f t="shared" si="18"/>
        <v>0</v>
      </c>
      <c r="X35" s="148">
        <f t="shared" si="19"/>
        <v>0</v>
      </c>
      <c r="Y35" s="148">
        <f t="shared" si="20"/>
        <v>0</v>
      </c>
      <c r="Z35" s="148">
        <f t="shared" si="21"/>
        <v>0</v>
      </c>
      <c r="AA35" s="148">
        <f t="shared" si="22"/>
        <v>0</v>
      </c>
      <c r="AB35" s="148">
        <f t="shared" si="23"/>
        <v>0</v>
      </c>
    </row>
    <row r="36" spans="1:28" x14ac:dyDescent="0.35">
      <c r="A36" t="str">
        <f>Database!V36</f>
        <v>DK</v>
      </c>
      <c r="B36">
        <f>Database!W36</f>
        <v>2</v>
      </c>
      <c r="C36">
        <f>Database!X36</f>
        <v>7</v>
      </c>
      <c r="E36" s="146">
        <f t="shared" si="24"/>
        <v>2</v>
      </c>
      <c r="F36" s="146">
        <f t="shared" si="25"/>
        <v>14</v>
      </c>
      <c r="G36" s="149">
        <f t="shared" si="26"/>
        <v>0</v>
      </c>
      <c r="H36" s="149">
        <f t="shared" si="27"/>
        <v>0</v>
      </c>
      <c r="I36" s="151">
        <f t="shared" si="28"/>
        <v>0</v>
      </c>
      <c r="J36" s="151">
        <f t="shared" si="29"/>
        <v>0</v>
      </c>
      <c r="K36" s="148">
        <f t="shared" si="30"/>
        <v>0</v>
      </c>
      <c r="L36" s="148">
        <f t="shared" si="31"/>
        <v>0</v>
      </c>
      <c r="M36" s="150">
        <f t="shared" si="32"/>
        <v>0</v>
      </c>
      <c r="N36" s="150">
        <f t="shared" si="33"/>
        <v>0</v>
      </c>
      <c r="O36" s="147">
        <f t="shared" si="10"/>
        <v>0</v>
      </c>
      <c r="P36" s="147">
        <f t="shared" si="11"/>
        <v>0</v>
      </c>
      <c r="Q36" s="148">
        <f t="shared" si="34"/>
        <v>0</v>
      </c>
      <c r="R36" s="148">
        <f t="shared" si="35"/>
        <v>0</v>
      </c>
      <c r="S36" s="148">
        <f t="shared" si="36"/>
        <v>0</v>
      </c>
      <c r="T36" s="148">
        <f t="shared" si="37"/>
        <v>0</v>
      </c>
      <c r="U36" s="148">
        <f t="shared" si="16"/>
        <v>0</v>
      </c>
      <c r="V36" s="159">
        <f t="shared" si="17"/>
        <v>0</v>
      </c>
      <c r="W36" s="148">
        <f t="shared" si="18"/>
        <v>0</v>
      </c>
      <c r="X36" s="148">
        <f t="shared" si="19"/>
        <v>0</v>
      </c>
      <c r="Y36" s="148">
        <f t="shared" si="20"/>
        <v>0</v>
      </c>
      <c r="Z36" s="148">
        <f t="shared" si="21"/>
        <v>0</v>
      </c>
      <c r="AA36" s="148">
        <f t="shared" si="22"/>
        <v>0</v>
      </c>
      <c r="AB36" s="148">
        <f t="shared" si="23"/>
        <v>0</v>
      </c>
    </row>
    <row r="37" spans="1:28" x14ac:dyDescent="0.35">
      <c r="A37" t="str">
        <f>Database!V37</f>
        <v>cansl</v>
      </c>
      <c r="B37">
        <f>Database!W37</f>
        <v>0</v>
      </c>
      <c r="C37">
        <f>Database!X37</f>
        <v>0</v>
      </c>
      <c r="E37" s="146">
        <f t="shared" si="24"/>
        <v>0</v>
      </c>
      <c r="F37" s="146">
        <f t="shared" si="25"/>
        <v>0</v>
      </c>
      <c r="G37" s="149">
        <f t="shared" si="26"/>
        <v>0</v>
      </c>
      <c r="H37" s="149">
        <f t="shared" si="27"/>
        <v>0</v>
      </c>
      <c r="I37" s="151">
        <f t="shared" si="28"/>
        <v>0</v>
      </c>
      <c r="J37" s="151">
        <f t="shared" si="29"/>
        <v>0</v>
      </c>
      <c r="K37" s="148">
        <f t="shared" si="30"/>
        <v>0</v>
      </c>
      <c r="L37" s="148">
        <f t="shared" si="31"/>
        <v>0</v>
      </c>
      <c r="M37" s="150">
        <f t="shared" si="32"/>
        <v>0</v>
      </c>
      <c r="N37" s="150">
        <f t="shared" si="33"/>
        <v>0</v>
      </c>
      <c r="O37" s="147">
        <f t="shared" si="10"/>
        <v>0</v>
      </c>
      <c r="P37" s="147">
        <f t="shared" si="11"/>
        <v>0</v>
      </c>
      <c r="Q37" s="148">
        <f t="shared" si="34"/>
        <v>0</v>
      </c>
      <c r="R37" s="148">
        <f t="shared" si="35"/>
        <v>0</v>
      </c>
      <c r="S37" s="148">
        <f t="shared" si="36"/>
        <v>0</v>
      </c>
      <c r="T37" s="148">
        <f t="shared" si="37"/>
        <v>0</v>
      </c>
      <c r="U37" s="148">
        <f t="shared" si="16"/>
        <v>0</v>
      </c>
      <c r="V37" s="159">
        <f t="shared" si="17"/>
        <v>0</v>
      </c>
      <c r="W37" s="148">
        <f t="shared" si="18"/>
        <v>0</v>
      </c>
      <c r="X37" s="148">
        <f t="shared" si="19"/>
        <v>0</v>
      </c>
      <c r="Y37" s="148">
        <f t="shared" si="20"/>
        <v>0</v>
      </c>
      <c r="Z37" s="148">
        <f t="shared" si="21"/>
        <v>0</v>
      </c>
      <c r="AA37" s="148">
        <f t="shared" si="22"/>
        <v>0</v>
      </c>
      <c r="AB37" s="148">
        <f t="shared" si="23"/>
        <v>0</v>
      </c>
    </row>
    <row r="38" spans="1:28" x14ac:dyDescent="0.35">
      <c r="A38" t="str">
        <f>Database!V38</f>
        <v>S</v>
      </c>
      <c r="B38">
        <f>Database!W38</f>
        <v>2</v>
      </c>
      <c r="C38">
        <f>Database!X38</f>
        <v>4</v>
      </c>
      <c r="E38" s="146">
        <f t="shared" si="24"/>
        <v>0</v>
      </c>
      <c r="F38" s="146">
        <f t="shared" si="25"/>
        <v>0</v>
      </c>
      <c r="G38" s="149">
        <f t="shared" si="26"/>
        <v>0</v>
      </c>
      <c r="H38" s="149">
        <f t="shared" si="27"/>
        <v>0</v>
      </c>
      <c r="I38" s="151">
        <f t="shared" si="28"/>
        <v>2</v>
      </c>
      <c r="J38" s="151">
        <f t="shared" si="29"/>
        <v>8</v>
      </c>
      <c r="K38" s="148">
        <f t="shared" si="30"/>
        <v>0</v>
      </c>
      <c r="L38" s="148">
        <f t="shared" si="31"/>
        <v>0</v>
      </c>
      <c r="M38" s="150">
        <f t="shared" si="32"/>
        <v>0</v>
      </c>
      <c r="N38" s="150">
        <f t="shared" si="33"/>
        <v>0</v>
      </c>
      <c r="O38" s="147">
        <f t="shared" si="10"/>
        <v>0</v>
      </c>
      <c r="P38" s="147">
        <f t="shared" si="11"/>
        <v>0</v>
      </c>
      <c r="Q38" s="148">
        <f t="shared" si="34"/>
        <v>0</v>
      </c>
      <c r="R38" s="148">
        <f t="shared" si="35"/>
        <v>0</v>
      </c>
      <c r="S38" s="148">
        <f t="shared" si="36"/>
        <v>0</v>
      </c>
      <c r="T38" s="148">
        <f t="shared" si="37"/>
        <v>0</v>
      </c>
      <c r="U38" s="148">
        <f t="shared" si="16"/>
        <v>0</v>
      </c>
      <c r="V38" s="159">
        <f t="shared" si="17"/>
        <v>0</v>
      </c>
      <c r="W38" s="148">
        <f t="shared" si="18"/>
        <v>0</v>
      </c>
      <c r="X38" s="148">
        <f t="shared" si="19"/>
        <v>0</v>
      </c>
      <c r="Y38" s="148">
        <f t="shared" si="20"/>
        <v>0</v>
      </c>
      <c r="Z38" s="148">
        <f t="shared" si="21"/>
        <v>0</v>
      </c>
      <c r="AA38" s="148">
        <f t="shared" si="22"/>
        <v>0</v>
      </c>
      <c r="AB38" s="148">
        <f t="shared" si="23"/>
        <v>0</v>
      </c>
    </row>
    <row r="39" spans="1:28" x14ac:dyDescent="0.35">
      <c r="A39" t="str">
        <f>Database!V39</f>
        <v>S</v>
      </c>
      <c r="B39">
        <f>Database!W39</f>
        <v>2</v>
      </c>
      <c r="C39">
        <f>Database!X39</f>
        <v>6</v>
      </c>
      <c r="E39" s="146">
        <f t="shared" si="24"/>
        <v>0</v>
      </c>
      <c r="F39" s="146">
        <f t="shared" si="25"/>
        <v>0</v>
      </c>
      <c r="G39" s="149">
        <f t="shared" si="26"/>
        <v>0</v>
      </c>
      <c r="H39" s="149">
        <f t="shared" si="27"/>
        <v>0</v>
      </c>
      <c r="I39" s="151">
        <f t="shared" si="28"/>
        <v>2</v>
      </c>
      <c r="J39" s="151">
        <f t="shared" si="29"/>
        <v>12</v>
      </c>
      <c r="K39" s="148">
        <f t="shared" si="30"/>
        <v>0</v>
      </c>
      <c r="L39" s="148">
        <f t="shared" si="31"/>
        <v>0</v>
      </c>
      <c r="M39" s="150">
        <f t="shared" si="32"/>
        <v>0</v>
      </c>
      <c r="N39" s="150">
        <f t="shared" si="33"/>
        <v>0</v>
      </c>
      <c r="O39" s="147">
        <f t="shared" si="10"/>
        <v>0</v>
      </c>
      <c r="P39" s="147">
        <f t="shared" si="11"/>
        <v>0</v>
      </c>
      <c r="Q39" s="148">
        <f t="shared" si="34"/>
        <v>0</v>
      </c>
      <c r="R39" s="148">
        <f t="shared" si="35"/>
        <v>0</v>
      </c>
      <c r="S39" s="148">
        <f t="shared" si="36"/>
        <v>0</v>
      </c>
      <c r="T39" s="148">
        <f t="shared" si="37"/>
        <v>0</v>
      </c>
      <c r="U39" s="148">
        <f t="shared" si="16"/>
        <v>0</v>
      </c>
      <c r="V39" s="159">
        <f t="shared" si="17"/>
        <v>0</v>
      </c>
      <c r="W39" s="148">
        <f t="shared" si="18"/>
        <v>0</v>
      </c>
      <c r="X39" s="148">
        <f t="shared" si="19"/>
        <v>0</v>
      </c>
      <c r="Y39" s="148">
        <f t="shared" si="20"/>
        <v>0</v>
      </c>
      <c r="Z39" s="148">
        <f t="shared" si="21"/>
        <v>0</v>
      </c>
      <c r="AA39" s="148">
        <f t="shared" si="22"/>
        <v>0</v>
      </c>
      <c r="AB39" s="148">
        <f t="shared" si="23"/>
        <v>0</v>
      </c>
    </row>
    <row r="40" spans="1:28" x14ac:dyDescent="0.35">
      <c r="A40" t="str">
        <f>Database!V40</f>
        <v>D</v>
      </c>
      <c r="B40">
        <f>Database!W40</f>
        <v>2</v>
      </c>
      <c r="C40">
        <f>Database!X40</f>
        <v>7</v>
      </c>
      <c r="E40" s="146">
        <f t="shared" si="24"/>
        <v>0</v>
      </c>
      <c r="F40" s="146">
        <f t="shared" si="25"/>
        <v>0</v>
      </c>
      <c r="G40" s="149">
        <f t="shared" si="26"/>
        <v>0</v>
      </c>
      <c r="H40" s="149">
        <f t="shared" si="27"/>
        <v>0</v>
      </c>
      <c r="I40" s="151">
        <f t="shared" si="28"/>
        <v>0</v>
      </c>
      <c r="J40" s="151">
        <f t="shared" si="29"/>
        <v>0</v>
      </c>
      <c r="K40" s="148">
        <f t="shared" si="30"/>
        <v>2</v>
      </c>
      <c r="L40" s="148">
        <f t="shared" si="31"/>
        <v>14</v>
      </c>
      <c r="M40" s="150">
        <f t="shared" si="32"/>
        <v>0</v>
      </c>
      <c r="N40" s="150">
        <f t="shared" si="33"/>
        <v>0</v>
      </c>
      <c r="O40" s="147">
        <f t="shared" si="10"/>
        <v>0</v>
      </c>
      <c r="P40" s="147">
        <f t="shared" si="11"/>
        <v>0</v>
      </c>
      <c r="Q40" s="148">
        <f t="shared" si="34"/>
        <v>0</v>
      </c>
      <c r="R40" s="148">
        <f t="shared" si="35"/>
        <v>0</v>
      </c>
      <c r="S40" s="148">
        <f t="shared" si="36"/>
        <v>0</v>
      </c>
      <c r="T40" s="148">
        <f t="shared" si="37"/>
        <v>0</v>
      </c>
      <c r="U40" s="148">
        <f t="shared" si="16"/>
        <v>0</v>
      </c>
      <c r="V40" s="159">
        <f t="shared" si="17"/>
        <v>0</v>
      </c>
      <c r="W40" s="148">
        <f t="shared" si="18"/>
        <v>0</v>
      </c>
      <c r="X40" s="148">
        <f t="shared" si="19"/>
        <v>0</v>
      </c>
      <c r="Y40" s="148">
        <f t="shared" si="20"/>
        <v>0</v>
      </c>
      <c r="Z40" s="148">
        <f t="shared" si="21"/>
        <v>0</v>
      </c>
      <c r="AA40" s="148">
        <f t="shared" si="22"/>
        <v>0</v>
      </c>
      <c r="AB40" s="148">
        <f t="shared" si="23"/>
        <v>0</v>
      </c>
    </row>
    <row r="41" spans="1:28" x14ac:dyDescent="0.35">
      <c r="A41" t="str">
        <f>Database!V41</f>
        <v>D</v>
      </c>
      <c r="B41">
        <f>Database!W41</f>
        <v>2</v>
      </c>
      <c r="C41">
        <f>Database!X41</f>
        <v>7</v>
      </c>
      <c r="E41" s="146">
        <f t="shared" si="24"/>
        <v>0</v>
      </c>
      <c r="F41" s="146">
        <f t="shared" si="25"/>
        <v>0</v>
      </c>
      <c r="G41" s="149">
        <f t="shared" si="26"/>
        <v>0</v>
      </c>
      <c r="H41" s="149">
        <f t="shared" si="27"/>
        <v>0</v>
      </c>
      <c r="I41" s="151">
        <f t="shared" si="28"/>
        <v>0</v>
      </c>
      <c r="J41" s="151">
        <f t="shared" si="29"/>
        <v>0</v>
      </c>
      <c r="K41" s="148">
        <f t="shared" si="30"/>
        <v>2</v>
      </c>
      <c r="L41" s="148">
        <f t="shared" si="31"/>
        <v>14</v>
      </c>
      <c r="M41" s="150">
        <f t="shared" si="32"/>
        <v>0</v>
      </c>
      <c r="N41" s="150">
        <f t="shared" si="33"/>
        <v>0</v>
      </c>
      <c r="O41" s="147">
        <f t="shared" si="10"/>
        <v>0</v>
      </c>
      <c r="P41" s="147">
        <f t="shared" si="11"/>
        <v>0</v>
      </c>
      <c r="Q41" s="148">
        <f t="shared" si="34"/>
        <v>0</v>
      </c>
      <c r="R41" s="148">
        <f t="shared" si="35"/>
        <v>0</v>
      </c>
      <c r="S41" s="148">
        <f t="shared" si="36"/>
        <v>0</v>
      </c>
      <c r="T41" s="148">
        <f t="shared" si="37"/>
        <v>0</v>
      </c>
      <c r="U41" s="148">
        <f t="shared" si="16"/>
        <v>0</v>
      </c>
      <c r="V41" s="159">
        <f t="shared" si="17"/>
        <v>0</v>
      </c>
      <c r="W41" s="148">
        <f t="shared" si="18"/>
        <v>0</v>
      </c>
      <c r="X41" s="148">
        <f t="shared" si="19"/>
        <v>0</v>
      </c>
      <c r="Y41" s="148">
        <f t="shared" si="20"/>
        <v>0</v>
      </c>
      <c r="Z41" s="148">
        <f t="shared" si="21"/>
        <v>0</v>
      </c>
      <c r="AA41" s="148">
        <f t="shared" si="22"/>
        <v>0</v>
      </c>
      <c r="AB41" s="148">
        <f t="shared" si="23"/>
        <v>0</v>
      </c>
    </row>
    <row r="42" spans="1:28" x14ac:dyDescent="0.35">
      <c r="A42" t="str">
        <f>Database!V42</f>
        <v>DK</v>
      </c>
      <c r="B42">
        <f>Database!W42</f>
        <v>2</v>
      </c>
      <c r="C42">
        <f>Database!X42</f>
        <v>4</v>
      </c>
      <c r="E42" s="146">
        <f t="shared" si="24"/>
        <v>2</v>
      </c>
      <c r="F42" s="146">
        <f t="shared" si="25"/>
        <v>8</v>
      </c>
      <c r="G42" s="149">
        <f t="shared" si="26"/>
        <v>0</v>
      </c>
      <c r="H42" s="149">
        <f t="shared" si="27"/>
        <v>0</v>
      </c>
      <c r="I42" s="151">
        <f t="shared" si="28"/>
        <v>0</v>
      </c>
      <c r="J42" s="151">
        <f t="shared" si="29"/>
        <v>0</v>
      </c>
      <c r="K42" s="148">
        <f t="shared" si="30"/>
        <v>0</v>
      </c>
      <c r="L42" s="148">
        <f t="shared" si="31"/>
        <v>0</v>
      </c>
      <c r="M42" s="150">
        <f t="shared" si="32"/>
        <v>0</v>
      </c>
      <c r="N42" s="150">
        <f t="shared" si="33"/>
        <v>0</v>
      </c>
      <c r="O42" s="147">
        <f t="shared" si="10"/>
        <v>0</v>
      </c>
      <c r="P42" s="147">
        <f t="shared" si="11"/>
        <v>0</v>
      </c>
      <c r="Q42" s="148">
        <f t="shared" si="34"/>
        <v>0</v>
      </c>
      <c r="R42" s="148">
        <f t="shared" si="35"/>
        <v>0</v>
      </c>
      <c r="S42" s="148">
        <f t="shared" si="36"/>
        <v>0</v>
      </c>
      <c r="T42" s="148">
        <f t="shared" si="37"/>
        <v>0</v>
      </c>
      <c r="U42" s="148">
        <f t="shared" si="16"/>
        <v>0</v>
      </c>
      <c r="V42" s="159">
        <f t="shared" si="17"/>
        <v>0</v>
      </c>
      <c r="W42" s="148">
        <f t="shared" si="18"/>
        <v>0</v>
      </c>
      <c r="X42" s="148">
        <f t="shared" si="19"/>
        <v>0</v>
      </c>
      <c r="Y42" s="148">
        <f t="shared" si="20"/>
        <v>0</v>
      </c>
      <c r="Z42" s="148">
        <f t="shared" si="21"/>
        <v>0</v>
      </c>
      <c r="AA42" s="148">
        <f t="shared" si="22"/>
        <v>0</v>
      </c>
      <c r="AB42" s="148">
        <f t="shared" si="23"/>
        <v>0</v>
      </c>
    </row>
    <row r="43" spans="1:28" x14ac:dyDescent="0.35">
      <c r="A43" t="str">
        <f>Database!V43</f>
        <v>DK</v>
      </c>
      <c r="B43">
        <f>Database!W43</f>
        <v>2</v>
      </c>
      <c r="C43">
        <f>Database!X43</f>
        <v>5</v>
      </c>
      <c r="E43" s="146">
        <f t="shared" ref="E43:E48" si="38">IF(A43=$E$1,B43,)</f>
        <v>2</v>
      </c>
      <c r="F43" s="146">
        <f t="shared" ref="F43:F48" si="39">IF(E43&gt;0,E43*C43,)</f>
        <v>10</v>
      </c>
      <c r="G43" s="149">
        <f t="shared" ref="G43:G48" si="40">IF(A43=$G$1,B43,)</f>
        <v>0</v>
      </c>
      <c r="H43" s="149">
        <f t="shared" ref="H43:H48" si="41">IF(G43&gt;0,G43*C43,)</f>
        <v>0</v>
      </c>
      <c r="I43" s="151">
        <f t="shared" ref="I43:I48" si="42">IF(A43=$I$1,B43,)</f>
        <v>0</v>
      </c>
      <c r="J43" s="151">
        <f t="shared" ref="J43:J48" si="43">IF(I43&gt;0,I43*C43,)</f>
        <v>0</v>
      </c>
      <c r="K43" s="148">
        <f t="shared" ref="K43:K48" si="44">IF(A43=$K$1,B43,)</f>
        <v>0</v>
      </c>
      <c r="L43" s="148">
        <f t="shared" ref="L43:L48" si="45">IF(K43&gt;0,K43*C43,)</f>
        <v>0</v>
      </c>
      <c r="M43" s="150">
        <f t="shared" ref="M43:M48" si="46">IF(A43=$M$1,B43,)</f>
        <v>0</v>
      </c>
      <c r="N43" s="150">
        <f t="shared" ref="N43:N48" si="47">IF(M43&gt;0,M43*C43,)</f>
        <v>0</v>
      </c>
      <c r="O43" s="147">
        <f t="shared" si="10"/>
        <v>0</v>
      </c>
      <c r="P43" s="147">
        <f t="shared" si="11"/>
        <v>0</v>
      </c>
      <c r="Q43" s="148">
        <f t="shared" ref="Q43:Q48" si="48">IF(A43=$Q$1,B43,)</f>
        <v>0</v>
      </c>
      <c r="R43" s="148">
        <f t="shared" ref="R43:R48" si="49">Q43*C43</f>
        <v>0</v>
      </c>
      <c r="S43" s="148">
        <f t="shared" ref="S43:S48" si="50">IF(A43=$S$1,B43,)</f>
        <v>0</v>
      </c>
      <c r="T43" s="148">
        <f t="shared" ref="T43:T48" si="51">S43*C43</f>
        <v>0</v>
      </c>
      <c r="U43" s="148">
        <f t="shared" si="16"/>
        <v>0</v>
      </c>
      <c r="V43" s="159">
        <f t="shared" si="17"/>
        <v>0</v>
      </c>
      <c r="W43" s="148">
        <f t="shared" si="18"/>
        <v>0</v>
      </c>
      <c r="X43" s="148">
        <f t="shared" si="19"/>
        <v>0</v>
      </c>
      <c r="Y43" s="148">
        <f t="shared" si="20"/>
        <v>0</v>
      </c>
      <c r="Z43" s="148">
        <f t="shared" si="21"/>
        <v>0</v>
      </c>
      <c r="AA43" s="148">
        <f t="shared" si="22"/>
        <v>0</v>
      </c>
      <c r="AB43" s="148">
        <f t="shared" si="23"/>
        <v>0</v>
      </c>
    </row>
    <row r="44" spans="1:28" x14ac:dyDescent="0.35">
      <c r="A44" t="str">
        <f>Database!V44</f>
        <v>cansl</v>
      </c>
      <c r="B44">
        <f>Database!W44</f>
        <v>0</v>
      </c>
      <c r="C44">
        <f>Database!X44</f>
        <v>0</v>
      </c>
      <c r="E44" s="146">
        <f t="shared" si="38"/>
        <v>0</v>
      </c>
      <c r="F44" s="146">
        <f t="shared" si="39"/>
        <v>0</v>
      </c>
      <c r="G44" s="149">
        <f t="shared" si="40"/>
        <v>0</v>
      </c>
      <c r="H44" s="149">
        <f t="shared" si="41"/>
        <v>0</v>
      </c>
      <c r="I44" s="151">
        <f t="shared" si="42"/>
        <v>0</v>
      </c>
      <c r="J44" s="151">
        <f t="shared" si="43"/>
        <v>0</v>
      </c>
      <c r="K44" s="148">
        <f t="shared" si="44"/>
        <v>0</v>
      </c>
      <c r="L44" s="148">
        <f t="shared" si="45"/>
        <v>0</v>
      </c>
      <c r="M44" s="150">
        <f t="shared" si="46"/>
        <v>0</v>
      </c>
      <c r="N44" s="150">
        <f t="shared" si="47"/>
        <v>0</v>
      </c>
      <c r="O44" s="147">
        <f t="shared" si="10"/>
        <v>0</v>
      </c>
      <c r="P44" s="147">
        <f t="shared" si="11"/>
        <v>0</v>
      </c>
      <c r="Q44" s="148">
        <f t="shared" si="48"/>
        <v>0</v>
      </c>
      <c r="R44" s="148">
        <f t="shared" si="49"/>
        <v>0</v>
      </c>
      <c r="S44" s="148">
        <f t="shared" si="50"/>
        <v>0</v>
      </c>
      <c r="T44" s="148">
        <f t="shared" si="51"/>
        <v>0</v>
      </c>
      <c r="U44" s="148">
        <f t="shared" si="16"/>
        <v>0</v>
      </c>
      <c r="V44" s="159">
        <f t="shared" si="17"/>
        <v>0</v>
      </c>
      <c r="W44" s="148">
        <f t="shared" si="18"/>
        <v>0</v>
      </c>
      <c r="X44" s="148">
        <f t="shared" si="19"/>
        <v>0</v>
      </c>
      <c r="Y44" s="148">
        <f t="shared" si="20"/>
        <v>0</v>
      </c>
      <c r="Z44" s="148">
        <f t="shared" si="21"/>
        <v>0</v>
      </c>
      <c r="AA44" s="148">
        <f t="shared" si="22"/>
        <v>0</v>
      </c>
      <c r="AB44" s="148">
        <f t="shared" si="23"/>
        <v>0</v>
      </c>
    </row>
    <row r="45" spans="1:28" x14ac:dyDescent="0.35">
      <c r="A45" t="str">
        <f>Database!V45</f>
        <v>DK</v>
      </c>
      <c r="B45">
        <f>Database!W45</f>
        <v>2</v>
      </c>
      <c r="C45">
        <f>Database!X45</f>
        <v>7</v>
      </c>
      <c r="E45" s="146">
        <f t="shared" si="38"/>
        <v>2</v>
      </c>
      <c r="F45" s="146">
        <f t="shared" si="39"/>
        <v>14</v>
      </c>
      <c r="G45" s="149">
        <f t="shared" si="40"/>
        <v>0</v>
      </c>
      <c r="H45" s="149">
        <f t="shared" si="41"/>
        <v>0</v>
      </c>
      <c r="I45" s="151">
        <f t="shared" si="42"/>
        <v>0</v>
      </c>
      <c r="J45" s="151">
        <f t="shared" si="43"/>
        <v>0</v>
      </c>
      <c r="K45" s="148">
        <f t="shared" si="44"/>
        <v>0</v>
      </c>
      <c r="L45" s="148">
        <f t="shared" si="45"/>
        <v>0</v>
      </c>
      <c r="M45" s="150">
        <f t="shared" si="46"/>
        <v>0</v>
      </c>
      <c r="N45" s="150">
        <f t="shared" si="47"/>
        <v>0</v>
      </c>
      <c r="O45" s="147">
        <f t="shared" si="10"/>
        <v>0</v>
      </c>
      <c r="P45" s="147">
        <f t="shared" si="11"/>
        <v>0</v>
      </c>
      <c r="Q45" s="148">
        <f t="shared" si="48"/>
        <v>0</v>
      </c>
      <c r="R45" s="148">
        <f t="shared" si="49"/>
        <v>0</v>
      </c>
      <c r="S45" s="148">
        <f t="shared" si="50"/>
        <v>0</v>
      </c>
      <c r="T45" s="148">
        <f t="shared" si="51"/>
        <v>0</v>
      </c>
      <c r="U45" s="148">
        <f t="shared" si="16"/>
        <v>0</v>
      </c>
      <c r="V45" s="159">
        <f t="shared" si="17"/>
        <v>0</v>
      </c>
      <c r="W45" s="148">
        <f t="shared" si="18"/>
        <v>0</v>
      </c>
      <c r="X45" s="148">
        <f t="shared" si="19"/>
        <v>0</v>
      </c>
      <c r="Y45" s="148">
        <f t="shared" si="20"/>
        <v>0</v>
      </c>
      <c r="Z45" s="148">
        <f t="shared" si="21"/>
        <v>0</v>
      </c>
      <c r="AA45" s="148">
        <f t="shared" si="22"/>
        <v>0</v>
      </c>
      <c r="AB45" s="148">
        <f t="shared" si="23"/>
        <v>0</v>
      </c>
    </row>
    <row r="46" spans="1:28" x14ac:dyDescent="0.35">
      <c r="A46" t="str">
        <f>Database!V46</f>
        <v>D</v>
      </c>
      <c r="B46">
        <f>Database!W46</f>
        <v>2</v>
      </c>
      <c r="C46">
        <f>Database!X46</f>
        <v>7</v>
      </c>
      <c r="E46" s="146">
        <f t="shared" si="38"/>
        <v>0</v>
      </c>
      <c r="F46" s="146">
        <f t="shared" si="39"/>
        <v>0</v>
      </c>
      <c r="G46" s="149">
        <f t="shared" si="40"/>
        <v>0</v>
      </c>
      <c r="H46" s="149">
        <f t="shared" si="41"/>
        <v>0</v>
      </c>
      <c r="I46" s="151">
        <f t="shared" si="42"/>
        <v>0</v>
      </c>
      <c r="J46" s="151">
        <f t="shared" si="43"/>
        <v>0</v>
      </c>
      <c r="K46" s="148">
        <f t="shared" si="44"/>
        <v>2</v>
      </c>
      <c r="L46" s="148">
        <f t="shared" si="45"/>
        <v>14</v>
      </c>
      <c r="M46" s="150">
        <f t="shared" si="46"/>
        <v>0</v>
      </c>
      <c r="N46" s="150">
        <f t="shared" si="47"/>
        <v>0</v>
      </c>
      <c r="O46" s="147">
        <f t="shared" si="10"/>
        <v>0</v>
      </c>
      <c r="P46" s="147">
        <f t="shared" si="11"/>
        <v>0</v>
      </c>
      <c r="Q46" s="148">
        <f t="shared" si="48"/>
        <v>0</v>
      </c>
      <c r="R46" s="148">
        <f t="shared" si="49"/>
        <v>0</v>
      </c>
      <c r="S46" s="148">
        <f t="shared" si="50"/>
        <v>0</v>
      </c>
      <c r="T46" s="148">
        <f t="shared" si="51"/>
        <v>0</v>
      </c>
      <c r="U46" s="148">
        <f t="shared" si="16"/>
        <v>0</v>
      </c>
      <c r="V46" s="159">
        <f t="shared" si="17"/>
        <v>0</v>
      </c>
      <c r="W46" s="148">
        <f t="shared" si="18"/>
        <v>0</v>
      </c>
      <c r="X46" s="148">
        <f t="shared" si="19"/>
        <v>0</v>
      </c>
      <c r="Y46" s="148">
        <f t="shared" si="20"/>
        <v>0</v>
      </c>
      <c r="Z46" s="148">
        <f t="shared" si="21"/>
        <v>0</v>
      </c>
      <c r="AA46" s="148">
        <f t="shared" si="22"/>
        <v>0</v>
      </c>
      <c r="AB46" s="148">
        <f t="shared" si="23"/>
        <v>0</v>
      </c>
    </row>
    <row r="47" spans="1:28" x14ac:dyDescent="0.35">
      <c r="A47" t="str">
        <f>Database!V47</f>
        <v>DK</v>
      </c>
      <c r="B47">
        <f>Database!W47</f>
        <v>2</v>
      </c>
      <c r="C47">
        <f>Database!X47</f>
        <v>6</v>
      </c>
      <c r="E47" s="146">
        <f t="shared" si="38"/>
        <v>2</v>
      </c>
      <c r="F47" s="146">
        <f t="shared" si="39"/>
        <v>12</v>
      </c>
      <c r="G47" s="149">
        <f t="shared" si="40"/>
        <v>0</v>
      </c>
      <c r="H47" s="149">
        <f t="shared" si="41"/>
        <v>0</v>
      </c>
      <c r="I47" s="151">
        <f t="shared" si="42"/>
        <v>0</v>
      </c>
      <c r="J47" s="151">
        <f t="shared" si="43"/>
        <v>0</v>
      </c>
      <c r="K47" s="148">
        <f t="shared" si="44"/>
        <v>0</v>
      </c>
      <c r="L47" s="148">
        <f t="shared" si="45"/>
        <v>0</v>
      </c>
      <c r="M47" s="150">
        <f t="shared" si="46"/>
        <v>0</v>
      </c>
      <c r="N47" s="150">
        <f t="shared" si="47"/>
        <v>0</v>
      </c>
      <c r="O47" s="147">
        <f t="shared" si="10"/>
        <v>0</v>
      </c>
      <c r="P47" s="147">
        <f t="shared" si="11"/>
        <v>0</v>
      </c>
      <c r="Q47" s="148">
        <f t="shared" si="48"/>
        <v>0</v>
      </c>
      <c r="R47" s="148">
        <f t="shared" si="49"/>
        <v>0</v>
      </c>
      <c r="S47" s="148">
        <f t="shared" si="50"/>
        <v>0</v>
      </c>
      <c r="T47" s="148">
        <f t="shared" si="51"/>
        <v>0</v>
      </c>
      <c r="U47" s="148">
        <f t="shared" si="16"/>
        <v>0</v>
      </c>
      <c r="V47" s="159">
        <f t="shared" si="17"/>
        <v>0</v>
      </c>
      <c r="W47" s="148">
        <f t="shared" si="18"/>
        <v>0</v>
      </c>
      <c r="X47" s="148">
        <f t="shared" si="19"/>
        <v>0</v>
      </c>
      <c r="Y47" s="148">
        <f t="shared" si="20"/>
        <v>0</v>
      </c>
      <c r="Z47" s="148">
        <f t="shared" si="21"/>
        <v>0</v>
      </c>
      <c r="AA47" s="148">
        <f t="shared" si="22"/>
        <v>0</v>
      </c>
      <c r="AB47" s="148">
        <f t="shared" si="23"/>
        <v>0</v>
      </c>
    </row>
    <row r="48" spans="1:28" x14ac:dyDescent="0.35">
      <c r="A48" t="str">
        <f>Database!V48</f>
        <v>cansl</v>
      </c>
      <c r="B48">
        <f>Database!W48</f>
        <v>0</v>
      </c>
      <c r="C48">
        <f>Database!X48</f>
        <v>6</v>
      </c>
      <c r="E48" s="146">
        <f t="shared" si="38"/>
        <v>0</v>
      </c>
      <c r="F48" s="146">
        <f t="shared" si="39"/>
        <v>0</v>
      </c>
      <c r="G48" s="149">
        <f t="shared" si="40"/>
        <v>0</v>
      </c>
      <c r="H48" s="149">
        <f t="shared" si="41"/>
        <v>0</v>
      </c>
      <c r="I48" s="151">
        <f t="shared" si="42"/>
        <v>0</v>
      </c>
      <c r="J48" s="151">
        <f t="shared" si="43"/>
        <v>0</v>
      </c>
      <c r="K48" s="148">
        <f t="shared" si="44"/>
        <v>0</v>
      </c>
      <c r="L48" s="148">
        <f t="shared" si="45"/>
        <v>0</v>
      </c>
      <c r="M48" s="150">
        <f t="shared" si="46"/>
        <v>0</v>
      </c>
      <c r="N48" s="150">
        <f t="shared" si="47"/>
        <v>0</v>
      </c>
      <c r="O48" s="147">
        <f t="shared" si="10"/>
        <v>0</v>
      </c>
      <c r="P48" s="147">
        <f t="shared" si="11"/>
        <v>0</v>
      </c>
      <c r="Q48" s="148">
        <f t="shared" si="48"/>
        <v>0</v>
      </c>
      <c r="R48" s="148">
        <f t="shared" si="49"/>
        <v>0</v>
      </c>
      <c r="S48" s="148">
        <f t="shared" si="50"/>
        <v>0</v>
      </c>
      <c r="T48" s="148">
        <f t="shared" si="51"/>
        <v>0</v>
      </c>
      <c r="U48" s="148">
        <f t="shared" si="16"/>
        <v>0</v>
      </c>
      <c r="V48" s="159">
        <f t="shared" si="17"/>
        <v>0</v>
      </c>
      <c r="W48" s="148">
        <f t="shared" si="18"/>
        <v>0</v>
      </c>
      <c r="X48" s="148">
        <f t="shared" si="19"/>
        <v>0</v>
      </c>
      <c r="Y48" s="148">
        <f t="shared" si="20"/>
        <v>0</v>
      </c>
      <c r="Z48" s="148">
        <f t="shared" si="21"/>
        <v>0</v>
      </c>
      <c r="AA48" s="148">
        <f t="shared" si="22"/>
        <v>0</v>
      </c>
      <c r="AB48" s="148">
        <f t="shared" si="23"/>
        <v>0</v>
      </c>
    </row>
    <row r="49" spans="1:28" x14ac:dyDescent="0.35">
      <c r="A49" t="str">
        <f>Database!V49</f>
        <v>DK</v>
      </c>
      <c r="B49">
        <f>Database!W49</f>
        <v>2</v>
      </c>
      <c r="C49">
        <f>Database!X49</f>
        <v>4</v>
      </c>
      <c r="E49" s="146">
        <f t="shared" ref="E49:E56" si="52">IF(A49=$E$1,B49,)</f>
        <v>2</v>
      </c>
      <c r="F49" s="146">
        <f t="shared" ref="F49:F56" si="53">IF(E49&gt;0,E49*C49,)</f>
        <v>8</v>
      </c>
      <c r="G49" s="149">
        <f t="shared" ref="G49:G56" si="54">IF(A49=$G$1,B49,)</f>
        <v>0</v>
      </c>
      <c r="H49" s="149">
        <f t="shared" ref="H49:H56" si="55">IF(G49&gt;0,G49*C49,)</f>
        <v>0</v>
      </c>
      <c r="I49" s="151">
        <f t="shared" ref="I49:I56" si="56">IF(A49=$I$1,B49,)</f>
        <v>0</v>
      </c>
      <c r="J49" s="151">
        <f t="shared" ref="J49:J56" si="57">IF(I49&gt;0,I49*C49,)</f>
        <v>0</v>
      </c>
      <c r="K49" s="148">
        <f t="shared" ref="K49:K56" si="58">IF(A49=$K$1,B49,)</f>
        <v>0</v>
      </c>
      <c r="L49" s="148">
        <f t="shared" ref="L49:L56" si="59">IF(K49&gt;0,K49*C49,)</f>
        <v>0</v>
      </c>
      <c r="M49" s="150">
        <f t="shared" ref="M49:M56" si="60">IF(A49=$M$1,B49,)</f>
        <v>0</v>
      </c>
      <c r="N49" s="150">
        <f t="shared" ref="N49:N56" si="61">IF(M49&gt;0,M49*C49,)</f>
        <v>0</v>
      </c>
      <c r="O49" s="147">
        <f t="shared" si="10"/>
        <v>0</v>
      </c>
      <c r="P49" s="147">
        <f t="shared" si="11"/>
        <v>0</v>
      </c>
      <c r="Q49" s="148">
        <f t="shared" ref="Q49:Q56" si="62">IF(A49=$Q$1,B49,)</f>
        <v>0</v>
      </c>
      <c r="R49" s="148">
        <f t="shared" ref="R49:R56" si="63">Q49*C49</f>
        <v>0</v>
      </c>
      <c r="S49" s="148">
        <f t="shared" ref="S49:S56" si="64">IF(A49=$S$1,B49,)</f>
        <v>0</v>
      </c>
      <c r="T49" s="148">
        <f t="shared" ref="T49:T56" si="65">S49*C49</f>
        <v>0</v>
      </c>
      <c r="U49" s="148">
        <f t="shared" si="16"/>
        <v>0</v>
      </c>
      <c r="V49" s="159">
        <f t="shared" si="17"/>
        <v>0</v>
      </c>
      <c r="W49" s="148">
        <f t="shared" si="18"/>
        <v>0</v>
      </c>
      <c r="X49" s="148">
        <f t="shared" si="19"/>
        <v>0</v>
      </c>
      <c r="Y49" s="148">
        <f t="shared" si="20"/>
        <v>0</v>
      </c>
      <c r="Z49" s="148">
        <f t="shared" si="21"/>
        <v>0</v>
      </c>
      <c r="AA49" s="148">
        <f t="shared" si="22"/>
        <v>0</v>
      </c>
      <c r="AB49" s="148">
        <f t="shared" si="23"/>
        <v>0</v>
      </c>
    </row>
    <row r="50" spans="1:28" x14ac:dyDescent="0.35">
      <c r="A50" t="str">
        <f>Database!V50</f>
        <v>cansl</v>
      </c>
      <c r="B50">
        <f>Database!W50</f>
        <v>0</v>
      </c>
      <c r="C50">
        <f>Database!X50</f>
        <v>0</v>
      </c>
      <c r="E50" s="146">
        <f t="shared" si="52"/>
        <v>0</v>
      </c>
      <c r="F50" s="146">
        <f t="shared" si="53"/>
        <v>0</v>
      </c>
      <c r="G50" s="149">
        <f t="shared" si="54"/>
        <v>0</v>
      </c>
      <c r="H50" s="149">
        <f t="shared" si="55"/>
        <v>0</v>
      </c>
      <c r="I50" s="151">
        <f t="shared" si="56"/>
        <v>0</v>
      </c>
      <c r="J50" s="151">
        <f t="shared" si="57"/>
        <v>0</v>
      </c>
      <c r="K50" s="148">
        <f t="shared" si="58"/>
        <v>0</v>
      </c>
      <c r="L50" s="148">
        <f t="shared" si="59"/>
        <v>0</v>
      </c>
      <c r="M50" s="150">
        <f t="shared" si="60"/>
        <v>0</v>
      </c>
      <c r="N50" s="150">
        <f t="shared" si="61"/>
        <v>0</v>
      </c>
      <c r="O50" s="147">
        <f t="shared" si="10"/>
        <v>0</v>
      </c>
      <c r="P50" s="147">
        <f t="shared" si="11"/>
        <v>0</v>
      </c>
      <c r="Q50" s="148">
        <f t="shared" si="62"/>
        <v>0</v>
      </c>
      <c r="R50" s="148">
        <f t="shared" si="63"/>
        <v>0</v>
      </c>
      <c r="S50" s="148">
        <f t="shared" si="64"/>
        <v>0</v>
      </c>
      <c r="T50" s="148">
        <f t="shared" si="65"/>
        <v>0</v>
      </c>
      <c r="U50" s="148">
        <f t="shared" si="16"/>
        <v>0</v>
      </c>
      <c r="V50" s="159">
        <f t="shared" si="17"/>
        <v>0</v>
      </c>
      <c r="W50" s="148">
        <f t="shared" si="18"/>
        <v>0</v>
      </c>
      <c r="X50" s="148">
        <f t="shared" si="19"/>
        <v>0</v>
      </c>
      <c r="Y50" s="148">
        <f t="shared" si="20"/>
        <v>0</v>
      </c>
      <c r="Z50" s="148">
        <f t="shared" si="21"/>
        <v>0</v>
      </c>
      <c r="AA50" s="148">
        <f t="shared" si="22"/>
        <v>0</v>
      </c>
      <c r="AB50" s="148">
        <f t="shared" si="23"/>
        <v>0</v>
      </c>
    </row>
    <row r="51" spans="1:28" x14ac:dyDescent="0.35">
      <c r="A51" t="str">
        <f>Database!V51</f>
        <v>cansl</v>
      </c>
      <c r="B51">
        <f>Database!W51</f>
        <v>0</v>
      </c>
      <c r="C51">
        <f>Database!X51</f>
        <v>0</v>
      </c>
      <c r="E51" s="146">
        <f t="shared" si="52"/>
        <v>0</v>
      </c>
      <c r="F51" s="146">
        <f t="shared" si="53"/>
        <v>0</v>
      </c>
      <c r="G51" s="149">
        <f t="shared" si="54"/>
        <v>0</v>
      </c>
      <c r="H51" s="149">
        <f t="shared" si="55"/>
        <v>0</v>
      </c>
      <c r="I51" s="151">
        <f t="shared" si="56"/>
        <v>0</v>
      </c>
      <c r="J51" s="151">
        <f t="shared" si="57"/>
        <v>0</v>
      </c>
      <c r="K51" s="148">
        <f t="shared" si="58"/>
        <v>0</v>
      </c>
      <c r="L51" s="148">
        <f t="shared" si="59"/>
        <v>0</v>
      </c>
      <c r="M51" s="150">
        <f t="shared" si="60"/>
        <v>0</v>
      </c>
      <c r="N51" s="150">
        <f t="shared" si="61"/>
        <v>0</v>
      </c>
      <c r="O51" s="147">
        <f t="shared" si="10"/>
        <v>0</v>
      </c>
      <c r="P51" s="147">
        <f t="shared" si="11"/>
        <v>0</v>
      </c>
      <c r="Q51" s="148">
        <f t="shared" si="62"/>
        <v>0</v>
      </c>
      <c r="R51" s="148">
        <f t="shared" si="63"/>
        <v>0</v>
      </c>
      <c r="S51" s="148">
        <f t="shared" si="64"/>
        <v>0</v>
      </c>
      <c r="T51" s="148">
        <f t="shared" si="65"/>
        <v>0</v>
      </c>
      <c r="U51" s="148">
        <f t="shared" si="16"/>
        <v>0</v>
      </c>
      <c r="V51" s="159">
        <f t="shared" si="17"/>
        <v>0</v>
      </c>
      <c r="W51" s="148">
        <f t="shared" si="18"/>
        <v>0</v>
      </c>
      <c r="X51" s="148">
        <f t="shared" si="19"/>
        <v>0</v>
      </c>
      <c r="Y51" s="148">
        <f t="shared" si="20"/>
        <v>0</v>
      </c>
      <c r="Z51" s="148">
        <f t="shared" si="21"/>
        <v>0</v>
      </c>
      <c r="AA51" s="148">
        <f t="shared" si="22"/>
        <v>0</v>
      </c>
      <c r="AB51" s="148">
        <f t="shared" si="23"/>
        <v>0</v>
      </c>
    </row>
    <row r="52" spans="1:28" x14ac:dyDescent="0.35">
      <c r="A52" t="str">
        <f>Database!V52</f>
        <v>DK</v>
      </c>
      <c r="B52">
        <f>Database!W52</f>
        <v>2</v>
      </c>
      <c r="C52">
        <f>Database!X52</f>
        <v>3</v>
      </c>
      <c r="E52" s="146">
        <f t="shared" si="52"/>
        <v>2</v>
      </c>
      <c r="F52" s="146">
        <f t="shared" si="53"/>
        <v>6</v>
      </c>
      <c r="G52" s="149">
        <f t="shared" si="54"/>
        <v>0</v>
      </c>
      <c r="H52" s="149">
        <f t="shared" si="55"/>
        <v>0</v>
      </c>
      <c r="I52" s="151">
        <f t="shared" si="56"/>
        <v>0</v>
      </c>
      <c r="J52" s="151">
        <f t="shared" si="57"/>
        <v>0</v>
      </c>
      <c r="K52" s="148">
        <f t="shared" si="58"/>
        <v>0</v>
      </c>
      <c r="L52" s="148">
        <f t="shared" si="59"/>
        <v>0</v>
      </c>
      <c r="M52" s="150">
        <f t="shared" si="60"/>
        <v>0</v>
      </c>
      <c r="N52" s="150">
        <f t="shared" si="61"/>
        <v>0</v>
      </c>
      <c r="O52" s="147">
        <f t="shared" si="10"/>
        <v>0</v>
      </c>
      <c r="P52" s="147">
        <f t="shared" si="11"/>
        <v>0</v>
      </c>
      <c r="Q52" s="148">
        <f t="shared" si="62"/>
        <v>0</v>
      </c>
      <c r="R52" s="148">
        <f t="shared" si="63"/>
        <v>0</v>
      </c>
      <c r="S52" s="148">
        <f t="shared" si="64"/>
        <v>0</v>
      </c>
      <c r="T52" s="148">
        <f t="shared" si="65"/>
        <v>0</v>
      </c>
      <c r="U52" s="148">
        <f t="shared" si="16"/>
        <v>0</v>
      </c>
      <c r="V52" s="159">
        <f t="shared" si="17"/>
        <v>0</v>
      </c>
      <c r="W52" s="148">
        <f t="shared" si="18"/>
        <v>0</v>
      </c>
      <c r="X52" s="148">
        <f t="shared" si="19"/>
        <v>0</v>
      </c>
      <c r="Y52" s="148">
        <f t="shared" si="20"/>
        <v>0</v>
      </c>
      <c r="Z52" s="148">
        <f t="shared" si="21"/>
        <v>0</v>
      </c>
      <c r="AA52" s="148">
        <f t="shared" si="22"/>
        <v>0</v>
      </c>
      <c r="AB52" s="148">
        <f t="shared" si="23"/>
        <v>0</v>
      </c>
    </row>
    <row r="53" spans="1:28" x14ac:dyDescent="0.35">
      <c r="A53" t="str">
        <f>Database!V53</f>
        <v>D</v>
      </c>
      <c r="B53">
        <f>Database!W53</f>
        <v>2</v>
      </c>
      <c r="C53">
        <f>Database!X53</f>
        <v>6</v>
      </c>
      <c r="E53" s="146">
        <f t="shared" si="52"/>
        <v>0</v>
      </c>
      <c r="F53" s="146">
        <f t="shared" si="53"/>
        <v>0</v>
      </c>
      <c r="G53" s="149">
        <f t="shared" si="54"/>
        <v>0</v>
      </c>
      <c r="H53" s="149">
        <f t="shared" si="55"/>
        <v>0</v>
      </c>
      <c r="I53" s="151">
        <f t="shared" si="56"/>
        <v>0</v>
      </c>
      <c r="J53" s="151">
        <f t="shared" si="57"/>
        <v>0</v>
      </c>
      <c r="K53" s="148">
        <f t="shared" si="58"/>
        <v>2</v>
      </c>
      <c r="L53" s="148">
        <f t="shared" si="59"/>
        <v>12</v>
      </c>
      <c r="M53" s="150">
        <f t="shared" si="60"/>
        <v>0</v>
      </c>
      <c r="N53" s="150">
        <f t="shared" si="61"/>
        <v>0</v>
      </c>
      <c r="O53" s="147">
        <f t="shared" si="10"/>
        <v>0</v>
      </c>
      <c r="P53" s="147">
        <f t="shared" si="11"/>
        <v>0</v>
      </c>
      <c r="Q53" s="148">
        <f t="shared" si="62"/>
        <v>0</v>
      </c>
      <c r="R53" s="148">
        <f t="shared" si="63"/>
        <v>0</v>
      </c>
      <c r="S53" s="148">
        <f t="shared" si="64"/>
        <v>0</v>
      </c>
      <c r="T53" s="148">
        <f t="shared" si="65"/>
        <v>0</v>
      </c>
      <c r="U53" s="148">
        <f t="shared" si="16"/>
        <v>0</v>
      </c>
      <c r="V53" s="159">
        <f t="shared" si="17"/>
        <v>0</v>
      </c>
      <c r="W53" s="148">
        <f t="shared" si="18"/>
        <v>0</v>
      </c>
      <c r="X53" s="148">
        <f t="shared" si="19"/>
        <v>0</v>
      </c>
      <c r="Y53" s="148">
        <f t="shared" si="20"/>
        <v>0</v>
      </c>
      <c r="Z53" s="148">
        <f t="shared" si="21"/>
        <v>0</v>
      </c>
      <c r="AA53" s="148">
        <f t="shared" si="22"/>
        <v>0</v>
      </c>
      <c r="AB53" s="148">
        <f t="shared" si="23"/>
        <v>0</v>
      </c>
    </row>
    <row r="54" spans="1:28" x14ac:dyDescent="0.35">
      <c r="A54" t="str">
        <f>Database!V54</f>
        <v>DK</v>
      </c>
      <c r="B54">
        <f>Database!W54</f>
        <v>2</v>
      </c>
      <c r="C54">
        <f>Database!X54</f>
        <v>2</v>
      </c>
      <c r="E54" s="146">
        <f t="shared" si="52"/>
        <v>2</v>
      </c>
      <c r="F54" s="146">
        <f t="shared" si="53"/>
        <v>4</v>
      </c>
      <c r="G54" s="149">
        <f t="shared" si="54"/>
        <v>0</v>
      </c>
      <c r="H54" s="149">
        <f t="shared" si="55"/>
        <v>0</v>
      </c>
      <c r="I54" s="151">
        <f t="shared" si="56"/>
        <v>0</v>
      </c>
      <c r="J54" s="151">
        <f t="shared" si="57"/>
        <v>0</v>
      </c>
      <c r="K54" s="148">
        <f t="shared" si="58"/>
        <v>0</v>
      </c>
      <c r="L54" s="148">
        <f t="shared" si="59"/>
        <v>0</v>
      </c>
      <c r="M54" s="150">
        <f t="shared" si="60"/>
        <v>0</v>
      </c>
      <c r="N54" s="150">
        <f t="shared" si="61"/>
        <v>0</v>
      </c>
      <c r="O54" s="147">
        <f t="shared" si="10"/>
        <v>0</v>
      </c>
      <c r="P54" s="147">
        <f t="shared" si="11"/>
        <v>0</v>
      </c>
      <c r="Q54" s="148">
        <f t="shared" si="62"/>
        <v>0</v>
      </c>
      <c r="R54" s="148">
        <f t="shared" si="63"/>
        <v>0</v>
      </c>
      <c r="S54" s="148">
        <f t="shared" si="64"/>
        <v>0</v>
      </c>
      <c r="T54" s="148">
        <f t="shared" si="65"/>
        <v>0</v>
      </c>
      <c r="U54" s="148">
        <f t="shared" si="16"/>
        <v>0</v>
      </c>
      <c r="V54" s="159">
        <f t="shared" si="17"/>
        <v>0</v>
      </c>
      <c r="W54" s="148">
        <f t="shared" si="18"/>
        <v>0</v>
      </c>
      <c r="X54" s="148">
        <f t="shared" si="19"/>
        <v>0</v>
      </c>
      <c r="Y54" s="148">
        <f t="shared" si="20"/>
        <v>0</v>
      </c>
      <c r="Z54" s="148">
        <f t="shared" si="21"/>
        <v>0</v>
      </c>
      <c r="AA54" s="148">
        <f t="shared" si="22"/>
        <v>0</v>
      </c>
      <c r="AB54" s="148">
        <f t="shared" si="23"/>
        <v>0</v>
      </c>
    </row>
    <row r="55" spans="1:28" x14ac:dyDescent="0.35">
      <c r="A55" t="str">
        <f>Database!V55</f>
        <v>D</v>
      </c>
      <c r="B55">
        <f>Database!W55</f>
        <v>1</v>
      </c>
      <c r="C55">
        <f>Database!X55</f>
        <v>7</v>
      </c>
      <c r="E55" s="146">
        <f t="shared" si="52"/>
        <v>0</v>
      </c>
      <c r="F55" s="146">
        <f t="shared" si="53"/>
        <v>0</v>
      </c>
      <c r="G55" s="149">
        <f t="shared" si="54"/>
        <v>0</v>
      </c>
      <c r="H55" s="149">
        <f t="shared" si="55"/>
        <v>0</v>
      </c>
      <c r="I55" s="151">
        <f t="shared" si="56"/>
        <v>0</v>
      </c>
      <c r="J55" s="151">
        <f t="shared" si="57"/>
        <v>0</v>
      </c>
      <c r="K55" s="148">
        <f t="shared" si="58"/>
        <v>1</v>
      </c>
      <c r="L55" s="148">
        <f t="shared" si="59"/>
        <v>7</v>
      </c>
      <c r="M55" s="150">
        <f t="shared" si="60"/>
        <v>0</v>
      </c>
      <c r="N55" s="150">
        <f t="shared" si="61"/>
        <v>0</v>
      </c>
      <c r="O55" s="147">
        <f t="shared" si="10"/>
        <v>0</v>
      </c>
      <c r="P55" s="147">
        <f t="shared" si="11"/>
        <v>0</v>
      </c>
      <c r="Q55" s="148">
        <f t="shared" si="62"/>
        <v>0</v>
      </c>
      <c r="R55" s="148">
        <f t="shared" si="63"/>
        <v>0</v>
      </c>
      <c r="S55" s="148">
        <f t="shared" si="64"/>
        <v>0</v>
      </c>
      <c r="T55" s="148">
        <f t="shared" si="65"/>
        <v>0</v>
      </c>
      <c r="U55" s="148">
        <f t="shared" si="16"/>
        <v>0</v>
      </c>
      <c r="V55" s="159">
        <f t="shared" si="17"/>
        <v>0</v>
      </c>
      <c r="W55" s="148">
        <f t="shared" si="18"/>
        <v>0</v>
      </c>
      <c r="X55" s="148">
        <f t="shared" si="19"/>
        <v>0</v>
      </c>
      <c r="Y55" s="148">
        <f t="shared" si="20"/>
        <v>0</v>
      </c>
      <c r="Z55" s="148">
        <f t="shared" si="21"/>
        <v>0</v>
      </c>
      <c r="AA55" s="148">
        <f t="shared" si="22"/>
        <v>0</v>
      </c>
      <c r="AB55" s="148">
        <f t="shared" si="23"/>
        <v>0</v>
      </c>
    </row>
    <row r="56" spans="1:28" x14ac:dyDescent="0.35">
      <c r="A56" t="str">
        <f>Database!V56</f>
        <v>DK</v>
      </c>
      <c r="B56">
        <f>Database!W56</f>
        <v>6</v>
      </c>
      <c r="C56">
        <f>Database!X56</f>
        <v>4</v>
      </c>
      <c r="E56" s="146">
        <f t="shared" si="52"/>
        <v>6</v>
      </c>
      <c r="F56" s="146">
        <f t="shared" si="53"/>
        <v>24</v>
      </c>
      <c r="G56" s="149">
        <f t="shared" si="54"/>
        <v>0</v>
      </c>
      <c r="H56" s="149">
        <f t="shared" si="55"/>
        <v>0</v>
      </c>
      <c r="I56" s="151">
        <f t="shared" si="56"/>
        <v>0</v>
      </c>
      <c r="J56" s="151">
        <f t="shared" si="57"/>
        <v>0</v>
      </c>
      <c r="K56" s="148">
        <f t="shared" si="58"/>
        <v>0</v>
      </c>
      <c r="L56" s="148">
        <f t="shared" si="59"/>
        <v>0</v>
      </c>
      <c r="M56" s="150">
        <f t="shared" si="60"/>
        <v>0</v>
      </c>
      <c r="N56" s="150">
        <f t="shared" si="61"/>
        <v>0</v>
      </c>
      <c r="O56" s="147">
        <f t="shared" si="10"/>
        <v>0</v>
      </c>
      <c r="P56" s="147">
        <f t="shared" si="11"/>
        <v>0</v>
      </c>
      <c r="Q56" s="148">
        <f t="shared" si="62"/>
        <v>0</v>
      </c>
      <c r="R56" s="148">
        <f t="shared" si="63"/>
        <v>0</v>
      </c>
      <c r="S56" s="148">
        <f t="shared" si="64"/>
        <v>0</v>
      </c>
      <c r="T56" s="148">
        <f t="shared" si="65"/>
        <v>0</v>
      </c>
      <c r="U56" s="148">
        <f t="shared" si="16"/>
        <v>0</v>
      </c>
      <c r="V56" s="159">
        <f t="shared" si="17"/>
        <v>0</v>
      </c>
      <c r="W56" s="148">
        <f t="shared" si="18"/>
        <v>0</v>
      </c>
      <c r="X56" s="148">
        <f t="shared" si="19"/>
        <v>0</v>
      </c>
      <c r="Y56" s="148">
        <f t="shared" si="20"/>
        <v>0</v>
      </c>
      <c r="Z56" s="148">
        <f t="shared" si="21"/>
        <v>0</v>
      </c>
      <c r="AA56" s="148">
        <f t="shared" si="22"/>
        <v>0</v>
      </c>
      <c r="AB56" s="148">
        <f t="shared" si="23"/>
        <v>0</v>
      </c>
    </row>
    <row r="57" spans="1:28" x14ac:dyDescent="0.35">
      <c r="A57" t="str">
        <f>Database!V57</f>
        <v>DK</v>
      </c>
      <c r="B57">
        <f>Database!W57</f>
        <v>2</v>
      </c>
      <c r="C57">
        <f>Database!X57</f>
        <v>5</v>
      </c>
      <c r="E57" s="146">
        <f t="shared" ref="E57:E71" si="66">IF(A57=$E$1,B57,)</f>
        <v>2</v>
      </c>
      <c r="F57" s="146">
        <f t="shared" ref="F57:F71" si="67">IF(E57&gt;0,E57*C57,)</f>
        <v>10</v>
      </c>
      <c r="G57" s="149">
        <f t="shared" ref="G57:G71" si="68">IF(A57=$G$1,B57,)</f>
        <v>0</v>
      </c>
      <c r="H57" s="149">
        <f t="shared" ref="H57:H71" si="69">IF(G57&gt;0,G57*C57,)</f>
        <v>0</v>
      </c>
      <c r="I57" s="151">
        <f t="shared" ref="I57:I71" si="70">IF(A57=$I$1,B57,)</f>
        <v>0</v>
      </c>
      <c r="J57" s="151">
        <f t="shared" ref="J57:J71" si="71">IF(I57&gt;0,I57*C57,)</f>
        <v>0</v>
      </c>
      <c r="K57" s="148">
        <f t="shared" ref="K57:K71" si="72">IF(A57=$K$1,B57,)</f>
        <v>0</v>
      </c>
      <c r="L57" s="148">
        <f t="shared" ref="L57:L71" si="73">IF(K57&gt;0,K57*C57,)</f>
        <v>0</v>
      </c>
      <c r="M57" s="150">
        <f t="shared" ref="M57:M71" si="74">IF(A57=$M$1,B57,)</f>
        <v>0</v>
      </c>
      <c r="N57" s="150">
        <f t="shared" ref="N57:N71" si="75">IF(M57&gt;0,M57*C57,)</f>
        <v>0</v>
      </c>
      <c r="O57" s="147">
        <f t="shared" si="10"/>
        <v>0</v>
      </c>
      <c r="P57" s="147">
        <f t="shared" si="11"/>
        <v>0</v>
      </c>
      <c r="Q57" s="148">
        <f t="shared" ref="Q57:Q71" si="76">IF(A57=$Q$1,B57,)</f>
        <v>0</v>
      </c>
      <c r="R57" s="148">
        <f t="shared" ref="R57:R71" si="77">Q57*C57</f>
        <v>0</v>
      </c>
      <c r="S57" s="148">
        <f t="shared" ref="S57:S71" si="78">IF(A57=$S$1,B57,)</f>
        <v>0</v>
      </c>
      <c r="T57" s="148">
        <f t="shared" ref="T57:T71" si="79">S57*C57</f>
        <v>0</v>
      </c>
      <c r="U57" s="148">
        <f t="shared" si="16"/>
        <v>0</v>
      </c>
      <c r="V57" s="159">
        <f t="shared" si="17"/>
        <v>0</v>
      </c>
      <c r="W57" s="148">
        <f t="shared" si="18"/>
        <v>0</v>
      </c>
      <c r="X57" s="148">
        <f t="shared" si="19"/>
        <v>0</v>
      </c>
      <c r="Y57" s="148">
        <f t="shared" si="20"/>
        <v>0</v>
      </c>
      <c r="Z57" s="148">
        <f t="shared" si="21"/>
        <v>0</v>
      </c>
      <c r="AA57" s="148">
        <f t="shared" si="22"/>
        <v>0</v>
      </c>
      <c r="AB57" s="148">
        <f t="shared" si="23"/>
        <v>0</v>
      </c>
    </row>
    <row r="58" spans="1:28" x14ac:dyDescent="0.35">
      <c r="A58" t="str">
        <f>Database!V58</f>
        <v>DK</v>
      </c>
      <c r="B58">
        <f>Database!W58</f>
        <v>4</v>
      </c>
      <c r="C58">
        <f>Database!X58</f>
        <v>3</v>
      </c>
      <c r="E58" s="146">
        <f t="shared" si="66"/>
        <v>4</v>
      </c>
      <c r="F58" s="146">
        <f t="shared" si="67"/>
        <v>12</v>
      </c>
      <c r="G58" s="149">
        <f t="shared" si="68"/>
        <v>0</v>
      </c>
      <c r="H58" s="149">
        <f t="shared" si="69"/>
        <v>0</v>
      </c>
      <c r="I58" s="151">
        <f t="shared" si="70"/>
        <v>0</v>
      </c>
      <c r="J58" s="151">
        <f t="shared" si="71"/>
        <v>0</v>
      </c>
      <c r="K58" s="148">
        <f t="shared" si="72"/>
        <v>0</v>
      </c>
      <c r="L58" s="148">
        <f t="shared" si="73"/>
        <v>0</v>
      </c>
      <c r="M58" s="150">
        <f t="shared" si="74"/>
        <v>0</v>
      </c>
      <c r="N58" s="150">
        <f t="shared" si="75"/>
        <v>0</v>
      </c>
      <c r="O58" s="147">
        <f t="shared" si="10"/>
        <v>0</v>
      </c>
      <c r="P58" s="147">
        <f t="shared" si="11"/>
        <v>0</v>
      </c>
      <c r="Q58" s="148">
        <f t="shared" si="76"/>
        <v>0</v>
      </c>
      <c r="R58" s="148">
        <f t="shared" si="77"/>
        <v>0</v>
      </c>
      <c r="S58" s="148">
        <f t="shared" si="78"/>
        <v>0</v>
      </c>
      <c r="T58" s="148">
        <f t="shared" si="79"/>
        <v>0</v>
      </c>
      <c r="U58" s="148">
        <f t="shared" si="16"/>
        <v>0</v>
      </c>
      <c r="V58" s="159">
        <f t="shared" si="17"/>
        <v>0</v>
      </c>
      <c r="W58" s="148">
        <f t="shared" si="18"/>
        <v>0</v>
      </c>
      <c r="X58" s="148">
        <f t="shared" si="19"/>
        <v>0</v>
      </c>
      <c r="Y58" s="148">
        <f t="shared" si="20"/>
        <v>0</v>
      </c>
      <c r="Z58" s="148">
        <f t="shared" si="21"/>
        <v>0</v>
      </c>
      <c r="AA58" s="148">
        <f t="shared" si="22"/>
        <v>0</v>
      </c>
      <c r="AB58" s="148">
        <f t="shared" si="23"/>
        <v>0</v>
      </c>
    </row>
    <row r="59" spans="1:28" x14ac:dyDescent="0.35">
      <c r="A59" t="str">
        <f>Database!V59</f>
        <v>DK</v>
      </c>
      <c r="B59">
        <f>Database!W59</f>
        <v>2</v>
      </c>
      <c r="C59">
        <f>Database!X59</f>
        <v>6</v>
      </c>
      <c r="E59" s="146">
        <f t="shared" si="66"/>
        <v>2</v>
      </c>
      <c r="F59" s="146">
        <f t="shared" si="67"/>
        <v>12</v>
      </c>
      <c r="G59" s="149">
        <f t="shared" si="68"/>
        <v>0</v>
      </c>
      <c r="H59" s="149">
        <f t="shared" si="69"/>
        <v>0</v>
      </c>
      <c r="I59" s="151">
        <f t="shared" si="70"/>
        <v>0</v>
      </c>
      <c r="J59" s="151">
        <f t="shared" si="71"/>
        <v>0</v>
      </c>
      <c r="K59" s="148">
        <f t="shared" si="72"/>
        <v>0</v>
      </c>
      <c r="L59" s="148">
        <f t="shared" si="73"/>
        <v>0</v>
      </c>
      <c r="M59" s="150">
        <f t="shared" si="74"/>
        <v>0</v>
      </c>
      <c r="N59" s="150">
        <f t="shared" si="75"/>
        <v>0</v>
      </c>
      <c r="O59" s="147">
        <f t="shared" si="10"/>
        <v>0</v>
      </c>
      <c r="P59" s="147">
        <f t="shared" si="11"/>
        <v>0</v>
      </c>
      <c r="Q59" s="148">
        <f t="shared" si="76"/>
        <v>0</v>
      </c>
      <c r="R59" s="148">
        <f t="shared" si="77"/>
        <v>0</v>
      </c>
      <c r="S59" s="148">
        <f t="shared" si="78"/>
        <v>0</v>
      </c>
      <c r="T59" s="148">
        <f t="shared" si="79"/>
        <v>0</v>
      </c>
      <c r="U59" s="148">
        <f t="shared" si="16"/>
        <v>0</v>
      </c>
      <c r="V59" s="159">
        <f t="shared" si="17"/>
        <v>0</v>
      </c>
      <c r="W59" s="148">
        <f t="shared" si="18"/>
        <v>0</v>
      </c>
      <c r="X59" s="148">
        <f t="shared" si="19"/>
        <v>0</v>
      </c>
      <c r="Y59" s="148">
        <f t="shared" si="20"/>
        <v>0</v>
      </c>
      <c r="Z59" s="148">
        <f t="shared" si="21"/>
        <v>0</v>
      </c>
      <c r="AA59" s="148">
        <f t="shared" si="22"/>
        <v>0</v>
      </c>
      <c r="AB59" s="148">
        <f t="shared" si="23"/>
        <v>0</v>
      </c>
    </row>
    <row r="60" spans="1:28" x14ac:dyDescent="0.35">
      <c r="A60" t="str">
        <f>Database!V60</f>
        <v>DK</v>
      </c>
      <c r="B60">
        <f>Database!W60</f>
        <v>2</v>
      </c>
      <c r="C60">
        <f>Database!X60</f>
        <v>10</v>
      </c>
      <c r="E60" s="146">
        <f t="shared" si="66"/>
        <v>2</v>
      </c>
      <c r="F60" s="146">
        <f t="shared" si="67"/>
        <v>20</v>
      </c>
      <c r="G60" s="149">
        <f t="shared" si="68"/>
        <v>0</v>
      </c>
      <c r="H60" s="149">
        <f t="shared" si="69"/>
        <v>0</v>
      </c>
      <c r="I60" s="151">
        <f t="shared" si="70"/>
        <v>0</v>
      </c>
      <c r="J60" s="151">
        <f t="shared" si="71"/>
        <v>0</v>
      </c>
      <c r="K60" s="148">
        <f t="shared" si="72"/>
        <v>0</v>
      </c>
      <c r="L60" s="148">
        <f t="shared" si="73"/>
        <v>0</v>
      </c>
      <c r="M60" s="150">
        <f t="shared" si="74"/>
        <v>0</v>
      </c>
      <c r="N60" s="150">
        <f t="shared" si="75"/>
        <v>0</v>
      </c>
      <c r="O60" s="147">
        <f t="shared" si="10"/>
        <v>0</v>
      </c>
      <c r="P60" s="147">
        <f t="shared" si="11"/>
        <v>0</v>
      </c>
      <c r="Q60" s="148">
        <f t="shared" si="76"/>
        <v>0</v>
      </c>
      <c r="R60" s="148">
        <f t="shared" si="77"/>
        <v>0</v>
      </c>
      <c r="S60" s="148">
        <f t="shared" si="78"/>
        <v>0</v>
      </c>
      <c r="T60" s="148">
        <f t="shared" si="79"/>
        <v>0</v>
      </c>
      <c r="U60" s="148">
        <f t="shared" si="16"/>
        <v>0</v>
      </c>
      <c r="V60" s="159">
        <f t="shared" si="17"/>
        <v>0</v>
      </c>
      <c r="W60" s="148">
        <f t="shared" si="18"/>
        <v>0</v>
      </c>
      <c r="X60" s="148">
        <f t="shared" si="19"/>
        <v>0</v>
      </c>
      <c r="Y60" s="148">
        <f t="shared" si="20"/>
        <v>0</v>
      </c>
      <c r="Z60" s="148">
        <f t="shared" si="21"/>
        <v>0</v>
      </c>
      <c r="AA60" s="148">
        <f t="shared" si="22"/>
        <v>0</v>
      </c>
      <c r="AB60" s="148">
        <f t="shared" si="23"/>
        <v>0</v>
      </c>
    </row>
    <row r="61" spans="1:28" x14ac:dyDescent="0.35">
      <c r="A61" t="str">
        <f>Database!V61</f>
        <v>DK</v>
      </c>
      <c r="B61">
        <f>Database!W61</f>
        <v>2</v>
      </c>
      <c r="C61">
        <f>Database!X61</f>
        <v>7</v>
      </c>
      <c r="E61" s="146">
        <f t="shared" si="66"/>
        <v>2</v>
      </c>
      <c r="F61" s="146">
        <f t="shared" si="67"/>
        <v>14</v>
      </c>
      <c r="G61" s="149">
        <f t="shared" si="68"/>
        <v>0</v>
      </c>
      <c r="H61" s="149">
        <f t="shared" si="69"/>
        <v>0</v>
      </c>
      <c r="I61" s="151">
        <f t="shared" si="70"/>
        <v>0</v>
      </c>
      <c r="J61" s="151">
        <f t="shared" si="71"/>
        <v>0</v>
      </c>
      <c r="K61" s="148">
        <f t="shared" si="72"/>
        <v>0</v>
      </c>
      <c r="L61" s="148">
        <f t="shared" si="73"/>
        <v>0</v>
      </c>
      <c r="M61" s="150">
        <f t="shared" si="74"/>
        <v>0</v>
      </c>
      <c r="N61" s="150">
        <f t="shared" si="75"/>
        <v>0</v>
      </c>
      <c r="O61" s="147">
        <f t="shared" si="10"/>
        <v>0</v>
      </c>
      <c r="P61" s="147">
        <f t="shared" si="11"/>
        <v>0</v>
      </c>
      <c r="Q61" s="148">
        <f t="shared" si="76"/>
        <v>0</v>
      </c>
      <c r="R61" s="148">
        <f t="shared" si="77"/>
        <v>0</v>
      </c>
      <c r="S61" s="148">
        <f t="shared" si="78"/>
        <v>0</v>
      </c>
      <c r="T61" s="148">
        <f t="shared" si="79"/>
        <v>0</v>
      </c>
      <c r="U61" s="148">
        <f t="shared" si="16"/>
        <v>0</v>
      </c>
      <c r="V61" s="159">
        <f t="shared" si="17"/>
        <v>0</v>
      </c>
      <c r="W61" s="148">
        <f t="shared" si="18"/>
        <v>0</v>
      </c>
      <c r="X61" s="148">
        <f t="shared" si="19"/>
        <v>0</v>
      </c>
      <c r="Y61" s="148">
        <f t="shared" si="20"/>
        <v>0</v>
      </c>
      <c r="Z61" s="148">
        <f t="shared" si="21"/>
        <v>0</v>
      </c>
      <c r="AA61" s="148">
        <f t="shared" si="22"/>
        <v>0</v>
      </c>
      <c r="AB61" s="148">
        <f t="shared" si="23"/>
        <v>0</v>
      </c>
    </row>
    <row r="62" spans="1:28" x14ac:dyDescent="0.35">
      <c r="A62" t="str">
        <f>Database!V62</f>
        <v>DK</v>
      </c>
      <c r="B62">
        <f>Database!W62</f>
        <v>2</v>
      </c>
      <c r="C62">
        <f>Database!X62</f>
        <v>7</v>
      </c>
      <c r="E62" s="146">
        <f t="shared" si="66"/>
        <v>2</v>
      </c>
      <c r="F62" s="146">
        <f t="shared" si="67"/>
        <v>14</v>
      </c>
      <c r="G62" s="149">
        <f t="shared" si="68"/>
        <v>0</v>
      </c>
      <c r="H62" s="149">
        <f t="shared" si="69"/>
        <v>0</v>
      </c>
      <c r="I62" s="151">
        <f t="shared" si="70"/>
        <v>0</v>
      </c>
      <c r="J62" s="151">
        <f t="shared" si="71"/>
        <v>0</v>
      </c>
      <c r="K62" s="148">
        <f t="shared" si="72"/>
        <v>0</v>
      </c>
      <c r="L62" s="148">
        <f t="shared" si="73"/>
        <v>0</v>
      </c>
      <c r="M62" s="150">
        <f t="shared" si="74"/>
        <v>0</v>
      </c>
      <c r="N62" s="150">
        <f t="shared" si="75"/>
        <v>0</v>
      </c>
      <c r="O62" s="147">
        <f t="shared" si="10"/>
        <v>0</v>
      </c>
      <c r="P62" s="147">
        <f t="shared" si="11"/>
        <v>0</v>
      </c>
      <c r="Q62" s="148">
        <f t="shared" si="76"/>
        <v>0</v>
      </c>
      <c r="R62" s="148">
        <f t="shared" si="77"/>
        <v>0</v>
      </c>
      <c r="S62" s="148">
        <f t="shared" si="78"/>
        <v>0</v>
      </c>
      <c r="T62" s="148">
        <f t="shared" si="79"/>
        <v>0</v>
      </c>
      <c r="U62" s="148">
        <f t="shared" si="16"/>
        <v>0</v>
      </c>
      <c r="V62" s="159">
        <f t="shared" si="17"/>
        <v>0</v>
      </c>
      <c r="W62" s="148">
        <f t="shared" si="18"/>
        <v>0</v>
      </c>
      <c r="X62" s="148">
        <f t="shared" si="19"/>
        <v>0</v>
      </c>
      <c r="Y62" s="148">
        <f t="shared" si="20"/>
        <v>0</v>
      </c>
      <c r="Z62" s="148">
        <f t="shared" si="21"/>
        <v>0</v>
      </c>
      <c r="AA62" s="148">
        <f t="shared" si="22"/>
        <v>0</v>
      </c>
      <c r="AB62" s="148">
        <f t="shared" si="23"/>
        <v>0</v>
      </c>
    </row>
    <row r="63" spans="1:28" x14ac:dyDescent="0.35">
      <c r="A63" t="str">
        <f>Database!V63</f>
        <v>S</v>
      </c>
      <c r="B63">
        <f>Database!W63</f>
        <v>2</v>
      </c>
      <c r="C63">
        <f>Database!X63</f>
        <v>4</v>
      </c>
      <c r="E63" s="146">
        <f t="shared" si="66"/>
        <v>0</v>
      </c>
      <c r="F63" s="146">
        <f t="shared" si="67"/>
        <v>0</v>
      </c>
      <c r="G63" s="149">
        <f t="shared" si="68"/>
        <v>0</v>
      </c>
      <c r="H63" s="149">
        <f t="shared" si="69"/>
        <v>0</v>
      </c>
      <c r="I63" s="151">
        <f t="shared" si="70"/>
        <v>2</v>
      </c>
      <c r="J63" s="151">
        <f t="shared" si="71"/>
        <v>8</v>
      </c>
      <c r="K63" s="148">
        <f t="shared" si="72"/>
        <v>0</v>
      </c>
      <c r="L63" s="148">
        <f t="shared" si="73"/>
        <v>0</v>
      </c>
      <c r="M63" s="150">
        <f t="shared" si="74"/>
        <v>0</v>
      </c>
      <c r="N63" s="150">
        <f t="shared" si="75"/>
        <v>0</v>
      </c>
      <c r="O63" s="147">
        <f t="shared" si="10"/>
        <v>0</v>
      </c>
      <c r="P63" s="147">
        <f t="shared" si="11"/>
        <v>0</v>
      </c>
      <c r="Q63" s="148">
        <f t="shared" si="76"/>
        <v>0</v>
      </c>
      <c r="R63" s="148">
        <f t="shared" si="77"/>
        <v>0</v>
      </c>
      <c r="S63" s="148">
        <f t="shared" si="78"/>
        <v>0</v>
      </c>
      <c r="T63" s="148">
        <f t="shared" si="79"/>
        <v>0</v>
      </c>
      <c r="U63" s="148">
        <f t="shared" si="16"/>
        <v>0</v>
      </c>
      <c r="V63" s="159">
        <f t="shared" si="17"/>
        <v>0</v>
      </c>
      <c r="W63" s="148">
        <f t="shared" si="18"/>
        <v>0</v>
      </c>
      <c r="X63" s="148">
        <f t="shared" si="19"/>
        <v>0</v>
      </c>
      <c r="Y63" s="148">
        <f t="shared" si="20"/>
        <v>0</v>
      </c>
      <c r="Z63" s="148">
        <f t="shared" si="21"/>
        <v>0</v>
      </c>
      <c r="AA63" s="148">
        <f t="shared" si="22"/>
        <v>0</v>
      </c>
      <c r="AB63" s="148">
        <f t="shared" si="23"/>
        <v>0</v>
      </c>
    </row>
    <row r="64" spans="1:28" x14ac:dyDescent="0.35">
      <c r="A64" t="str">
        <f>Database!V64</f>
        <v>DK</v>
      </c>
      <c r="B64">
        <f>Database!W64</f>
        <v>2</v>
      </c>
      <c r="C64">
        <f>Database!X64</f>
        <v>4</v>
      </c>
      <c r="E64" s="146">
        <f t="shared" si="66"/>
        <v>2</v>
      </c>
      <c r="F64" s="146">
        <f t="shared" si="67"/>
        <v>8</v>
      </c>
      <c r="G64" s="149">
        <f t="shared" si="68"/>
        <v>0</v>
      </c>
      <c r="H64" s="149">
        <f t="shared" si="69"/>
        <v>0</v>
      </c>
      <c r="I64" s="151">
        <f t="shared" si="70"/>
        <v>0</v>
      </c>
      <c r="J64" s="151">
        <f t="shared" si="71"/>
        <v>0</v>
      </c>
      <c r="K64" s="148">
        <f t="shared" si="72"/>
        <v>0</v>
      </c>
      <c r="L64" s="148">
        <f t="shared" si="73"/>
        <v>0</v>
      </c>
      <c r="M64" s="150">
        <f t="shared" si="74"/>
        <v>0</v>
      </c>
      <c r="N64" s="150">
        <f t="shared" si="75"/>
        <v>0</v>
      </c>
      <c r="O64" s="147">
        <f t="shared" si="10"/>
        <v>0</v>
      </c>
      <c r="P64" s="147">
        <f t="shared" si="11"/>
        <v>0</v>
      </c>
      <c r="Q64" s="148">
        <f t="shared" si="76"/>
        <v>0</v>
      </c>
      <c r="R64" s="148">
        <f t="shared" si="77"/>
        <v>0</v>
      </c>
      <c r="S64" s="148">
        <f t="shared" si="78"/>
        <v>0</v>
      </c>
      <c r="T64" s="148">
        <f t="shared" si="79"/>
        <v>0</v>
      </c>
      <c r="U64" s="148">
        <f t="shared" si="16"/>
        <v>0</v>
      </c>
      <c r="V64" s="159">
        <f t="shared" si="17"/>
        <v>0</v>
      </c>
      <c r="W64" s="148">
        <f t="shared" si="18"/>
        <v>0</v>
      </c>
      <c r="X64" s="148">
        <f t="shared" si="19"/>
        <v>0</v>
      </c>
      <c r="Y64" s="148">
        <f t="shared" si="20"/>
        <v>0</v>
      </c>
      <c r="Z64" s="148">
        <f t="shared" si="21"/>
        <v>0</v>
      </c>
      <c r="AA64" s="148">
        <f t="shared" si="22"/>
        <v>0</v>
      </c>
      <c r="AB64" s="148">
        <f t="shared" si="23"/>
        <v>0</v>
      </c>
    </row>
    <row r="65" spans="1:28" x14ac:dyDescent="0.35">
      <c r="A65" t="str">
        <f>Database!V65</f>
        <v>DK</v>
      </c>
      <c r="B65">
        <f>Database!W65</f>
        <v>2</v>
      </c>
      <c r="C65">
        <f>Database!X65</f>
        <v>4</v>
      </c>
      <c r="E65" s="146">
        <f t="shared" si="66"/>
        <v>2</v>
      </c>
      <c r="F65" s="146">
        <f t="shared" si="67"/>
        <v>8</v>
      </c>
      <c r="G65" s="149">
        <f t="shared" si="68"/>
        <v>0</v>
      </c>
      <c r="H65" s="149">
        <f t="shared" si="69"/>
        <v>0</v>
      </c>
      <c r="I65" s="151">
        <f t="shared" si="70"/>
        <v>0</v>
      </c>
      <c r="J65" s="151">
        <f t="shared" si="71"/>
        <v>0</v>
      </c>
      <c r="K65" s="148">
        <f t="shared" si="72"/>
        <v>0</v>
      </c>
      <c r="L65" s="148">
        <f t="shared" si="73"/>
        <v>0</v>
      </c>
      <c r="M65" s="150">
        <f t="shared" si="74"/>
        <v>0</v>
      </c>
      <c r="N65" s="150">
        <f t="shared" si="75"/>
        <v>0</v>
      </c>
      <c r="O65" s="147">
        <f t="shared" si="10"/>
        <v>0</v>
      </c>
      <c r="P65" s="147">
        <f t="shared" si="11"/>
        <v>0</v>
      </c>
      <c r="Q65" s="148">
        <f t="shared" si="76"/>
        <v>0</v>
      </c>
      <c r="R65" s="148">
        <f t="shared" si="77"/>
        <v>0</v>
      </c>
      <c r="S65" s="148">
        <f t="shared" si="78"/>
        <v>0</v>
      </c>
      <c r="T65" s="148">
        <f t="shared" si="79"/>
        <v>0</v>
      </c>
      <c r="U65" s="148">
        <f t="shared" si="16"/>
        <v>0</v>
      </c>
      <c r="V65" s="159">
        <f t="shared" si="17"/>
        <v>0</v>
      </c>
      <c r="W65" s="148">
        <f t="shared" si="18"/>
        <v>0</v>
      </c>
      <c r="X65" s="148">
        <f t="shared" si="19"/>
        <v>0</v>
      </c>
      <c r="Y65" s="148">
        <f t="shared" si="20"/>
        <v>0</v>
      </c>
      <c r="Z65" s="148">
        <f t="shared" si="21"/>
        <v>0</v>
      </c>
      <c r="AA65" s="148">
        <f t="shared" si="22"/>
        <v>0</v>
      </c>
      <c r="AB65" s="148">
        <f t="shared" si="23"/>
        <v>0</v>
      </c>
    </row>
    <row r="66" spans="1:28" x14ac:dyDescent="0.35">
      <c r="A66" t="str">
        <f>Database!V66</f>
        <v>cansl</v>
      </c>
      <c r="B66">
        <f>Database!W66</f>
        <v>0</v>
      </c>
      <c r="C66">
        <f>Database!X66</f>
        <v>0</v>
      </c>
      <c r="E66" s="146">
        <f t="shared" si="66"/>
        <v>0</v>
      </c>
      <c r="F66" s="146">
        <f t="shared" si="67"/>
        <v>0</v>
      </c>
      <c r="G66" s="149">
        <f t="shared" si="68"/>
        <v>0</v>
      </c>
      <c r="H66" s="149">
        <f t="shared" si="69"/>
        <v>0</v>
      </c>
      <c r="I66" s="151">
        <f t="shared" si="70"/>
        <v>0</v>
      </c>
      <c r="J66" s="151">
        <f t="shared" si="71"/>
        <v>0</v>
      </c>
      <c r="K66" s="148">
        <f t="shared" si="72"/>
        <v>0</v>
      </c>
      <c r="L66" s="148">
        <f t="shared" si="73"/>
        <v>0</v>
      </c>
      <c r="M66" s="150">
        <f t="shared" si="74"/>
        <v>0</v>
      </c>
      <c r="N66" s="150">
        <f t="shared" si="75"/>
        <v>0</v>
      </c>
      <c r="O66" s="147">
        <f t="shared" si="10"/>
        <v>0</v>
      </c>
      <c r="P66" s="147">
        <f t="shared" si="11"/>
        <v>0</v>
      </c>
      <c r="Q66" s="148">
        <f t="shared" si="76"/>
        <v>0</v>
      </c>
      <c r="R66" s="148">
        <f t="shared" si="77"/>
        <v>0</v>
      </c>
      <c r="S66" s="148">
        <f t="shared" si="78"/>
        <v>0</v>
      </c>
      <c r="T66" s="148">
        <f t="shared" si="79"/>
        <v>0</v>
      </c>
      <c r="U66" s="148">
        <f t="shared" si="16"/>
        <v>0</v>
      </c>
      <c r="V66" s="159">
        <f t="shared" si="17"/>
        <v>0</v>
      </c>
      <c r="W66" s="148">
        <f t="shared" si="18"/>
        <v>0</v>
      </c>
      <c r="X66" s="148">
        <f t="shared" si="19"/>
        <v>0</v>
      </c>
      <c r="Y66" s="148">
        <f t="shared" si="20"/>
        <v>0</v>
      </c>
      <c r="Z66" s="148">
        <f t="shared" si="21"/>
        <v>0</v>
      </c>
      <c r="AA66" s="148">
        <f t="shared" si="22"/>
        <v>0</v>
      </c>
      <c r="AB66" s="148">
        <f t="shared" si="23"/>
        <v>0</v>
      </c>
    </row>
    <row r="67" spans="1:28" x14ac:dyDescent="0.35">
      <c r="A67" t="str">
        <f>Database!V67</f>
        <v>D</v>
      </c>
      <c r="B67">
        <f>Database!W67</f>
        <v>2</v>
      </c>
      <c r="C67">
        <f>Database!X67</f>
        <v>8</v>
      </c>
      <c r="E67" s="146">
        <f t="shared" si="66"/>
        <v>0</v>
      </c>
      <c r="F67" s="146">
        <f t="shared" si="67"/>
        <v>0</v>
      </c>
      <c r="G67" s="149">
        <f t="shared" si="68"/>
        <v>0</v>
      </c>
      <c r="H67" s="149">
        <f t="shared" si="69"/>
        <v>0</v>
      </c>
      <c r="I67" s="151">
        <f t="shared" si="70"/>
        <v>0</v>
      </c>
      <c r="J67" s="151">
        <f t="shared" si="71"/>
        <v>0</v>
      </c>
      <c r="K67" s="148">
        <f t="shared" si="72"/>
        <v>2</v>
      </c>
      <c r="L67" s="148">
        <f t="shared" si="73"/>
        <v>16</v>
      </c>
      <c r="M67" s="150">
        <f t="shared" si="74"/>
        <v>0</v>
      </c>
      <c r="N67" s="150">
        <f t="shared" si="75"/>
        <v>0</v>
      </c>
      <c r="O67" s="147">
        <f t="shared" ref="O67:O100" si="80">Q67+S67+U67+W67+Y67+AA67</f>
        <v>0</v>
      </c>
      <c r="P67" s="147">
        <f t="shared" ref="P67:P100" si="81">IF(O67&gt;0,O67*C67,)</f>
        <v>0</v>
      </c>
      <c r="Q67" s="148">
        <f t="shared" si="76"/>
        <v>0</v>
      </c>
      <c r="R67" s="148">
        <f t="shared" si="77"/>
        <v>0</v>
      </c>
      <c r="S67" s="148">
        <f t="shared" si="78"/>
        <v>0</v>
      </c>
      <c r="T67" s="148">
        <f t="shared" si="79"/>
        <v>0</v>
      </c>
      <c r="U67" s="148">
        <f t="shared" ref="U67:U71" si="82">IF(A67=$U$1,B67,)</f>
        <v>0</v>
      </c>
      <c r="V67" s="159">
        <f t="shared" ref="V67:V71" si="83">IF(U67&gt;0,U67*C67,)</f>
        <v>0</v>
      </c>
      <c r="W67" s="148">
        <f t="shared" ref="W67:W71" si="84">IF(A67=$W$1,B67,)</f>
        <v>0</v>
      </c>
      <c r="X67" s="148">
        <f t="shared" ref="X67:X71" si="85">W67*C67</f>
        <v>0</v>
      </c>
      <c r="Y67" s="148">
        <f t="shared" ref="Y67:Y100" si="86">IF(A67=$Y$1,B67,0)</f>
        <v>0</v>
      </c>
      <c r="Z67" s="148">
        <f t="shared" ref="Z67:Z100" si="87">Y67*C67</f>
        <v>0</v>
      </c>
      <c r="AA67" s="148">
        <f t="shared" ref="AA67:AA100" si="88">IF(A67=$AA$1,B67,0)</f>
        <v>0</v>
      </c>
      <c r="AB67" s="148">
        <f t="shared" ref="AB67:AB100" si="89">AA67*C67</f>
        <v>0</v>
      </c>
    </row>
    <row r="68" spans="1:28" x14ac:dyDescent="0.35">
      <c r="A68" t="str">
        <f>Database!V68</f>
        <v>DK</v>
      </c>
      <c r="B68">
        <f>Database!W68</f>
        <v>2</v>
      </c>
      <c r="C68">
        <f>Database!X68</f>
        <v>4</v>
      </c>
      <c r="E68" s="146">
        <f t="shared" si="66"/>
        <v>2</v>
      </c>
      <c r="F68" s="146">
        <f t="shared" si="67"/>
        <v>8</v>
      </c>
      <c r="G68" s="149">
        <f t="shared" si="68"/>
        <v>0</v>
      </c>
      <c r="H68" s="149">
        <f t="shared" si="69"/>
        <v>0</v>
      </c>
      <c r="I68" s="151">
        <f t="shared" si="70"/>
        <v>0</v>
      </c>
      <c r="J68" s="151">
        <f t="shared" si="71"/>
        <v>0</v>
      </c>
      <c r="K68" s="148">
        <f t="shared" si="72"/>
        <v>0</v>
      </c>
      <c r="L68" s="148">
        <f t="shared" si="73"/>
        <v>0</v>
      </c>
      <c r="M68" s="150">
        <f t="shared" si="74"/>
        <v>0</v>
      </c>
      <c r="N68" s="150">
        <f t="shared" si="75"/>
        <v>0</v>
      </c>
      <c r="O68" s="147">
        <f t="shared" si="80"/>
        <v>0</v>
      </c>
      <c r="P68" s="147">
        <f t="shared" si="81"/>
        <v>0</v>
      </c>
      <c r="Q68" s="148">
        <f t="shared" si="76"/>
        <v>0</v>
      </c>
      <c r="R68" s="148">
        <f t="shared" si="77"/>
        <v>0</v>
      </c>
      <c r="S68" s="148">
        <f t="shared" si="78"/>
        <v>0</v>
      </c>
      <c r="T68" s="148">
        <f t="shared" si="79"/>
        <v>0</v>
      </c>
      <c r="U68" s="148">
        <f t="shared" si="82"/>
        <v>0</v>
      </c>
      <c r="V68" s="159">
        <f t="shared" si="83"/>
        <v>0</v>
      </c>
      <c r="W68" s="148">
        <f t="shared" si="84"/>
        <v>0</v>
      </c>
      <c r="X68" s="148">
        <f t="shared" si="85"/>
        <v>0</v>
      </c>
      <c r="Y68" s="148">
        <f t="shared" si="86"/>
        <v>0</v>
      </c>
      <c r="Z68" s="148">
        <f t="shared" si="87"/>
        <v>0</v>
      </c>
      <c r="AA68" s="148">
        <f t="shared" si="88"/>
        <v>0</v>
      </c>
      <c r="AB68" s="148">
        <f t="shared" si="89"/>
        <v>0</v>
      </c>
    </row>
    <row r="69" spans="1:28" x14ac:dyDescent="0.35">
      <c r="A69" t="str">
        <f>Database!V69</f>
        <v>S</v>
      </c>
      <c r="B69">
        <f>Database!W69</f>
        <v>2</v>
      </c>
      <c r="C69">
        <f>Database!X69</f>
        <v>2</v>
      </c>
      <c r="E69" s="146">
        <f t="shared" si="66"/>
        <v>0</v>
      </c>
      <c r="F69" s="146">
        <f t="shared" si="67"/>
        <v>0</v>
      </c>
      <c r="G69" s="149">
        <f t="shared" si="68"/>
        <v>0</v>
      </c>
      <c r="H69" s="149">
        <f t="shared" si="69"/>
        <v>0</v>
      </c>
      <c r="I69" s="151">
        <f t="shared" si="70"/>
        <v>2</v>
      </c>
      <c r="J69" s="151">
        <f t="shared" si="71"/>
        <v>4</v>
      </c>
      <c r="K69" s="148">
        <f t="shared" si="72"/>
        <v>0</v>
      </c>
      <c r="L69" s="148">
        <f t="shared" si="73"/>
        <v>0</v>
      </c>
      <c r="M69" s="150">
        <f t="shared" si="74"/>
        <v>0</v>
      </c>
      <c r="N69" s="150">
        <f t="shared" si="75"/>
        <v>0</v>
      </c>
      <c r="O69" s="147">
        <f t="shared" si="80"/>
        <v>0</v>
      </c>
      <c r="P69" s="147">
        <f t="shared" si="81"/>
        <v>0</v>
      </c>
      <c r="Q69" s="148">
        <f t="shared" si="76"/>
        <v>0</v>
      </c>
      <c r="R69" s="148">
        <f t="shared" si="77"/>
        <v>0</v>
      </c>
      <c r="S69" s="148">
        <f t="shared" si="78"/>
        <v>0</v>
      </c>
      <c r="T69" s="148">
        <f t="shared" si="79"/>
        <v>0</v>
      </c>
      <c r="U69" s="148">
        <f t="shared" si="82"/>
        <v>0</v>
      </c>
      <c r="V69" s="159">
        <f t="shared" si="83"/>
        <v>0</v>
      </c>
      <c r="W69" s="148">
        <f t="shared" si="84"/>
        <v>0</v>
      </c>
      <c r="X69" s="148">
        <f t="shared" si="85"/>
        <v>0</v>
      </c>
      <c r="Y69" s="148">
        <f t="shared" si="86"/>
        <v>0</v>
      </c>
      <c r="Z69" s="148">
        <f t="shared" si="87"/>
        <v>0</v>
      </c>
      <c r="AA69" s="148">
        <f t="shared" si="88"/>
        <v>0</v>
      </c>
      <c r="AB69" s="148">
        <f t="shared" si="89"/>
        <v>0</v>
      </c>
    </row>
    <row r="70" spans="1:28" x14ac:dyDescent="0.35">
      <c r="A70" t="str">
        <f>Database!V70</f>
        <v>DK</v>
      </c>
      <c r="B70">
        <f>Database!W70</f>
        <v>2</v>
      </c>
      <c r="C70">
        <f>Database!X70</f>
        <v>4</v>
      </c>
      <c r="E70" s="146">
        <f t="shared" si="66"/>
        <v>2</v>
      </c>
      <c r="F70" s="146">
        <f t="shared" si="67"/>
        <v>8</v>
      </c>
      <c r="G70" s="149">
        <f t="shared" si="68"/>
        <v>0</v>
      </c>
      <c r="H70" s="149">
        <f t="shared" si="69"/>
        <v>0</v>
      </c>
      <c r="I70" s="151">
        <f t="shared" si="70"/>
        <v>0</v>
      </c>
      <c r="J70" s="151">
        <f t="shared" si="71"/>
        <v>0</v>
      </c>
      <c r="K70" s="148">
        <f t="shared" si="72"/>
        <v>0</v>
      </c>
      <c r="L70" s="148">
        <f t="shared" si="73"/>
        <v>0</v>
      </c>
      <c r="M70" s="150">
        <f t="shared" si="74"/>
        <v>0</v>
      </c>
      <c r="N70" s="150">
        <f t="shared" si="75"/>
        <v>0</v>
      </c>
      <c r="O70" s="147">
        <f t="shared" si="80"/>
        <v>0</v>
      </c>
      <c r="P70" s="147">
        <f t="shared" si="81"/>
        <v>0</v>
      </c>
      <c r="Q70" s="148">
        <f t="shared" si="76"/>
        <v>0</v>
      </c>
      <c r="R70" s="148">
        <f t="shared" si="77"/>
        <v>0</v>
      </c>
      <c r="S70" s="148">
        <f t="shared" si="78"/>
        <v>0</v>
      </c>
      <c r="T70" s="148">
        <f t="shared" si="79"/>
        <v>0</v>
      </c>
      <c r="U70" s="148">
        <f t="shared" si="82"/>
        <v>0</v>
      </c>
      <c r="V70" s="159">
        <f t="shared" si="83"/>
        <v>0</v>
      </c>
      <c r="W70" s="148">
        <f t="shared" si="84"/>
        <v>0</v>
      </c>
      <c r="X70" s="148">
        <f t="shared" si="85"/>
        <v>0</v>
      </c>
      <c r="Y70" s="148">
        <f t="shared" si="86"/>
        <v>0</v>
      </c>
      <c r="Z70" s="148">
        <f t="shared" si="87"/>
        <v>0</v>
      </c>
      <c r="AA70" s="148">
        <f t="shared" si="88"/>
        <v>0</v>
      </c>
      <c r="AB70" s="148">
        <f t="shared" si="89"/>
        <v>0</v>
      </c>
    </row>
    <row r="71" spans="1:28" x14ac:dyDescent="0.35">
      <c r="A71" t="str">
        <f>Database!V71</f>
        <v>cansl</v>
      </c>
      <c r="B71">
        <f>Database!W71</f>
        <v>0</v>
      </c>
      <c r="C71">
        <f>Database!X71</f>
        <v>0</v>
      </c>
      <c r="E71" s="146">
        <f t="shared" si="66"/>
        <v>0</v>
      </c>
      <c r="F71" s="146">
        <f t="shared" si="67"/>
        <v>0</v>
      </c>
      <c r="G71" s="149">
        <f t="shared" si="68"/>
        <v>0</v>
      </c>
      <c r="H71" s="149">
        <f t="shared" si="69"/>
        <v>0</v>
      </c>
      <c r="I71" s="151">
        <f t="shared" si="70"/>
        <v>0</v>
      </c>
      <c r="J71" s="151">
        <f t="shared" si="71"/>
        <v>0</v>
      </c>
      <c r="K71" s="148">
        <f t="shared" si="72"/>
        <v>0</v>
      </c>
      <c r="L71" s="148">
        <f t="shared" si="73"/>
        <v>0</v>
      </c>
      <c r="M71" s="150">
        <f t="shared" si="74"/>
        <v>0</v>
      </c>
      <c r="N71" s="150">
        <f t="shared" si="75"/>
        <v>0</v>
      </c>
      <c r="O71" s="147">
        <f t="shared" si="80"/>
        <v>0</v>
      </c>
      <c r="P71" s="147">
        <f t="shared" si="81"/>
        <v>0</v>
      </c>
      <c r="Q71" s="148">
        <f t="shared" si="76"/>
        <v>0</v>
      </c>
      <c r="R71" s="148">
        <f t="shared" si="77"/>
        <v>0</v>
      </c>
      <c r="S71" s="148">
        <f t="shared" si="78"/>
        <v>0</v>
      </c>
      <c r="T71" s="148">
        <f t="shared" si="79"/>
        <v>0</v>
      </c>
      <c r="U71" s="148">
        <f t="shared" si="82"/>
        <v>0</v>
      </c>
      <c r="V71" s="159">
        <f t="shared" si="83"/>
        <v>0</v>
      </c>
      <c r="W71" s="148">
        <f t="shared" si="84"/>
        <v>0</v>
      </c>
      <c r="X71" s="148">
        <f t="shared" si="85"/>
        <v>0</v>
      </c>
      <c r="Y71" s="148">
        <f t="shared" si="86"/>
        <v>0</v>
      </c>
      <c r="Z71" s="148">
        <f t="shared" si="87"/>
        <v>0</v>
      </c>
      <c r="AA71" s="148">
        <f t="shared" si="88"/>
        <v>0</v>
      </c>
      <c r="AB71" s="148">
        <f t="shared" si="89"/>
        <v>0</v>
      </c>
    </row>
    <row r="72" spans="1:28" x14ac:dyDescent="0.35">
      <c r="A72" t="str">
        <f>Database!V72</f>
        <v>NL</v>
      </c>
      <c r="B72">
        <f>Database!W72</f>
        <v>4</v>
      </c>
      <c r="C72">
        <f>Database!X72</f>
        <v>4</v>
      </c>
      <c r="E72" s="146">
        <f t="shared" ref="E72:E85" si="90">IF(A72=$E$1,B72,)</f>
        <v>0</v>
      </c>
      <c r="F72" s="146">
        <f t="shared" ref="F72:F85" si="91">IF(E72&gt;0,E72*C72,)</f>
        <v>0</v>
      </c>
      <c r="G72" s="149">
        <f t="shared" ref="G72:G85" si="92">IF(A72=$G$1,B72,)</f>
        <v>0</v>
      </c>
      <c r="H72" s="149">
        <f t="shared" ref="H72:H85" si="93">IF(G72&gt;0,G72*C72,)</f>
        <v>0</v>
      </c>
      <c r="I72" s="151">
        <f t="shared" ref="I72:I85" si="94">IF(A72=$I$1,B72,)</f>
        <v>0</v>
      </c>
      <c r="J72" s="151">
        <f t="shared" ref="J72:J85" si="95">IF(I72&gt;0,I72*C72,)</f>
        <v>0</v>
      </c>
      <c r="K72" s="148">
        <f t="shared" ref="K72:K85" si="96">IF(A72=$K$1,B72,)</f>
        <v>0</v>
      </c>
      <c r="L72" s="148">
        <f t="shared" ref="L72:L85" si="97">IF(K72&gt;0,K72*C72,)</f>
        <v>0</v>
      </c>
      <c r="M72" s="150">
        <f t="shared" ref="M72:M85" si="98">IF(A72=$M$1,B72,)</f>
        <v>4</v>
      </c>
      <c r="N72" s="150">
        <f t="shared" ref="N72:N85" si="99">IF(M72&gt;0,M72*C72,)</f>
        <v>16</v>
      </c>
      <c r="O72" s="147">
        <f t="shared" si="80"/>
        <v>0</v>
      </c>
      <c r="P72" s="147">
        <f t="shared" si="81"/>
        <v>0</v>
      </c>
      <c r="Q72" s="148">
        <f t="shared" ref="Q72:Q85" si="100">IF(A72=$Q$1,B72,)</f>
        <v>0</v>
      </c>
      <c r="R72" s="148">
        <f t="shared" ref="R72:R85" si="101">Q72*C72</f>
        <v>0</v>
      </c>
      <c r="S72" s="148">
        <f t="shared" ref="S72:S85" si="102">IF(A72=$S$1,B72,)</f>
        <v>0</v>
      </c>
      <c r="T72" s="148">
        <f t="shared" ref="T72:T85" si="103">S72*C72</f>
        <v>0</v>
      </c>
      <c r="U72" s="148">
        <f t="shared" ref="U72:U85" si="104">IF(A72=$U$1,B72,)</f>
        <v>0</v>
      </c>
      <c r="V72" s="159">
        <f t="shared" ref="V72:V85" si="105">IF(U72&gt;0,U72*C72,)</f>
        <v>0</v>
      </c>
      <c r="W72" s="148">
        <f t="shared" ref="W72:W85" si="106">IF(A72=$W$1,B72,)</f>
        <v>0</v>
      </c>
      <c r="X72" s="148">
        <f t="shared" ref="X72:X85" si="107">W72*C72</f>
        <v>0</v>
      </c>
      <c r="Y72" s="148">
        <f t="shared" si="86"/>
        <v>0</v>
      </c>
      <c r="Z72" s="148">
        <f t="shared" si="87"/>
        <v>0</v>
      </c>
      <c r="AA72" s="148">
        <f t="shared" si="88"/>
        <v>0</v>
      </c>
      <c r="AB72" s="148">
        <f t="shared" si="89"/>
        <v>0</v>
      </c>
    </row>
    <row r="73" spans="1:28" x14ac:dyDescent="0.35">
      <c r="A73" t="str">
        <f>Database!V73</f>
        <v>DK</v>
      </c>
      <c r="B73">
        <f>Database!W73</f>
        <v>2</v>
      </c>
      <c r="C73">
        <f>Database!X73</f>
        <v>2</v>
      </c>
      <c r="E73" s="146">
        <f t="shared" si="90"/>
        <v>2</v>
      </c>
      <c r="F73" s="146">
        <f t="shared" si="91"/>
        <v>4</v>
      </c>
      <c r="G73" s="149">
        <f t="shared" si="92"/>
        <v>0</v>
      </c>
      <c r="H73" s="149">
        <f t="shared" si="93"/>
        <v>0</v>
      </c>
      <c r="I73" s="151">
        <f t="shared" si="94"/>
        <v>0</v>
      </c>
      <c r="J73" s="151">
        <f t="shared" si="95"/>
        <v>0</v>
      </c>
      <c r="K73" s="148">
        <f t="shared" si="96"/>
        <v>0</v>
      </c>
      <c r="L73" s="148">
        <f t="shared" si="97"/>
        <v>0</v>
      </c>
      <c r="M73" s="150">
        <f t="shared" si="98"/>
        <v>0</v>
      </c>
      <c r="N73" s="150">
        <f t="shared" si="99"/>
        <v>0</v>
      </c>
      <c r="O73" s="147">
        <f t="shared" si="80"/>
        <v>0</v>
      </c>
      <c r="P73" s="147">
        <f t="shared" si="81"/>
        <v>0</v>
      </c>
      <c r="Q73" s="148">
        <f t="shared" si="100"/>
        <v>0</v>
      </c>
      <c r="R73" s="148">
        <f t="shared" si="101"/>
        <v>0</v>
      </c>
      <c r="S73" s="148">
        <f t="shared" si="102"/>
        <v>0</v>
      </c>
      <c r="T73" s="148">
        <f t="shared" si="103"/>
        <v>0</v>
      </c>
      <c r="U73" s="148">
        <f t="shared" si="104"/>
        <v>0</v>
      </c>
      <c r="V73" s="159">
        <f t="shared" si="105"/>
        <v>0</v>
      </c>
      <c r="W73" s="148">
        <f t="shared" si="106"/>
        <v>0</v>
      </c>
      <c r="X73" s="148">
        <f t="shared" si="107"/>
        <v>0</v>
      </c>
      <c r="Y73" s="148">
        <f t="shared" si="86"/>
        <v>0</v>
      </c>
      <c r="Z73" s="148">
        <f t="shared" si="87"/>
        <v>0</v>
      </c>
      <c r="AA73" s="148">
        <f t="shared" si="88"/>
        <v>0</v>
      </c>
      <c r="AB73" s="148">
        <f t="shared" si="89"/>
        <v>0</v>
      </c>
    </row>
    <row r="74" spans="1:28" x14ac:dyDescent="0.35">
      <c r="A74" t="str">
        <f>Database!V74</f>
        <v>DK</v>
      </c>
      <c r="B74">
        <f>Database!W74</f>
        <v>4</v>
      </c>
      <c r="C74">
        <f>Database!X74</f>
        <v>3</v>
      </c>
      <c r="E74" s="146">
        <f t="shared" si="90"/>
        <v>4</v>
      </c>
      <c r="F74" s="146">
        <f t="shared" si="91"/>
        <v>12</v>
      </c>
      <c r="G74" s="149">
        <f t="shared" si="92"/>
        <v>0</v>
      </c>
      <c r="H74" s="149">
        <f t="shared" si="93"/>
        <v>0</v>
      </c>
      <c r="I74" s="151">
        <f t="shared" si="94"/>
        <v>0</v>
      </c>
      <c r="J74" s="151">
        <f t="shared" si="95"/>
        <v>0</v>
      </c>
      <c r="K74" s="148">
        <f t="shared" si="96"/>
        <v>0</v>
      </c>
      <c r="L74" s="148">
        <f t="shared" si="97"/>
        <v>0</v>
      </c>
      <c r="M74" s="150">
        <f t="shared" si="98"/>
        <v>0</v>
      </c>
      <c r="N74" s="150">
        <f t="shared" si="99"/>
        <v>0</v>
      </c>
      <c r="O74" s="147">
        <f t="shared" si="80"/>
        <v>0</v>
      </c>
      <c r="P74" s="147">
        <f t="shared" si="81"/>
        <v>0</v>
      </c>
      <c r="Q74" s="148">
        <f t="shared" si="100"/>
        <v>0</v>
      </c>
      <c r="R74" s="148">
        <f t="shared" si="101"/>
        <v>0</v>
      </c>
      <c r="S74" s="148">
        <f t="shared" si="102"/>
        <v>0</v>
      </c>
      <c r="T74" s="148">
        <f t="shared" si="103"/>
        <v>0</v>
      </c>
      <c r="U74" s="148">
        <f t="shared" si="104"/>
        <v>0</v>
      </c>
      <c r="V74" s="159">
        <f t="shared" si="105"/>
        <v>0</v>
      </c>
      <c r="W74" s="148">
        <f t="shared" si="106"/>
        <v>0</v>
      </c>
      <c r="X74" s="148">
        <f t="shared" si="107"/>
        <v>0</v>
      </c>
      <c r="Y74" s="148">
        <f t="shared" si="86"/>
        <v>0</v>
      </c>
      <c r="Z74" s="148">
        <f t="shared" si="87"/>
        <v>0</v>
      </c>
      <c r="AA74" s="148">
        <f t="shared" si="88"/>
        <v>0</v>
      </c>
      <c r="AB74" s="148">
        <f t="shared" si="89"/>
        <v>0</v>
      </c>
    </row>
    <row r="75" spans="1:28" x14ac:dyDescent="0.35">
      <c r="A75" t="str">
        <f>Database!V75</f>
        <v>DK</v>
      </c>
      <c r="B75">
        <f>Database!W75</f>
        <v>2</v>
      </c>
      <c r="C75">
        <f>Database!X75</f>
        <v>7</v>
      </c>
      <c r="E75" s="146">
        <f t="shared" si="90"/>
        <v>2</v>
      </c>
      <c r="F75" s="146">
        <f t="shared" si="91"/>
        <v>14</v>
      </c>
      <c r="G75" s="149">
        <f t="shared" si="92"/>
        <v>0</v>
      </c>
      <c r="H75" s="149">
        <f t="shared" si="93"/>
        <v>0</v>
      </c>
      <c r="I75" s="151">
        <f t="shared" si="94"/>
        <v>0</v>
      </c>
      <c r="J75" s="151">
        <f t="shared" si="95"/>
        <v>0</v>
      </c>
      <c r="K75" s="148">
        <f t="shared" si="96"/>
        <v>0</v>
      </c>
      <c r="L75" s="148">
        <f t="shared" si="97"/>
        <v>0</v>
      </c>
      <c r="M75" s="150">
        <f t="shared" si="98"/>
        <v>0</v>
      </c>
      <c r="N75" s="150">
        <f t="shared" si="99"/>
        <v>0</v>
      </c>
      <c r="O75" s="147">
        <f t="shared" si="80"/>
        <v>0</v>
      </c>
      <c r="P75" s="147">
        <f t="shared" si="81"/>
        <v>0</v>
      </c>
      <c r="Q75" s="148">
        <f t="shared" si="100"/>
        <v>0</v>
      </c>
      <c r="R75" s="148">
        <f t="shared" si="101"/>
        <v>0</v>
      </c>
      <c r="S75" s="148">
        <f t="shared" si="102"/>
        <v>0</v>
      </c>
      <c r="T75" s="148">
        <f t="shared" si="103"/>
        <v>0</v>
      </c>
      <c r="U75" s="148">
        <f t="shared" si="104"/>
        <v>0</v>
      </c>
      <c r="V75" s="159">
        <f t="shared" si="105"/>
        <v>0</v>
      </c>
      <c r="W75" s="148">
        <f t="shared" si="106"/>
        <v>0</v>
      </c>
      <c r="X75" s="148">
        <f t="shared" si="107"/>
        <v>0</v>
      </c>
      <c r="Y75" s="148">
        <f t="shared" si="86"/>
        <v>0</v>
      </c>
      <c r="Z75" s="148">
        <f t="shared" si="87"/>
        <v>0</v>
      </c>
      <c r="AA75" s="148">
        <f t="shared" si="88"/>
        <v>0</v>
      </c>
      <c r="AB75" s="148">
        <f t="shared" si="89"/>
        <v>0</v>
      </c>
    </row>
    <row r="76" spans="1:28" x14ac:dyDescent="0.35">
      <c r="A76" t="str">
        <f>Database!V76</f>
        <v>cansl</v>
      </c>
      <c r="B76">
        <f>Database!W76</f>
        <v>0</v>
      </c>
      <c r="C76">
        <f>Database!X76</f>
        <v>3</v>
      </c>
      <c r="E76" s="146">
        <f t="shared" si="90"/>
        <v>0</v>
      </c>
      <c r="F76" s="146">
        <f t="shared" si="91"/>
        <v>0</v>
      </c>
      <c r="G76" s="149">
        <f t="shared" si="92"/>
        <v>0</v>
      </c>
      <c r="H76" s="149">
        <f t="shared" si="93"/>
        <v>0</v>
      </c>
      <c r="I76" s="151">
        <f t="shared" si="94"/>
        <v>0</v>
      </c>
      <c r="J76" s="151">
        <f t="shared" si="95"/>
        <v>0</v>
      </c>
      <c r="K76" s="148">
        <f t="shared" si="96"/>
        <v>0</v>
      </c>
      <c r="L76" s="148">
        <f t="shared" si="97"/>
        <v>0</v>
      </c>
      <c r="M76" s="150">
        <f t="shared" si="98"/>
        <v>0</v>
      </c>
      <c r="N76" s="150">
        <f t="shared" si="99"/>
        <v>0</v>
      </c>
      <c r="O76" s="147">
        <f t="shared" si="80"/>
        <v>0</v>
      </c>
      <c r="P76" s="147">
        <f t="shared" si="81"/>
        <v>0</v>
      </c>
      <c r="Q76" s="148">
        <f t="shared" si="100"/>
        <v>0</v>
      </c>
      <c r="R76" s="148">
        <f t="shared" si="101"/>
        <v>0</v>
      </c>
      <c r="S76" s="148">
        <f t="shared" si="102"/>
        <v>0</v>
      </c>
      <c r="T76" s="148">
        <f t="shared" si="103"/>
        <v>0</v>
      </c>
      <c r="U76" s="148">
        <f t="shared" si="104"/>
        <v>0</v>
      </c>
      <c r="V76" s="159">
        <f t="shared" si="105"/>
        <v>0</v>
      </c>
      <c r="W76" s="148">
        <f t="shared" si="106"/>
        <v>0</v>
      </c>
      <c r="X76" s="148">
        <f t="shared" si="107"/>
        <v>0</v>
      </c>
      <c r="Y76" s="148">
        <f t="shared" si="86"/>
        <v>0</v>
      </c>
      <c r="Z76" s="148">
        <f t="shared" si="87"/>
        <v>0</v>
      </c>
      <c r="AA76" s="148">
        <f t="shared" si="88"/>
        <v>0</v>
      </c>
      <c r="AB76" s="148">
        <f t="shared" si="89"/>
        <v>0</v>
      </c>
    </row>
    <row r="77" spans="1:28" x14ac:dyDescent="0.35">
      <c r="A77" t="str">
        <f>Database!V77</f>
        <v>cansl</v>
      </c>
      <c r="B77">
        <f>Database!W77</f>
        <v>0</v>
      </c>
      <c r="C77">
        <f>Database!X77</f>
        <v>0</v>
      </c>
      <c r="E77" s="146">
        <f t="shared" si="90"/>
        <v>0</v>
      </c>
      <c r="F77" s="146">
        <f t="shared" si="91"/>
        <v>0</v>
      </c>
      <c r="G77" s="149">
        <f t="shared" si="92"/>
        <v>0</v>
      </c>
      <c r="H77" s="149">
        <f t="shared" si="93"/>
        <v>0</v>
      </c>
      <c r="I77" s="151">
        <f t="shared" si="94"/>
        <v>0</v>
      </c>
      <c r="J77" s="151">
        <f t="shared" si="95"/>
        <v>0</v>
      </c>
      <c r="K77" s="148">
        <f t="shared" si="96"/>
        <v>0</v>
      </c>
      <c r="L77" s="148">
        <f t="shared" si="97"/>
        <v>0</v>
      </c>
      <c r="M77" s="150">
        <f t="shared" si="98"/>
        <v>0</v>
      </c>
      <c r="N77" s="150">
        <f t="shared" si="99"/>
        <v>0</v>
      </c>
      <c r="O77" s="147">
        <f t="shared" si="80"/>
        <v>0</v>
      </c>
      <c r="P77" s="147">
        <f t="shared" si="81"/>
        <v>0</v>
      </c>
      <c r="Q77" s="148">
        <f t="shared" si="100"/>
        <v>0</v>
      </c>
      <c r="R77" s="148">
        <f t="shared" si="101"/>
        <v>0</v>
      </c>
      <c r="S77" s="148">
        <f t="shared" si="102"/>
        <v>0</v>
      </c>
      <c r="T77" s="148">
        <f t="shared" si="103"/>
        <v>0</v>
      </c>
      <c r="U77" s="148">
        <f t="shared" si="104"/>
        <v>0</v>
      </c>
      <c r="V77" s="159">
        <f t="shared" si="105"/>
        <v>0</v>
      </c>
      <c r="W77" s="148">
        <f t="shared" si="106"/>
        <v>0</v>
      </c>
      <c r="X77" s="148">
        <f t="shared" si="107"/>
        <v>0</v>
      </c>
      <c r="Y77" s="148">
        <f t="shared" si="86"/>
        <v>0</v>
      </c>
      <c r="Z77" s="148">
        <f t="shared" si="87"/>
        <v>0</v>
      </c>
      <c r="AA77" s="148">
        <f t="shared" si="88"/>
        <v>0</v>
      </c>
      <c r="AB77" s="148">
        <f t="shared" si="89"/>
        <v>0</v>
      </c>
    </row>
    <row r="78" spans="1:28" x14ac:dyDescent="0.35">
      <c r="A78" t="str">
        <f>Database!V78</f>
        <v>DK</v>
      </c>
      <c r="B78">
        <f>Database!W78</f>
        <v>2</v>
      </c>
      <c r="C78">
        <f>Database!X78</f>
        <v>3</v>
      </c>
      <c r="E78" s="146">
        <f t="shared" si="90"/>
        <v>2</v>
      </c>
      <c r="F78" s="146">
        <f t="shared" si="91"/>
        <v>6</v>
      </c>
      <c r="G78" s="149">
        <f t="shared" si="92"/>
        <v>0</v>
      </c>
      <c r="H78" s="149">
        <f t="shared" si="93"/>
        <v>0</v>
      </c>
      <c r="I78" s="151">
        <f t="shared" si="94"/>
        <v>0</v>
      </c>
      <c r="J78" s="151">
        <f t="shared" si="95"/>
        <v>0</v>
      </c>
      <c r="K78" s="148">
        <f t="shared" si="96"/>
        <v>0</v>
      </c>
      <c r="L78" s="148">
        <f t="shared" si="97"/>
        <v>0</v>
      </c>
      <c r="M78" s="150">
        <f t="shared" si="98"/>
        <v>0</v>
      </c>
      <c r="N78" s="150">
        <f t="shared" si="99"/>
        <v>0</v>
      </c>
      <c r="O78" s="147">
        <f t="shared" si="80"/>
        <v>0</v>
      </c>
      <c r="P78" s="147">
        <f t="shared" si="81"/>
        <v>0</v>
      </c>
      <c r="Q78" s="148">
        <f t="shared" si="100"/>
        <v>0</v>
      </c>
      <c r="R78" s="148">
        <f t="shared" si="101"/>
        <v>0</v>
      </c>
      <c r="S78" s="148">
        <f t="shared" si="102"/>
        <v>0</v>
      </c>
      <c r="T78" s="148">
        <f t="shared" si="103"/>
        <v>0</v>
      </c>
      <c r="U78" s="148">
        <f t="shared" si="104"/>
        <v>0</v>
      </c>
      <c r="V78" s="159">
        <f t="shared" si="105"/>
        <v>0</v>
      </c>
      <c r="W78" s="148">
        <f t="shared" si="106"/>
        <v>0</v>
      </c>
      <c r="X78" s="148">
        <f t="shared" si="107"/>
        <v>0</v>
      </c>
      <c r="Y78" s="148">
        <f t="shared" si="86"/>
        <v>0</v>
      </c>
      <c r="Z78" s="148">
        <f t="shared" si="87"/>
        <v>0</v>
      </c>
      <c r="AA78" s="148">
        <f t="shared" si="88"/>
        <v>0</v>
      </c>
      <c r="AB78" s="148">
        <f t="shared" si="89"/>
        <v>0</v>
      </c>
    </row>
    <row r="79" spans="1:28" x14ac:dyDescent="0.35">
      <c r="A79" t="str">
        <f>Database!V79</f>
        <v>DK</v>
      </c>
      <c r="B79">
        <f>Database!W79</f>
        <v>2</v>
      </c>
      <c r="C79">
        <f>Database!X79</f>
        <v>4</v>
      </c>
      <c r="E79" s="146">
        <f t="shared" si="90"/>
        <v>2</v>
      </c>
      <c r="F79" s="146">
        <f t="shared" si="91"/>
        <v>8</v>
      </c>
      <c r="G79" s="149">
        <f t="shared" si="92"/>
        <v>0</v>
      </c>
      <c r="H79" s="149">
        <f t="shared" si="93"/>
        <v>0</v>
      </c>
      <c r="I79" s="151">
        <f t="shared" si="94"/>
        <v>0</v>
      </c>
      <c r="J79" s="151">
        <f t="shared" si="95"/>
        <v>0</v>
      </c>
      <c r="K79" s="148">
        <f t="shared" si="96"/>
        <v>0</v>
      </c>
      <c r="L79" s="148">
        <f t="shared" si="97"/>
        <v>0</v>
      </c>
      <c r="M79" s="150">
        <f t="shared" si="98"/>
        <v>0</v>
      </c>
      <c r="N79" s="150">
        <f t="shared" si="99"/>
        <v>0</v>
      </c>
      <c r="O79" s="147">
        <f t="shared" si="80"/>
        <v>0</v>
      </c>
      <c r="P79" s="147">
        <f t="shared" si="81"/>
        <v>0</v>
      </c>
      <c r="Q79" s="148">
        <f t="shared" si="100"/>
        <v>0</v>
      </c>
      <c r="R79" s="148">
        <f t="shared" si="101"/>
        <v>0</v>
      </c>
      <c r="S79" s="148">
        <f t="shared" si="102"/>
        <v>0</v>
      </c>
      <c r="T79" s="148">
        <f t="shared" si="103"/>
        <v>0</v>
      </c>
      <c r="U79" s="148">
        <f t="shared" si="104"/>
        <v>0</v>
      </c>
      <c r="V79" s="159">
        <f t="shared" si="105"/>
        <v>0</v>
      </c>
      <c r="W79" s="148">
        <f t="shared" si="106"/>
        <v>0</v>
      </c>
      <c r="X79" s="148">
        <f t="shared" si="107"/>
        <v>0</v>
      </c>
      <c r="Y79" s="148">
        <f t="shared" si="86"/>
        <v>0</v>
      </c>
      <c r="Z79" s="148">
        <f t="shared" si="87"/>
        <v>0</v>
      </c>
      <c r="AA79" s="148">
        <f t="shared" si="88"/>
        <v>0</v>
      </c>
      <c r="AB79" s="148">
        <f t="shared" si="89"/>
        <v>0</v>
      </c>
    </row>
    <row r="80" spans="1:28" x14ac:dyDescent="0.35">
      <c r="A80" t="str">
        <f>Database!V80</f>
        <v>DK</v>
      </c>
      <c r="B80">
        <f>Database!W80</f>
        <v>2</v>
      </c>
      <c r="C80">
        <f>Database!X80</f>
        <v>7</v>
      </c>
      <c r="E80" s="146">
        <f t="shared" si="90"/>
        <v>2</v>
      </c>
      <c r="F80" s="146">
        <f t="shared" si="91"/>
        <v>14</v>
      </c>
      <c r="G80" s="149">
        <f t="shared" si="92"/>
        <v>0</v>
      </c>
      <c r="H80" s="149">
        <f t="shared" si="93"/>
        <v>0</v>
      </c>
      <c r="I80" s="151">
        <f t="shared" si="94"/>
        <v>0</v>
      </c>
      <c r="J80" s="151">
        <f t="shared" si="95"/>
        <v>0</v>
      </c>
      <c r="K80" s="148">
        <f t="shared" si="96"/>
        <v>0</v>
      </c>
      <c r="L80" s="148">
        <f t="shared" si="97"/>
        <v>0</v>
      </c>
      <c r="M80" s="150">
        <f t="shared" si="98"/>
        <v>0</v>
      </c>
      <c r="N80" s="150">
        <f t="shared" si="99"/>
        <v>0</v>
      </c>
      <c r="O80" s="147">
        <f t="shared" si="80"/>
        <v>0</v>
      </c>
      <c r="P80" s="147">
        <f t="shared" si="81"/>
        <v>0</v>
      </c>
      <c r="Q80" s="148">
        <f t="shared" si="100"/>
        <v>0</v>
      </c>
      <c r="R80" s="148">
        <f t="shared" si="101"/>
        <v>0</v>
      </c>
      <c r="S80" s="148">
        <f t="shared" si="102"/>
        <v>0</v>
      </c>
      <c r="T80" s="148">
        <f t="shared" si="103"/>
        <v>0</v>
      </c>
      <c r="U80" s="148">
        <f t="shared" si="104"/>
        <v>0</v>
      </c>
      <c r="V80" s="159">
        <f t="shared" si="105"/>
        <v>0</v>
      </c>
      <c r="W80" s="148">
        <f t="shared" si="106"/>
        <v>0</v>
      </c>
      <c r="X80" s="148">
        <f t="shared" si="107"/>
        <v>0</v>
      </c>
      <c r="Y80" s="148">
        <f t="shared" si="86"/>
        <v>0</v>
      </c>
      <c r="Z80" s="148">
        <f t="shared" si="87"/>
        <v>0</v>
      </c>
      <c r="AA80" s="148">
        <f t="shared" si="88"/>
        <v>0</v>
      </c>
      <c r="AB80" s="148">
        <f t="shared" si="89"/>
        <v>0</v>
      </c>
    </row>
    <row r="81" spans="1:28" x14ac:dyDescent="0.35">
      <c r="A81" t="str">
        <f>Database!V81</f>
        <v>DK</v>
      </c>
      <c r="B81">
        <f>Database!W81</f>
        <v>2</v>
      </c>
      <c r="C81">
        <f>Database!X81</f>
        <v>4</v>
      </c>
      <c r="E81" s="146">
        <f t="shared" si="90"/>
        <v>2</v>
      </c>
      <c r="F81" s="146">
        <f t="shared" si="91"/>
        <v>8</v>
      </c>
      <c r="G81" s="149">
        <f t="shared" si="92"/>
        <v>0</v>
      </c>
      <c r="H81" s="149">
        <f t="shared" si="93"/>
        <v>0</v>
      </c>
      <c r="I81" s="151">
        <f t="shared" si="94"/>
        <v>0</v>
      </c>
      <c r="J81" s="151">
        <f t="shared" si="95"/>
        <v>0</v>
      </c>
      <c r="K81" s="148">
        <f t="shared" si="96"/>
        <v>0</v>
      </c>
      <c r="L81" s="148">
        <f t="shared" si="97"/>
        <v>0</v>
      </c>
      <c r="M81" s="150">
        <f t="shared" si="98"/>
        <v>0</v>
      </c>
      <c r="N81" s="150">
        <f t="shared" si="99"/>
        <v>0</v>
      </c>
      <c r="O81" s="147">
        <f t="shared" si="80"/>
        <v>0</v>
      </c>
      <c r="P81" s="147">
        <f t="shared" si="81"/>
        <v>0</v>
      </c>
      <c r="Q81" s="148">
        <f t="shared" si="100"/>
        <v>0</v>
      </c>
      <c r="R81" s="148">
        <f t="shared" si="101"/>
        <v>0</v>
      </c>
      <c r="S81" s="148">
        <f t="shared" si="102"/>
        <v>0</v>
      </c>
      <c r="T81" s="148">
        <f t="shared" si="103"/>
        <v>0</v>
      </c>
      <c r="U81" s="148">
        <f t="shared" si="104"/>
        <v>0</v>
      </c>
      <c r="V81" s="159">
        <f t="shared" si="105"/>
        <v>0</v>
      </c>
      <c r="W81" s="148">
        <f t="shared" si="106"/>
        <v>0</v>
      </c>
      <c r="X81" s="148">
        <f t="shared" si="107"/>
        <v>0</v>
      </c>
      <c r="Y81" s="148">
        <f t="shared" si="86"/>
        <v>0</v>
      </c>
      <c r="Z81" s="148">
        <f t="shared" si="87"/>
        <v>0</v>
      </c>
      <c r="AA81" s="148">
        <f t="shared" si="88"/>
        <v>0</v>
      </c>
      <c r="AB81" s="148">
        <f t="shared" si="89"/>
        <v>0</v>
      </c>
    </row>
    <row r="82" spans="1:28" x14ac:dyDescent="0.35">
      <c r="A82" t="str">
        <f>Database!V82</f>
        <v>cansl</v>
      </c>
      <c r="B82">
        <f>Database!W82</f>
        <v>0</v>
      </c>
      <c r="C82">
        <f>Database!X82</f>
        <v>0</v>
      </c>
      <c r="E82" s="146">
        <f t="shared" si="90"/>
        <v>0</v>
      </c>
      <c r="F82" s="146">
        <f t="shared" si="91"/>
        <v>0</v>
      </c>
      <c r="G82" s="149">
        <f t="shared" si="92"/>
        <v>0</v>
      </c>
      <c r="H82" s="149">
        <f t="shared" si="93"/>
        <v>0</v>
      </c>
      <c r="I82" s="151">
        <f t="shared" si="94"/>
        <v>0</v>
      </c>
      <c r="J82" s="151">
        <f t="shared" si="95"/>
        <v>0</v>
      </c>
      <c r="K82" s="148">
        <f t="shared" si="96"/>
        <v>0</v>
      </c>
      <c r="L82" s="148">
        <f t="shared" si="97"/>
        <v>0</v>
      </c>
      <c r="M82" s="150">
        <f t="shared" si="98"/>
        <v>0</v>
      </c>
      <c r="N82" s="150">
        <f t="shared" si="99"/>
        <v>0</v>
      </c>
      <c r="O82" s="147">
        <f t="shared" si="80"/>
        <v>0</v>
      </c>
      <c r="P82" s="147">
        <f t="shared" si="81"/>
        <v>0</v>
      </c>
      <c r="Q82" s="148">
        <f t="shared" si="100"/>
        <v>0</v>
      </c>
      <c r="R82" s="148">
        <f t="shared" si="101"/>
        <v>0</v>
      </c>
      <c r="S82" s="148">
        <f t="shared" si="102"/>
        <v>0</v>
      </c>
      <c r="T82" s="148">
        <f t="shared" si="103"/>
        <v>0</v>
      </c>
      <c r="U82" s="148">
        <f t="shared" si="104"/>
        <v>0</v>
      </c>
      <c r="V82" s="159">
        <f t="shared" si="105"/>
        <v>0</v>
      </c>
      <c r="W82" s="148">
        <f t="shared" si="106"/>
        <v>0</v>
      </c>
      <c r="X82" s="148">
        <f t="shared" si="107"/>
        <v>0</v>
      </c>
      <c r="Y82" s="148">
        <f t="shared" si="86"/>
        <v>0</v>
      </c>
      <c r="Z82" s="148">
        <f t="shared" si="87"/>
        <v>0</v>
      </c>
      <c r="AA82" s="148">
        <f t="shared" si="88"/>
        <v>0</v>
      </c>
      <c r="AB82" s="148">
        <f t="shared" si="89"/>
        <v>0</v>
      </c>
    </row>
    <row r="83" spans="1:28" x14ac:dyDescent="0.35">
      <c r="A83" t="str">
        <f>Database!V83</f>
        <v>cansl</v>
      </c>
      <c r="B83">
        <f>Database!W83</f>
        <v>0</v>
      </c>
      <c r="C83">
        <f>Database!X83</f>
        <v>0</v>
      </c>
      <c r="E83" s="146">
        <f t="shared" si="90"/>
        <v>0</v>
      </c>
      <c r="F83" s="146">
        <f t="shared" si="91"/>
        <v>0</v>
      </c>
      <c r="G83" s="149">
        <f t="shared" si="92"/>
        <v>0</v>
      </c>
      <c r="H83" s="149">
        <f t="shared" si="93"/>
        <v>0</v>
      </c>
      <c r="I83" s="151">
        <f t="shared" si="94"/>
        <v>0</v>
      </c>
      <c r="J83" s="151">
        <f t="shared" si="95"/>
        <v>0</v>
      </c>
      <c r="K83" s="148">
        <f t="shared" si="96"/>
        <v>0</v>
      </c>
      <c r="L83" s="148">
        <f t="shared" si="97"/>
        <v>0</v>
      </c>
      <c r="M83" s="150">
        <f t="shared" si="98"/>
        <v>0</v>
      </c>
      <c r="N83" s="150">
        <f t="shared" si="99"/>
        <v>0</v>
      </c>
      <c r="O83" s="147">
        <f t="shared" si="80"/>
        <v>0</v>
      </c>
      <c r="P83" s="147">
        <f t="shared" si="81"/>
        <v>0</v>
      </c>
      <c r="Q83" s="148">
        <f t="shared" si="100"/>
        <v>0</v>
      </c>
      <c r="R83" s="148">
        <f t="shared" si="101"/>
        <v>0</v>
      </c>
      <c r="S83" s="148">
        <f t="shared" si="102"/>
        <v>0</v>
      </c>
      <c r="T83" s="148">
        <f t="shared" si="103"/>
        <v>0</v>
      </c>
      <c r="U83" s="148">
        <f t="shared" si="104"/>
        <v>0</v>
      </c>
      <c r="V83" s="159">
        <f t="shared" si="105"/>
        <v>0</v>
      </c>
      <c r="W83" s="148">
        <f t="shared" si="106"/>
        <v>0</v>
      </c>
      <c r="X83" s="148">
        <f t="shared" si="107"/>
        <v>0</v>
      </c>
      <c r="Y83" s="148">
        <f t="shared" si="86"/>
        <v>0</v>
      </c>
      <c r="Z83" s="148">
        <f t="shared" si="87"/>
        <v>0</v>
      </c>
      <c r="AA83" s="148">
        <f t="shared" si="88"/>
        <v>0</v>
      </c>
      <c r="AB83" s="148">
        <f t="shared" si="89"/>
        <v>0</v>
      </c>
    </row>
    <row r="84" spans="1:28" x14ac:dyDescent="0.35">
      <c r="A84" t="str">
        <f>Database!V84</f>
        <v>DK</v>
      </c>
      <c r="B84">
        <f>Database!W84</f>
        <v>4</v>
      </c>
      <c r="C84">
        <f>Database!X84</f>
        <v>3</v>
      </c>
      <c r="E84" s="146">
        <f t="shared" si="90"/>
        <v>4</v>
      </c>
      <c r="F84" s="146">
        <f t="shared" si="91"/>
        <v>12</v>
      </c>
      <c r="G84" s="149">
        <f t="shared" si="92"/>
        <v>0</v>
      </c>
      <c r="H84" s="149">
        <f t="shared" si="93"/>
        <v>0</v>
      </c>
      <c r="I84" s="151">
        <f t="shared" si="94"/>
        <v>0</v>
      </c>
      <c r="J84" s="151">
        <f t="shared" si="95"/>
        <v>0</v>
      </c>
      <c r="K84" s="148">
        <f t="shared" si="96"/>
        <v>0</v>
      </c>
      <c r="L84" s="148">
        <f t="shared" si="97"/>
        <v>0</v>
      </c>
      <c r="M84" s="150">
        <f t="shared" si="98"/>
        <v>0</v>
      </c>
      <c r="N84" s="150">
        <f t="shared" si="99"/>
        <v>0</v>
      </c>
      <c r="O84" s="147">
        <f t="shared" si="80"/>
        <v>0</v>
      </c>
      <c r="P84" s="147">
        <f t="shared" si="81"/>
        <v>0</v>
      </c>
      <c r="Q84" s="148">
        <f t="shared" si="100"/>
        <v>0</v>
      </c>
      <c r="R84" s="148">
        <f t="shared" si="101"/>
        <v>0</v>
      </c>
      <c r="S84" s="148">
        <f t="shared" si="102"/>
        <v>0</v>
      </c>
      <c r="T84" s="148">
        <f t="shared" si="103"/>
        <v>0</v>
      </c>
      <c r="U84" s="148">
        <f t="shared" si="104"/>
        <v>0</v>
      </c>
      <c r="V84" s="159">
        <f t="shared" si="105"/>
        <v>0</v>
      </c>
      <c r="W84" s="148">
        <f t="shared" si="106"/>
        <v>0</v>
      </c>
      <c r="X84" s="148">
        <f t="shared" si="107"/>
        <v>0</v>
      </c>
      <c r="Y84" s="148">
        <f t="shared" si="86"/>
        <v>0</v>
      </c>
      <c r="Z84" s="148">
        <f t="shared" si="87"/>
        <v>0</v>
      </c>
      <c r="AA84" s="148">
        <f t="shared" si="88"/>
        <v>0</v>
      </c>
      <c r="AB84" s="148">
        <f t="shared" si="89"/>
        <v>0</v>
      </c>
    </row>
    <row r="85" spans="1:28" x14ac:dyDescent="0.35">
      <c r="A85" t="str">
        <f>Database!V85</f>
        <v>DK</v>
      </c>
      <c r="B85">
        <f>Database!W85</f>
        <v>2</v>
      </c>
      <c r="C85">
        <f>Database!X85</f>
        <v>3</v>
      </c>
      <c r="E85" s="146">
        <f t="shared" si="90"/>
        <v>2</v>
      </c>
      <c r="F85" s="146">
        <f t="shared" si="91"/>
        <v>6</v>
      </c>
      <c r="G85" s="149">
        <f t="shared" si="92"/>
        <v>0</v>
      </c>
      <c r="H85" s="149">
        <f t="shared" si="93"/>
        <v>0</v>
      </c>
      <c r="I85" s="151">
        <f t="shared" si="94"/>
        <v>0</v>
      </c>
      <c r="J85" s="151">
        <f t="shared" si="95"/>
        <v>0</v>
      </c>
      <c r="K85" s="148">
        <f t="shared" si="96"/>
        <v>0</v>
      </c>
      <c r="L85" s="148">
        <f t="shared" si="97"/>
        <v>0</v>
      </c>
      <c r="M85" s="150">
        <f t="shared" si="98"/>
        <v>0</v>
      </c>
      <c r="N85" s="150">
        <f t="shared" si="99"/>
        <v>0</v>
      </c>
      <c r="O85" s="147">
        <f t="shared" si="80"/>
        <v>0</v>
      </c>
      <c r="P85" s="147">
        <f t="shared" si="81"/>
        <v>0</v>
      </c>
      <c r="Q85" s="148">
        <f t="shared" si="100"/>
        <v>0</v>
      </c>
      <c r="R85" s="148">
        <f t="shared" si="101"/>
        <v>0</v>
      </c>
      <c r="S85" s="148">
        <f t="shared" si="102"/>
        <v>0</v>
      </c>
      <c r="T85" s="148">
        <f t="shared" si="103"/>
        <v>0</v>
      </c>
      <c r="U85" s="148">
        <f t="shared" si="104"/>
        <v>0</v>
      </c>
      <c r="V85" s="159">
        <f t="shared" si="105"/>
        <v>0</v>
      </c>
      <c r="W85" s="148">
        <f t="shared" si="106"/>
        <v>0</v>
      </c>
      <c r="X85" s="148">
        <f t="shared" si="107"/>
        <v>0</v>
      </c>
      <c r="Y85" s="148">
        <f t="shared" si="86"/>
        <v>0</v>
      </c>
      <c r="Z85" s="148">
        <f t="shared" si="87"/>
        <v>0</v>
      </c>
      <c r="AA85" s="148">
        <f t="shared" si="88"/>
        <v>0</v>
      </c>
      <c r="AB85" s="148">
        <f t="shared" si="89"/>
        <v>0</v>
      </c>
    </row>
    <row r="86" spans="1:28" x14ac:dyDescent="0.35">
      <c r="A86" t="str">
        <f>Database!V86</f>
        <v>DK</v>
      </c>
      <c r="B86">
        <f>Database!W86</f>
        <v>2</v>
      </c>
      <c r="C86">
        <f>Database!X86</f>
        <v>3</v>
      </c>
      <c r="E86" s="146">
        <f t="shared" ref="E86:E100" si="108">IF(A86=$E$1,B86,)</f>
        <v>2</v>
      </c>
      <c r="F86" s="146">
        <f t="shared" ref="F86:F100" si="109">IF(E86&gt;0,E86*C86,)</f>
        <v>6</v>
      </c>
      <c r="G86" s="149">
        <f t="shared" ref="G86:G100" si="110">IF(A86=$G$1,B86,)</f>
        <v>0</v>
      </c>
      <c r="H86" s="149">
        <f t="shared" ref="H86:H100" si="111">IF(G86&gt;0,G86*C86,)</f>
        <v>0</v>
      </c>
      <c r="I86" s="151">
        <f t="shared" ref="I86:I100" si="112">IF(A86=$I$1,B86,)</f>
        <v>0</v>
      </c>
      <c r="J86" s="151">
        <f t="shared" ref="J86:J100" si="113">IF(I86&gt;0,I86*C86,)</f>
        <v>0</v>
      </c>
      <c r="K86" s="148">
        <f t="shared" ref="K86:K100" si="114">IF(A86=$K$1,B86,)</f>
        <v>0</v>
      </c>
      <c r="L86" s="148">
        <f t="shared" ref="L86:L100" si="115">IF(K86&gt;0,K86*C86,)</f>
        <v>0</v>
      </c>
      <c r="M86" s="150">
        <f t="shared" ref="M86:M100" si="116">IF(A86=$M$1,B86,)</f>
        <v>0</v>
      </c>
      <c r="N86" s="150">
        <f t="shared" ref="N86:N100" si="117">IF(M86&gt;0,M86*C86,)</f>
        <v>0</v>
      </c>
      <c r="O86" s="147">
        <f t="shared" si="80"/>
        <v>0</v>
      </c>
      <c r="P86" s="147">
        <f t="shared" si="81"/>
        <v>0</v>
      </c>
      <c r="Q86" s="148">
        <f t="shared" ref="Q86:Q100" si="118">IF(A86=$Q$1,B86,)</f>
        <v>0</v>
      </c>
      <c r="R86" s="148">
        <f t="shared" ref="R86:R100" si="119">Q86*C86</f>
        <v>0</v>
      </c>
      <c r="S86" s="148">
        <f t="shared" ref="S86:S100" si="120">IF(A86=$S$1,B86,)</f>
        <v>0</v>
      </c>
      <c r="T86" s="148">
        <f t="shared" ref="T86:T100" si="121">S86*C86</f>
        <v>0</v>
      </c>
      <c r="U86" s="148">
        <f t="shared" ref="U86:U100" si="122">IF(A86=$U$1,B86,)</f>
        <v>0</v>
      </c>
      <c r="V86" s="159">
        <f t="shared" ref="V86:V100" si="123">IF(U86&gt;0,U86*C86,)</f>
        <v>0</v>
      </c>
      <c r="W86" s="148">
        <f t="shared" ref="W86:W100" si="124">IF(A86=$W$1,B86,)</f>
        <v>0</v>
      </c>
      <c r="X86" s="148">
        <f t="shared" ref="X86:X100" si="125">W86*C86</f>
        <v>0</v>
      </c>
      <c r="Y86" s="148">
        <f t="shared" si="86"/>
        <v>0</v>
      </c>
      <c r="Z86" s="148">
        <f t="shared" si="87"/>
        <v>0</v>
      </c>
      <c r="AA86" s="148">
        <f t="shared" si="88"/>
        <v>0</v>
      </c>
      <c r="AB86" s="148">
        <f t="shared" si="89"/>
        <v>0</v>
      </c>
    </row>
    <row r="87" spans="1:28" x14ac:dyDescent="0.35">
      <c r="A87" t="str">
        <f>Database!V87</f>
        <v>cansl</v>
      </c>
      <c r="B87">
        <f>Database!W87</f>
        <v>0</v>
      </c>
      <c r="C87">
        <f>Database!X87</f>
        <v>0</v>
      </c>
      <c r="E87" s="146">
        <f t="shared" si="108"/>
        <v>0</v>
      </c>
      <c r="F87" s="146">
        <f t="shared" si="109"/>
        <v>0</v>
      </c>
      <c r="G87" s="149">
        <f t="shared" si="110"/>
        <v>0</v>
      </c>
      <c r="H87" s="149">
        <f t="shared" si="111"/>
        <v>0</v>
      </c>
      <c r="I87" s="151">
        <f t="shared" si="112"/>
        <v>0</v>
      </c>
      <c r="J87" s="151">
        <f t="shared" si="113"/>
        <v>0</v>
      </c>
      <c r="K87" s="148">
        <f t="shared" si="114"/>
        <v>0</v>
      </c>
      <c r="L87" s="148">
        <f t="shared" si="115"/>
        <v>0</v>
      </c>
      <c r="M87" s="150">
        <f t="shared" si="116"/>
        <v>0</v>
      </c>
      <c r="N87" s="150">
        <f t="shared" si="117"/>
        <v>0</v>
      </c>
      <c r="O87" s="147">
        <f t="shared" si="80"/>
        <v>0</v>
      </c>
      <c r="P87" s="147">
        <f t="shared" si="81"/>
        <v>0</v>
      </c>
      <c r="Q87" s="148">
        <f t="shared" si="118"/>
        <v>0</v>
      </c>
      <c r="R87" s="148">
        <f t="shared" si="119"/>
        <v>0</v>
      </c>
      <c r="S87" s="148">
        <f t="shared" si="120"/>
        <v>0</v>
      </c>
      <c r="T87" s="148">
        <f t="shared" si="121"/>
        <v>0</v>
      </c>
      <c r="U87" s="148">
        <f t="shared" si="122"/>
        <v>0</v>
      </c>
      <c r="V87" s="159">
        <f t="shared" si="123"/>
        <v>0</v>
      </c>
      <c r="W87" s="148">
        <f t="shared" si="124"/>
        <v>0</v>
      </c>
      <c r="X87" s="148">
        <f t="shared" si="125"/>
        <v>0</v>
      </c>
      <c r="Y87" s="148">
        <f t="shared" si="86"/>
        <v>0</v>
      </c>
      <c r="Z87" s="148">
        <f t="shared" si="87"/>
        <v>0</v>
      </c>
      <c r="AA87" s="148">
        <f t="shared" si="88"/>
        <v>0</v>
      </c>
      <c r="AB87" s="148">
        <f t="shared" si="89"/>
        <v>0</v>
      </c>
    </row>
    <row r="88" spans="1:28" x14ac:dyDescent="0.35">
      <c r="A88" t="str">
        <f>Database!V88</f>
        <v>DK</v>
      </c>
      <c r="B88">
        <f>Database!W88</f>
        <v>2</v>
      </c>
      <c r="C88">
        <f>Database!X88</f>
        <v>7</v>
      </c>
      <c r="E88" s="146">
        <f t="shared" si="108"/>
        <v>2</v>
      </c>
      <c r="F88" s="146">
        <f t="shared" si="109"/>
        <v>14</v>
      </c>
      <c r="G88" s="149">
        <f t="shared" si="110"/>
        <v>0</v>
      </c>
      <c r="H88" s="149">
        <f t="shared" si="111"/>
        <v>0</v>
      </c>
      <c r="I88" s="151">
        <f t="shared" si="112"/>
        <v>0</v>
      </c>
      <c r="J88" s="151">
        <f t="shared" si="113"/>
        <v>0</v>
      </c>
      <c r="K88" s="148">
        <f t="shared" si="114"/>
        <v>0</v>
      </c>
      <c r="L88" s="148">
        <f t="shared" si="115"/>
        <v>0</v>
      </c>
      <c r="M88" s="150">
        <f t="shared" si="116"/>
        <v>0</v>
      </c>
      <c r="N88" s="150">
        <f t="shared" si="117"/>
        <v>0</v>
      </c>
      <c r="O88" s="147">
        <f t="shared" si="80"/>
        <v>0</v>
      </c>
      <c r="P88" s="147">
        <f t="shared" si="81"/>
        <v>0</v>
      </c>
      <c r="Q88" s="148">
        <f t="shared" si="118"/>
        <v>0</v>
      </c>
      <c r="R88" s="148">
        <f t="shared" si="119"/>
        <v>0</v>
      </c>
      <c r="S88" s="148">
        <f t="shared" si="120"/>
        <v>0</v>
      </c>
      <c r="T88" s="148">
        <f t="shared" si="121"/>
        <v>0</v>
      </c>
      <c r="U88" s="148">
        <f t="shared" si="122"/>
        <v>0</v>
      </c>
      <c r="V88" s="159">
        <f t="shared" si="123"/>
        <v>0</v>
      </c>
      <c r="W88" s="148">
        <f t="shared" si="124"/>
        <v>0</v>
      </c>
      <c r="X88" s="148">
        <f t="shared" si="125"/>
        <v>0</v>
      </c>
      <c r="Y88" s="148">
        <f t="shared" si="86"/>
        <v>0</v>
      </c>
      <c r="Z88" s="148">
        <f t="shared" si="87"/>
        <v>0</v>
      </c>
      <c r="AA88" s="148">
        <f t="shared" si="88"/>
        <v>0</v>
      </c>
      <c r="AB88" s="148">
        <f t="shared" si="89"/>
        <v>0</v>
      </c>
    </row>
    <row r="89" spans="1:28" x14ac:dyDescent="0.35">
      <c r="A89" t="str">
        <f>Database!V89</f>
        <v>D</v>
      </c>
      <c r="B89">
        <f>Database!W89</f>
        <v>2</v>
      </c>
      <c r="C89">
        <f>Database!X89</f>
        <v>7</v>
      </c>
      <c r="E89" s="146">
        <f t="shared" si="108"/>
        <v>0</v>
      </c>
      <c r="F89" s="146">
        <f t="shared" si="109"/>
        <v>0</v>
      </c>
      <c r="G89" s="149">
        <f t="shared" si="110"/>
        <v>0</v>
      </c>
      <c r="H89" s="149">
        <f t="shared" si="111"/>
        <v>0</v>
      </c>
      <c r="I89" s="151">
        <f t="shared" si="112"/>
        <v>0</v>
      </c>
      <c r="J89" s="151">
        <f t="shared" si="113"/>
        <v>0</v>
      </c>
      <c r="K89" s="148">
        <f t="shared" si="114"/>
        <v>2</v>
      </c>
      <c r="L89" s="148">
        <f t="shared" si="115"/>
        <v>14</v>
      </c>
      <c r="M89" s="150">
        <f t="shared" si="116"/>
        <v>0</v>
      </c>
      <c r="N89" s="150">
        <f t="shared" si="117"/>
        <v>0</v>
      </c>
      <c r="O89" s="147">
        <f t="shared" si="80"/>
        <v>0</v>
      </c>
      <c r="P89" s="147">
        <f t="shared" si="81"/>
        <v>0</v>
      </c>
      <c r="Q89" s="148">
        <f t="shared" si="118"/>
        <v>0</v>
      </c>
      <c r="R89" s="148">
        <f t="shared" si="119"/>
        <v>0</v>
      </c>
      <c r="S89" s="148">
        <f t="shared" si="120"/>
        <v>0</v>
      </c>
      <c r="T89" s="148">
        <f t="shared" si="121"/>
        <v>0</v>
      </c>
      <c r="U89" s="148">
        <f t="shared" si="122"/>
        <v>0</v>
      </c>
      <c r="V89" s="159">
        <f t="shared" si="123"/>
        <v>0</v>
      </c>
      <c r="W89" s="148">
        <f t="shared" si="124"/>
        <v>0</v>
      </c>
      <c r="X89" s="148">
        <f t="shared" si="125"/>
        <v>0</v>
      </c>
      <c r="Y89" s="148">
        <f t="shared" si="86"/>
        <v>0</v>
      </c>
      <c r="Z89" s="148">
        <f t="shared" si="87"/>
        <v>0</v>
      </c>
      <c r="AA89" s="148">
        <f t="shared" si="88"/>
        <v>0</v>
      </c>
      <c r="AB89" s="148">
        <f t="shared" si="89"/>
        <v>0</v>
      </c>
    </row>
    <row r="90" spans="1:28" x14ac:dyDescent="0.35">
      <c r="A90" t="str">
        <f>Database!V90</f>
        <v>D</v>
      </c>
      <c r="B90">
        <f>Database!W90</f>
        <v>2</v>
      </c>
      <c r="C90">
        <f>Database!X90</f>
        <v>7</v>
      </c>
      <c r="E90" s="146">
        <f t="shared" si="108"/>
        <v>0</v>
      </c>
      <c r="F90" s="146">
        <f t="shared" si="109"/>
        <v>0</v>
      </c>
      <c r="G90" s="149">
        <f t="shared" si="110"/>
        <v>0</v>
      </c>
      <c r="H90" s="149">
        <f t="shared" si="111"/>
        <v>0</v>
      </c>
      <c r="I90" s="151">
        <f t="shared" si="112"/>
        <v>0</v>
      </c>
      <c r="J90" s="151">
        <f t="shared" si="113"/>
        <v>0</v>
      </c>
      <c r="K90" s="148">
        <f t="shared" si="114"/>
        <v>2</v>
      </c>
      <c r="L90" s="148">
        <f t="shared" si="115"/>
        <v>14</v>
      </c>
      <c r="M90" s="150">
        <f t="shared" si="116"/>
        <v>0</v>
      </c>
      <c r="N90" s="150">
        <f t="shared" si="117"/>
        <v>0</v>
      </c>
      <c r="O90" s="147">
        <f t="shared" si="80"/>
        <v>0</v>
      </c>
      <c r="P90" s="147">
        <f t="shared" si="81"/>
        <v>0</v>
      </c>
      <c r="Q90" s="148">
        <f t="shared" si="118"/>
        <v>0</v>
      </c>
      <c r="R90" s="148">
        <f t="shared" si="119"/>
        <v>0</v>
      </c>
      <c r="S90" s="148">
        <f t="shared" si="120"/>
        <v>0</v>
      </c>
      <c r="T90" s="148">
        <f t="shared" si="121"/>
        <v>0</v>
      </c>
      <c r="U90" s="148">
        <f t="shared" si="122"/>
        <v>0</v>
      </c>
      <c r="V90" s="159">
        <f t="shared" si="123"/>
        <v>0</v>
      </c>
      <c r="W90" s="148">
        <f t="shared" si="124"/>
        <v>0</v>
      </c>
      <c r="X90" s="148">
        <f t="shared" si="125"/>
        <v>0</v>
      </c>
      <c r="Y90" s="148">
        <f t="shared" si="86"/>
        <v>0</v>
      </c>
      <c r="Z90" s="148">
        <f t="shared" si="87"/>
        <v>0</v>
      </c>
      <c r="AA90" s="148">
        <f t="shared" si="88"/>
        <v>0</v>
      </c>
      <c r="AB90" s="148">
        <f t="shared" si="89"/>
        <v>0</v>
      </c>
    </row>
    <row r="91" spans="1:28" x14ac:dyDescent="0.35">
      <c r="A91" t="str">
        <f>Database!V91</f>
        <v>DK</v>
      </c>
      <c r="B91">
        <f>Database!W91</f>
        <v>1</v>
      </c>
      <c r="C91">
        <f>Database!X91</f>
        <v>6</v>
      </c>
      <c r="E91" s="146">
        <f t="shared" si="108"/>
        <v>1</v>
      </c>
      <c r="F91" s="146">
        <f t="shared" si="109"/>
        <v>6</v>
      </c>
      <c r="G91" s="149">
        <f t="shared" si="110"/>
        <v>0</v>
      </c>
      <c r="H91" s="149">
        <f t="shared" si="111"/>
        <v>0</v>
      </c>
      <c r="I91" s="151">
        <f t="shared" si="112"/>
        <v>0</v>
      </c>
      <c r="J91" s="151">
        <f t="shared" si="113"/>
        <v>0</v>
      </c>
      <c r="K91" s="148">
        <f t="shared" si="114"/>
        <v>0</v>
      </c>
      <c r="L91" s="148">
        <f t="shared" si="115"/>
        <v>0</v>
      </c>
      <c r="M91" s="150">
        <f t="shared" si="116"/>
        <v>0</v>
      </c>
      <c r="N91" s="150">
        <f t="shared" si="117"/>
        <v>0</v>
      </c>
      <c r="O91" s="147">
        <f t="shared" si="80"/>
        <v>0</v>
      </c>
      <c r="P91" s="147">
        <f t="shared" si="81"/>
        <v>0</v>
      </c>
      <c r="Q91" s="148">
        <f t="shared" si="118"/>
        <v>0</v>
      </c>
      <c r="R91" s="148">
        <f t="shared" si="119"/>
        <v>0</v>
      </c>
      <c r="S91" s="148">
        <f t="shared" si="120"/>
        <v>0</v>
      </c>
      <c r="T91" s="148">
        <f t="shared" si="121"/>
        <v>0</v>
      </c>
      <c r="U91" s="148">
        <f t="shared" si="122"/>
        <v>0</v>
      </c>
      <c r="V91" s="159">
        <f t="shared" si="123"/>
        <v>0</v>
      </c>
      <c r="W91" s="148">
        <f t="shared" si="124"/>
        <v>0</v>
      </c>
      <c r="X91" s="148">
        <f t="shared" si="125"/>
        <v>0</v>
      </c>
      <c r="Y91" s="148">
        <f t="shared" si="86"/>
        <v>0</v>
      </c>
      <c r="Z91" s="148">
        <f t="shared" si="87"/>
        <v>0</v>
      </c>
      <c r="AA91" s="148">
        <f t="shared" si="88"/>
        <v>0</v>
      </c>
      <c r="AB91" s="148">
        <f t="shared" si="89"/>
        <v>0</v>
      </c>
    </row>
    <row r="92" spans="1:28" x14ac:dyDescent="0.35">
      <c r="A92" t="str">
        <f>Database!V92</f>
        <v>cansl</v>
      </c>
      <c r="B92">
        <f>Database!W92</f>
        <v>0</v>
      </c>
      <c r="C92">
        <f>Database!X92</f>
        <v>0</v>
      </c>
      <c r="E92" s="146">
        <f t="shared" si="108"/>
        <v>0</v>
      </c>
      <c r="F92" s="146">
        <f t="shared" si="109"/>
        <v>0</v>
      </c>
      <c r="G92" s="149">
        <f t="shared" si="110"/>
        <v>0</v>
      </c>
      <c r="H92" s="149">
        <f t="shared" si="111"/>
        <v>0</v>
      </c>
      <c r="I92" s="151">
        <f t="shared" si="112"/>
        <v>0</v>
      </c>
      <c r="J92" s="151">
        <f t="shared" si="113"/>
        <v>0</v>
      </c>
      <c r="K92" s="148">
        <f t="shared" si="114"/>
        <v>0</v>
      </c>
      <c r="L92" s="148">
        <f t="shared" si="115"/>
        <v>0</v>
      </c>
      <c r="M92" s="150">
        <f t="shared" si="116"/>
        <v>0</v>
      </c>
      <c r="N92" s="150">
        <f t="shared" si="117"/>
        <v>0</v>
      </c>
      <c r="O92" s="147">
        <f t="shared" si="80"/>
        <v>0</v>
      </c>
      <c r="P92" s="147">
        <f t="shared" si="81"/>
        <v>0</v>
      </c>
      <c r="Q92" s="148">
        <f t="shared" si="118"/>
        <v>0</v>
      </c>
      <c r="R92" s="148">
        <f t="shared" si="119"/>
        <v>0</v>
      </c>
      <c r="S92" s="148">
        <f t="shared" si="120"/>
        <v>0</v>
      </c>
      <c r="T92" s="148">
        <f t="shared" si="121"/>
        <v>0</v>
      </c>
      <c r="U92" s="148">
        <f t="shared" si="122"/>
        <v>0</v>
      </c>
      <c r="V92" s="159">
        <f t="shared" si="123"/>
        <v>0</v>
      </c>
      <c r="W92" s="148">
        <f t="shared" si="124"/>
        <v>0</v>
      </c>
      <c r="X92" s="148">
        <f t="shared" si="125"/>
        <v>0</v>
      </c>
      <c r="Y92" s="148">
        <f t="shared" si="86"/>
        <v>0</v>
      </c>
      <c r="Z92" s="148">
        <f t="shared" si="87"/>
        <v>0</v>
      </c>
      <c r="AA92" s="148">
        <f t="shared" si="88"/>
        <v>0</v>
      </c>
      <c r="AB92" s="148">
        <f t="shared" si="89"/>
        <v>0</v>
      </c>
    </row>
    <row r="93" spans="1:28" x14ac:dyDescent="0.35">
      <c r="A93" t="str">
        <f>Database!V93</f>
        <v>DK</v>
      </c>
      <c r="B93">
        <f>Database!W93</f>
        <v>2</v>
      </c>
      <c r="C93">
        <f>Database!X93</f>
        <v>2</v>
      </c>
      <c r="E93" s="146">
        <f t="shared" si="108"/>
        <v>2</v>
      </c>
      <c r="F93" s="146">
        <f t="shared" si="109"/>
        <v>4</v>
      </c>
      <c r="G93" s="149">
        <f t="shared" si="110"/>
        <v>0</v>
      </c>
      <c r="H93" s="149">
        <f t="shared" si="111"/>
        <v>0</v>
      </c>
      <c r="I93" s="151">
        <f t="shared" si="112"/>
        <v>0</v>
      </c>
      <c r="J93" s="151">
        <f t="shared" si="113"/>
        <v>0</v>
      </c>
      <c r="K93" s="148">
        <f t="shared" si="114"/>
        <v>0</v>
      </c>
      <c r="L93" s="148">
        <f t="shared" si="115"/>
        <v>0</v>
      </c>
      <c r="M93" s="150">
        <f t="shared" si="116"/>
        <v>0</v>
      </c>
      <c r="N93" s="150">
        <f t="shared" si="117"/>
        <v>0</v>
      </c>
      <c r="O93" s="147">
        <f t="shared" si="80"/>
        <v>0</v>
      </c>
      <c r="P93" s="147">
        <f t="shared" si="81"/>
        <v>0</v>
      </c>
      <c r="Q93" s="148">
        <f t="shared" si="118"/>
        <v>0</v>
      </c>
      <c r="R93" s="148">
        <f t="shared" si="119"/>
        <v>0</v>
      </c>
      <c r="S93" s="148">
        <f t="shared" si="120"/>
        <v>0</v>
      </c>
      <c r="T93" s="148">
        <f t="shared" si="121"/>
        <v>0</v>
      </c>
      <c r="U93" s="148">
        <f t="shared" si="122"/>
        <v>0</v>
      </c>
      <c r="V93" s="159">
        <f t="shared" si="123"/>
        <v>0</v>
      </c>
      <c r="W93" s="148">
        <f t="shared" si="124"/>
        <v>0</v>
      </c>
      <c r="X93" s="148">
        <f t="shared" si="125"/>
        <v>0</v>
      </c>
      <c r="Y93" s="148">
        <f t="shared" si="86"/>
        <v>0</v>
      </c>
      <c r="Z93" s="148">
        <f t="shared" si="87"/>
        <v>0</v>
      </c>
      <c r="AA93" s="148">
        <f t="shared" si="88"/>
        <v>0</v>
      </c>
      <c r="AB93" s="148">
        <f t="shared" si="89"/>
        <v>0</v>
      </c>
    </row>
    <row r="94" spans="1:28" x14ac:dyDescent="0.35">
      <c r="A94" t="str">
        <f>Database!V94</f>
        <v>D</v>
      </c>
      <c r="B94">
        <f>Database!W94</f>
        <v>2</v>
      </c>
      <c r="C94">
        <f>Database!X94</f>
        <v>7</v>
      </c>
      <c r="E94" s="146">
        <f t="shared" si="108"/>
        <v>0</v>
      </c>
      <c r="F94" s="146">
        <f t="shared" si="109"/>
        <v>0</v>
      </c>
      <c r="G94" s="149">
        <f t="shared" si="110"/>
        <v>0</v>
      </c>
      <c r="H94" s="149">
        <f t="shared" si="111"/>
        <v>0</v>
      </c>
      <c r="I94" s="151">
        <f t="shared" si="112"/>
        <v>0</v>
      </c>
      <c r="J94" s="151">
        <f t="shared" si="113"/>
        <v>0</v>
      </c>
      <c r="K94" s="148">
        <f t="shared" si="114"/>
        <v>2</v>
      </c>
      <c r="L94" s="148">
        <f t="shared" si="115"/>
        <v>14</v>
      </c>
      <c r="M94" s="150">
        <f t="shared" si="116"/>
        <v>0</v>
      </c>
      <c r="N94" s="150">
        <f t="shared" si="117"/>
        <v>0</v>
      </c>
      <c r="O94" s="147">
        <f t="shared" si="80"/>
        <v>0</v>
      </c>
      <c r="P94" s="147">
        <f t="shared" si="81"/>
        <v>0</v>
      </c>
      <c r="Q94" s="148">
        <f t="shared" si="118"/>
        <v>0</v>
      </c>
      <c r="R94" s="148">
        <f t="shared" si="119"/>
        <v>0</v>
      </c>
      <c r="S94" s="148">
        <f t="shared" si="120"/>
        <v>0</v>
      </c>
      <c r="T94" s="148">
        <f t="shared" si="121"/>
        <v>0</v>
      </c>
      <c r="U94" s="148">
        <f t="shared" si="122"/>
        <v>0</v>
      </c>
      <c r="V94" s="159">
        <f t="shared" si="123"/>
        <v>0</v>
      </c>
      <c r="W94" s="148">
        <f t="shared" si="124"/>
        <v>0</v>
      </c>
      <c r="X94" s="148">
        <f t="shared" si="125"/>
        <v>0</v>
      </c>
      <c r="Y94" s="148">
        <f t="shared" si="86"/>
        <v>0</v>
      </c>
      <c r="Z94" s="148">
        <f t="shared" si="87"/>
        <v>0</v>
      </c>
      <c r="AA94" s="148">
        <f t="shared" si="88"/>
        <v>0</v>
      </c>
      <c r="AB94" s="148">
        <f t="shared" si="89"/>
        <v>0</v>
      </c>
    </row>
    <row r="95" spans="1:28" x14ac:dyDescent="0.35">
      <c r="A95" t="str">
        <f>Database!V95</f>
        <v>S</v>
      </c>
      <c r="B95">
        <f>Database!W95</f>
        <v>2</v>
      </c>
      <c r="C95">
        <f>Database!X95</f>
        <v>5</v>
      </c>
      <c r="E95" s="146">
        <f t="shared" si="108"/>
        <v>0</v>
      </c>
      <c r="F95" s="146">
        <f t="shared" si="109"/>
        <v>0</v>
      </c>
      <c r="G95" s="149">
        <f t="shared" si="110"/>
        <v>0</v>
      </c>
      <c r="H95" s="149">
        <f t="shared" si="111"/>
        <v>0</v>
      </c>
      <c r="I95" s="151">
        <f t="shared" si="112"/>
        <v>2</v>
      </c>
      <c r="J95" s="151">
        <f t="shared" si="113"/>
        <v>10</v>
      </c>
      <c r="K95" s="148">
        <f t="shared" si="114"/>
        <v>0</v>
      </c>
      <c r="L95" s="148">
        <f t="shared" si="115"/>
        <v>0</v>
      </c>
      <c r="M95" s="150">
        <f t="shared" si="116"/>
        <v>0</v>
      </c>
      <c r="N95" s="150">
        <f t="shared" si="117"/>
        <v>0</v>
      </c>
      <c r="O95" s="147">
        <f t="shared" si="80"/>
        <v>0</v>
      </c>
      <c r="P95" s="147">
        <f t="shared" si="81"/>
        <v>0</v>
      </c>
      <c r="Q95" s="148">
        <f t="shared" si="118"/>
        <v>0</v>
      </c>
      <c r="R95" s="148">
        <f t="shared" si="119"/>
        <v>0</v>
      </c>
      <c r="S95" s="148">
        <f t="shared" si="120"/>
        <v>0</v>
      </c>
      <c r="T95" s="148">
        <f t="shared" si="121"/>
        <v>0</v>
      </c>
      <c r="U95" s="148">
        <f t="shared" si="122"/>
        <v>0</v>
      </c>
      <c r="V95" s="159">
        <f t="shared" si="123"/>
        <v>0</v>
      </c>
      <c r="W95" s="148">
        <f t="shared" si="124"/>
        <v>0</v>
      </c>
      <c r="X95" s="148">
        <f t="shared" si="125"/>
        <v>0</v>
      </c>
      <c r="Y95" s="148">
        <f t="shared" si="86"/>
        <v>0</v>
      </c>
      <c r="Z95" s="148">
        <f t="shared" si="87"/>
        <v>0</v>
      </c>
      <c r="AA95" s="148">
        <f t="shared" si="88"/>
        <v>0</v>
      </c>
      <c r="AB95" s="148">
        <f t="shared" si="89"/>
        <v>0</v>
      </c>
    </row>
    <row r="96" spans="1:28" x14ac:dyDescent="0.35">
      <c r="A96" t="str">
        <f>Database!V96</f>
        <v>cansl</v>
      </c>
      <c r="B96">
        <f>Database!W96</f>
        <v>0</v>
      </c>
      <c r="C96">
        <f>Database!X96</f>
        <v>0</v>
      </c>
      <c r="E96" s="146">
        <f t="shared" si="108"/>
        <v>0</v>
      </c>
      <c r="F96" s="146">
        <f t="shared" si="109"/>
        <v>0</v>
      </c>
      <c r="G96" s="149">
        <f t="shared" si="110"/>
        <v>0</v>
      </c>
      <c r="H96" s="149">
        <f t="shared" si="111"/>
        <v>0</v>
      </c>
      <c r="I96" s="151">
        <f t="shared" si="112"/>
        <v>0</v>
      </c>
      <c r="J96" s="151">
        <f t="shared" si="113"/>
        <v>0</v>
      </c>
      <c r="K96" s="148">
        <f t="shared" si="114"/>
        <v>0</v>
      </c>
      <c r="L96" s="148">
        <f t="shared" si="115"/>
        <v>0</v>
      </c>
      <c r="M96" s="150">
        <f t="shared" si="116"/>
        <v>0</v>
      </c>
      <c r="N96" s="150">
        <f t="shared" si="117"/>
        <v>0</v>
      </c>
      <c r="O96" s="147">
        <f t="shared" si="80"/>
        <v>0</v>
      </c>
      <c r="P96" s="147">
        <f t="shared" si="81"/>
        <v>0</v>
      </c>
      <c r="Q96" s="148">
        <f t="shared" si="118"/>
        <v>0</v>
      </c>
      <c r="R96" s="148">
        <f t="shared" si="119"/>
        <v>0</v>
      </c>
      <c r="S96" s="148">
        <f t="shared" si="120"/>
        <v>0</v>
      </c>
      <c r="T96" s="148">
        <f t="shared" si="121"/>
        <v>0</v>
      </c>
      <c r="U96" s="148">
        <f t="shared" si="122"/>
        <v>0</v>
      </c>
      <c r="V96" s="159">
        <f t="shared" si="123"/>
        <v>0</v>
      </c>
      <c r="W96" s="148">
        <f t="shared" si="124"/>
        <v>0</v>
      </c>
      <c r="X96" s="148">
        <f t="shared" si="125"/>
        <v>0</v>
      </c>
      <c r="Y96" s="148">
        <f t="shared" si="86"/>
        <v>0</v>
      </c>
      <c r="Z96" s="148">
        <f t="shared" si="87"/>
        <v>0</v>
      </c>
      <c r="AA96" s="148">
        <f t="shared" si="88"/>
        <v>0</v>
      </c>
      <c r="AB96" s="148">
        <f t="shared" si="89"/>
        <v>0</v>
      </c>
    </row>
    <row r="97" spans="1:28" x14ac:dyDescent="0.35">
      <c r="A97" t="str">
        <f>Database!V97</f>
        <v>DK</v>
      </c>
      <c r="B97">
        <f>Database!W97</f>
        <v>1</v>
      </c>
      <c r="C97">
        <f>Database!X97</f>
        <v>2</v>
      </c>
      <c r="E97" s="146">
        <f t="shared" si="108"/>
        <v>1</v>
      </c>
      <c r="F97" s="146">
        <f t="shared" si="109"/>
        <v>2</v>
      </c>
      <c r="G97" s="149">
        <f t="shared" si="110"/>
        <v>0</v>
      </c>
      <c r="H97" s="149">
        <f t="shared" si="111"/>
        <v>0</v>
      </c>
      <c r="I97" s="151">
        <f t="shared" si="112"/>
        <v>0</v>
      </c>
      <c r="J97" s="151">
        <f t="shared" si="113"/>
        <v>0</v>
      </c>
      <c r="K97" s="148">
        <f t="shared" si="114"/>
        <v>0</v>
      </c>
      <c r="L97" s="148">
        <f t="shared" si="115"/>
        <v>0</v>
      </c>
      <c r="M97" s="150">
        <f t="shared" si="116"/>
        <v>0</v>
      </c>
      <c r="N97" s="150">
        <f t="shared" si="117"/>
        <v>0</v>
      </c>
      <c r="O97" s="147">
        <f t="shared" si="80"/>
        <v>0</v>
      </c>
      <c r="P97" s="147">
        <f t="shared" si="81"/>
        <v>0</v>
      </c>
      <c r="Q97" s="148">
        <f t="shared" si="118"/>
        <v>0</v>
      </c>
      <c r="R97" s="148">
        <f t="shared" si="119"/>
        <v>0</v>
      </c>
      <c r="S97" s="148">
        <f t="shared" si="120"/>
        <v>0</v>
      </c>
      <c r="T97" s="148">
        <f t="shared" si="121"/>
        <v>0</v>
      </c>
      <c r="U97" s="148">
        <f t="shared" si="122"/>
        <v>0</v>
      </c>
      <c r="V97" s="159">
        <f t="shared" si="123"/>
        <v>0</v>
      </c>
      <c r="W97" s="148">
        <f t="shared" si="124"/>
        <v>0</v>
      </c>
      <c r="X97" s="148">
        <f t="shared" si="125"/>
        <v>0</v>
      </c>
      <c r="Y97" s="148">
        <f t="shared" si="86"/>
        <v>0</v>
      </c>
      <c r="Z97" s="148">
        <f t="shared" si="87"/>
        <v>0</v>
      </c>
      <c r="AA97" s="148">
        <f t="shared" si="88"/>
        <v>0</v>
      </c>
      <c r="AB97" s="148">
        <f t="shared" si="89"/>
        <v>0</v>
      </c>
    </row>
    <row r="98" spans="1:28" x14ac:dyDescent="0.35">
      <c r="A98" t="str">
        <f>Database!V98</f>
        <v>DK</v>
      </c>
      <c r="B98">
        <f>Database!W98</f>
        <v>2</v>
      </c>
      <c r="C98">
        <f>Database!X98</f>
        <v>4</v>
      </c>
      <c r="E98" s="146">
        <f t="shared" si="108"/>
        <v>2</v>
      </c>
      <c r="F98" s="146">
        <f t="shared" si="109"/>
        <v>8</v>
      </c>
      <c r="G98" s="149">
        <f t="shared" si="110"/>
        <v>0</v>
      </c>
      <c r="H98" s="149">
        <f t="shared" si="111"/>
        <v>0</v>
      </c>
      <c r="I98" s="151">
        <f t="shared" si="112"/>
        <v>0</v>
      </c>
      <c r="J98" s="151">
        <f t="shared" si="113"/>
        <v>0</v>
      </c>
      <c r="K98" s="148">
        <f t="shared" si="114"/>
        <v>0</v>
      </c>
      <c r="L98" s="148">
        <f t="shared" si="115"/>
        <v>0</v>
      </c>
      <c r="M98" s="150">
        <f t="shared" si="116"/>
        <v>0</v>
      </c>
      <c r="N98" s="150">
        <f t="shared" si="117"/>
        <v>0</v>
      </c>
      <c r="O98" s="147">
        <f t="shared" si="80"/>
        <v>0</v>
      </c>
      <c r="P98" s="147">
        <f t="shared" si="81"/>
        <v>0</v>
      </c>
      <c r="Q98" s="148">
        <f t="shared" si="118"/>
        <v>0</v>
      </c>
      <c r="R98" s="148">
        <f t="shared" si="119"/>
        <v>0</v>
      </c>
      <c r="S98" s="148">
        <f t="shared" si="120"/>
        <v>0</v>
      </c>
      <c r="T98" s="148">
        <f t="shared" si="121"/>
        <v>0</v>
      </c>
      <c r="U98" s="148">
        <f t="shared" si="122"/>
        <v>0</v>
      </c>
      <c r="V98" s="159">
        <f t="shared" si="123"/>
        <v>0</v>
      </c>
      <c r="W98" s="148">
        <f t="shared" si="124"/>
        <v>0</v>
      </c>
      <c r="X98" s="148">
        <f t="shared" si="125"/>
        <v>0</v>
      </c>
      <c r="Y98" s="148">
        <f t="shared" si="86"/>
        <v>0</v>
      </c>
      <c r="Z98" s="148">
        <f t="shared" si="87"/>
        <v>0</v>
      </c>
      <c r="AA98" s="148">
        <f t="shared" si="88"/>
        <v>0</v>
      </c>
      <c r="AB98" s="148">
        <f t="shared" si="89"/>
        <v>0</v>
      </c>
    </row>
    <row r="99" spans="1:28" x14ac:dyDescent="0.35">
      <c r="A99" t="str">
        <f>Database!V99</f>
        <v>DK</v>
      </c>
      <c r="B99">
        <f>Database!W99</f>
        <v>2</v>
      </c>
      <c r="C99">
        <f>Database!X99</f>
        <v>3</v>
      </c>
      <c r="E99" s="146">
        <f t="shared" si="108"/>
        <v>2</v>
      </c>
      <c r="F99" s="146">
        <f t="shared" si="109"/>
        <v>6</v>
      </c>
      <c r="G99" s="149">
        <f t="shared" si="110"/>
        <v>0</v>
      </c>
      <c r="H99" s="149">
        <f t="shared" si="111"/>
        <v>0</v>
      </c>
      <c r="I99" s="151">
        <f t="shared" si="112"/>
        <v>0</v>
      </c>
      <c r="J99" s="151">
        <f t="shared" si="113"/>
        <v>0</v>
      </c>
      <c r="K99" s="148">
        <f t="shared" si="114"/>
        <v>0</v>
      </c>
      <c r="L99" s="148">
        <f t="shared" si="115"/>
        <v>0</v>
      </c>
      <c r="M99" s="150">
        <f t="shared" si="116"/>
        <v>0</v>
      </c>
      <c r="N99" s="150">
        <f t="shared" si="117"/>
        <v>0</v>
      </c>
      <c r="O99" s="147">
        <f t="shared" si="80"/>
        <v>0</v>
      </c>
      <c r="P99" s="147">
        <f t="shared" si="81"/>
        <v>0</v>
      </c>
      <c r="Q99" s="148">
        <f t="shared" si="118"/>
        <v>0</v>
      </c>
      <c r="R99" s="148">
        <f t="shared" si="119"/>
        <v>0</v>
      </c>
      <c r="S99" s="148">
        <f t="shared" si="120"/>
        <v>0</v>
      </c>
      <c r="T99" s="148">
        <f t="shared" si="121"/>
        <v>0</v>
      </c>
      <c r="U99" s="148">
        <f t="shared" si="122"/>
        <v>0</v>
      </c>
      <c r="V99" s="159">
        <f t="shared" si="123"/>
        <v>0</v>
      </c>
      <c r="W99" s="148">
        <f t="shared" si="124"/>
        <v>0</v>
      </c>
      <c r="X99" s="148">
        <f t="shared" si="125"/>
        <v>0</v>
      </c>
      <c r="Y99" s="148">
        <f t="shared" si="86"/>
        <v>0</v>
      </c>
      <c r="Z99" s="148">
        <f t="shared" si="87"/>
        <v>0</v>
      </c>
      <c r="AA99" s="148">
        <f t="shared" si="88"/>
        <v>0</v>
      </c>
      <c r="AB99" s="148">
        <f t="shared" si="89"/>
        <v>0</v>
      </c>
    </row>
    <row r="100" spans="1:28" x14ac:dyDescent="0.35">
      <c r="A100" t="str">
        <f>Database!V100</f>
        <v>cansl</v>
      </c>
      <c r="B100">
        <f>Database!W100</f>
        <v>0</v>
      </c>
      <c r="C100">
        <f>Database!X100</f>
        <v>0</v>
      </c>
      <c r="E100" s="146">
        <f t="shared" si="108"/>
        <v>0</v>
      </c>
      <c r="F100" s="146">
        <f t="shared" si="109"/>
        <v>0</v>
      </c>
      <c r="G100" s="149">
        <f t="shared" si="110"/>
        <v>0</v>
      </c>
      <c r="H100" s="149">
        <f t="shared" si="111"/>
        <v>0</v>
      </c>
      <c r="I100" s="151">
        <f t="shared" si="112"/>
        <v>0</v>
      </c>
      <c r="J100" s="151">
        <f t="shared" si="113"/>
        <v>0</v>
      </c>
      <c r="K100" s="148">
        <f t="shared" si="114"/>
        <v>0</v>
      </c>
      <c r="L100" s="148">
        <f t="shared" si="115"/>
        <v>0</v>
      </c>
      <c r="M100" s="150">
        <f t="shared" si="116"/>
        <v>0</v>
      </c>
      <c r="N100" s="150">
        <f t="shared" si="117"/>
        <v>0</v>
      </c>
      <c r="O100" s="147">
        <f t="shared" si="80"/>
        <v>0</v>
      </c>
      <c r="P100" s="147">
        <f t="shared" si="81"/>
        <v>0</v>
      </c>
      <c r="Q100" s="148">
        <f t="shared" si="118"/>
        <v>0</v>
      </c>
      <c r="R100" s="148">
        <f t="shared" si="119"/>
        <v>0</v>
      </c>
      <c r="S100" s="148">
        <f t="shared" si="120"/>
        <v>0</v>
      </c>
      <c r="T100" s="148">
        <f t="shared" si="121"/>
        <v>0</v>
      </c>
      <c r="U100" s="148">
        <f t="shared" si="122"/>
        <v>0</v>
      </c>
      <c r="V100" s="159">
        <f t="shared" si="123"/>
        <v>0</v>
      </c>
      <c r="W100" s="148">
        <f t="shared" si="124"/>
        <v>0</v>
      </c>
      <c r="X100" s="148">
        <f t="shared" si="125"/>
        <v>0</v>
      </c>
      <c r="Y100" s="148">
        <f t="shared" si="86"/>
        <v>0</v>
      </c>
      <c r="Z100" s="148">
        <f t="shared" si="87"/>
        <v>0</v>
      </c>
      <c r="AA100" s="148">
        <f t="shared" si="88"/>
        <v>0</v>
      </c>
      <c r="AB100" s="148">
        <f t="shared" si="89"/>
        <v>0</v>
      </c>
    </row>
    <row r="101" spans="1:28" x14ac:dyDescent="0.35">
      <c r="A101" t="str">
        <f>Database!V101</f>
        <v>P</v>
      </c>
      <c r="B101">
        <f>Database!W101</f>
        <v>2</v>
      </c>
      <c r="C101">
        <f>Database!X101</f>
        <v>3</v>
      </c>
      <c r="E101" s="146">
        <f t="shared" ref="E101:E164" si="126">IF(A101=$E$1,B101,)</f>
        <v>0</v>
      </c>
      <c r="F101" s="146">
        <f t="shared" ref="F101:F164" si="127">IF(E101&gt;0,E101*C101,)</f>
        <v>0</v>
      </c>
      <c r="G101" s="149">
        <f t="shared" ref="G101:G164" si="128">IF(A101=$G$1,B101,)</f>
        <v>0</v>
      </c>
      <c r="H101" s="149">
        <f t="shared" ref="H101:H164" si="129">IF(G101&gt;0,G101*C101,)</f>
        <v>0</v>
      </c>
      <c r="I101" s="151">
        <f t="shared" ref="I101:I164" si="130">IF(A101=$I$1,B101,)</f>
        <v>0</v>
      </c>
      <c r="J101" s="151">
        <f t="shared" ref="J101:J164" si="131">IF(I101&gt;0,I101*C101,)</f>
        <v>0</v>
      </c>
      <c r="K101" s="148">
        <f t="shared" ref="K101:K164" si="132">IF(A101=$K$1,B101,)</f>
        <v>0</v>
      </c>
      <c r="L101" s="148">
        <f t="shared" ref="L101:L164" si="133">IF(K101&gt;0,K101*C101,)</f>
        <v>0</v>
      </c>
      <c r="M101" s="150">
        <f t="shared" ref="M101:M164" si="134">IF(A101=$M$1,B101,)</f>
        <v>0</v>
      </c>
      <c r="N101" s="150">
        <f t="shared" ref="N101:N164" si="135">IF(M101&gt;0,M101*C101,)</f>
        <v>0</v>
      </c>
      <c r="O101" s="147">
        <f t="shared" ref="O101:O164" si="136">Q101+S101+U101+W101+Y101+AA101</f>
        <v>2</v>
      </c>
      <c r="P101" s="147">
        <f t="shared" ref="P101:P164" si="137">IF(O101&gt;0,O101*C101,)</f>
        <v>6</v>
      </c>
      <c r="Q101" s="148">
        <f t="shared" ref="Q101:Q164" si="138">IF(A101=$Q$1,B101,)</f>
        <v>2</v>
      </c>
      <c r="R101" s="148">
        <f t="shared" ref="R101:R164" si="139">Q101*C101</f>
        <v>6</v>
      </c>
      <c r="S101" s="148">
        <f t="shared" ref="S101:S164" si="140">IF(A101=$S$1,B101,)</f>
        <v>0</v>
      </c>
      <c r="T101" s="148">
        <f t="shared" ref="T101:T164" si="141">S101*C101</f>
        <v>0</v>
      </c>
      <c r="U101" s="148">
        <f t="shared" ref="U101:U164" si="142">IF(A101=$U$1,B101,)</f>
        <v>0</v>
      </c>
      <c r="V101" s="159">
        <f t="shared" ref="V101:V164" si="143">IF(U101&gt;0,U101*C101,)</f>
        <v>0</v>
      </c>
      <c r="W101" s="148">
        <f t="shared" ref="W101:W164" si="144">IF(A101=$W$1,B101,)</f>
        <v>0</v>
      </c>
      <c r="X101" s="148">
        <f t="shared" ref="X101:X164" si="145">W101*C101</f>
        <v>0</v>
      </c>
      <c r="Y101" s="148">
        <f t="shared" ref="Y101:Y164" si="146">IF(A101=$Y$1,B101,0)</f>
        <v>0</v>
      </c>
      <c r="Z101" s="148">
        <f t="shared" ref="Z101:Z164" si="147">Y101*C101</f>
        <v>0</v>
      </c>
      <c r="AA101" s="148">
        <f t="shared" ref="AA101:AA164" si="148">IF(A101=$AA$1,B101,0)</f>
        <v>0</v>
      </c>
      <c r="AB101" s="148">
        <f t="shared" ref="AB101:AB164" si="149">AA101*C101</f>
        <v>0</v>
      </c>
    </row>
    <row r="102" spans="1:28" x14ac:dyDescent="0.35">
      <c r="A102" t="str">
        <f>Database!V102</f>
        <v>S</v>
      </c>
      <c r="B102">
        <f>Database!W102</f>
        <v>2</v>
      </c>
      <c r="C102">
        <f>Database!X102</f>
        <v>4</v>
      </c>
      <c r="E102" s="146">
        <f t="shared" si="126"/>
        <v>0</v>
      </c>
      <c r="F102" s="146">
        <f t="shared" si="127"/>
        <v>0</v>
      </c>
      <c r="G102" s="149">
        <f t="shared" si="128"/>
        <v>0</v>
      </c>
      <c r="H102" s="149">
        <f t="shared" si="129"/>
        <v>0</v>
      </c>
      <c r="I102" s="151">
        <f t="shared" si="130"/>
        <v>2</v>
      </c>
      <c r="J102" s="151">
        <f t="shared" si="131"/>
        <v>8</v>
      </c>
      <c r="K102" s="148">
        <f t="shared" si="132"/>
        <v>0</v>
      </c>
      <c r="L102" s="148">
        <f t="shared" si="133"/>
        <v>0</v>
      </c>
      <c r="M102" s="150">
        <f t="shared" si="134"/>
        <v>0</v>
      </c>
      <c r="N102" s="150">
        <f t="shared" si="135"/>
        <v>0</v>
      </c>
      <c r="O102" s="147">
        <f t="shared" si="136"/>
        <v>0</v>
      </c>
      <c r="P102" s="147">
        <f t="shared" si="137"/>
        <v>0</v>
      </c>
      <c r="Q102" s="148">
        <f t="shared" si="138"/>
        <v>0</v>
      </c>
      <c r="R102" s="148">
        <f t="shared" si="139"/>
        <v>0</v>
      </c>
      <c r="S102" s="148">
        <f t="shared" si="140"/>
        <v>0</v>
      </c>
      <c r="T102" s="148">
        <f t="shared" si="141"/>
        <v>0</v>
      </c>
      <c r="U102" s="148">
        <f t="shared" si="142"/>
        <v>0</v>
      </c>
      <c r="V102" s="159">
        <f t="shared" si="143"/>
        <v>0</v>
      </c>
      <c r="W102" s="148">
        <f t="shared" si="144"/>
        <v>0</v>
      </c>
      <c r="X102" s="148">
        <f t="shared" si="145"/>
        <v>0</v>
      </c>
      <c r="Y102" s="148">
        <f t="shared" si="146"/>
        <v>0</v>
      </c>
      <c r="Z102" s="148">
        <f t="shared" si="147"/>
        <v>0</v>
      </c>
      <c r="AA102" s="148">
        <f t="shared" si="148"/>
        <v>0</v>
      </c>
      <c r="AB102" s="148">
        <f t="shared" si="149"/>
        <v>0</v>
      </c>
    </row>
    <row r="103" spans="1:28" x14ac:dyDescent="0.35">
      <c r="A103" t="str">
        <f>Database!V103</f>
        <v>DK</v>
      </c>
      <c r="B103">
        <f>Database!W103</f>
        <v>2</v>
      </c>
      <c r="C103">
        <f>Database!X103</f>
        <v>3</v>
      </c>
      <c r="E103" s="146">
        <f t="shared" si="126"/>
        <v>2</v>
      </c>
      <c r="F103" s="146">
        <f t="shared" si="127"/>
        <v>6</v>
      </c>
      <c r="G103" s="149">
        <f t="shared" si="128"/>
        <v>0</v>
      </c>
      <c r="H103" s="149">
        <f t="shared" si="129"/>
        <v>0</v>
      </c>
      <c r="I103" s="151">
        <f t="shared" si="130"/>
        <v>0</v>
      </c>
      <c r="J103" s="151">
        <f t="shared" si="131"/>
        <v>0</v>
      </c>
      <c r="K103" s="148">
        <f t="shared" si="132"/>
        <v>0</v>
      </c>
      <c r="L103" s="148">
        <f t="shared" si="133"/>
        <v>0</v>
      </c>
      <c r="M103" s="150">
        <f t="shared" si="134"/>
        <v>0</v>
      </c>
      <c r="N103" s="150">
        <f t="shared" si="135"/>
        <v>0</v>
      </c>
      <c r="O103" s="147">
        <f t="shared" si="136"/>
        <v>0</v>
      </c>
      <c r="P103" s="147">
        <f t="shared" si="137"/>
        <v>0</v>
      </c>
      <c r="Q103" s="148">
        <f t="shared" si="138"/>
        <v>0</v>
      </c>
      <c r="R103" s="148">
        <f t="shared" si="139"/>
        <v>0</v>
      </c>
      <c r="S103" s="148">
        <f t="shared" si="140"/>
        <v>0</v>
      </c>
      <c r="T103" s="148">
        <f t="shared" si="141"/>
        <v>0</v>
      </c>
      <c r="U103" s="148">
        <f t="shared" si="142"/>
        <v>0</v>
      </c>
      <c r="V103" s="159">
        <f t="shared" si="143"/>
        <v>0</v>
      </c>
      <c r="W103" s="148">
        <f t="shared" si="144"/>
        <v>0</v>
      </c>
      <c r="X103" s="148">
        <f t="shared" si="145"/>
        <v>0</v>
      </c>
      <c r="Y103" s="148">
        <f t="shared" si="146"/>
        <v>0</v>
      </c>
      <c r="Z103" s="148">
        <f t="shared" si="147"/>
        <v>0</v>
      </c>
      <c r="AA103" s="148">
        <f t="shared" si="148"/>
        <v>0</v>
      </c>
      <c r="AB103" s="148">
        <f t="shared" si="149"/>
        <v>0</v>
      </c>
    </row>
    <row r="104" spans="1:28" x14ac:dyDescent="0.35">
      <c r="A104" t="str">
        <f>Database!V104</f>
        <v>D</v>
      </c>
      <c r="B104">
        <f>Database!W104</f>
        <v>2</v>
      </c>
      <c r="C104">
        <f>Database!X104</f>
        <v>3</v>
      </c>
      <c r="E104" s="146">
        <f t="shared" si="126"/>
        <v>0</v>
      </c>
      <c r="F104" s="146">
        <f t="shared" si="127"/>
        <v>0</v>
      </c>
      <c r="G104" s="149">
        <f t="shared" si="128"/>
        <v>0</v>
      </c>
      <c r="H104" s="149">
        <f t="shared" si="129"/>
        <v>0</v>
      </c>
      <c r="I104" s="151">
        <f t="shared" si="130"/>
        <v>0</v>
      </c>
      <c r="J104" s="151">
        <f t="shared" si="131"/>
        <v>0</v>
      </c>
      <c r="K104" s="148">
        <f t="shared" si="132"/>
        <v>2</v>
      </c>
      <c r="L104" s="148">
        <f t="shared" si="133"/>
        <v>6</v>
      </c>
      <c r="M104" s="150">
        <f t="shared" si="134"/>
        <v>0</v>
      </c>
      <c r="N104" s="150">
        <f t="shared" si="135"/>
        <v>0</v>
      </c>
      <c r="O104" s="147">
        <f t="shared" si="136"/>
        <v>0</v>
      </c>
      <c r="P104" s="147">
        <f t="shared" si="137"/>
        <v>0</v>
      </c>
      <c r="Q104" s="148">
        <f t="shared" si="138"/>
        <v>0</v>
      </c>
      <c r="R104" s="148">
        <f t="shared" si="139"/>
        <v>0</v>
      </c>
      <c r="S104" s="148">
        <f t="shared" si="140"/>
        <v>0</v>
      </c>
      <c r="T104" s="148">
        <f t="shared" si="141"/>
        <v>0</v>
      </c>
      <c r="U104" s="148">
        <f t="shared" si="142"/>
        <v>0</v>
      </c>
      <c r="V104" s="159">
        <f t="shared" si="143"/>
        <v>0</v>
      </c>
      <c r="W104" s="148">
        <f t="shared" si="144"/>
        <v>0</v>
      </c>
      <c r="X104" s="148">
        <f t="shared" si="145"/>
        <v>0</v>
      </c>
      <c r="Y104" s="148">
        <f t="shared" si="146"/>
        <v>0</v>
      </c>
      <c r="Z104" s="148">
        <f t="shared" si="147"/>
        <v>0</v>
      </c>
      <c r="AA104" s="148">
        <f t="shared" si="148"/>
        <v>0</v>
      </c>
      <c r="AB104" s="148">
        <f t="shared" si="149"/>
        <v>0</v>
      </c>
    </row>
    <row r="105" spans="1:28" x14ac:dyDescent="0.35">
      <c r="A105" t="str">
        <f>Database!V105</f>
        <v>DK</v>
      </c>
      <c r="B105">
        <f>Database!W105</f>
        <v>2</v>
      </c>
      <c r="C105">
        <f>Database!X105</f>
        <v>5</v>
      </c>
      <c r="E105" s="146">
        <f t="shared" si="126"/>
        <v>2</v>
      </c>
      <c r="F105" s="146">
        <f t="shared" si="127"/>
        <v>10</v>
      </c>
      <c r="G105" s="149">
        <f t="shared" si="128"/>
        <v>0</v>
      </c>
      <c r="H105" s="149">
        <f t="shared" si="129"/>
        <v>0</v>
      </c>
      <c r="I105" s="151">
        <f t="shared" si="130"/>
        <v>0</v>
      </c>
      <c r="J105" s="151">
        <f t="shared" si="131"/>
        <v>0</v>
      </c>
      <c r="K105" s="148">
        <f t="shared" si="132"/>
        <v>0</v>
      </c>
      <c r="L105" s="148">
        <f t="shared" si="133"/>
        <v>0</v>
      </c>
      <c r="M105" s="150">
        <f t="shared" si="134"/>
        <v>0</v>
      </c>
      <c r="N105" s="150">
        <f t="shared" si="135"/>
        <v>0</v>
      </c>
      <c r="O105" s="147">
        <f t="shared" si="136"/>
        <v>0</v>
      </c>
      <c r="P105" s="147">
        <f t="shared" si="137"/>
        <v>0</v>
      </c>
      <c r="Q105" s="148">
        <f t="shared" si="138"/>
        <v>0</v>
      </c>
      <c r="R105" s="148">
        <f t="shared" si="139"/>
        <v>0</v>
      </c>
      <c r="S105" s="148">
        <f t="shared" si="140"/>
        <v>0</v>
      </c>
      <c r="T105" s="148">
        <f t="shared" si="141"/>
        <v>0</v>
      </c>
      <c r="U105" s="148">
        <f t="shared" si="142"/>
        <v>0</v>
      </c>
      <c r="V105" s="159">
        <f t="shared" si="143"/>
        <v>0</v>
      </c>
      <c r="W105" s="148">
        <f t="shared" si="144"/>
        <v>0</v>
      </c>
      <c r="X105" s="148">
        <f t="shared" si="145"/>
        <v>0</v>
      </c>
      <c r="Y105" s="148">
        <f t="shared" si="146"/>
        <v>0</v>
      </c>
      <c r="Z105" s="148">
        <f t="shared" si="147"/>
        <v>0</v>
      </c>
      <c r="AA105" s="148">
        <f t="shared" si="148"/>
        <v>0</v>
      </c>
      <c r="AB105" s="148">
        <f t="shared" si="149"/>
        <v>0</v>
      </c>
    </row>
    <row r="106" spans="1:28" x14ac:dyDescent="0.35">
      <c r="A106" t="str">
        <f>Database!V106</f>
        <v>cansl</v>
      </c>
      <c r="B106">
        <f>Database!W106</f>
        <v>0</v>
      </c>
      <c r="C106">
        <f>Database!X106</f>
        <v>6</v>
      </c>
      <c r="E106" s="146">
        <f t="shared" si="126"/>
        <v>0</v>
      </c>
      <c r="F106" s="146">
        <f t="shared" si="127"/>
        <v>0</v>
      </c>
      <c r="G106" s="149">
        <f t="shared" si="128"/>
        <v>0</v>
      </c>
      <c r="H106" s="149">
        <f t="shared" si="129"/>
        <v>0</v>
      </c>
      <c r="I106" s="151">
        <f t="shared" si="130"/>
        <v>0</v>
      </c>
      <c r="J106" s="151">
        <f t="shared" si="131"/>
        <v>0</v>
      </c>
      <c r="K106" s="148">
        <f t="shared" si="132"/>
        <v>0</v>
      </c>
      <c r="L106" s="148">
        <f t="shared" si="133"/>
        <v>0</v>
      </c>
      <c r="M106" s="150">
        <f t="shared" si="134"/>
        <v>0</v>
      </c>
      <c r="N106" s="150">
        <f t="shared" si="135"/>
        <v>0</v>
      </c>
      <c r="O106" s="147">
        <f t="shared" si="136"/>
        <v>0</v>
      </c>
      <c r="P106" s="147">
        <f t="shared" si="137"/>
        <v>0</v>
      </c>
      <c r="Q106" s="148">
        <f t="shared" si="138"/>
        <v>0</v>
      </c>
      <c r="R106" s="148">
        <f t="shared" si="139"/>
        <v>0</v>
      </c>
      <c r="S106" s="148">
        <f t="shared" si="140"/>
        <v>0</v>
      </c>
      <c r="T106" s="148">
        <f t="shared" si="141"/>
        <v>0</v>
      </c>
      <c r="U106" s="148">
        <f t="shared" si="142"/>
        <v>0</v>
      </c>
      <c r="V106" s="159">
        <f t="shared" si="143"/>
        <v>0</v>
      </c>
      <c r="W106" s="148">
        <f t="shared" si="144"/>
        <v>0</v>
      </c>
      <c r="X106" s="148">
        <f t="shared" si="145"/>
        <v>0</v>
      </c>
      <c r="Y106" s="148">
        <f t="shared" si="146"/>
        <v>0</v>
      </c>
      <c r="Z106" s="148">
        <f t="shared" si="147"/>
        <v>0</v>
      </c>
      <c r="AA106" s="148">
        <f t="shared" si="148"/>
        <v>0</v>
      </c>
      <c r="AB106" s="148">
        <f t="shared" si="149"/>
        <v>0</v>
      </c>
    </row>
    <row r="107" spans="1:28" x14ac:dyDescent="0.35">
      <c r="A107" t="str">
        <f>Database!V107</f>
        <v>DK</v>
      </c>
      <c r="B107">
        <f>Database!W107</f>
        <v>2</v>
      </c>
      <c r="C107">
        <f>Database!X107</f>
        <v>7</v>
      </c>
      <c r="E107" s="146">
        <f t="shared" si="126"/>
        <v>2</v>
      </c>
      <c r="F107" s="146">
        <f t="shared" si="127"/>
        <v>14</v>
      </c>
      <c r="G107" s="149">
        <f t="shared" si="128"/>
        <v>0</v>
      </c>
      <c r="H107" s="149">
        <f t="shared" si="129"/>
        <v>0</v>
      </c>
      <c r="I107" s="151">
        <f t="shared" si="130"/>
        <v>0</v>
      </c>
      <c r="J107" s="151">
        <f t="shared" si="131"/>
        <v>0</v>
      </c>
      <c r="K107" s="148">
        <f t="shared" si="132"/>
        <v>0</v>
      </c>
      <c r="L107" s="148">
        <f t="shared" si="133"/>
        <v>0</v>
      </c>
      <c r="M107" s="150">
        <f t="shared" si="134"/>
        <v>0</v>
      </c>
      <c r="N107" s="150">
        <f t="shared" si="135"/>
        <v>0</v>
      </c>
      <c r="O107" s="147">
        <f t="shared" si="136"/>
        <v>0</v>
      </c>
      <c r="P107" s="147">
        <f t="shared" si="137"/>
        <v>0</v>
      </c>
      <c r="Q107" s="148">
        <f t="shared" si="138"/>
        <v>0</v>
      </c>
      <c r="R107" s="148">
        <f t="shared" si="139"/>
        <v>0</v>
      </c>
      <c r="S107" s="148">
        <f t="shared" si="140"/>
        <v>0</v>
      </c>
      <c r="T107" s="148">
        <f t="shared" si="141"/>
        <v>0</v>
      </c>
      <c r="U107" s="148">
        <f t="shared" si="142"/>
        <v>0</v>
      </c>
      <c r="V107" s="159">
        <f t="shared" si="143"/>
        <v>0</v>
      </c>
      <c r="W107" s="148">
        <f t="shared" si="144"/>
        <v>0</v>
      </c>
      <c r="X107" s="148">
        <f t="shared" si="145"/>
        <v>0</v>
      </c>
      <c r="Y107" s="148">
        <f t="shared" si="146"/>
        <v>0</v>
      </c>
      <c r="Z107" s="148">
        <f t="shared" si="147"/>
        <v>0</v>
      </c>
      <c r="AA107" s="148">
        <f t="shared" si="148"/>
        <v>0</v>
      </c>
      <c r="AB107" s="148">
        <f t="shared" si="149"/>
        <v>0</v>
      </c>
    </row>
    <row r="108" spans="1:28" x14ac:dyDescent="0.35">
      <c r="A108" t="str">
        <f>Database!V108</f>
        <v>DK</v>
      </c>
      <c r="B108">
        <f>Database!W108</f>
        <v>2</v>
      </c>
      <c r="C108">
        <f>Database!X108</f>
        <v>5</v>
      </c>
      <c r="E108" s="146">
        <f t="shared" si="126"/>
        <v>2</v>
      </c>
      <c r="F108" s="146">
        <f t="shared" si="127"/>
        <v>10</v>
      </c>
      <c r="G108" s="149">
        <f t="shared" si="128"/>
        <v>0</v>
      </c>
      <c r="H108" s="149">
        <f t="shared" si="129"/>
        <v>0</v>
      </c>
      <c r="I108" s="151">
        <f t="shared" si="130"/>
        <v>0</v>
      </c>
      <c r="J108" s="151">
        <f t="shared" si="131"/>
        <v>0</v>
      </c>
      <c r="K108" s="148">
        <f t="shared" si="132"/>
        <v>0</v>
      </c>
      <c r="L108" s="148">
        <f t="shared" si="133"/>
        <v>0</v>
      </c>
      <c r="M108" s="150">
        <f t="shared" si="134"/>
        <v>0</v>
      </c>
      <c r="N108" s="150">
        <f t="shared" si="135"/>
        <v>0</v>
      </c>
      <c r="O108" s="147">
        <f t="shared" si="136"/>
        <v>0</v>
      </c>
      <c r="P108" s="147">
        <f t="shared" si="137"/>
        <v>0</v>
      </c>
      <c r="Q108" s="148">
        <f t="shared" si="138"/>
        <v>0</v>
      </c>
      <c r="R108" s="148">
        <f t="shared" si="139"/>
        <v>0</v>
      </c>
      <c r="S108" s="148">
        <f t="shared" si="140"/>
        <v>0</v>
      </c>
      <c r="T108" s="148">
        <f t="shared" si="141"/>
        <v>0</v>
      </c>
      <c r="U108" s="148">
        <f t="shared" si="142"/>
        <v>0</v>
      </c>
      <c r="V108" s="159">
        <f t="shared" si="143"/>
        <v>0</v>
      </c>
      <c r="W108" s="148">
        <f t="shared" si="144"/>
        <v>0</v>
      </c>
      <c r="X108" s="148">
        <f t="shared" si="145"/>
        <v>0</v>
      </c>
      <c r="Y108" s="148">
        <f t="shared" si="146"/>
        <v>0</v>
      </c>
      <c r="Z108" s="148">
        <f t="shared" si="147"/>
        <v>0</v>
      </c>
      <c r="AA108" s="148">
        <f t="shared" si="148"/>
        <v>0</v>
      </c>
      <c r="AB108" s="148">
        <f t="shared" si="149"/>
        <v>0</v>
      </c>
    </row>
    <row r="109" spans="1:28" x14ac:dyDescent="0.35">
      <c r="A109" t="str">
        <f>Database!V109</f>
        <v>DK</v>
      </c>
      <c r="B109">
        <f>Database!W109</f>
        <v>2</v>
      </c>
      <c r="C109">
        <f>Database!X109</f>
        <v>3</v>
      </c>
      <c r="E109" s="146">
        <f t="shared" si="126"/>
        <v>2</v>
      </c>
      <c r="F109" s="146">
        <f t="shared" si="127"/>
        <v>6</v>
      </c>
      <c r="G109" s="149">
        <f t="shared" si="128"/>
        <v>0</v>
      </c>
      <c r="H109" s="149">
        <f t="shared" si="129"/>
        <v>0</v>
      </c>
      <c r="I109" s="151">
        <f t="shared" si="130"/>
        <v>0</v>
      </c>
      <c r="J109" s="151">
        <f t="shared" si="131"/>
        <v>0</v>
      </c>
      <c r="K109" s="148">
        <f t="shared" si="132"/>
        <v>0</v>
      </c>
      <c r="L109" s="148">
        <f t="shared" si="133"/>
        <v>0</v>
      </c>
      <c r="M109" s="150">
        <f t="shared" si="134"/>
        <v>0</v>
      </c>
      <c r="N109" s="150">
        <f t="shared" si="135"/>
        <v>0</v>
      </c>
      <c r="O109" s="147">
        <f t="shared" si="136"/>
        <v>0</v>
      </c>
      <c r="P109" s="147">
        <f t="shared" si="137"/>
        <v>0</v>
      </c>
      <c r="Q109" s="148">
        <f t="shared" si="138"/>
        <v>0</v>
      </c>
      <c r="R109" s="148">
        <f t="shared" si="139"/>
        <v>0</v>
      </c>
      <c r="S109" s="148">
        <f t="shared" si="140"/>
        <v>0</v>
      </c>
      <c r="T109" s="148">
        <f t="shared" si="141"/>
        <v>0</v>
      </c>
      <c r="U109" s="148">
        <f t="shared" si="142"/>
        <v>0</v>
      </c>
      <c r="V109" s="159">
        <f t="shared" si="143"/>
        <v>0</v>
      </c>
      <c r="W109" s="148">
        <f t="shared" si="144"/>
        <v>0</v>
      </c>
      <c r="X109" s="148">
        <f t="shared" si="145"/>
        <v>0</v>
      </c>
      <c r="Y109" s="148">
        <f t="shared" si="146"/>
        <v>0</v>
      </c>
      <c r="Z109" s="148">
        <f t="shared" si="147"/>
        <v>0</v>
      </c>
      <c r="AA109" s="148">
        <f t="shared" si="148"/>
        <v>0</v>
      </c>
      <c r="AB109" s="148">
        <f t="shared" si="149"/>
        <v>0</v>
      </c>
    </row>
    <row r="110" spans="1:28" x14ac:dyDescent="0.35">
      <c r="A110" t="str">
        <f>Database!V110</f>
        <v>DK</v>
      </c>
      <c r="B110">
        <f>Database!W110</f>
        <v>2</v>
      </c>
      <c r="C110">
        <f>Database!X110</f>
        <v>2</v>
      </c>
      <c r="E110" s="146">
        <f t="shared" si="126"/>
        <v>2</v>
      </c>
      <c r="F110" s="146">
        <f t="shared" si="127"/>
        <v>4</v>
      </c>
      <c r="G110" s="149">
        <f t="shared" si="128"/>
        <v>0</v>
      </c>
      <c r="H110" s="149">
        <f t="shared" si="129"/>
        <v>0</v>
      </c>
      <c r="I110" s="151">
        <f t="shared" si="130"/>
        <v>0</v>
      </c>
      <c r="J110" s="151">
        <f t="shared" si="131"/>
        <v>0</v>
      </c>
      <c r="K110" s="148">
        <f t="shared" si="132"/>
        <v>0</v>
      </c>
      <c r="L110" s="148">
        <f t="shared" si="133"/>
        <v>0</v>
      </c>
      <c r="M110" s="150">
        <f t="shared" si="134"/>
        <v>0</v>
      </c>
      <c r="N110" s="150">
        <f t="shared" si="135"/>
        <v>0</v>
      </c>
      <c r="O110" s="147">
        <f t="shared" si="136"/>
        <v>0</v>
      </c>
      <c r="P110" s="147">
        <f t="shared" si="137"/>
        <v>0</v>
      </c>
      <c r="Q110" s="148">
        <f t="shared" si="138"/>
        <v>0</v>
      </c>
      <c r="R110" s="148">
        <f t="shared" si="139"/>
        <v>0</v>
      </c>
      <c r="S110" s="148">
        <f t="shared" si="140"/>
        <v>0</v>
      </c>
      <c r="T110" s="148">
        <f t="shared" si="141"/>
        <v>0</v>
      </c>
      <c r="U110" s="148">
        <f t="shared" si="142"/>
        <v>0</v>
      </c>
      <c r="V110" s="159">
        <f t="shared" si="143"/>
        <v>0</v>
      </c>
      <c r="W110" s="148">
        <f t="shared" si="144"/>
        <v>0</v>
      </c>
      <c r="X110" s="148">
        <f t="shared" si="145"/>
        <v>0</v>
      </c>
      <c r="Y110" s="148">
        <f t="shared" si="146"/>
        <v>0</v>
      </c>
      <c r="Z110" s="148">
        <f t="shared" si="147"/>
        <v>0</v>
      </c>
      <c r="AA110" s="148">
        <f t="shared" si="148"/>
        <v>0</v>
      </c>
      <c r="AB110" s="148">
        <f t="shared" si="149"/>
        <v>0</v>
      </c>
    </row>
    <row r="111" spans="1:28" x14ac:dyDescent="0.35">
      <c r="A111" t="str">
        <f>Database!V111</f>
        <v>DK</v>
      </c>
      <c r="B111">
        <f>Database!W111</f>
        <v>2</v>
      </c>
      <c r="C111">
        <f>Database!X111</f>
        <v>3</v>
      </c>
      <c r="E111" s="146">
        <f t="shared" si="126"/>
        <v>2</v>
      </c>
      <c r="F111" s="146">
        <f t="shared" si="127"/>
        <v>6</v>
      </c>
      <c r="G111" s="149">
        <f t="shared" si="128"/>
        <v>0</v>
      </c>
      <c r="H111" s="149">
        <f t="shared" si="129"/>
        <v>0</v>
      </c>
      <c r="I111" s="151">
        <f t="shared" si="130"/>
        <v>0</v>
      </c>
      <c r="J111" s="151">
        <f t="shared" si="131"/>
        <v>0</v>
      </c>
      <c r="K111" s="148">
        <f t="shared" si="132"/>
        <v>0</v>
      </c>
      <c r="L111" s="148">
        <f t="shared" si="133"/>
        <v>0</v>
      </c>
      <c r="M111" s="150">
        <f t="shared" si="134"/>
        <v>0</v>
      </c>
      <c r="N111" s="150">
        <f t="shared" si="135"/>
        <v>0</v>
      </c>
      <c r="O111" s="147">
        <f t="shared" si="136"/>
        <v>0</v>
      </c>
      <c r="P111" s="147">
        <f t="shared" si="137"/>
        <v>0</v>
      </c>
      <c r="Q111" s="148">
        <f t="shared" si="138"/>
        <v>0</v>
      </c>
      <c r="R111" s="148">
        <f t="shared" si="139"/>
        <v>0</v>
      </c>
      <c r="S111" s="148">
        <f t="shared" si="140"/>
        <v>0</v>
      </c>
      <c r="T111" s="148">
        <f t="shared" si="141"/>
        <v>0</v>
      </c>
      <c r="U111" s="148">
        <f t="shared" si="142"/>
        <v>0</v>
      </c>
      <c r="V111" s="159">
        <f t="shared" si="143"/>
        <v>0</v>
      </c>
      <c r="W111" s="148">
        <f t="shared" si="144"/>
        <v>0</v>
      </c>
      <c r="X111" s="148">
        <f t="shared" si="145"/>
        <v>0</v>
      </c>
      <c r="Y111" s="148">
        <f t="shared" si="146"/>
        <v>0</v>
      </c>
      <c r="Z111" s="148">
        <f t="shared" si="147"/>
        <v>0</v>
      </c>
      <c r="AA111" s="148">
        <f t="shared" si="148"/>
        <v>0</v>
      </c>
      <c r="AB111" s="148">
        <f t="shared" si="149"/>
        <v>0</v>
      </c>
    </row>
    <row r="112" spans="1:28" x14ac:dyDescent="0.35">
      <c r="A112" t="str">
        <f>Database!V112</f>
        <v>D</v>
      </c>
      <c r="B112">
        <f>Database!W112</f>
        <v>1</v>
      </c>
      <c r="C112">
        <f>Database!X112</f>
        <v>7</v>
      </c>
      <c r="E112" s="146">
        <f t="shared" si="126"/>
        <v>0</v>
      </c>
      <c r="F112" s="146">
        <f t="shared" si="127"/>
        <v>0</v>
      </c>
      <c r="G112" s="149">
        <f t="shared" si="128"/>
        <v>0</v>
      </c>
      <c r="H112" s="149">
        <f t="shared" si="129"/>
        <v>0</v>
      </c>
      <c r="I112" s="151">
        <f t="shared" si="130"/>
        <v>0</v>
      </c>
      <c r="J112" s="151">
        <f t="shared" si="131"/>
        <v>0</v>
      </c>
      <c r="K112" s="148">
        <f t="shared" si="132"/>
        <v>1</v>
      </c>
      <c r="L112" s="148">
        <f t="shared" si="133"/>
        <v>7</v>
      </c>
      <c r="M112" s="150">
        <f t="shared" si="134"/>
        <v>0</v>
      </c>
      <c r="N112" s="150">
        <f t="shared" si="135"/>
        <v>0</v>
      </c>
      <c r="O112" s="147">
        <f t="shared" si="136"/>
        <v>0</v>
      </c>
      <c r="P112" s="147">
        <f t="shared" si="137"/>
        <v>0</v>
      </c>
      <c r="Q112" s="148">
        <f t="shared" si="138"/>
        <v>0</v>
      </c>
      <c r="R112" s="148">
        <f t="shared" si="139"/>
        <v>0</v>
      </c>
      <c r="S112" s="148">
        <f t="shared" si="140"/>
        <v>0</v>
      </c>
      <c r="T112" s="148">
        <f t="shared" si="141"/>
        <v>0</v>
      </c>
      <c r="U112" s="148">
        <f t="shared" si="142"/>
        <v>0</v>
      </c>
      <c r="V112" s="159">
        <f t="shared" si="143"/>
        <v>0</v>
      </c>
      <c r="W112" s="148">
        <f t="shared" si="144"/>
        <v>0</v>
      </c>
      <c r="X112" s="148">
        <f t="shared" si="145"/>
        <v>0</v>
      </c>
      <c r="Y112" s="148">
        <f t="shared" si="146"/>
        <v>0</v>
      </c>
      <c r="Z112" s="148">
        <f t="shared" si="147"/>
        <v>0</v>
      </c>
      <c r="AA112" s="148">
        <f t="shared" si="148"/>
        <v>0</v>
      </c>
      <c r="AB112" s="148">
        <f t="shared" si="149"/>
        <v>0</v>
      </c>
    </row>
    <row r="113" spans="1:28" x14ac:dyDescent="0.35">
      <c r="A113" t="str">
        <f>Database!V113</f>
        <v>DK</v>
      </c>
      <c r="B113">
        <f>Database!W113</f>
        <v>2</v>
      </c>
      <c r="C113">
        <f>Database!X113</f>
        <v>2</v>
      </c>
      <c r="E113" s="146">
        <f t="shared" si="126"/>
        <v>2</v>
      </c>
      <c r="F113" s="146">
        <f t="shared" si="127"/>
        <v>4</v>
      </c>
      <c r="G113" s="149">
        <f t="shared" si="128"/>
        <v>0</v>
      </c>
      <c r="H113" s="149">
        <f t="shared" si="129"/>
        <v>0</v>
      </c>
      <c r="I113" s="151">
        <f t="shared" si="130"/>
        <v>0</v>
      </c>
      <c r="J113" s="151">
        <f t="shared" si="131"/>
        <v>0</v>
      </c>
      <c r="K113" s="148">
        <f t="shared" si="132"/>
        <v>0</v>
      </c>
      <c r="L113" s="148">
        <f t="shared" si="133"/>
        <v>0</v>
      </c>
      <c r="M113" s="150">
        <f t="shared" si="134"/>
        <v>0</v>
      </c>
      <c r="N113" s="150">
        <f t="shared" si="135"/>
        <v>0</v>
      </c>
      <c r="O113" s="147">
        <f t="shared" si="136"/>
        <v>0</v>
      </c>
      <c r="P113" s="147">
        <f t="shared" si="137"/>
        <v>0</v>
      </c>
      <c r="Q113" s="148">
        <f t="shared" si="138"/>
        <v>0</v>
      </c>
      <c r="R113" s="148">
        <f t="shared" si="139"/>
        <v>0</v>
      </c>
      <c r="S113" s="148">
        <f t="shared" si="140"/>
        <v>0</v>
      </c>
      <c r="T113" s="148">
        <f t="shared" si="141"/>
        <v>0</v>
      </c>
      <c r="U113" s="148">
        <f t="shared" si="142"/>
        <v>0</v>
      </c>
      <c r="V113" s="159">
        <f t="shared" si="143"/>
        <v>0</v>
      </c>
      <c r="W113" s="148">
        <f t="shared" si="144"/>
        <v>0</v>
      </c>
      <c r="X113" s="148">
        <f t="shared" si="145"/>
        <v>0</v>
      </c>
      <c r="Y113" s="148">
        <f t="shared" si="146"/>
        <v>0</v>
      </c>
      <c r="Z113" s="148">
        <f t="shared" si="147"/>
        <v>0</v>
      </c>
      <c r="AA113" s="148">
        <f t="shared" si="148"/>
        <v>0</v>
      </c>
      <c r="AB113" s="148">
        <f t="shared" si="149"/>
        <v>0</v>
      </c>
    </row>
    <row r="114" spans="1:28" x14ac:dyDescent="0.35">
      <c r="A114" t="str">
        <f>Database!V114</f>
        <v>S</v>
      </c>
      <c r="B114">
        <f>Database!W114</f>
        <v>2</v>
      </c>
      <c r="C114">
        <f>Database!X114</f>
        <v>2</v>
      </c>
      <c r="E114" s="146">
        <f t="shared" si="126"/>
        <v>0</v>
      </c>
      <c r="F114" s="146">
        <f t="shared" si="127"/>
        <v>0</v>
      </c>
      <c r="G114" s="149">
        <f t="shared" si="128"/>
        <v>0</v>
      </c>
      <c r="H114" s="149">
        <f t="shared" si="129"/>
        <v>0</v>
      </c>
      <c r="I114" s="151">
        <f t="shared" si="130"/>
        <v>2</v>
      </c>
      <c r="J114" s="151">
        <f t="shared" si="131"/>
        <v>4</v>
      </c>
      <c r="K114" s="148">
        <f t="shared" si="132"/>
        <v>0</v>
      </c>
      <c r="L114" s="148">
        <f t="shared" si="133"/>
        <v>0</v>
      </c>
      <c r="M114" s="150">
        <f t="shared" si="134"/>
        <v>0</v>
      </c>
      <c r="N114" s="150">
        <f t="shared" si="135"/>
        <v>0</v>
      </c>
      <c r="O114" s="147">
        <f t="shared" si="136"/>
        <v>0</v>
      </c>
      <c r="P114" s="147">
        <f t="shared" si="137"/>
        <v>0</v>
      </c>
      <c r="Q114" s="148">
        <f t="shared" si="138"/>
        <v>0</v>
      </c>
      <c r="R114" s="148">
        <f t="shared" si="139"/>
        <v>0</v>
      </c>
      <c r="S114" s="148">
        <f t="shared" si="140"/>
        <v>0</v>
      </c>
      <c r="T114" s="148">
        <f t="shared" si="141"/>
        <v>0</v>
      </c>
      <c r="U114" s="148">
        <f t="shared" si="142"/>
        <v>0</v>
      </c>
      <c r="V114" s="159">
        <f t="shared" si="143"/>
        <v>0</v>
      </c>
      <c r="W114" s="148">
        <f t="shared" si="144"/>
        <v>0</v>
      </c>
      <c r="X114" s="148">
        <f t="shared" si="145"/>
        <v>0</v>
      </c>
      <c r="Y114" s="148">
        <f t="shared" si="146"/>
        <v>0</v>
      </c>
      <c r="Z114" s="148">
        <f t="shared" si="147"/>
        <v>0</v>
      </c>
      <c r="AA114" s="148">
        <f t="shared" si="148"/>
        <v>0</v>
      </c>
      <c r="AB114" s="148">
        <f t="shared" si="149"/>
        <v>0</v>
      </c>
    </row>
    <row r="115" spans="1:28" x14ac:dyDescent="0.35">
      <c r="A115" t="str">
        <f>Database!V115</f>
        <v>DK</v>
      </c>
      <c r="B115">
        <f>Database!W115</f>
        <v>2</v>
      </c>
      <c r="C115">
        <f>Database!X115</f>
        <v>3</v>
      </c>
      <c r="E115" s="146">
        <f t="shared" si="126"/>
        <v>2</v>
      </c>
      <c r="F115" s="146">
        <f t="shared" si="127"/>
        <v>6</v>
      </c>
      <c r="G115" s="149">
        <f t="shared" si="128"/>
        <v>0</v>
      </c>
      <c r="H115" s="149">
        <f t="shared" si="129"/>
        <v>0</v>
      </c>
      <c r="I115" s="151">
        <f t="shared" si="130"/>
        <v>0</v>
      </c>
      <c r="J115" s="151">
        <f t="shared" si="131"/>
        <v>0</v>
      </c>
      <c r="K115" s="148">
        <f t="shared" si="132"/>
        <v>0</v>
      </c>
      <c r="L115" s="148">
        <f t="shared" si="133"/>
        <v>0</v>
      </c>
      <c r="M115" s="150">
        <f t="shared" si="134"/>
        <v>0</v>
      </c>
      <c r="N115" s="150">
        <f t="shared" si="135"/>
        <v>0</v>
      </c>
      <c r="O115" s="147">
        <f t="shared" si="136"/>
        <v>0</v>
      </c>
      <c r="P115" s="147">
        <f t="shared" si="137"/>
        <v>0</v>
      </c>
      <c r="Q115" s="148">
        <f t="shared" si="138"/>
        <v>0</v>
      </c>
      <c r="R115" s="148">
        <f t="shared" si="139"/>
        <v>0</v>
      </c>
      <c r="S115" s="148">
        <f t="shared" si="140"/>
        <v>0</v>
      </c>
      <c r="T115" s="148">
        <f t="shared" si="141"/>
        <v>0</v>
      </c>
      <c r="U115" s="148">
        <f t="shared" si="142"/>
        <v>0</v>
      </c>
      <c r="V115" s="159">
        <f t="shared" si="143"/>
        <v>0</v>
      </c>
      <c r="W115" s="148">
        <f t="shared" si="144"/>
        <v>0</v>
      </c>
      <c r="X115" s="148">
        <f t="shared" si="145"/>
        <v>0</v>
      </c>
      <c r="Y115" s="148">
        <f t="shared" si="146"/>
        <v>0</v>
      </c>
      <c r="Z115" s="148">
        <f t="shared" si="147"/>
        <v>0</v>
      </c>
      <c r="AA115" s="148">
        <f t="shared" si="148"/>
        <v>0</v>
      </c>
      <c r="AB115" s="148">
        <f t="shared" si="149"/>
        <v>0</v>
      </c>
    </row>
    <row r="116" spans="1:28" x14ac:dyDescent="0.35">
      <c r="A116" t="str">
        <f>Database!V116</f>
        <v>DK</v>
      </c>
      <c r="B116">
        <f>Database!W116</f>
        <v>3</v>
      </c>
      <c r="C116">
        <f>Database!X116</f>
        <v>3</v>
      </c>
      <c r="E116" s="146">
        <f t="shared" si="126"/>
        <v>3</v>
      </c>
      <c r="F116" s="146">
        <f t="shared" si="127"/>
        <v>9</v>
      </c>
      <c r="G116" s="149">
        <f t="shared" si="128"/>
        <v>0</v>
      </c>
      <c r="H116" s="149">
        <f t="shared" si="129"/>
        <v>0</v>
      </c>
      <c r="I116" s="151">
        <f t="shared" si="130"/>
        <v>0</v>
      </c>
      <c r="J116" s="151">
        <f t="shared" si="131"/>
        <v>0</v>
      </c>
      <c r="K116" s="148">
        <f t="shared" si="132"/>
        <v>0</v>
      </c>
      <c r="L116" s="148">
        <f t="shared" si="133"/>
        <v>0</v>
      </c>
      <c r="M116" s="150">
        <f t="shared" si="134"/>
        <v>0</v>
      </c>
      <c r="N116" s="150">
        <f t="shared" si="135"/>
        <v>0</v>
      </c>
      <c r="O116" s="147">
        <f t="shared" si="136"/>
        <v>0</v>
      </c>
      <c r="P116" s="147">
        <f t="shared" si="137"/>
        <v>0</v>
      </c>
      <c r="Q116" s="148">
        <f t="shared" si="138"/>
        <v>0</v>
      </c>
      <c r="R116" s="148">
        <f t="shared" si="139"/>
        <v>0</v>
      </c>
      <c r="S116" s="148">
        <f t="shared" si="140"/>
        <v>0</v>
      </c>
      <c r="T116" s="148">
        <f t="shared" si="141"/>
        <v>0</v>
      </c>
      <c r="U116" s="148">
        <f t="shared" si="142"/>
        <v>0</v>
      </c>
      <c r="V116" s="159">
        <f t="shared" si="143"/>
        <v>0</v>
      </c>
      <c r="W116" s="148">
        <f t="shared" si="144"/>
        <v>0</v>
      </c>
      <c r="X116" s="148">
        <f t="shared" si="145"/>
        <v>0</v>
      </c>
      <c r="Y116" s="148">
        <f t="shared" si="146"/>
        <v>0</v>
      </c>
      <c r="Z116" s="148">
        <f t="shared" si="147"/>
        <v>0</v>
      </c>
      <c r="AA116" s="148">
        <f t="shared" si="148"/>
        <v>0</v>
      </c>
      <c r="AB116" s="148">
        <f t="shared" si="149"/>
        <v>0</v>
      </c>
    </row>
    <row r="117" spans="1:28" x14ac:dyDescent="0.35">
      <c r="A117" t="str">
        <f>Database!V117</f>
        <v>DK</v>
      </c>
      <c r="B117">
        <f>Database!W117</f>
        <v>2</v>
      </c>
      <c r="C117">
        <f>Database!X117</f>
        <v>5</v>
      </c>
      <c r="E117" s="146">
        <f t="shared" si="126"/>
        <v>2</v>
      </c>
      <c r="F117" s="146">
        <f t="shared" si="127"/>
        <v>10</v>
      </c>
      <c r="G117" s="149">
        <f t="shared" si="128"/>
        <v>0</v>
      </c>
      <c r="H117" s="149">
        <f t="shared" si="129"/>
        <v>0</v>
      </c>
      <c r="I117" s="151">
        <f t="shared" si="130"/>
        <v>0</v>
      </c>
      <c r="J117" s="151">
        <f t="shared" si="131"/>
        <v>0</v>
      </c>
      <c r="K117" s="148">
        <f t="shared" si="132"/>
        <v>0</v>
      </c>
      <c r="L117" s="148">
        <f t="shared" si="133"/>
        <v>0</v>
      </c>
      <c r="M117" s="150">
        <f t="shared" si="134"/>
        <v>0</v>
      </c>
      <c r="N117" s="150">
        <f t="shared" si="135"/>
        <v>0</v>
      </c>
      <c r="O117" s="147">
        <f t="shared" si="136"/>
        <v>0</v>
      </c>
      <c r="P117" s="147">
        <f t="shared" si="137"/>
        <v>0</v>
      </c>
      <c r="Q117" s="148">
        <f t="shared" si="138"/>
        <v>0</v>
      </c>
      <c r="R117" s="148">
        <f t="shared" si="139"/>
        <v>0</v>
      </c>
      <c r="S117" s="148">
        <f t="shared" si="140"/>
        <v>0</v>
      </c>
      <c r="T117" s="148">
        <f t="shared" si="141"/>
        <v>0</v>
      </c>
      <c r="U117" s="148">
        <f t="shared" si="142"/>
        <v>0</v>
      </c>
      <c r="V117" s="159">
        <f t="shared" si="143"/>
        <v>0</v>
      </c>
      <c r="W117" s="148">
        <f t="shared" si="144"/>
        <v>0</v>
      </c>
      <c r="X117" s="148">
        <f t="shared" si="145"/>
        <v>0</v>
      </c>
      <c r="Y117" s="148">
        <f t="shared" si="146"/>
        <v>0</v>
      </c>
      <c r="Z117" s="148">
        <f t="shared" si="147"/>
        <v>0</v>
      </c>
      <c r="AA117" s="148">
        <f t="shared" si="148"/>
        <v>0</v>
      </c>
      <c r="AB117" s="148">
        <f t="shared" si="149"/>
        <v>0</v>
      </c>
    </row>
    <row r="118" spans="1:28" x14ac:dyDescent="0.35">
      <c r="A118" t="str">
        <f>Database!V118</f>
        <v>DK</v>
      </c>
      <c r="B118">
        <f>Database!W118</f>
        <v>2</v>
      </c>
      <c r="C118">
        <f>Database!X118</f>
        <v>1</v>
      </c>
      <c r="E118" s="146">
        <f t="shared" si="126"/>
        <v>2</v>
      </c>
      <c r="F118" s="146">
        <f t="shared" si="127"/>
        <v>2</v>
      </c>
      <c r="G118" s="149">
        <f t="shared" si="128"/>
        <v>0</v>
      </c>
      <c r="H118" s="149">
        <f t="shared" si="129"/>
        <v>0</v>
      </c>
      <c r="I118" s="151">
        <f t="shared" si="130"/>
        <v>0</v>
      </c>
      <c r="J118" s="151">
        <f t="shared" si="131"/>
        <v>0</v>
      </c>
      <c r="K118" s="148">
        <f t="shared" si="132"/>
        <v>0</v>
      </c>
      <c r="L118" s="148">
        <f t="shared" si="133"/>
        <v>0</v>
      </c>
      <c r="M118" s="150">
        <f t="shared" si="134"/>
        <v>0</v>
      </c>
      <c r="N118" s="150">
        <f t="shared" si="135"/>
        <v>0</v>
      </c>
      <c r="O118" s="147">
        <f t="shared" si="136"/>
        <v>0</v>
      </c>
      <c r="P118" s="147">
        <f t="shared" si="137"/>
        <v>0</v>
      </c>
      <c r="Q118" s="148">
        <f t="shared" si="138"/>
        <v>0</v>
      </c>
      <c r="R118" s="148">
        <f t="shared" si="139"/>
        <v>0</v>
      </c>
      <c r="S118" s="148">
        <f t="shared" si="140"/>
        <v>0</v>
      </c>
      <c r="T118" s="148">
        <f t="shared" si="141"/>
        <v>0</v>
      </c>
      <c r="U118" s="148">
        <f t="shared" si="142"/>
        <v>0</v>
      </c>
      <c r="V118" s="159">
        <f t="shared" si="143"/>
        <v>0</v>
      </c>
      <c r="W118" s="148">
        <f t="shared" si="144"/>
        <v>0</v>
      </c>
      <c r="X118" s="148">
        <f t="shared" si="145"/>
        <v>0</v>
      </c>
      <c r="Y118" s="148">
        <f t="shared" si="146"/>
        <v>0</v>
      </c>
      <c r="Z118" s="148">
        <f t="shared" si="147"/>
        <v>0</v>
      </c>
      <c r="AA118" s="148">
        <f t="shared" si="148"/>
        <v>0</v>
      </c>
      <c r="AB118" s="148">
        <f t="shared" si="149"/>
        <v>0</v>
      </c>
    </row>
    <row r="119" spans="1:28" x14ac:dyDescent="0.35">
      <c r="A119" t="str">
        <f>Database!V119</f>
        <v>D</v>
      </c>
      <c r="B119">
        <f>Database!W119</f>
        <v>2</v>
      </c>
      <c r="C119">
        <f>Database!X119</f>
        <v>3</v>
      </c>
      <c r="E119" s="146">
        <f t="shared" si="126"/>
        <v>0</v>
      </c>
      <c r="F119" s="146">
        <f t="shared" si="127"/>
        <v>0</v>
      </c>
      <c r="G119" s="149">
        <f t="shared" si="128"/>
        <v>0</v>
      </c>
      <c r="H119" s="149">
        <f t="shared" si="129"/>
        <v>0</v>
      </c>
      <c r="I119" s="151">
        <f t="shared" si="130"/>
        <v>0</v>
      </c>
      <c r="J119" s="151">
        <f t="shared" si="131"/>
        <v>0</v>
      </c>
      <c r="K119" s="148">
        <f t="shared" si="132"/>
        <v>2</v>
      </c>
      <c r="L119" s="148">
        <f t="shared" si="133"/>
        <v>6</v>
      </c>
      <c r="M119" s="150">
        <f t="shared" si="134"/>
        <v>0</v>
      </c>
      <c r="N119" s="150">
        <f t="shared" si="135"/>
        <v>0</v>
      </c>
      <c r="O119" s="147">
        <f t="shared" si="136"/>
        <v>0</v>
      </c>
      <c r="P119" s="147">
        <f t="shared" si="137"/>
        <v>0</v>
      </c>
      <c r="Q119" s="148">
        <f t="shared" si="138"/>
        <v>0</v>
      </c>
      <c r="R119" s="148">
        <f t="shared" si="139"/>
        <v>0</v>
      </c>
      <c r="S119" s="148">
        <f t="shared" si="140"/>
        <v>0</v>
      </c>
      <c r="T119" s="148">
        <f t="shared" si="141"/>
        <v>0</v>
      </c>
      <c r="U119" s="148">
        <f t="shared" si="142"/>
        <v>0</v>
      </c>
      <c r="V119" s="159">
        <f t="shared" si="143"/>
        <v>0</v>
      </c>
      <c r="W119" s="148">
        <f t="shared" si="144"/>
        <v>0</v>
      </c>
      <c r="X119" s="148">
        <f t="shared" si="145"/>
        <v>0</v>
      </c>
      <c r="Y119" s="148">
        <f t="shared" si="146"/>
        <v>0</v>
      </c>
      <c r="Z119" s="148">
        <f t="shared" si="147"/>
        <v>0</v>
      </c>
      <c r="AA119" s="148">
        <f t="shared" si="148"/>
        <v>0</v>
      </c>
      <c r="AB119" s="148">
        <f t="shared" si="149"/>
        <v>0</v>
      </c>
    </row>
    <row r="120" spans="1:28" x14ac:dyDescent="0.35">
      <c r="A120" t="str">
        <f>Database!V120</f>
        <v>dk</v>
      </c>
      <c r="B120">
        <f>Database!W120</f>
        <v>1</v>
      </c>
      <c r="C120">
        <f>Database!X120</f>
        <v>2</v>
      </c>
      <c r="E120" s="146">
        <f t="shared" si="126"/>
        <v>1</v>
      </c>
      <c r="F120" s="146">
        <f t="shared" si="127"/>
        <v>2</v>
      </c>
      <c r="G120" s="149">
        <f t="shared" si="128"/>
        <v>0</v>
      </c>
      <c r="H120" s="149">
        <f t="shared" si="129"/>
        <v>0</v>
      </c>
      <c r="I120" s="151">
        <f t="shared" si="130"/>
        <v>0</v>
      </c>
      <c r="J120" s="151">
        <f t="shared" si="131"/>
        <v>0</v>
      </c>
      <c r="K120" s="148">
        <f t="shared" si="132"/>
        <v>0</v>
      </c>
      <c r="L120" s="148">
        <f t="shared" si="133"/>
        <v>0</v>
      </c>
      <c r="M120" s="150">
        <f t="shared" si="134"/>
        <v>0</v>
      </c>
      <c r="N120" s="150">
        <f t="shared" si="135"/>
        <v>0</v>
      </c>
      <c r="O120" s="147">
        <f t="shared" si="136"/>
        <v>0</v>
      </c>
      <c r="P120" s="147">
        <f t="shared" si="137"/>
        <v>0</v>
      </c>
      <c r="Q120" s="148">
        <f t="shared" si="138"/>
        <v>0</v>
      </c>
      <c r="R120" s="148">
        <f t="shared" si="139"/>
        <v>0</v>
      </c>
      <c r="S120" s="148">
        <f t="shared" si="140"/>
        <v>0</v>
      </c>
      <c r="T120" s="148">
        <f t="shared" si="141"/>
        <v>0</v>
      </c>
      <c r="U120" s="148">
        <f t="shared" si="142"/>
        <v>0</v>
      </c>
      <c r="V120" s="159">
        <f t="shared" si="143"/>
        <v>0</v>
      </c>
      <c r="W120" s="148">
        <f t="shared" si="144"/>
        <v>0</v>
      </c>
      <c r="X120" s="148">
        <f t="shared" si="145"/>
        <v>0</v>
      </c>
      <c r="Y120" s="148">
        <f t="shared" si="146"/>
        <v>0</v>
      </c>
      <c r="Z120" s="148">
        <f t="shared" si="147"/>
        <v>0</v>
      </c>
      <c r="AA120" s="148">
        <f t="shared" si="148"/>
        <v>0</v>
      </c>
      <c r="AB120" s="148">
        <f t="shared" si="149"/>
        <v>0</v>
      </c>
    </row>
    <row r="121" spans="1:28" x14ac:dyDescent="0.35">
      <c r="A121" t="str">
        <f>Database!V121</f>
        <v>S</v>
      </c>
      <c r="B121">
        <f>Database!W121</f>
        <v>2</v>
      </c>
      <c r="C121">
        <f>Database!X121</f>
        <v>2</v>
      </c>
      <c r="E121" s="146">
        <f t="shared" si="126"/>
        <v>0</v>
      </c>
      <c r="F121" s="146">
        <f t="shared" si="127"/>
        <v>0</v>
      </c>
      <c r="G121" s="149">
        <f t="shared" si="128"/>
        <v>0</v>
      </c>
      <c r="H121" s="149">
        <f t="shared" si="129"/>
        <v>0</v>
      </c>
      <c r="I121" s="151">
        <f t="shared" si="130"/>
        <v>2</v>
      </c>
      <c r="J121" s="151">
        <f t="shared" si="131"/>
        <v>4</v>
      </c>
      <c r="K121" s="148">
        <f t="shared" si="132"/>
        <v>0</v>
      </c>
      <c r="L121" s="148">
        <f t="shared" si="133"/>
        <v>0</v>
      </c>
      <c r="M121" s="150">
        <f t="shared" si="134"/>
        <v>0</v>
      </c>
      <c r="N121" s="150">
        <f t="shared" si="135"/>
        <v>0</v>
      </c>
      <c r="O121" s="147">
        <f t="shared" si="136"/>
        <v>0</v>
      </c>
      <c r="P121" s="147">
        <f t="shared" si="137"/>
        <v>0</v>
      </c>
      <c r="Q121" s="148">
        <f t="shared" si="138"/>
        <v>0</v>
      </c>
      <c r="R121" s="148">
        <f t="shared" si="139"/>
        <v>0</v>
      </c>
      <c r="S121" s="148">
        <f t="shared" si="140"/>
        <v>0</v>
      </c>
      <c r="T121" s="148">
        <f t="shared" si="141"/>
        <v>0</v>
      </c>
      <c r="U121" s="148">
        <f t="shared" si="142"/>
        <v>0</v>
      </c>
      <c r="V121" s="159">
        <f t="shared" si="143"/>
        <v>0</v>
      </c>
      <c r="W121" s="148">
        <f t="shared" si="144"/>
        <v>0</v>
      </c>
      <c r="X121" s="148">
        <f t="shared" si="145"/>
        <v>0</v>
      </c>
      <c r="Y121" s="148">
        <f t="shared" si="146"/>
        <v>0</v>
      </c>
      <c r="Z121" s="148">
        <f t="shared" si="147"/>
        <v>0</v>
      </c>
      <c r="AA121" s="148">
        <f t="shared" si="148"/>
        <v>0</v>
      </c>
      <c r="AB121" s="148">
        <f t="shared" si="149"/>
        <v>0</v>
      </c>
    </row>
    <row r="122" spans="1:28" x14ac:dyDescent="0.35">
      <c r="A122" t="str">
        <f>Database!V122</f>
        <v>cansl</v>
      </c>
      <c r="B122">
        <f>Database!W122</f>
        <v>0</v>
      </c>
      <c r="C122">
        <f>Database!X122</f>
        <v>0</v>
      </c>
      <c r="E122" s="146">
        <f t="shared" si="126"/>
        <v>0</v>
      </c>
      <c r="F122" s="146">
        <f t="shared" si="127"/>
        <v>0</v>
      </c>
      <c r="G122" s="149">
        <f t="shared" si="128"/>
        <v>0</v>
      </c>
      <c r="H122" s="149">
        <f t="shared" si="129"/>
        <v>0</v>
      </c>
      <c r="I122" s="151">
        <f t="shared" si="130"/>
        <v>0</v>
      </c>
      <c r="J122" s="151">
        <f t="shared" si="131"/>
        <v>0</v>
      </c>
      <c r="K122" s="148">
        <f t="shared" si="132"/>
        <v>0</v>
      </c>
      <c r="L122" s="148">
        <f t="shared" si="133"/>
        <v>0</v>
      </c>
      <c r="M122" s="150">
        <f t="shared" si="134"/>
        <v>0</v>
      </c>
      <c r="N122" s="150">
        <f t="shared" si="135"/>
        <v>0</v>
      </c>
      <c r="O122" s="147">
        <f t="shared" si="136"/>
        <v>0</v>
      </c>
      <c r="P122" s="147">
        <f t="shared" si="137"/>
        <v>0</v>
      </c>
      <c r="Q122" s="148">
        <f t="shared" si="138"/>
        <v>0</v>
      </c>
      <c r="R122" s="148">
        <f t="shared" si="139"/>
        <v>0</v>
      </c>
      <c r="S122" s="148">
        <f t="shared" si="140"/>
        <v>0</v>
      </c>
      <c r="T122" s="148">
        <f t="shared" si="141"/>
        <v>0</v>
      </c>
      <c r="U122" s="148">
        <f t="shared" si="142"/>
        <v>0</v>
      </c>
      <c r="V122" s="159">
        <f t="shared" si="143"/>
        <v>0</v>
      </c>
      <c r="W122" s="148">
        <f t="shared" si="144"/>
        <v>0</v>
      </c>
      <c r="X122" s="148">
        <f t="shared" si="145"/>
        <v>0</v>
      </c>
      <c r="Y122" s="148">
        <f t="shared" si="146"/>
        <v>0</v>
      </c>
      <c r="Z122" s="148">
        <f t="shared" si="147"/>
        <v>0</v>
      </c>
      <c r="AA122" s="148">
        <f t="shared" si="148"/>
        <v>0</v>
      </c>
      <c r="AB122" s="148">
        <f t="shared" si="149"/>
        <v>0</v>
      </c>
    </row>
    <row r="123" spans="1:28" x14ac:dyDescent="0.35">
      <c r="A123" t="str">
        <f>Database!V123</f>
        <v>DK</v>
      </c>
      <c r="B123">
        <f>Database!W123</f>
        <v>2</v>
      </c>
      <c r="C123">
        <f>Database!X123</f>
        <v>4</v>
      </c>
      <c r="E123" s="146">
        <f t="shared" si="126"/>
        <v>2</v>
      </c>
      <c r="F123" s="146">
        <f t="shared" si="127"/>
        <v>8</v>
      </c>
      <c r="G123" s="149">
        <f t="shared" si="128"/>
        <v>0</v>
      </c>
      <c r="H123" s="149">
        <f t="shared" si="129"/>
        <v>0</v>
      </c>
      <c r="I123" s="151">
        <f t="shared" si="130"/>
        <v>0</v>
      </c>
      <c r="J123" s="151">
        <f t="shared" si="131"/>
        <v>0</v>
      </c>
      <c r="K123" s="148">
        <f t="shared" si="132"/>
        <v>0</v>
      </c>
      <c r="L123" s="148">
        <f t="shared" si="133"/>
        <v>0</v>
      </c>
      <c r="M123" s="150">
        <f t="shared" si="134"/>
        <v>0</v>
      </c>
      <c r="N123" s="150">
        <f t="shared" si="135"/>
        <v>0</v>
      </c>
      <c r="O123" s="147">
        <f t="shared" si="136"/>
        <v>0</v>
      </c>
      <c r="P123" s="147">
        <f t="shared" si="137"/>
        <v>0</v>
      </c>
      <c r="Q123" s="148">
        <f t="shared" si="138"/>
        <v>0</v>
      </c>
      <c r="R123" s="148">
        <f t="shared" si="139"/>
        <v>0</v>
      </c>
      <c r="S123" s="148">
        <f t="shared" si="140"/>
        <v>0</v>
      </c>
      <c r="T123" s="148">
        <f t="shared" si="141"/>
        <v>0</v>
      </c>
      <c r="U123" s="148">
        <f t="shared" si="142"/>
        <v>0</v>
      </c>
      <c r="V123" s="159">
        <f t="shared" si="143"/>
        <v>0</v>
      </c>
      <c r="W123" s="148">
        <f t="shared" si="144"/>
        <v>0</v>
      </c>
      <c r="X123" s="148">
        <f t="shared" si="145"/>
        <v>0</v>
      </c>
      <c r="Y123" s="148">
        <f t="shared" si="146"/>
        <v>0</v>
      </c>
      <c r="Z123" s="148">
        <f t="shared" si="147"/>
        <v>0</v>
      </c>
      <c r="AA123" s="148">
        <f t="shared" si="148"/>
        <v>0</v>
      </c>
      <c r="AB123" s="148">
        <f t="shared" si="149"/>
        <v>0</v>
      </c>
    </row>
    <row r="124" spans="1:28" x14ac:dyDescent="0.35">
      <c r="A124" t="str">
        <f>Database!V124</f>
        <v>S</v>
      </c>
      <c r="B124">
        <f>Database!W124</f>
        <v>2</v>
      </c>
      <c r="C124">
        <f>Database!X124</f>
        <v>4</v>
      </c>
      <c r="E124" s="146">
        <f t="shared" si="126"/>
        <v>0</v>
      </c>
      <c r="F124" s="146">
        <f t="shared" si="127"/>
        <v>0</v>
      </c>
      <c r="G124" s="149">
        <f t="shared" si="128"/>
        <v>0</v>
      </c>
      <c r="H124" s="149">
        <f t="shared" si="129"/>
        <v>0</v>
      </c>
      <c r="I124" s="151">
        <f t="shared" si="130"/>
        <v>2</v>
      </c>
      <c r="J124" s="151">
        <f t="shared" si="131"/>
        <v>8</v>
      </c>
      <c r="K124" s="148">
        <f t="shared" si="132"/>
        <v>0</v>
      </c>
      <c r="L124" s="148">
        <f t="shared" si="133"/>
        <v>0</v>
      </c>
      <c r="M124" s="150">
        <f t="shared" si="134"/>
        <v>0</v>
      </c>
      <c r="N124" s="150">
        <f t="shared" si="135"/>
        <v>0</v>
      </c>
      <c r="O124" s="147">
        <f t="shared" si="136"/>
        <v>0</v>
      </c>
      <c r="P124" s="147">
        <f t="shared" si="137"/>
        <v>0</v>
      </c>
      <c r="Q124" s="148">
        <f t="shared" si="138"/>
        <v>0</v>
      </c>
      <c r="R124" s="148">
        <f t="shared" si="139"/>
        <v>0</v>
      </c>
      <c r="S124" s="148">
        <f t="shared" si="140"/>
        <v>0</v>
      </c>
      <c r="T124" s="148">
        <f t="shared" si="141"/>
        <v>0</v>
      </c>
      <c r="U124" s="148">
        <f t="shared" si="142"/>
        <v>0</v>
      </c>
      <c r="V124" s="159">
        <f t="shared" si="143"/>
        <v>0</v>
      </c>
      <c r="W124" s="148">
        <f t="shared" si="144"/>
        <v>0</v>
      </c>
      <c r="X124" s="148">
        <f t="shared" si="145"/>
        <v>0</v>
      </c>
      <c r="Y124" s="148">
        <f t="shared" si="146"/>
        <v>0</v>
      </c>
      <c r="Z124" s="148">
        <f t="shared" si="147"/>
        <v>0</v>
      </c>
      <c r="AA124" s="148">
        <f t="shared" si="148"/>
        <v>0</v>
      </c>
      <c r="AB124" s="148">
        <f t="shared" si="149"/>
        <v>0</v>
      </c>
    </row>
    <row r="125" spans="1:28" x14ac:dyDescent="0.35">
      <c r="A125" t="str">
        <f>Database!V125</f>
        <v>DK</v>
      </c>
      <c r="B125">
        <f>Database!W125</f>
        <v>4</v>
      </c>
      <c r="C125">
        <f>Database!X125</f>
        <v>2</v>
      </c>
      <c r="E125" s="146">
        <f t="shared" si="126"/>
        <v>4</v>
      </c>
      <c r="F125" s="146">
        <f t="shared" si="127"/>
        <v>8</v>
      </c>
      <c r="G125" s="149">
        <f t="shared" si="128"/>
        <v>0</v>
      </c>
      <c r="H125" s="149">
        <f t="shared" si="129"/>
        <v>0</v>
      </c>
      <c r="I125" s="151">
        <f t="shared" si="130"/>
        <v>0</v>
      </c>
      <c r="J125" s="151">
        <f t="shared" si="131"/>
        <v>0</v>
      </c>
      <c r="K125" s="148">
        <f t="shared" si="132"/>
        <v>0</v>
      </c>
      <c r="L125" s="148">
        <f t="shared" si="133"/>
        <v>0</v>
      </c>
      <c r="M125" s="150">
        <f t="shared" si="134"/>
        <v>0</v>
      </c>
      <c r="N125" s="150">
        <f t="shared" si="135"/>
        <v>0</v>
      </c>
      <c r="O125" s="147">
        <f t="shared" si="136"/>
        <v>0</v>
      </c>
      <c r="P125" s="147">
        <f t="shared" si="137"/>
        <v>0</v>
      </c>
      <c r="Q125" s="148">
        <f t="shared" si="138"/>
        <v>0</v>
      </c>
      <c r="R125" s="148">
        <f t="shared" si="139"/>
        <v>0</v>
      </c>
      <c r="S125" s="148">
        <f t="shared" si="140"/>
        <v>0</v>
      </c>
      <c r="T125" s="148">
        <f t="shared" si="141"/>
        <v>0</v>
      </c>
      <c r="U125" s="148">
        <f t="shared" si="142"/>
        <v>0</v>
      </c>
      <c r="V125" s="159">
        <f t="shared" si="143"/>
        <v>0</v>
      </c>
      <c r="W125" s="148">
        <f t="shared" si="144"/>
        <v>0</v>
      </c>
      <c r="X125" s="148">
        <f t="shared" si="145"/>
        <v>0</v>
      </c>
      <c r="Y125" s="148">
        <f t="shared" si="146"/>
        <v>0</v>
      </c>
      <c r="Z125" s="148">
        <f t="shared" si="147"/>
        <v>0</v>
      </c>
      <c r="AA125" s="148">
        <f t="shared" si="148"/>
        <v>0</v>
      </c>
      <c r="AB125" s="148">
        <f t="shared" si="149"/>
        <v>0</v>
      </c>
    </row>
    <row r="126" spans="1:28" x14ac:dyDescent="0.35">
      <c r="A126" t="str">
        <f>Database!V126</f>
        <v>cansl</v>
      </c>
      <c r="B126">
        <f>Database!W126</f>
        <v>0</v>
      </c>
      <c r="C126">
        <f>Database!X126</f>
        <v>0</v>
      </c>
      <c r="E126" s="146">
        <f t="shared" si="126"/>
        <v>0</v>
      </c>
      <c r="F126" s="146">
        <f t="shared" si="127"/>
        <v>0</v>
      </c>
      <c r="G126" s="149">
        <f t="shared" si="128"/>
        <v>0</v>
      </c>
      <c r="H126" s="149">
        <f t="shared" si="129"/>
        <v>0</v>
      </c>
      <c r="I126" s="151">
        <f t="shared" si="130"/>
        <v>0</v>
      </c>
      <c r="J126" s="151">
        <f t="shared" si="131"/>
        <v>0</v>
      </c>
      <c r="K126" s="148">
        <f t="shared" si="132"/>
        <v>0</v>
      </c>
      <c r="L126" s="148">
        <f t="shared" si="133"/>
        <v>0</v>
      </c>
      <c r="M126" s="150">
        <f t="shared" si="134"/>
        <v>0</v>
      </c>
      <c r="N126" s="150">
        <f t="shared" si="135"/>
        <v>0</v>
      </c>
      <c r="O126" s="147">
        <f t="shared" si="136"/>
        <v>0</v>
      </c>
      <c r="P126" s="147">
        <f t="shared" si="137"/>
        <v>0</v>
      </c>
      <c r="Q126" s="148">
        <f t="shared" si="138"/>
        <v>0</v>
      </c>
      <c r="R126" s="148">
        <f t="shared" si="139"/>
        <v>0</v>
      </c>
      <c r="S126" s="148">
        <f t="shared" si="140"/>
        <v>0</v>
      </c>
      <c r="T126" s="148">
        <f t="shared" si="141"/>
        <v>0</v>
      </c>
      <c r="U126" s="148">
        <f t="shared" si="142"/>
        <v>0</v>
      </c>
      <c r="V126" s="159">
        <f t="shared" si="143"/>
        <v>0</v>
      </c>
      <c r="W126" s="148">
        <f t="shared" si="144"/>
        <v>0</v>
      </c>
      <c r="X126" s="148">
        <f t="shared" si="145"/>
        <v>0</v>
      </c>
      <c r="Y126" s="148">
        <f t="shared" si="146"/>
        <v>0</v>
      </c>
      <c r="Z126" s="148">
        <f t="shared" si="147"/>
        <v>0</v>
      </c>
      <c r="AA126" s="148">
        <f t="shared" si="148"/>
        <v>0</v>
      </c>
      <c r="AB126" s="148">
        <f t="shared" si="149"/>
        <v>0</v>
      </c>
    </row>
    <row r="127" spans="1:28" x14ac:dyDescent="0.35">
      <c r="A127" t="str">
        <f>Database!V127</f>
        <v>DK</v>
      </c>
      <c r="B127">
        <f>Database!W127</f>
        <v>0</v>
      </c>
      <c r="C127">
        <f>Database!X127</f>
        <v>2</v>
      </c>
      <c r="E127" s="146">
        <f t="shared" si="126"/>
        <v>0</v>
      </c>
      <c r="F127" s="146">
        <f t="shared" si="127"/>
        <v>0</v>
      </c>
      <c r="G127" s="149">
        <f t="shared" si="128"/>
        <v>0</v>
      </c>
      <c r="H127" s="149">
        <f t="shared" si="129"/>
        <v>0</v>
      </c>
      <c r="I127" s="151">
        <f t="shared" si="130"/>
        <v>0</v>
      </c>
      <c r="J127" s="151">
        <f t="shared" si="131"/>
        <v>0</v>
      </c>
      <c r="K127" s="148">
        <f t="shared" si="132"/>
        <v>0</v>
      </c>
      <c r="L127" s="148">
        <f t="shared" si="133"/>
        <v>0</v>
      </c>
      <c r="M127" s="150">
        <f t="shared" si="134"/>
        <v>0</v>
      </c>
      <c r="N127" s="150">
        <f t="shared" si="135"/>
        <v>0</v>
      </c>
      <c r="O127" s="147">
        <f t="shared" si="136"/>
        <v>0</v>
      </c>
      <c r="P127" s="147">
        <f t="shared" si="137"/>
        <v>0</v>
      </c>
      <c r="Q127" s="148">
        <f t="shared" si="138"/>
        <v>0</v>
      </c>
      <c r="R127" s="148">
        <f t="shared" si="139"/>
        <v>0</v>
      </c>
      <c r="S127" s="148">
        <f t="shared" si="140"/>
        <v>0</v>
      </c>
      <c r="T127" s="148">
        <f t="shared" si="141"/>
        <v>0</v>
      </c>
      <c r="U127" s="148">
        <f t="shared" si="142"/>
        <v>0</v>
      </c>
      <c r="V127" s="159">
        <f t="shared" si="143"/>
        <v>0</v>
      </c>
      <c r="W127" s="148">
        <f t="shared" si="144"/>
        <v>0</v>
      </c>
      <c r="X127" s="148">
        <f t="shared" si="145"/>
        <v>0</v>
      </c>
      <c r="Y127" s="148">
        <f t="shared" si="146"/>
        <v>0</v>
      </c>
      <c r="Z127" s="148">
        <f t="shared" si="147"/>
        <v>0</v>
      </c>
      <c r="AA127" s="148">
        <f t="shared" si="148"/>
        <v>0</v>
      </c>
      <c r="AB127" s="148">
        <f t="shared" si="149"/>
        <v>0</v>
      </c>
    </row>
    <row r="128" spans="1:28" x14ac:dyDescent="0.35">
      <c r="A128" t="str">
        <f>Database!V128</f>
        <v>UK</v>
      </c>
      <c r="B128">
        <f>Database!W128</f>
        <v>2</v>
      </c>
      <c r="C128">
        <f>Database!X128</f>
        <v>2</v>
      </c>
      <c r="E128" s="146">
        <f t="shared" si="126"/>
        <v>0</v>
      </c>
      <c r="F128" s="146">
        <f t="shared" si="127"/>
        <v>0</v>
      </c>
      <c r="G128" s="149">
        <f t="shared" si="128"/>
        <v>0</v>
      </c>
      <c r="H128" s="149">
        <f t="shared" si="129"/>
        <v>0</v>
      </c>
      <c r="I128" s="151">
        <f t="shared" si="130"/>
        <v>0</v>
      </c>
      <c r="J128" s="151">
        <f t="shared" si="131"/>
        <v>0</v>
      </c>
      <c r="K128" s="148">
        <f t="shared" si="132"/>
        <v>0</v>
      </c>
      <c r="L128" s="148">
        <f t="shared" si="133"/>
        <v>0</v>
      </c>
      <c r="M128" s="150">
        <f t="shared" si="134"/>
        <v>0</v>
      </c>
      <c r="N128" s="150">
        <f t="shared" si="135"/>
        <v>0</v>
      </c>
      <c r="O128" s="147">
        <f t="shared" si="136"/>
        <v>2</v>
      </c>
      <c r="P128" s="147">
        <f t="shared" si="137"/>
        <v>4</v>
      </c>
      <c r="Q128" s="148">
        <f t="shared" si="138"/>
        <v>0</v>
      </c>
      <c r="R128" s="148">
        <f t="shared" si="139"/>
        <v>0</v>
      </c>
      <c r="S128" s="148">
        <f t="shared" si="140"/>
        <v>0</v>
      </c>
      <c r="T128" s="148">
        <f t="shared" si="141"/>
        <v>0</v>
      </c>
      <c r="U128" s="148">
        <f t="shared" si="142"/>
        <v>2</v>
      </c>
      <c r="V128" s="159">
        <f t="shared" si="143"/>
        <v>4</v>
      </c>
      <c r="W128" s="148">
        <f t="shared" si="144"/>
        <v>0</v>
      </c>
      <c r="X128" s="148">
        <f t="shared" si="145"/>
        <v>0</v>
      </c>
      <c r="Y128" s="148">
        <f t="shared" si="146"/>
        <v>0</v>
      </c>
      <c r="Z128" s="148">
        <f t="shared" si="147"/>
        <v>0</v>
      </c>
      <c r="AA128" s="148">
        <f t="shared" si="148"/>
        <v>0</v>
      </c>
      <c r="AB128" s="148">
        <f t="shared" si="149"/>
        <v>0</v>
      </c>
    </row>
    <row r="129" spans="1:28" x14ac:dyDescent="0.35">
      <c r="A129" t="str">
        <f>Database!V129</f>
        <v>DK</v>
      </c>
      <c r="B129">
        <f>Database!W129</f>
        <v>2</v>
      </c>
      <c r="C129">
        <f>Database!X129</f>
        <v>3</v>
      </c>
      <c r="E129" s="146">
        <f t="shared" si="126"/>
        <v>2</v>
      </c>
      <c r="F129" s="146">
        <f t="shared" si="127"/>
        <v>6</v>
      </c>
      <c r="G129" s="149">
        <f t="shared" si="128"/>
        <v>0</v>
      </c>
      <c r="H129" s="149">
        <f t="shared" si="129"/>
        <v>0</v>
      </c>
      <c r="I129" s="151">
        <f t="shared" si="130"/>
        <v>0</v>
      </c>
      <c r="J129" s="151">
        <f t="shared" si="131"/>
        <v>0</v>
      </c>
      <c r="K129" s="148">
        <f t="shared" si="132"/>
        <v>0</v>
      </c>
      <c r="L129" s="148">
        <f t="shared" si="133"/>
        <v>0</v>
      </c>
      <c r="M129" s="150">
        <f t="shared" si="134"/>
        <v>0</v>
      </c>
      <c r="N129" s="150">
        <f t="shared" si="135"/>
        <v>0</v>
      </c>
      <c r="O129" s="147">
        <f t="shared" si="136"/>
        <v>0</v>
      </c>
      <c r="P129" s="147">
        <f t="shared" si="137"/>
        <v>0</v>
      </c>
      <c r="Q129" s="148">
        <f t="shared" si="138"/>
        <v>0</v>
      </c>
      <c r="R129" s="148">
        <f t="shared" si="139"/>
        <v>0</v>
      </c>
      <c r="S129" s="148">
        <f t="shared" si="140"/>
        <v>0</v>
      </c>
      <c r="T129" s="148">
        <f t="shared" si="141"/>
        <v>0</v>
      </c>
      <c r="U129" s="148">
        <f t="shared" si="142"/>
        <v>0</v>
      </c>
      <c r="V129" s="159">
        <f t="shared" si="143"/>
        <v>0</v>
      </c>
      <c r="W129" s="148">
        <f t="shared" si="144"/>
        <v>0</v>
      </c>
      <c r="X129" s="148">
        <f t="shared" si="145"/>
        <v>0</v>
      </c>
      <c r="Y129" s="148">
        <f t="shared" si="146"/>
        <v>0</v>
      </c>
      <c r="Z129" s="148">
        <f t="shared" si="147"/>
        <v>0</v>
      </c>
      <c r="AA129" s="148">
        <f t="shared" si="148"/>
        <v>0</v>
      </c>
      <c r="AB129" s="148">
        <f t="shared" si="149"/>
        <v>0</v>
      </c>
    </row>
    <row r="130" spans="1:28" x14ac:dyDescent="0.35">
      <c r="A130" t="str">
        <f>Database!V130</f>
        <v>DK</v>
      </c>
      <c r="B130">
        <f>Database!W130</f>
        <v>2</v>
      </c>
      <c r="C130">
        <f>Database!X130</f>
        <v>7</v>
      </c>
      <c r="E130" s="146">
        <f t="shared" si="126"/>
        <v>2</v>
      </c>
      <c r="F130" s="146">
        <f t="shared" si="127"/>
        <v>14</v>
      </c>
      <c r="G130" s="149">
        <f t="shared" si="128"/>
        <v>0</v>
      </c>
      <c r="H130" s="149">
        <f t="shared" si="129"/>
        <v>0</v>
      </c>
      <c r="I130" s="151">
        <f t="shared" si="130"/>
        <v>0</v>
      </c>
      <c r="J130" s="151">
        <f t="shared" si="131"/>
        <v>0</v>
      </c>
      <c r="K130" s="148">
        <f t="shared" si="132"/>
        <v>0</v>
      </c>
      <c r="L130" s="148">
        <f t="shared" si="133"/>
        <v>0</v>
      </c>
      <c r="M130" s="150">
        <f t="shared" si="134"/>
        <v>0</v>
      </c>
      <c r="N130" s="150">
        <f t="shared" si="135"/>
        <v>0</v>
      </c>
      <c r="O130" s="147">
        <f t="shared" si="136"/>
        <v>0</v>
      </c>
      <c r="P130" s="147">
        <f t="shared" si="137"/>
        <v>0</v>
      </c>
      <c r="Q130" s="148">
        <f t="shared" si="138"/>
        <v>0</v>
      </c>
      <c r="R130" s="148">
        <f t="shared" si="139"/>
        <v>0</v>
      </c>
      <c r="S130" s="148">
        <f t="shared" si="140"/>
        <v>0</v>
      </c>
      <c r="T130" s="148">
        <f t="shared" si="141"/>
        <v>0</v>
      </c>
      <c r="U130" s="148">
        <f t="shared" si="142"/>
        <v>0</v>
      </c>
      <c r="V130" s="159">
        <f t="shared" si="143"/>
        <v>0</v>
      </c>
      <c r="W130" s="148">
        <f t="shared" si="144"/>
        <v>0</v>
      </c>
      <c r="X130" s="148">
        <f t="shared" si="145"/>
        <v>0</v>
      </c>
      <c r="Y130" s="148">
        <f t="shared" si="146"/>
        <v>0</v>
      </c>
      <c r="Z130" s="148">
        <f t="shared" si="147"/>
        <v>0</v>
      </c>
      <c r="AA130" s="148">
        <f t="shared" si="148"/>
        <v>0</v>
      </c>
      <c r="AB130" s="148">
        <f t="shared" si="149"/>
        <v>0</v>
      </c>
    </row>
    <row r="131" spans="1:28" x14ac:dyDescent="0.35">
      <c r="A131" t="str">
        <f>Database!V131</f>
        <v>DK</v>
      </c>
      <c r="B131">
        <f>Database!W131</f>
        <v>2</v>
      </c>
      <c r="C131">
        <f>Database!X131</f>
        <v>5</v>
      </c>
      <c r="E131" s="146">
        <f t="shared" si="126"/>
        <v>2</v>
      </c>
      <c r="F131" s="146">
        <f t="shared" si="127"/>
        <v>10</v>
      </c>
      <c r="G131" s="149">
        <f t="shared" si="128"/>
        <v>0</v>
      </c>
      <c r="H131" s="149">
        <f t="shared" si="129"/>
        <v>0</v>
      </c>
      <c r="I131" s="151">
        <f t="shared" si="130"/>
        <v>0</v>
      </c>
      <c r="J131" s="151">
        <f t="shared" si="131"/>
        <v>0</v>
      </c>
      <c r="K131" s="148">
        <f t="shared" si="132"/>
        <v>0</v>
      </c>
      <c r="L131" s="148">
        <f t="shared" si="133"/>
        <v>0</v>
      </c>
      <c r="M131" s="150">
        <f t="shared" si="134"/>
        <v>0</v>
      </c>
      <c r="N131" s="150">
        <f t="shared" si="135"/>
        <v>0</v>
      </c>
      <c r="O131" s="147">
        <f t="shared" si="136"/>
        <v>0</v>
      </c>
      <c r="P131" s="147">
        <f t="shared" si="137"/>
        <v>0</v>
      </c>
      <c r="Q131" s="148">
        <f t="shared" si="138"/>
        <v>0</v>
      </c>
      <c r="R131" s="148">
        <f t="shared" si="139"/>
        <v>0</v>
      </c>
      <c r="S131" s="148">
        <f t="shared" si="140"/>
        <v>0</v>
      </c>
      <c r="T131" s="148">
        <f t="shared" si="141"/>
        <v>0</v>
      </c>
      <c r="U131" s="148">
        <f t="shared" si="142"/>
        <v>0</v>
      </c>
      <c r="V131" s="159">
        <f t="shared" si="143"/>
        <v>0</v>
      </c>
      <c r="W131" s="148">
        <f t="shared" si="144"/>
        <v>0</v>
      </c>
      <c r="X131" s="148">
        <f t="shared" si="145"/>
        <v>0</v>
      </c>
      <c r="Y131" s="148">
        <f t="shared" si="146"/>
        <v>0</v>
      </c>
      <c r="Z131" s="148">
        <f t="shared" si="147"/>
        <v>0</v>
      </c>
      <c r="AA131" s="148">
        <f t="shared" si="148"/>
        <v>0</v>
      </c>
      <c r="AB131" s="148">
        <f t="shared" si="149"/>
        <v>0</v>
      </c>
    </row>
    <row r="132" spans="1:28" x14ac:dyDescent="0.35">
      <c r="A132" t="str">
        <f>Database!V132</f>
        <v>D</v>
      </c>
      <c r="B132">
        <f>Database!W132</f>
        <v>2</v>
      </c>
      <c r="C132">
        <f>Database!X132</f>
        <v>2</v>
      </c>
      <c r="E132" s="146">
        <f t="shared" si="126"/>
        <v>0</v>
      </c>
      <c r="F132" s="146">
        <f t="shared" si="127"/>
        <v>0</v>
      </c>
      <c r="G132" s="149">
        <f t="shared" si="128"/>
        <v>0</v>
      </c>
      <c r="H132" s="149">
        <f t="shared" si="129"/>
        <v>0</v>
      </c>
      <c r="I132" s="151">
        <f t="shared" si="130"/>
        <v>0</v>
      </c>
      <c r="J132" s="151">
        <f t="shared" si="131"/>
        <v>0</v>
      </c>
      <c r="K132" s="148">
        <f t="shared" si="132"/>
        <v>2</v>
      </c>
      <c r="L132" s="148">
        <f t="shared" si="133"/>
        <v>4</v>
      </c>
      <c r="M132" s="150">
        <f t="shared" si="134"/>
        <v>0</v>
      </c>
      <c r="N132" s="150">
        <f t="shared" si="135"/>
        <v>0</v>
      </c>
      <c r="O132" s="147">
        <f t="shared" si="136"/>
        <v>0</v>
      </c>
      <c r="P132" s="147">
        <f t="shared" si="137"/>
        <v>0</v>
      </c>
      <c r="Q132" s="148">
        <f t="shared" si="138"/>
        <v>0</v>
      </c>
      <c r="R132" s="148">
        <f t="shared" si="139"/>
        <v>0</v>
      </c>
      <c r="S132" s="148">
        <f t="shared" si="140"/>
        <v>0</v>
      </c>
      <c r="T132" s="148">
        <f t="shared" si="141"/>
        <v>0</v>
      </c>
      <c r="U132" s="148">
        <f t="shared" si="142"/>
        <v>0</v>
      </c>
      <c r="V132" s="159">
        <f t="shared" si="143"/>
        <v>0</v>
      </c>
      <c r="W132" s="148">
        <f t="shared" si="144"/>
        <v>0</v>
      </c>
      <c r="X132" s="148">
        <f t="shared" si="145"/>
        <v>0</v>
      </c>
      <c r="Y132" s="148">
        <f t="shared" si="146"/>
        <v>0</v>
      </c>
      <c r="Z132" s="148">
        <f t="shared" si="147"/>
        <v>0</v>
      </c>
      <c r="AA132" s="148">
        <f t="shared" si="148"/>
        <v>0</v>
      </c>
      <c r="AB132" s="148">
        <f t="shared" si="149"/>
        <v>0</v>
      </c>
    </row>
    <row r="133" spans="1:28" x14ac:dyDescent="0.35">
      <c r="A133" t="str">
        <f>Database!V133</f>
        <v>S</v>
      </c>
      <c r="B133">
        <f>Database!W133</f>
        <v>2</v>
      </c>
      <c r="C133">
        <f>Database!X133</f>
        <v>2</v>
      </c>
      <c r="E133" s="146">
        <f t="shared" si="126"/>
        <v>0</v>
      </c>
      <c r="F133" s="146">
        <f t="shared" si="127"/>
        <v>0</v>
      </c>
      <c r="G133" s="149">
        <f t="shared" si="128"/>
        <v>0</v>
      </c>
      <c r="H133" s="149">
        <f t="shared" si="129"/>
        <v>0</v>
      </c>
      <c r="I133" s="151">
        <f t="shared" si="130"/>
        <v>2</v>
      </c>
      <c r="J133" s="151">
        <f t="shared" si="131"/>
        <v>4</v>
      </c>
      <c r="K133" s="148">
        <f t="shared" si="132"/>
        <v>0</v>
      </c>
      <c r="L133" s="148">
        <f t="shared" si="133"/>
        <v>0</v>
      </c>
      <c r="M133" s="150">
        <f t="shared" si="134"/>
        <v>0</v>
      </c>
      <c r="N133" s="150">
        <f t="shared" si="135"/>
        <v>0</v>
      </c>
      <c r="O133" s="147">
        <f t="shared" si="136"/>
        <v>0</v>
      </c>
      <c r="P133" s="147">
        <f t="shared" si="137"/>
        <v>0</v>
      </c>
      <c r="Q133" s="148">
        <f t="shared" si="138"/>
        <v>0</v>
      </c>
      <c r="R133" s="148">
        <f t="shared" si="139"/>
        <v>0</v>
      </c>
      <c r="S133" s="148">
        <f t="shared" si="140"/>
        <v>0</v>
      </c>
      <c r="T133" s="148">
        <f t="shared" si="141"/>
        <v>0</v>
      </c>
      <c r="U133" s="148">
        <f t="shared" si="142"/>
        <v>0</v>
      </c>
      <c r="V133" s="159">
        <f t="shared" si="143"/>
        <v>0</v>
      </c>
      <c r="W133" s="148">
        <f t="shared" si="144"/>
        <v>0</v>
      </c>
      <c r="X133" s="148">
        <f t="shared" si="145"/>
        <v>0</v>
      </c>
      <c r="Y133" s="148">
        <f t="shared" si="146"/>
        <v>0</v>
      </c>
      <c r="Z133" s="148">
        <f t="shared" si="147"/>
        <v>0</v>
      </c>
      <c r="AA133" s="148">
        <f t="shared" si="148"/>
        <v>0</v>
      </c>
      <c r="AB133" s="148">
        <f t="shared" si="149"/>
        <v>0</v>
      </c>
    </row>
    <row r="134" spans="1:28" x14ac:dyDescent="0.35">
      <c r="A134" t="str">
        <f>Database!V134</f>
        <v>DK</v>
      </c>
      <c r="B134">
        <f>Database!W134</f>
        <v>2</v>
      </c>
      <c r="C134">
        <f>Database!X134</f>
        <v>3</v>
      </c>
      <c r="E134" s="146">
        <f t="shared" si="126"/>
        <v>2</v>
      </c>
      <c r="F134" s="146">
        <f t="shared" si="127"/>
        <v>6</v>
      </c>
      <c r="G134" s="149">
        <f t="shared" si="128"/>
        <v>0</v>
      </c>
      <c r="H134" s="149">
        <f t="shared" si="129"/>
        <v>0</v>
      </c>
      <c r="I134" s="151">
        <f t="shared" si="130"/>
        <v>0</v>
      </c>
      <c r="J134" s="151">
        <f t="shared" si="131"/>
        <v>0</v>
      </c>
      <c r="K134" s="148">
        <f t="shared" si="132"/>
        <v>0</v>
      </c>
      <c r="L134" s="148">
        <f t="shared" si="133"/>
        <v>0</v>
      </c>
      <c r="M134" s="150">
        <f t="shared" si="134"/>
        <v>0</v>
      </c>
      <c r="N134" s="150">
        <f t="shared" si="135"/>
        <v>0</v>
      </c>
      <c r="O134" s="147">
        <f t="shared" si="136"/>
        <v>0</v>
      </c>
      <c r="P134" s="147">
        <f t="shared" si="137"/>
        <v>0</v>
      </c>
      <c r="Q134" s="148">
        <f t="shared" si="138"/>
        <v>0</v>
      </c>
      <c r="R134" s="148">
        <f t="shared" si="139"/>
        <v>0</v>
      </c>
      <c r="S134" s="148">
        <f t="shared" si="140"/>
        <v>0</v>
      </c>
      <c r="T134" s="148">
        <f t="shared" si="141"/>
        <v>0</v>
      </c>
      <c r="U134" s="148">
        <f t="shared" si="142"/>
        <v>0</v>
      </c>
      <c r="V134" s="159">
        <f t="shared" si="143"/>
        <v>0</v>
      </c>
      <c r="W134" s="148">
        <f t="shared" si="144"/>
        <v>0</v>
      </c>
      <c r="X134" s="148">
        <f t="shared" si="145"/>
        <v>0</v>
      </c>
      <c r="Y134" s="148">
        <f t="shared" si="146"/>
        <v>0</v>
      </c>
      <c r="Z134" s="148">
        <f t="shared" si="147"/>
        <v>0</v>
      </c>
      <c r="AA134" s="148">
        <f t="shared" si="148"/>
        <v>0</v>
      </c>
      <c r="AB134" s="148">
        <f t="shared" si="149"/>
        <v>0</v>
      </c>
    </row>
    <row r="135" spans="1:28" x14ac:dyDescent="0.35">
      <c r="A135" t="str">
        <f>Database!V135</f>
        <v>cansl</v>
      </c>
      <c r="B135">
        <f>Database!W135</f>
        <v>0</v>
      </c>
      <c r="C135">
        <f>Database!X135</f>
        <v>0</v>
      </c>
      <c r="E135" s="146">
        <f t="shared" si="126"/>
        <v>0</v>
      </c>
      <c r="F135" s="146">
        <f t="shared" si="127"/>
        <v>0</v>
      </c>
      <c r="G135" s="149">
        <f t="shared" si="128"/>
        <v>0</v>
      </c>
      <c r="H135" s="149">
        <f t="shared" si="129"/>
        <v>0</v>
      </c>
      <c r="I135" s="151">
        <f t="shared" si="130"/>
        <v>0</v>
      </c>
      <c r="J135" s="151">
        <f t="shared" si="131"/>
        <v>0</v>
      </c>
      <c r="K135" s="148">
        <f t="shared" si="132"/>
        <v>0</v>
      </c>
      <c r="L135" s="148">
        <f t="shared" si="133"/>
        <v>0</v>
      </c>
      <c r="M135" s="150">
        <f t="shared" si="134"/>
        <v>0</v>
      </c>
      <c r="N135" s="150">
        <f t="shared" si="135"/>
        <v>0</v>
      </c>
      <c r="O135" s="147">
        <f t="shared" si="136"/>
        <v>0</v>
      </c>
      <c r="P135" s="147">
        <f t="shared" si="137"/>
        <v>0</v>
      </c>
      <c r="Q135" s="148">
        <f t="shared" si="138"/>
        <v>0</v>
      </c>
      <c r="R135" s="148">
        <f t="shared" si="139"/>
        <v>0</v>
      </c>
      <c r="S135" s="148">
        <f t="shared" si="140"/>
        <v>0</v>
      </c>
      <c r="T135" s="148">
        <f t="shared" si="141"/>
        <v>0</v>
      </c>
      <c r="U135" s="148">
        <f t="shared" si="142"/>
        <v>0</v>
      </c>
      <c r="V135" s="159">
        <f t="shared" si="143"/>
        <v>0</v>
      </c>
      <c r="W135" s="148">
        <f t="shared" si="144"/>
        <v>0</v>
      </c>
      <c r="X135" s="148">
        <f t="shared" si="145"/>
        <v>0</v>
      </c>
      <c r="Y135" s="148">
        <f t="shared" si="146"/>
        <v>0</v>
      </c>
      <c r="Z135" s="148">
        <f t="shared" si="147"/>
        <v>0</v>
      </c>
      <c r="AA135" s="148">
        <f t="shared" si="148"/>
        <v>0</v>
      </c>
      <c r="AB135" s="148">
        <f t="shared" si="149"/>
        <v>0</v>
      </c>
    </row>
    <row r="136" spans="1:28" x14ac:dyDescent="0.35">
      <c r="A136" t="str">
        <f>Database!V136</f>
        <v>S</v>
      </c>
      <c r="B136">
        <f>Database!W136</f>
        <v>2</v>
      </c>
      <c r="C136">
        <f>Database!X136</f>
        <v>2</v>
      </c>
      <c r="E136" s="146">
        <f t="shared" si="126"/>
        <v>0</v>
      </c>
      <c r="F136" s="146">
        <f t="shared" si="127"/>
        <v>0</v>
      </c>
      <c r="G136" s="149">
        <f t="shared" si="128"/>
        <v>0</v>
      </c>
      <c r="H136" s="149">
        <f t="shared" si="129"/>
        <v>0</v>
      </c>
      <c r="I136" s="151">
        <f t="shared" si="130"/>
        <v>2</v>
      </c>
      <c r="J136" s="151">
        <f t="shared" si="131"/>
        <v>4</v>
      </c>
      <c r="K136" s="148">
        <f t="shared" si="132"/>
        <v>0</v>
      </c>
      <c r="L136" s="148">
        <f t="shared" si="133"/>
        <v>0</v>
      </c>
      <c r="M136" s="150">
        <f t="shared" si="134"/>
        <v>0</v>
      </c>
      <c r="N136" s="150">
        <f t="shared" si="135"/>
        <v>0</v>
      </c>
      <c r="O136" s="147">
        <f t="shared" si="136"/>
        <v>0</v>
      </c>
      <c r="P136" s="147">
        <f t="shared" si="137"/>
        <v>0</v>
      </c>
      <c r="Q136" s="148">
        <f t="shared" si="138"/>
        <v>0</v>
      </c>
      <c r="R136" s="148">
        <f t="shared" si="139"/>
        <v>0</v>
      </c>
      <c r="S136" s="148">
        <f t="shared" si="140"/>
        <v>0</v>
      </c>
      <c r="T136" s="148">
        <f t="shared" si="141"/>
        <v>0</v>
      </c>
      <c r="U136" s="148">
        <f t="shared" si="142"/>
        <v>0</v>
      </c>
      <c r="V136" s="159">
        <f t="shared" si="143"/>
        <v>0</v>
      </c>
      <c r="W136" s="148">
        <f t="shared" si="144"/>
        <v>0</v>
      </c>
      <c r="X136" s="148">
        <f t="shared" si="145"/>
        <v>0</v>
      </c>
      <c r="Y136" s="148">
        <f t="shared" si="146"/>
        <v>0</v>
      </c>
      <c r="Z136" s="148">
        <f t="shared" si="147"/>
        <v>0</v>
      </c>
      <c r="AA136" s="148">
        <f t="shared" si="148"/>
        <v>0</v>
      </c>
      <c r="AB136" s="148">
        <f t="shared" si="149"/>
        <v>0</v>
      </c>
    </row>
    <row r="137" spans="1:28" x14ac:dyDescent="0.35">
      <c r="A137" t="str">
        <f>Database!V137</f>
        <v>NL</v>
      </c>
      <c r="B137">
        <f>Database!W137</f>
        <v>1</v>
      </c>
      <c r="C137">
        <f>Database!X137</f>
        <v>2</v>
      </c>
      <c r="E137" s="146">
        <f t="shared" si="126"/>
        <v>0</v>
      </c>
      <c r="F137" s="146">
        <f t="shared" si="127"/>
        <v>0</v>
      </c>
      <c r="G137" s="149">
        <f t="shared" si="128"/>
        <v>0</v>
      </c>
      <c r="H137" s="149">
        <f t="shared" si="129"/>
        <v>0</v>
      </c>
      <c r="I137" s="151">
        <f t="shared" si="130"/>
        <v>0</v>
      </c>
      <c r="J137" s="151">
        <f t="shared" si="131"/>
        <v>0</v>
      </c>
      <c r="K137" s="148">
        <f t="shared" si="132"/>
        <v>0</v>
      </c>
      <c r="L137" s="148">
        <f t="shared" si="133"/>
        <v>0</v>
      </c>
      <c r="M137" s="150">
        <f t="shared" si="134"/>
        <v>1</v>
      </c>
      <c r="N137" s="150">
        <f t="shared" si="135"/>
        <v>2</v>
      </c>
      <c r="O137" s="147">
        <f t="shared" si="136"/>
        <v>0</v>
      </c>
      <c r="P137" s="147">
        <f t="shared" si="137"/>
        <v>0</v>
      </c>
      <c r="Q137" s="148">
        <f t="shared" si="138"/>
        <v>0</v>
      </c>
      <c r="R137" s="148">
        <f t="shared" si="139"/>
        <v>0</v>
      </c>
      <c r="S137" s="148">
        <f t="shared" si="140"/>
        <v>0</v>
      </c>
      <c r="T137" s="148">
        <f t="shared" si="141"/>
        <v>0</v>
      </c>
      <c r="U137" s="148">
        <f t="shared" si="142"/>
        <v>0</v>
      </c>
      <c r="V137" s="159">
        <f t="shared" si="143"/>
        <v>0</v>
      </c>
      <c r="W137" s="148">
        <f t="shared" si="144"/>
        <v>0</v>
      </c>
      <c r="X137" s="148">
        <f t="shared" si="145"/>
        <v>0</v>
      </c>
      <c r="Y137" s="148">
        <f t="shared" si="146"/>
        <v>0</v>
      </c>
      <c r="Z137" s="148">
        <f t="shared" si="147"/>
        <v>0</v>
      </c>
      <c r="AA137" s="148">
        <f t="shared" si="148"/>
        <v>0</v>
      </c>
      <c r="AB137" s="148">
        <f t="shared" si="149"/>
        <v>0</v>
      </c>
    </row>
    <row r="138" spans="1:28" x14ac:dyDescent="0.35">
      <c r="A138" t="str">
        <f>Database!V138</f>
        <v>DK</v>
      </c>
      <c r="B138">
        <f>Database!W138</f>
        <v>2</v>
      </c>
      <c r="C138">
        <f>Database!X138</f>
        <v>4</v>
      </c>
      <c r="E138" s="146">
        <f t="shared" si="126"/>
        <v>2</v>
      </c>
      <c r="F138" s="146">
        <f t="shared" si="127"/>
        <v>8</v>
      </c>
      <c r="G138" s="149">
        <f t="shared" si="128"/>
        <v>0</v>
      </c>
      <c r="H138" s="149">
        <f t="shared" si="129"/>
        <v>0</v>
      </c>
      <c r="I138" s="151">
        <f t="shared" si="130"/>
        <v>0</v>
      </c>
      <c r="J138" s="151">
        <f t="shared" si="131"/>
        <v>0</v>
      </c>
      <c r="K138" s="148">
        <f t="shared" si="132"/>
        <v>0</v>
      </c>
      <c r="L138" s="148">
        <f t="shared" si="133"/>
        <v>0</v>
      </c>
      <c r="M138" s="150">
        <f t="shared" si="134"/>
        <v>0</v>
      </c>
      <c r="N138" s="150">
        <f t="shared" si="135"/>
        <v>0</v>
      </c>
      <c r="O138" s="147">
        <f t="shared" si="136"/>
        <v>0</v>
      </c>
      <c r="P138" s="147">
        <f t="shared" si="137"/>
        <v>0</v>
      </c>
      <c r="Q138" s="148">
        <f t="shared" si="138"/>
        <v>0</v>
      </c>
      <c r="R138" s="148">
        <f t="shared" si="139"/>
        <v>0</v>
      </c>
      <c r="S138" s="148">
        <f t="shared" si="140"/>
        <v>0</v>
      </c>
      <c r="T138" s="148">
        <f t="shared" si="141"/>
        <v>0</v>
      </c>
      <c r="U138" s="148">
        <f t="shared" si="142"/>
        <v>0</v>
      </c>
      <c r="V138" s="159">
        <f t="shared" si="143"/>
        <v>0</v>
      </c>
      <c r="W138" s="148">
        <f t="shared" si="144"/>
        <v>0</v>
      </c>
      <c r="X138" s="148">
        <f t="shared" si="145"/>
        <v>0</v>
      </c>
      <c r="Y138" s="148">
        <f t="shared" si="146"/>
        <v>0</v>
      </c>
      <c r="Z138" s="148">
        <f t="shared" si="147"/>
        <v>0</v>
      </c>
      <c r="AA138" s="148">
        <f t="shared" si="148"/>
        <v>0</v>
      </c>
      <c r="AB138" s="148">
        <f t="shared" si="149"/>
        <v>0</v>
      </c>
    </row>
    <row r="139" spans="1:28" x14ac:dyDescent="0.35">
      <c r="A139" t="str">
        <f>Database!V139</f>
        <v>S</v>
      </c>
      <c r="B139">
        <f>Database!W139</f>
        <v>2</v>
      </c>
      <c r="C139">
        <f>Database!X139</f>
        <v>3</v>
      </c>
      <c r="E139" s="146">
        <f t="shared" si="126"/>
        <v>0</v>
      </c>
      <c r="F139" s="146">
        <f t="shared" si="127"/>
        <v>0</v>
      </c>
      <c r="G139" s="149">
        <f t="shared" si="128"/>
        <v>0</v>
      </c>
      <c r="H139" s="149">
        <f t="shared" si="129"/>
        <v>0</v>
      </c>
      <c r="I139" s="151">
        <f t="shared" si="130"/>
        <v>2</v>
      </c>
      <c r="J139" s="151">
        <f t="shared" si="131"/>
        <v>6</v>
      </c>
      <c r="K139" s="148">
        <f t="shared" si="132"/>
        <v>0</v>
      </c>
      <c r="L139" s="148">
        <f t="shared" si="133"/>
        <v>0</v>
      </c>
      <c r="M139" s="150">
        <f t="shared" si="134"/>
        <v>0</v>
      </c>
      <c r="N139" s="150">
        <f t="shared" si="135"/>
        <v>0</v>
      </c>
      <c r="O139" s="147">
        <f t="shared" si="136"/>
        <v>0</v>
      </c>
      <c r="P139" s="147">
        <f t="shared" si="137"/>
        <v>0</v>
      </c>
      <c r="Q139" s="148">
        <f t="shared" si="138"/>
        <v>0</v>
      </c>
      <c r="R139" s="148">
        <f t="shared" si="139"/>
        <v>0</v>
      </c>
      <c r="S139" s="148">
        <f t="shared" si="140"/>
        <v>0</v>
      </c>
      <c r="T139" s="148">
        <f t="shared" si="141"/>
        <v>0</v>
      </c>
      <c r="U139" s="148">
        <f t="shared" si="142"/>
        <v>0</v>
      </c>
      <c r="V139" s="159">
        <f t="shared" si="143"/>
        <v>0</v>
      </c>
      <c r="W139" s="148">
        <f t="shared" si="144"/>
        <v>0</v>
      </c>
      <c r="X139" s="148">
        <f t="shared" si="145"/>
        <v>0</v>
      </c>
      <c r="Y139" s="148">
        <f t="shared" si="146"/>
        <v>0</v>
      </c>
      <c r="Z139" s="148">
        <f t="shared" si="147"/>
        <v>0</v>
      </c>
      <c r="AA139" s="148">
        <f t="shared" si="148"/>
        <v>0</v>
      </c>
      <c r="AB139" s="148">
        <f t="shared" si="149"/>
        <v>0</v>
      </c>
    </row>
    <row r="140" spans="1:28" x14ac:dyDescent="0.35">
      <c r="A140" t="str">
        <f>Database!V140</f>
        <v>DK</v>
      </c>
      <c r="B140">
        <f>Database!W140</f>
        <v>1</v>
      </c>
      <c r="C140">
        <f>Database!X140</f>
        <v>4</v>
      </c>
      <c r="E140" s="146">
        <f t="shared" si="126"/>
        <v>1</v>
      </c>
      <c r="F140" s="146">
        <f t="shared" si="127"/>
        <v>4</v>
      </c>
      <c r="G140" s="149">
        <f t="shared" si="128"/>
        <v>0</v>
      </c>
      <c r="H140" s="149">
        <f t="shared" si="129"/>
        <v>0</v>
      </c>
      <c r="I140" s="151">
        <f t="shared" si="130"/>
        <v>0</v>
      </c>
      <c r="J140" s="151">
        <f t="shared" si="131"/>
        <v>0</v>
      </c>
      <c r="K140" s="148">
        <f t="shared" si="132"/>
        <v>0</v>
      </c>
      <c r="L140" s="148">
        <f t="shared" si="133"/>
        <v>0</v>
      </c>
      <c r="M140" s="150">
        <f t="shared" si="134"/>
        <v>0</v>
      </c>
      <c r="N140" s="150">
        <f t="shared" si="135"/>
        <v>0</v>
      </c>
      <c r="O140" s="147">
        <f t="shared" si="136"/>
        <v>0</v>
      </c>
      <c r="P140" s="147">
        <f t="shared" si="137"/>
        <v>0</v>
      </c>
      <c r="Q140" s="148">
        <f t="shared" si="138"/>
        <v>0</v>
      </c>
      <c r="R140" s="148">
        <f t="shared" si="139"/>
        <v>0</v>
      </c>
      <c r="S140" s="148">
        <f t="shared" si="140"/>
        <v>0</v>
      </c>
      <c r="T140" s="148">
        <f t="shared" si="141"/>
        <v>0</v>
      </c>
      <c r="U140" s="148">
        <f t="shared" si="142"/>
        <v>0</v>
      </c>
      <c r="V140" s="159">
        <f t="shared" si="143"/>
        <v>0</v>
      </c>
      <c r="W140" s="148">
        <f t="shared" si="144"/>
        <v>0</v>
      </c>
      <c r="X140" s="148">
        <f t="shared" si="145"/>
        <v>0</v>
      </c>
      <c r="Y140" s="148">
        <f t="shared" si="146"/>
        <v>0</v>
      </c>
      <c r="Z140" s="148">
        <f t="shared" si="147"/>
        <v>0</v>
      </c>
      <c r="AA140" s="148">
        <f t="shared" si="148"/>
        <v>0</v>
      </c>
      <c r="AB140" s="148">
        <f t="shared" si="149"/>
        <v>0</v>
      </c>
    </row>
    <row r="141" spans="1:28" x14ac:dyDescent="0.35">
      <c r="A141" t="str">
        <f>Database!V141</f>
        <v>D</v>
      </c>
      <c r="B141">
        <f>Database!W141</f>
        <v>1</v>
      </c>
      <c r="C141">
        <f>Database!X141</f>
        <v>3</v>
      </c>
      <c r="E141" s="146">
        <f t="shared" si="126"/>
        <v>0</v>
      </c>
      <c r="F141" s="146">
        <f t="shared" si="127"/>
        <v>0</v>
      </c>
      <c r="G141" s="149">
        <f t="shared" si="128"/>
        <v>0</v>
      </c>
      <c r="H141" s="149">
        <f t="shared" si="129"/>
        <v>0</v>
      </c>
      <c r="I141" s="151">
        <f t="shared" si="130"/>
        <v>0</v>
      </c>
      <c r="J141" s="151">
        <f t="shared" si="131"/>
        <v>0</v>
      </c>
      <c r="K141" s="148">
        <f t="shared" si="132"/>
        <v>1</v>
      </c>
      <c r="L141" s="148">
        <f t="shared" si="133"/>
        <v>3</v>
      </c>
      <c r="M141" s="150">
        <f t="shared" si="134"/>
        <v>0</v>
      </c>
      <c r="N141" s="150">
        <f t="shared" si="135"/>
        <v>0</v>
      </c>
      <c r="O141" s="147">
        <f t="shared" si="136"/>
        <v>0</v>
      </c>
      <c r="P141" s="147">
        <f t="shared" si="137"/>
        <v>0</v>
      </c>
      <c r="Q141" s="148">
        <f t="shared" si="138"/>
        <v>0</v>
      </c>
      <c r="R141" s="148">
        <f t="shared" si="139"/>
        <v>0</v>
      </c>
      <c r="S141" s="148">
        <f t="shared" si="140"/>
        <v>0</v>
      </c>
      <c r="T141" s="148">
        <f t="shared" si="141"/>
        <v>0</v>
      </c>
      <c r="U141" s="148">
        <f t="shared" si="142"/>
        <v>0</v>
      </c>
      <c r="V141" s="159">
        <f t="shared" si="143"/>
        <v>0</v>
      </c>
      <c r="W141" s="148">
        <f t="shared" si="144"/>
        <v>0</v>
      </c>
      <c r="X141" s="148">
        <f t="shared" si="145"/>
        <v>0</v>
      </c>
      <c r="Y141" s="148">
        <f t="shared" si="146"/>
        <v>0</v>
      </c>
      <c r="Z141" s="148">
        <f t="shared" si="147"/>
        <v>0</v>
      </c>
      <c r="AA141" s="148">
        <f t="shared" si="148"/>
        <v>0</v>
      </c>
      <c r="AB141" s="148">
        <f t="shared" si="149"/>
        <v>0</v>
      </c>
    </row>
    <row r="142" spans="1:28" x14ac:dyDescent="0.35">
      <c r="A142" t="str">
        <f>Database!V142</f>
        <v>D</v>
      </c>
      <c r="B142">
        <f>Database!W142</f>
        <v>1</v>
      </c>
      <c r="C142">
        <f>Database!X142</f>
        <v>3</v>
      </c>
      <c r="E142" s="146">
        <f t="shared" si="126"/>
        <v>0</v>
      </c>
      <c r="F142" s="146">
        <f t="shared" si="127"/>
        <v>0</v>
      </c>
      <c r="G142" s="149">
        <f t="shared" si="128"/>
        <v>0</v>
      </c>
      <c r="H142" s="149">
        <f t="shared" si="129"/>
        <v>0</v>
      </c>
      <c r="I142" s="151">
        <f t="shared" si="130"/>
        <v>0</v>
      </c>
      <c r="J142" s="151">
        <f t="shared" si="131"/>
        <v>0</v>
      </c>
      <c r="K142" s="148">
        <f t="shared" si="132"/>
        <v>1</v>
      </c>
      <c r="L142" s="148">
        <f t="shared" si="133"/>
        <v>3</v>
      </c>
      <c r="M142" s="150">
        <f t="shared" si="134"/>
        <v>0</v>
      </c>
      <c r="N142" s="150">
        <f t="shared" si="135"/>
        <v>0</v>
      </c>
      <c r="O142" s="147">
        <f t="shared" si="136"/>
        <v>0</v>
      </c>
      <c r="P142" s="147">
        <f t="shared" si="137"/>
        <v>0</v>
      </c>
      <c r="Q142" s="148">
        <f t="shared" si="138"/>
        <v>0</v>
      </c>
      <c r="R142" s="148">
        <f t="shared" si="139"/>
        <v>0</v>
      </c>
      <c r="S142" s="148">
        <f t="shared" si="140"/>
        <v>0</v>
      </c>
      <c r="T142" s="148">
        <f t="shared" si="141"/>
        <v>0</v>
      </c>
      <c r="U142" s="148">
        <f t="shared" si="142"/>
        <v>0</v>
      </c>
      <c r="V142" s="159">
        <f t="shared" si="143"/>
        <v>0</v>
      </c>
      <c r="W142" s="148">
        <f t="shared" si="144"/>
        <v>0</v>
      </c>
      <c r="X142" s="148">
        <f t="shared" si="145"/>
        <v>0</v>
      </c>
      <c r="Y142" s="148">
        <f t="shared" si="146"/>
        <v>0</v>
      </c>
      <c r="Z142" s="148">
        <f t="shared" si="147"/>
        <v>0</v>
      </c>
      <c r="AA142" s="148">
        <f t="shared" si="148"/>
        <v>0</v>
      </c>
      <c r="AB142" s="148">
        <f t="shared" si="149"/>
        <v>0</v>
      </c>
    </row>
    <row r="143" spans="1:28" x14ac:dyDescent="0.35">
      <c r="A143" t="str">
        <f>Database!V143</f>
        <v>dk</v>
      </c>
      <c r="B143">
        <f>Database!W143</f>
        <v>2</v>
      </c>
      <c r="C143">
        <f>Database!X143</f>
        <v>5</v>
      </c>
      <c r="E143" s="146">
        <f t="shared" si="126"/>
        <v>2</v>
      </c>
      <c r="F143" s="146">
        <f t="shared" si="127"/>
        <v>10</v>
      </c>
      <c r="G143" s="149">
        <f t="shared" si="128"/>
        <v>0</v>
      </c>
      <c r="H143" s="149">
        <f t="shared" si="129"/>
        <v>0</v>
      </c>
      <c r="I143" s="151">
        <f t="shared" si="130"/>
        <v>0</v>
      </c>
      <c r="J143" s="151">
        <f t="shared" si="131"/>
        <v>0</v>
      </c>
      <c r="K143" s="148">
        <f t="shared" si="132"/>
        <v>0</v>
      </c>
      <c r="L143" s="148">
        <f t="shared" si="133"/>
        <v>0</v>
      </c>
      <c r="M143" s="150">
        <f t="shared" si="134"/>
        <v>0</v>
      </c>
      <c r="N143" s="150">
        <f t="shared" si="135"/>
        <v>0</v>
      </c>
      <c r="O143" s="147">
        <f t="shared" si="136"/>
        <v>0</v>
      </c>
      <c r="P143" s="147">
        <f t="shared" si="137"/>
        <v>0</v>
      </c>
      <c r="Q143" s="148">
        <f t="shared" si="138"/>
        <v>0</v>
      </c>
      <c r="R143" s="148">
        <f t="shared" si="139"/>
        <v>0</v>
      </c>
      <c r="S143" s="148">
        <f t="shared" si="140"/>
        <v>0</v>
      </c>
      <c r="T143" s="148">
        <f t="shared" si="141"/>
        <v>0</v>
      </c>
      <c r="U143" s="148">
        <f t="shared" si="142"/>
        <v>0</v>
      </c>
      <c r="V143" s="159">
        <f t="shared" si="143"/>
        <v>0</v>
      </c>
      <c r="W143" s="148">
        <f t="shared" si="144"/>
        <v>0</v>
      </c>
      <c r="X143" s="148">
        <f t="shared" si="145"/>
        <v>0</v>
      </c>
      <c r="Y143" s="148">
        <f t="shared" si="146"/>
        <v>0</v>
      </c>
      <c r="Z143" s="148">
        <f t="shared" si="147"/>
        <v>0</v>
      </c>
      <c r="AA143" s="148">
        <f t="shared" si="148"/>
        <v>0</v>
      </c>
      <c r="AB143" s="148">
        <f t="shared" si="149"/>
        <v>0</v>
      </c>
    </row>
    <row r="144" spans="1:28" x14ac:dyDescent="0.35">
      <c r="A144" t="str">
        <f>Database!V144</f>
        <v>dk</v>
      </c>
      <c r="B144">
        <f>Database!W144</f>
        <v>2</v>
      </c>
      <c r="C144">
        <f>Database!X144</f>
        <v>3</v>
      </c>
      <c r="E144" s="146">
        <f t="shared" si="126"/>
        <v>2</v>
      </c>
      <c r="F144" s="146">
        <f t="shared" si="127"/>
        <v>6</v>
      </c>
      <c r="G144" s="149">
        <f t="shared" si="128"/>
        <v>0</v>
      </c>
      <c r="H144" s="149">
        <f t="shared" si="129"/>
        <v>0</v>
      </c>
      <c r="I144" s="151">
        <f t="shared" si="130"/>
        <v>0</v>
      </c>
      <c r="J144" s="151">
        <f t="shared" si="131"/>
        <v>0</v>
      </c>
      <c r="K144" s="148">
        <f t="shared" si="132"/>
        <v>0</v>
      </c>
      <c r="L144" s="148">
        <f t="shared" si="133"/>
        <v>0</v>
      </c>
      <c r="M144" s="150">
        <f t="shared" si="134"/>
        <v>0</v>
      </c>
      <c r="N144" s="150">
        <f t="shared" si="135"/>
        <v>0</v>
      </c>
      <c r="O144" s="147">
        <f t="shared" si="136"/>
        <v>0</v>
      </c>
      <c r="P144" s="147">
        <f t="shared" si="137"/>
        <v>0</v>
      </c>
      <c r="Q144" s="148">
        <f t="shared" si="138"/>
        <v>0</v>
      </c>
      <c r="R144" s="148">
        <f t="shared" si="139"/>
        <v>0</v>
      </c>
      <c r="S144" s="148">
        <f t="shared" si="140"/>
        <v>0</v>
      </c>
      <c r="T144" s="148">
        <f t="shared" si="141"/>
        <v>0</v>
      </c>
      <c r="U144" s="148">
        <f t="shared" si="142"/>
        <v>0</v>
      </c>
      <c r="V144" s="159">
        <f t="shared" si="143"/>
        <v>0</v>
      </c>
      <c r="W144" s="148">
        <f t="shared" si="144"/>
        <v>0</v>
      </c>
      <c r="X144" s="148">
        <f t="shared" si="145"/>
        <v>0</v>
      </c>
      <c r="Y144" s="148">
        <f t="shared" si="146"/>
        <v>0</v>
      </c>
      <c r="Z144" s="148">
        <f t="shared" si="147"/>
        <v>0</v>
      </c>
      <c r="AA144" s="148">
        <f t="shared" si="148"/>
        <v>0</v>
      </c>
      <c r="AB144" s="148">
        <f t="shared" si="149"/>
        <v>0</v>
      </c>
    </row>
    <row r="145" spans="1:28" x14ac:dyDescent="0.35">
      <c r="A145" t="str">
        <f>Database!V145</f>
        <v>dk</v>
      </c>
      <c r="B145">
        <f>Database!W145</f>
        <v>2</v>
      </c>
      <c r="C145">
        <f>Database!X145</f>
        <v>4</v>
      </c>
      <c r="E145" s="146">
        <f t="shared" si="126"/>
        <v>2</v>
      </c>
      <c r="F145" s="146">
        <f t="shared" si="127"/>
        <v>8</v>
      </c>
      <c r="G145" s="149">
        <f t="shared" si="128"/>
        <v>0</v>
      </c>
      <c r="H145" s="149">
        <f t="shared" si="129"/>
        <v>0</v>
      </c>
      <c r="I145" s="151">
        <f t="shared" si="130"/>
        <v>0</v>
      </c>
      <c r="J145" s="151">
        <f t="shared" si="131"/>
        <v>0</v>
      </c>
      <c r="K145" s="148">
        <f t="shared" si="132"/>
        <v>0</v>
      </c>
      <c r="L145" s="148">
        <f t="shared" si="133"/>
        <v>0</v>
      </c>
      <c r="M145" s="150">
        <f t="shared" si="134"/>
        <v>0</v>
      </c>
      <c r="N145" s="150">
        <f t="shared" si="135"/>
        <v>0</v>
      </c>
      <c r="O145" s="147">
        <f t="shared" si="136"/>
        <v>0</v>
      </c>
      <c r="P145" s="147">
        <f t="shared" si="137"/>
        <v>0</v>
      </c>
      <c r="Q145" s="148">
        <f t="shared" si="138"/>
        <v>0</v>
      </c>
      <c r="R145" s="148">
        <f t="shared" si="139"/>
        <v>0</v>
      </c>
      <c r="S145" s="148">
        <f t="shared" si="140"/>
        <v>0</v>
      </c>
      <c r="T145" s="148">
        <f t="shared" si="141"/>
        <v>0</v>
      </c>
      <c r="U145" s="148">
        <f t="shared" si="142"/>
        <v>0</v>
      </c>
      <c r="V145" s="159">
        <f t="shared" si="143"/>
        <v>0</v>
      </c>
      <c r="W145" s="148">
        <f t="shared" si="144"/>
        <v>0</v>
      </c>
      <c r="X145" s="148">
        <f t="shared" si="145"/>
        <v>0</v>
      </c>
      <c r="Y145" s="148">
        <f t="shared" si="146"/>
        <v>0</v>
      </c>
      <c r="Z145" s="148">
        <f t="shared" si="147"/>
        <v>0</v>
      </c>
      <c r="AA145" s="148">
        <f t="shared" si="148"/>
        <v>0</v>
      </c>
      <c r="AB145" s="148">
        <f t="shared" si="149"/>
        <v>0</v>
      </c>
    </row>
    <row r="146" spans="1:28" x14ac:dyDescent="0.35">
      <c r="A146" t="str">
        <f>Database!V146</f>
        <v>DK</v>
      </c>
      <c r="B146">
        <f>Database!W146</f>
        <v>1</v>
      </c>
      <c r="C146">
        <f>Database!X146</f>
        <v>4</v>
      </c>
      <c r="E146" s="146">
        <f t="shared" si="126"/>
        <v>1</v>
      </c>
      <c r="F146" s="146">
        <f t="shared" si="127"/>
        <v>4</v>
      </c>
      <c r="G146" s="149">
        <f t="shared" si="128"/>
        <v>0</v>
      </c>
      <c r="H146" s="149">
        <f t="shared" si="129"/>
        <v>0</v>
      </c>
      <c r="I146" s="151">
        <f t="shared" si="130"/>
        <v>0</v>
      </c>
      <c r="J146" s="151">
        <f t="shared" si="131"/>
        <v>0</v>
      </c>
      <c r="K146" s="148">
        <f t="shared" si="132"/>
        <v>0</v>
      </c>
      <c r="L146" s="148">
        <f t="shared" si="133"/>
        <v>0</v>
      </c>
      <c r="M146" s="150">
        <f t="shared" si="134"/>
        <v>0</v>
      </c>
      <c r="N146" s="150">
        <f t="shared" si="135"/>
        <v>0</v>
      </c>
      <c r="O146" s="147">
        <f t="shared" si="136"/>
        <v>0</v>
      </c>
      <c r="P146" s="147">
        <f t="shared" si="137"/>
        <v>0</v>
      </c>
      <c r="Q146" s="148">
        <f t="shared" si="138"/>
        <v>0</v>
      </c>
      <c r="R146" s="148">
        <f t="shared" si="139"/>
        <v>0</v>
      </c>
      <c r="S146" s="148">
        <f t="shared" si="140"/>
        <v>0</v>
      </c>
      <c r="T146" s="148">
        <f t="shared" si="141"/>
        <v>0</v>
      </c>
      <c r="U146" s="148">
        <f t="shared" si="142"/>
        <v>0</v>
      </c>
      <c r="V146" s="159">
        <f t="shared" si="143"/>
        <v>0</v>
      </c>
      <c r="W146" s="148">
        <f t="shared" si="144"/>
        <v>0</v>
      </c>
      <c r="X146" s="148">
        <f t="shared" si="145"/>
        <v>0</v>
      </c>
      <c r="Y146" s="148">
        <f t="shared" si="146"/>
        <v>0</v>
      </c>
      <c r="Z146" s="148">
        <f t="shared" si="147"/>
        <v>0</v>
      </c>
      <c r="AA146" s="148">
        <f t="shared" si="148"/>
        <v>0</v>
      </c>
      <c r="AB146" s="148">
        <f t="shared" si="149"/>
        <v>0</v>
      </c>
    </row>
    <row r="147" spans="1:28" x14ac:dyDescent="0.35">
      <c r="A147" t="str">
        <f>Database!V147</f>
        <v>DK</v>
      </c>
      <c r="B147">
        <f>Database!W147</f>
        <v>2</v>
      </c>
      <c r="C147">
        <f>Database!X147</f>
        <v>5</v>
      </c>
      <c r="E147" s="146">
        <f t="shared" si="126"/>
        <v>2</v>
      </c>
      <c r="F147" s="146">
        <f t="shared" si="127"/>
        <v>10</v>
      </c>
      <c r="G147" s="149">
        <f t="shared" si="128"/>
        <v>0</v>
      </c>
      <c r="H147" s="149">
        <f t="shared" si="129"/>
        <v>0</v>
      </c>
      <c r="I147" s="151">
        <f t="shared" si="130"/>
        <v>0</v>
      </c>
      <c r="J147" s="151">
        <f t="shared" si="131"/>
        <v>0</v>
      </c>
      <c r="K147" s="148">
        <f t="shared" si="132"/>
        <v>0</v>
      </c>
      <c r="L147" s="148">
        <f t="shared" si="133"/>
        <v>0</v>
      </c>
      <c r="M147" s="150">
        <f t="shared" si="134"/>
        <v>0</v>
      </c>
      <c r="N147" s="150">
        <f t="shared" si="135"/>
        <v>0</v>
      </c>
      <c r="O147" s="147">
        <f t="shared" si="136"/>
        <v>0</v>
      </c>
      <c r="P147" s="147">
        <f t="shared" si="137"/>
        <v>0</v>
      </c>
      <c r="Q147" s="148">
        <f t="shared" si="138"/>
        <v>0</v>
      </c>
      <c r="R147" s="148">
        <f t="shared" si="139"/>
        <v>0</v>
      </c>
      <c r="S147" s="148">
        <f t="shared" si="140"/>
        <v>0</v>
      </c>
      <c r="T147" s="148">
        <f t="shared" si="141"/>
        <v>0</v>
      </c>
      <c r="U147" s="148">
        <f t="shared" si="142"/>
        <v>0</v>
      </c>
      <c r="V147" s="159">
        <f t="shared" si="143"/>
        <v>0</v>
      </c>
      <c r="W147" s="148">
        <f t="shared" si="144"/>
        <v>0</v>
      </c>
      <c r="X147" s="148">
        <f t="shared" si="145"/>
        <v>0</v>
      </c>
      <c r="Y147" s="148">
        <f t="shared" si="146"/>
        <v>0</v>
      </c>
      <c r="Z147" s="148">
        <f t="shared" si="147"/>
        <v>0</v>
      </c>
      <c r="AA147" s="148">
        <f t="shared" si="148"/>
        <v>0</v>
      </c>
      <c r="AB147" s="148">
        <f t="shared" si="149"/>
        <v>0</v>
      </c>
    </row>
    <row r="148" spans="1:28" x14ac:dyDescent="0.35">
      <c r="A148">
        <f>Database!V148</f>
        <v>0</v>
      </c>
      <c r="B148">
        <f>Database!W148</f>
        <v>0</v>
      </c>
      <c r="C148">
        <f>Database!X148</f>
        <v>0</v>
      </c>
      <c r="E148" s="146">
        <f t="shared" si="126"/>
        <v>0</v>
      </c>
      <c r="F148" s="146">
        <f t="shared" si="127"/>
        <v>0</v>
      </c>
      <c r="G148" s="149">
        <f t="shared" si="128"/>
        <v>0</v>
      </c>
      <c r="H148" s="149">
        <f t="shared" si="129"/>
        <v>0</v>
      </c>
      <c r="I148" s="151">
        <f t="shared" si="130"/>
        <v>0</v>
      </c>
      <c r="J148" s="151">
        <f t="shared" si="131"/>
        <v>0</v>
      </c>
      <c r="K148" s="148">
        <f t="shared" si="132"/>
        <v>0</v>
      </c>
      <c r="L148" s="148">
        <f t="shared" si="133"/>
        <v>0</v>
      </c>
      <c r="M148" s="150">
        <f t="shared" si="134"/>
        <v>0</v>
      </c>
      <c r="N148" s="150">
        <f t="shared" si="135"/>
        <v>0</v>
      </c>
      <c r="O148" s="147">
        <f t="shared" si="136"/>
        <v>0</v>
      </c>
      <c r="P148" s="147">
        <f t="shared" si="137"/>
        <v>0</v>
      </c>
      <c r="Q148" s="148">
        <f t="shared" si="138"/>
        <v>0</v>
      </c>
      <c r="R148" s="148">
        <f t="shared" si="139"/>
        <v>0</v>
      </c>
      <c r="S148" s="148">
        <f t="shared" si="140"/>
        <v>0</v>
      </c>
      <c r="T148" s="148">
        <f t="shared" si="141"/>
        <v>0</v>
      </c>
      <c r="U148" s="148">
        <f t="shared" si="142"/>
        <v>0</v>
      </c>
      <c r="V148" s="159">
        <f t="shared" si="143"/>
        <v>0</v>
      </c>
      <c r="W148" s="148">
        <f t="shared" si="144"/>
        <v>0</v>
      </c>
      <c r="X148" s="148">
        <f t="shared" si="145"/>
        <v>0</v>
      </c>
      <c r="Y148" s="148">
        <f t="shared" si="146"/>
        <v>0</v>
      </c>
      <c r="Z148" s="148">
        <f t="shared" si="147"/>
        <v>0</v>
      </c>
      <c r="AA148" s="148">
        <f t="shared" si="148"/>
        <v>0</v>
      </c>
      <c r="AB148" s="148">
        <f t="shared" si="149"/>
        <v>0</v>
      </c>
    </row>
    <row r="149" spans="1:28" x14ac:dyDescent="0.35">
      <c r="A149">
        <f>Database!V149</f>
        <v>0</v>
      </c>
      <c r="B149">
        <f>Database!W149</f>
        <v>0</v>
      </c>
      <c r="C149">
        <f>Database!X149</f>
        <v>0</v>
      </c>
      <c r="E149" s="146">
        <f t="shared" si="126"/>
        <v>0</v>
      </c>
      <c r="F149" s="146">
        <f t="shared" si="127"/>
        <v>0</v>
      </c>
      <c r="G149" s="149">
        <f t="shared" si="128"/>
        <v>0</v>
      </c>
      <c r="H149" s="149">
        <f t="shared" si="129"/>
        <v>0</v>
      </c>
      <c r="I149" s="151">
        <f t="shared" si="130"/>
        <v>0</v>
      </c>
      <c r="J149" s="151">
        <f t="shared" si="131"/>
        <v>0</v>
      </c>
      <c r="K149" s="148">
        <f t="shared" si="132"/>
        <v>0</v>
      </c>
      <c r="L149" s="148">
        <f t="shared" si="133"/>
        <v>0</v>
      </c>
      <c r="M149" s="150">
        <f t="shared" si="134"/>
        <v>0</v>
      </c>
      <c r="N149" s="150">
        <f t="shared" si="135"/>
        <v>0</v>
      </c>
      <c r="O149" s="147">
        <f t="shared" si="136"/>
        <v>0</v>
      </c>
      <c r="P149" s="147">
        <f t="shared" si="137"/>
        <v>0</v>
      </c>
      <c r="Q149" s="148">
        <f t="shared" si="138"/>
        <v>0</v>
      </c>
      <c r="R149" s="148">
        <f t="shared" si="139"/>
        <v>0</v>
      </c>
      <c r="S149" s="148">
        <f t="shared" si="140"/>
        <v>0</v>
      </c>
      <c r="T149" s="148">
        <f t="shared" si="141"/>
        <v>0</v>
      </c>
      <c r="U149" s="148">
        <f t="shared" si="142"/>
        <v>0</v>
      </c>
      <c r="V149" s="159">
        <f t="shared" si="143"/>
        <v>0</v>
      </c>
      <c r="W149" s="148">
        <f t="shared" si="144"/>
        <v>0</v>
      </c>
      <c r="X149" s="148">
        <f t="shared" si="145"/>
        <v>0</v>
      </c>
      <c r="Y149" s="148">
        <f t="shared" si="146"/>
        <v>0</v>
      </c>
      <c r="Z149" s="148">
        <f t="shared" si="147"/>
        <v>0</v>
      </c>
      <c r="AA149" s="148">
        <f t="shared" si="148"/>
        <v>0</v>
      </c>
      <c r="AB149" s="148">
        <f t="shared" si="149"/>
        <v>0</v>
      </c>
    </row>
    <row r="150" spans="1:28" x14ac:dyDescent="0.35">
      <c r="A150">
        <f>Database!V150</f>
        <v>0</v>
      </c>
      <c r="B150">
        <f>Database!W150</f>
        <v>0</v>
      </c>
      <c r="C150">
        <f>Database!X150</f>
        <v>0</v>
      </c>
      <c r="E150" s="146">
        <f t="shared" si="126"/>
        <v>0</v>
      </c>
      <c r="F150" s="146">
        <f t="shared" si="127"/>
        <v>0</v>
      </c>
      <c r="G150" s="149">
        <f t="shared" si="128"/>
        <v>0</v>
      </c>
      <c r="H150" s="149">
        <f t="shared" si="129"/>
        <v>0</v>
      </c>
      <c r="I150" s="151">
        <f t="shared" si="130"/>
        <v>0</v>
      </c>
      <c r="J150" s="151">
        <f t="shared" si="131"/>
        <v>0</v>
      </c>
      <c r="K150" s="148">
        <f t="shared" si="132"/>
        <v>0</v>
      </c>
      <c r="L150" s="148">
        <f t="shared" si="133"/>
        <v>0</v>
      </c>
      <c r="M150" s="150">
        <f t="shared" si="134"/>
        <v>0</v>
      </c>
      <c r="N150" s="150">
        <f t="shared" si="135"/>
        <v>0</v>
      </c>
      <c r="O150" s="147">
        <f t="shared" si="136"/>
        <v>0</v>
      </c>
      <c r="P150" s="147">
        <f t="shared" si="137"/>
        <v>0</v>
      </c>
      <c r="Q150" s="148">
        <f t="shared" si="138"/>
        <v>0</v>
      </c>
      <c r="R150" s="148">
        <f t="shared" si="139"/>
        <v>0</v>
      </c>
      <c r="S150" s="148">
        <f t="shared" si="140"/>
        <v>0</v>
      </c>
      <c r="T150" s="148">
        <f t="shared" si="141"/>
        <v>0</v>
      </c>
      <c r="U150" s="148">
        <f t="shared" si="142"/>
        <v>0</v>
      </c>
      <c r="V150" s="159">
        <f t="shared" si="143"/>
        <v>0</v>
      </c>
      <c r="W150" s="148">
        <f t="shared" si="144"/>
        <v>0</v>
      </c>
      <c r="X150" s="148">
        <f t="shared" si="145"/>
        <v>0</v>
      </c>
      <c r="Y150" s="148">
        <f t="shared" si="146"/>
        <v>0</v>
      </c>
      <c r="Z150" s="148">
        <f t="shared" si="147"/>
        <v>0</v>
      </c>
      <c r="AA150" s="148">
        <f t="shared" si="148"/>
        <v>0</v>
      </c>
      <c r="AB150" s="148">
        <f t="shared" si="149"/>
        <v>0</v>
      </c>
    </row>
    <row r="151" spans="1:28" x14ac:dyDescent="0.35">
      <c r="A151">
        <f>Database!V151</f>
        <v>0</v>
      </c>
      <c r="B151">
        <f>Database!W151</f>
        <v>0</v>
      </c>
      <c r="C151">
        <f>Database!X151</f>
        <v>0</v>
      </c>
      <c r="E151" s="146">
        <f t="shared" si="126"/>
        <v>0</v>
      </c>
      <c r="F151" s="146">
        <f t="shared" si="127"/>
        <v>0</v>
      </c>
      <c r="G151" s="149">
        <f t="shared" si="128"/>
        <v>0</v>
      </c>
      <c r="H151" s="149">
        <f t="shared" si="129"/>
        <v>0</v>
      </c>
      <c r="I151" s="151">
        <f t="shared" si="130"/>
        <v>0</v>
      </c>
      <c r="J151" s="151">
        <f t="shared" si="131"/>
        <v>0</v>
      </c>
      <c r="K151" s="148">
        <f t="shared" si="132"/>
        <v>0</v>
      </c>
      <c r="L151" s="148">
        <f t="shared" si="133"/>
        <v>0</v>
      </c>
      <c r="M151" s="150">
        <f t="shared" si="134"/>
        <v>0</v>
      </c>
      <c r="N151" s="150">
        <f t="shared" si="135"/>
        <v>0</v>
      </c>
      <c r="O151" s="147">
        <f t="shared" si="136"/>
        <v>0</v>
      </c>
      <c r="P151" s="147">
        <f t="shared" si="137"/>
        <v>0</v>
      </c>
      <c r="Q151" s="148">
        <f t="shared" si="138"/>
        <v>0</v>
      </c>
      <c r="R151" s="148">
        <f t="shared" si="139"/>
        <v>0</v>
      </c>
      <c r="S151" s="148">
        <f t="shared" si="140"/>
        <v>0</v>
      </c>
      <c r="T151" s="148">
        <f t="shared" si="141"/>
        <v>0</v>
      </c>
      <c r="U151" s="148">
        <f t="shared" si="142"/>
        <v>0</v>
      </c>
      <c r="V151" s="159">
        <f t="shared" si="143"/>
        <v>0</v>
      </c>
      <c r="W151" s="148">
        <f t="shared" si="144"/>
        <v>0</v>
      </c>
      <c r="X151" s="148">
        <f t="shared" si="145"/>
        <v>0</v>
      </c>
      <c r="Y151" s="148">
        <f t="shared" si="146"/>
        <v>0</v>
      </c>
      <c r="Z151" s="148">
        <f t="shared" si="147"/>
        <v>0</v>
      </c>
      <c r="AA151" s="148">
        <f t="shared" si="148"/>
        <v>0</v>
      </c>
      <c r="AB151" s="148">
        <f t="shared" si="149"/>
        <v>0</v>
      </c>
    </row>
    <row r="152" spans="1:28" x14ac:dyDescent="0.35">
      <c r="A152">
        <f>Database!V152</f>
        <v>0</v>
      </c>
      <c r="B152">
        <f>Database!W152</f>
        <v>0</v>
      </c>
      <c r="C152">
        <f>Database!X152</f>
        <v>0</v>
      </c>
      <c r="E152" s="146">
        <f t="shared" si="126"/>
        <v>0</v>
      </c>
      <c r="F152" s="146">
        <f t="shared" si="127"/>
        <v>0</v>
      </c>
      <c r="G152" s="149">
        <f t="shared" si="128"/>
        <v>0</v>
      </c>
      <c r="H152" s="149">
        <f t="shared" si="129"/>
        <v>0</v>
      </c>
      <c r="I152" s="151">
        <f t="shared" si="130"/>
        <v>0</v>
      </c>
      <c r="J152" s="151">
        <f t="shared" si="131"/>
        <v>0</v>
      </c>
      <c r="K152" s="148">
        <f t="shared" si="132"/>
        <v>0</v>
      </c>
      <c r="L152" s="148">
        <f t="shared" si="133"/>
        <v>0</v>
      </c>
      <c r="M152" s="150">
        <f t="shared" si="134"/>
        <v>0</v>
      </c>
      <c r="N152" s="150">
        <f t="shared" si="135"/>
        <v>0</v>
      </c>
      <c r="O152" s="147">
        <f t="shared" si="136"/>
        <v>0</v>
      </c>
      <c r="P152" s="147">
        <f t="shared" si="137"/>
        <v>0</v>
      </c>
      <c r="Q152" s="148">
        <f t="shared" si="138"/>
        <v>0</v>
      </c>
      <c r="R152" s="148">
        <f t="shared" si="139"/>
        <v>0</v>
      </c>
      <c r="S152" s="148">
        <f t="shared" si="140"/>
        <v>0</v>
      </c>
      <c r="T152" s="148">
        <f t="shared" si="141"/>
        <v>0</v>
      </c>
      <c r="U152" s="148">
        <f t="shared" si="142"/>
        <v>0</v>
      </c>
      <c r="V152" s="159">
        <f t="shared" si="143"/>
        <v>0</v>
      </c>
      <c r="W152" s="148">
        <f t="shared" si="144"/>
        <v>0</v>
      </c>
      <c r="X152" s="148">
        <f t="shared" si="145"/>
        <v>0</v>
      </c>
      <c r="Y152" s="148">
        <f t="shared" si="146"/>
        <v>0</v>
      </c>
      <c r="Z152" s="148">
        <f t="shared" si="147"/>
        <v>0</v>
      </c>
      <c r="AA152" s="148">
        <f t="shared" si="148"/>
        <v>0</v>
      </c>
      <c r="AB152" s="148">
        <f t="shared" si="149"/>
        <v>0</v>
      </c>
    </row>
    <row r="153" spans="1:28" x14ac:dyDescent="0.35">
      <c r="A153">
        <f>Database!V153</f>
        <v>0</v>
      </c>
      <c r="B153">
        <f>Database!W153</f>
        <v>0</v>
      </c>
      <c r="C153">
        <f>Database!X153</f>
        <v>0</v>
      </c>
      <c r="E153" s="146">
        <f t="shared" si="126"/>
        <v>0</v>
      </c>
      <c r="F153" s="146">
        <f t="shared" si="127"/>
        <v>0</v>
      </c>
      <c r="G153" s="149">
        <f t="shared" si="128"/>
        <v>0</v>
      </c>
      <c r="H153" s="149">
        <f t="shared" si="129"/>
        <v>0</v>
      </c>
      <c r="I153" s="151">
        <f t="shared" si="130"/>
        <v>0</v>
      </c>
      <c r="J153" s="151">
        <f t="shared" si="131"/>
        <v>0</v>
      </c>
      <c r="K153" s="148">
        <f t="shared" si="132"/>
        <v>0</v>
      </c>
      <c r="L153" s="148">
        <f t="shared" si="133"/>
        <v>0</v>
      </c>
      <c r="M153" s="150">
        <f t="shared" si="134"/>
        <v>0</v>
      </c>
      <c r="N153" s="150">
        <f t="shared" si="135"/>
        <v>0</v>
      </c>
      <c r="O153" s="147">
        <f t="shared" si="136"/>
        <v>0</v>
      </c>
      <c r="P153" s="147">
        <f t="shared" si="137"/>
        <v>0</v>
      </c>
      <c r="Q153" s="148">
        <f t="shared" si="138"/>
        <v>0</v>
      </c>
      <c r="R153" s="148">
        <f t="shared" si="139"/>
        <v>0</v>
      </c>
      <c r="S153" s="148">
        <f t="shared" si="140"/>
        <v>0</v>
      </c>
      <c r="T153" s="148">
        <f t="shared" si="141"/>
        <v>0</v>
      </c>
      <c r="U153" s="148">
        <f t="shared" si="142"/>
        <v>0</v>
      </c>
      <c r="V153" s="159">
        <f t="shared" si="143"/>
        <v>0</v>
      </c>
      <c r="W153" s="148">
        <f t="shared" si="144"/>
        <v>0</v>
      </c>
      <c r="X153" s="148">
        <f t="shared" si="145"/>
        <v>0</v>
      </c>
      <c r="Y153" s="148">
        <f t="shared" si="146"/>
        <v>0</v>
      </c>
      <c r="Z153" s="148">
        <f t="shared" si="147"/>
        <v>0</v>
      </c>
      <c r="AA153" s="148">
        <f t="shared" si="148"/>
        <v>0</v>
      </c>
      <c r="AB153" s="148">
        <f t="shared" si="149"/>
        <v>0</v>
      </c>
    </row>
    <row r="154" spans="1:28" x14ac:dyDescent="0.35">
      <c r="A154">
        <f>Database!V154</f>
        <v>0</v>
      </c>
      <c r="B154">
        <f>Database!W154</f>
        <v>0</v>
      </c>
      <c r="C154">
        <f>Database!X154</f>
        <v>0</v>
      </c>
      <c r="E154" s="146">
        <f t="shared" si="126"/>
        <v>0</v>
      </c>
      <c r="F154" s="146">
        <f t="shared" si="127"/>
        <v>0</v>
      </c>
      <c r="G154" s="149">
        <f t="shared" si="128"/>
        <v>0</v>
      </c>
      <c r="H154" s="149">
        <f t="shared" si="129"/>
        <v>0</v>
      </c>
      <c r="I154" s="151">
        <f t="shared" si="130"/>
        <v>0</v>
      </c>
      <c r="J154" s="151">
        <f t="shared" si="131"/>
        <v>0</v>
      </c>
      <c r="K154" s="148">
        <f t="shared" si="132"/>
        <v>0</v>
      </c>
      <c r="L154" s="148">
        <f t="shared" si="133"/>
        <v>0</v>
      </c>
      <c r="M154" s="150">
        <f t="shared" si="134"/>
        <v>0</v>
      </c>
      <c r="N154" s="150">
        <f t="shared" si="135"/>
        <v>0</v>
      </c>
      <c r="O154" s="147">
        <f t="shared" si="136"/>
        <v>0</v>
      </c>
      <c r="P154" s="147">
        <f t="shared" si="137"/>
        <v>0</v>
      </c>
      <c r="Q154" s="148">
        <f t="shared" si="138"/>
        <v>0</v>
      </c>
      <c r="R154" s="148">
        <f t="shared" si="139"/>
        <v>0</v>
      </c>
      <c r="S154" s="148">
        <f t="shared" si="140"/>
        <v>0</v>
      </c>
      <c r="T154" s="148">
        <f t="shared" si="141"/>
        <v>0</v>
      </c>
      <c r="U154" s="148">
        <f t="shared" si="142"/>
        <v>0</v>
      </c>
      <c r="V154" s="159">
        <f t="shared" si="143"/>
        <v>0</v>
      </c>
      <c r="W154" s="148">
        <f t="shared" si="144"/>
        <v>0</v>
      </c>
      <c r="X154" s="148">
        <f t="shared" si="145"/>
        <v>0</v>
      </c>
      <c r="Y154" s="148">
        <f t="shared" si="146"/>
        <v>0</v>
      </c>
      <c r="Z154" s="148">
        <f t="shared" si="147"/>
        <v>0</v>
      </c>
      <c r="AA154" s="148">
        <f t="shared" si="148"/>
        <v>0</v>
      </c>
      <c r="AB154" s="148">
        <f t="shared" si="149"/>
        <v>0</v>
      </c>
    </row>
    <row r="155" spans="1:28" x14ac:dyDescent="0.35">
      <c r="A155">
        <f>Database!V155</f>
        <v>0</v>
      </c>
      <c r="B155">
        <f>Database!W155</f>
        <v>0</v>
      </c>
      <c r="C155">
        <f>Database!X155</f>
        <v>0</v>
      </c>
      <c r="E155" s="146">
        <f t="shared" si="126"/>
        <v>0</v>
      </c>
      <c r="F155" s="146">
        <f t="shared" si="127"/>
        <v>0</v>
      </c>
      <c r="G155" s="149">
        <f t="shared" si="128"/>
        <v>0</v>
      </c>
      <c r="H155" s="149">
        <f t="shared" si="129"/>
        <v>0</v>
      </c>
      <c r="I155" s="151">
        <f t="shared" si="130"/>
        <v>0</v>
      </c>
      <c r="J155" s="151">
        <f t="shared" si="131"/>
        <v>0</v>
      </c>
      <c r="K155" s="148">
        <f t="shared" si="132"/>
        <v>0</v>
      </c>
      <c r="L155" s="148">
        <f t="shared" si="133"/>
        <v>0</v>
      </c>
      <c r="M155" s="150">
        <f t="shared" si="134"/>
        <v>0</v>
      </c>
      <c r="N155" s="150">
        <f t="shared" si="135"/>
        <v>0</v>
      </c>
      <c r="O155" s="147">
        <f t="shared" si="136"/>
        <v>0</v>
      </c>
      <c r="P155" s="147">
        <f t="shared" si="137"/>
        <v>0</v>
      </c>
      <c r="Q155" s="148">
        <f t="shared" si="138"/>
        <v>0</v>
      </c>
      <c r="R155" s="148">
        <f t="shared" si="139"/>
        <v>0</v>
      </c>
      <c r="S155" s="148">
        <f t="shared" si="140"/>
        <v>0</v>
      </c>
      <c r="T155" s="148">
        <f t="shared" si="141"/>
        <v>0</v>
      </c>
      <c r="U155" s="148">
        <f t="shared" si="142"/>
        <v>0</v>
      </c>
      <c r="V155" s="159">
        <f t="shared" si="143"/>
        <v>0</v>
      </c>
      <c r="W155" s="148">
        <f t="shared" si="144"/>
        <v>0</v>
      </c>
      <c r="X155" s="148">
        <f t="shared" si="145"/>
        <v>0</v>
      </c>
      <c r="Y155" s="148">
        <f t="shared" si="146"/>
        <v>0</v>
      </c>
      <c r="Z155" s="148">
        <f t="shared" si="147"/>
        <v>0</v>
      </c>
      <c r="AA155" s="148">
        <f t="shared" si="148"/>
        <v>0</v>
      </c>
      <c r="AB155" s="148">
        <f t="shared" si="149"/>
        <v>0</v>
      </c>
    </row>
    <row r="156" spans="1:28" x14ac:dyDescent="0.35">
      <c r="A156">
        <f>Database!V156</f>
        <v>0</v>
      </c>
      <c r="B156">
        <f>Database!W156</f>
        <v>0</v>
      </c>
      <c r="C156">
        <f>Database!X156</f>
        <v>0</v>
      </c>
      <c r="E156" s="146">
        <f t="shared" si="126"/>
        <v>0</v>
      </c>
      <c r="F156" s="146">
        <f t="shared" si="127"/>
        <v>0</v>
      </c>
      <c r="G156" s="149">
        <f t="shared" si="128"/>
        <v>0</v>
      </c>
      <c r="H156" s="149">
        <f t="shared" si="129"/>
        <v>0</v>
      </c>
      <c r="I156" s="151">
        <f t="shared" si="130"/>
        <v>0</v>
      </c>
      <c r="J156" s="151">
        <f t="shared" si="131"/>
        <v>0</v>
      </c>
      <c r="K156" s="148">
        <f t="shared" si="132"/>
        <v>0</v>
      </c>
      <c r="L156" s="148">
        <f t="shared" si="133"/>
        <v>0</v>
      </c>
      <c r="M156" s="150">
        <f t="shared" si="134"/>
        <v>0</v>
      </c>
      <c r="N156" s="150">
        <f t="shared" si="135"/>
        <v>0</v>
      </c>
      <c r="O156" s="147">
        <f t="shared" si="136"/>
        <v>0</v>
      </c>
      <c r="P156" s="147">
        <f t="shared" si="137"/>
        <v>0</v>
      </c>
      <c r="Q156" s="148">
        <f t="shared" si="138"/>
        <v>0</v>
      </c>
      <c r="R156" s="148">
        <f t="shared" si="139"/>
        <v>0</v>
      </c>
      <c r="S156" s="148">
        <f t="shared" si="140"/>
        <v>0</v>
      </c>
      <c r="T156" s="148">
        <f t="shared" si="141"/>
        <v>0</v>
      </c>
      <c r="U156" s="148">
        <f t="shared" si="142"/>
        <v>0</v>
      </c>
      <c r="V156" s="159">
        <f t="shared" si="143"/>
        <v>0</v>
      </c>
      <c r="W156" s="148">
        <f t="shared" si="144"/>
        <v>0</v>
      </c>
      <c r="X156" s="148">
        <f t="shared" si="145"/>
        <v>0</v>
      </c>
      <c r="Y156" s="148">
        <f t="shared" si="146"/>
        <v>0</v>
      </c>
      <c r="Z156" s="148">
        <f t="shared" si="147"/>
        <v>0</v>
      </c>
      <c r="AA156" s="148">
        <f t="shared" si="148"/>
        <v>0</v>
      </c>
      <c r="AB156" s="148">
        <f t="shared" si="149"/>
        <v>0</v>
      </c>
    </row>
    <row r="157" spans="1:28" x14ac:dyDescent="0.35">
      <c r="A157">
        <f>Database!V157</f>
        <v>0</v>
      </c>
      <c r="B157">
        <f>Database!W157</f>
        <v>0</v>
      </c>
      <c r="C157">
        <f>Database!X157</f>
        <v>0</v>
      </c>
      <c r="E157" s="146">
        <f t="shared" si="126"/>
        <v>0</v>
      </c>
      <c r="F157" s="146">
        <f t="shared" si="127"/>
        <v>0</v>
      </c>
      <c r="G157" s="149">
        <f t="shared" si="128"/>
        <v>0</v>
      </c>
      <c r="H157" s="149">
        <f t="shared" si="129"/>
        <v>0</v>
      </c>
      <c r="I157" s="151">
        <f t="shared" si="130"/>
        <v>0</v>
      </c>
      <c r="J157" s="151">
        <f t="shared" si="131"/>
        <v>0</v>
      </c>
      <c r="K157" s="148">
        <f t="shared" si="132"/>
        <v>0</v>
      </c>
      <c r="L157" s="148">
        <f t="shared" si="133"/>
        <v>0</v>
      </c>
      <c r="M157" s="150">
        <f t="shared" si="134"/>
        <v>0</v>
      </c>
      <c r="N157" s="150">
        <f t="shared" si="135"/>
        <v>0</v>
      </c>
      <c r="O157" s="147">
        <f t="shared" si="136"/>
        <v>0</v>
      </c>
      <c r="P157" s="147">
        <f t="shared" si="137"/>
        <v>0</v>
      </c>
      <c r="Q157" s="148">
        <f t="shared" si="138"/>
        <v>0</v>
      </c>
      <c r="R157" s="148">
        <f t="shared" si="139"/>
        <v>0</v>
      </c>
      <c r="S157" s="148">
        <f t="shared" si="140"/>
        <v>0</v>
      </c>
      <c r="T157" s="148">
        <f t="shared" si="141"/>
        <v>0</v>
      </c>
      <c r="U157" s="148">
        <f t="shared" si="142"/>
        <v>0</v>
      </c>
      <c r="V157" s="159">
        <f t="shared" si="143"/>
        <v>0</v>
      </c>
      <c r="W157" s="148">
        <f t="shared" si="144"/>
        <v>0</v>
      </c>
      <c r="X157" s="148">
        <f t="shared" si="145"/>
        <v>0</v>
      </c>
      <c r="Y157" s="148">
        <f t="shared" si="146"/>
        <v>0</v>
      </c>
      <c r="Z157" s="148">
        <f t="shared" si="147"/>
        <v>0</v>
      </c>
      <c r="AA157" s="148">
        <f t="shared" si="148"/>
        <v>0</v>
      </c>
      <c r="AB157" s="148">
        <f t="shared" si="149"/>
        <v>0</v>
      </c>
    </row>
    <row r="158" spans="1:28" x14ac:dyDescent="0.35">
      <c r="A158">
        <f>Database!V158</f>
        <v>0</v>
      </c>
      <c r="B158">
        <f>Database!W158</f>
        <v>0</v>
      </c>
      <c r="C158">
        <f>Database!X158</f>
        <v>0</v>
      </c>
      <c r="E158" s="146">
        <f t="shared" si="126"/>
        <v>0</v>
      </c>
      <c r="F158" s="146">
        <f t="shared" si="127"/>
        <v>0</v>
      </c>
      <c r="G158" s="149">
        <f t="shared" si="128"/>
        <v>0</v>
      </c>
      <c r="H158" s="149">
        <f t="shared" si="129"/>
        <v>0</v>
      </c>
      <c r="I158" s="151">
        <f t="shared" si="130"/>
        <v>0</v>
      </c>
      <c r="J158" s="151">
        <f t="shared" si="131"/>
        <v>0</v>
      </c>
      <c r="K158" s="148">
        <f t="shared" si="132"/>
        <v>0</v>
      </c>
      <c r="L158" s="148">
        <f t="shared" si="133"/>
        <v>0</v>
      </c>
      <c r="M158" s="150">
        <f t="shared" si="134"/>
        <v>0</v>
      </c>
      <c r="N158" s="150">
        <f t="shared" si="135"/>
        <v>0</v>
      </c>
      <c r="O158" s="147">
        <f t="shared" si="136"/>
        <v>0</v>
      </c>
      <c r="P158" s="147">
        <f t="shared" si="137"/>
        <v>0</v>
      </c>
      <c r="Q158" s="148">
        <f t="shared" si="138"/>
        <v>0</v>
      </c>
      <c r="R158" s="148">
        <f t="shared" si="139"/>
        <v>0</v>
      </c>
      <c r="S158" s="148">
        <f t="shared" si="140"/>
        <v>0</v>
      </c>
      <c r="T158" s="148">
        <f t="shared" si="141"/>
        <v>0</v>
      </c>
      <c r="U158" s="148">
        <f t="shared" si="142"/>
        <v>0</v>
      </c>
      <c r="V158" s="159">
        <f t="shared" si="143"/>
        <v>0</v>
      </c>
      <c r="W158" s="148">
        <f t="shared" si="144"/>
        <v>0</v>
      </c>
      <c r="X158" s="148">
        <f t="shared" si="145"/>
        <v>0</v>
      </c>
      <c r="Y158" s="148">
        <f t="shared" si="146"/>
        <v>0</v>
      </c>
      <c r="Z158" s="148">
        <f t="shared" si="147"/>
        <v>0</v>
      </c>
      <c r="AA158" s="148">
        <f t="shared" si="148"/>
        <v>0</v>
      </c>
      <c r="AB158" s="148">
        <f t="shared" si="149"/>
        <v>0</v>
      </c>
    </row>
    <row r="159" spans="1:28" x14ac:dyDescent="0.35">
      <c r="A159">
        <f>Database!V159</f>
        <v>0</v>
      </c>
      <c r="B159">
        <f>Database!W159</f>
        <v>0</v>
      </c>
      <c r="C159">
        <f>Database!X159</f>
        <v>0</v>
      </c>
      <c r="E159" s="146">
        <f t="shared" si="126"/>
        <v>0</v>
      </c>
      <c r="F159" s="146">
        <f t="shared" si="127"/>
        <v>0</v>
      </c>
      <c r="G159" s="149">
        <f t="shared" si="128"/>
        <v>0</v>
      </c>
      <c r="H159" s="149">
        <f t="shared" si="129"/>
        <v>0</v>
      </c>
      <c r="I159" s="151">
        <f t="shared" si="130"/>
        <v>0</v>
      </c>
      <c r="J159" s="151">
        <f t="shared" si="131"/>
        <v>0</v>
      </c>
      <c r="K159" s="148">
        <f t="shared" si="132"/>
        <v>0</v>
      </c>
      <c r="L159" s="148">
        <f t="shared" si="133"/>
        <v>0</v>
      </c>
      <c r="M159" s="150">
        <f t="shared" si="134"/>
        <v>0</v>
      </c>
      <c r="N159" s="150">
        <f t="shared" si="135"/>
        <v>0</v>
      </c>
      <c r="O159" s="147">
        <f t="shared" si="136"/>
        <v>0</v>
      </c>
      <c r="P159" s="147">
        <f t="shared" si="137"/>
        <v>0</v>
      </c>
      <c r="Q159" s="148">
        <f t="shared" si="138"/>
        <v>0</v>
      </c>
      <c r="R159" s="148">
        <f t="shared" si="139"/>
        <v>0</v>
      </c>
      <c r="S159" s="148">
        <f t="shared" si="140"/>
        <v>0</v>
      </c>
      <c r="T159" s="148">
        <f t="shared" si="141"/>
        <v>0</v>
      </c>
      <c r="U159" s="148">
        <f t="shared" si="142"/>
        <v>0</v>
      </c>
      <c r="V159" s="159">
        <f t="shared" si="143"/>
        <v>0</v>
      </c>
      <c r="W159" s="148">
        <f t="shared" si="144"/>
        <v>0</v>
      </c>
      <c r="X159" s="148">
        <f t="shared" si="145"/>
        <v>0</v>
      </c>
      <c r="Y159" s="148">
        <f t="shared" si="146"/>
        <v>0</v>
      </c>
      <c r="Z159" s="148">
        <f t="shared" si="147"/>
        <v>0</v>
      </c>
      <c r="AA159" s="148">
        <f t="shared" si="148"/>
        <v>0</v>
      </c>
      <c r="AB159" s="148">
        <f t="shared" si="149"/>
        <v>0</v>
      </c>
    </row>
    <row r="160" spans="1:28" x14ac:dyDescent="0.35">
      <c r="A160">
        <f>Database!V160</f>
        <v>0</v>
      </c>
      <c r="B160">
        <f>Database!W160</f>
        <v>0</v>
      </c>
      <c r="C160">
        <f>Database!X160</f>
        <v>0</v>
      </c>
      <c r="E160" s="146">
        <f t="shared" si="126"/>
        <v>0</v>
      </c>
      <c r="F160" s="146">
        <f t="shared" si="127"/>
        <v>0</v>
      </c>
      <c r="G160" s="149">
        <f t="shared" si="128"/>
        <v>0</v>
      </c>
      <c r="H160" s="149">
        <f t="shared" si="129"/>
        <v>0</v>
      </c>
      <c r="I160" s="151">
        <f t="shared" si="130"/>
        <v>0</v>
      </c>
      <c r="J160" s="151">
        <f t="shared" si="131"/>
        <v>0</v>
      </c>
      <c r="K160" s="148">
        <f t="shared" si="132"/>
        <v>0</v>
      </c>
      <c r="L160" s="148">
        <f t="shared" si="133"/>
        <v>0</v>
      </c>
      <c r="M160" s="150">
        <f t="shared" si="134"/>
        <v>0</v>
      </c>
      <c r="N160" s="150">
        <f t="shared" si="135"/>
        <v>0</v>
      </c>
      <c r="O160" s="147">
        <f t="shared" si="136"/>
        <v>0</v>
      </c>
      <c r="P160" s="147">
        <f t="shared" si="137"/>
        <v>0</v>
      </c>
      <c r="Q160" s="148">
        <f t="shared" si="138"/>
        <v>0</v>
      </c>
      <c r="R160" s="148">
        <f t="shared" si="139"/>
        <v>0</v>
      </c>
      <c r="S160" s="148">
        <f t="shared" si="140"/>
        <v>0</v>
      </c>
      <c r="T160" s="148">
        <f t="shared" si="141"/>
        <v>0</v>
      </c>
      <c r="U160" s="148">
        <f t="shared" si="142"/>
        <v>0</v>
      </c>
      <c r="V160" s="159">
        <f t="shared" si="143"/>
        <v>0</v>
      </c>
      <c r="W160" s="148">
        <f t="shared" si="144"/>
        <v>0</v>
      </c>
      <c r="X160" s="148">
        <f t="shared" si="145"/>
        <v>0</v>
      </c>
      <c r="Y160" s="148">
        <f t="shared" si="146"/>
        <v>0</v>
      </c>
      <c r="Z160" s="148">
        <f t="shared" si="147"/>
        <v>0</v>
      </c>
      <c r="AA160" s="148">
        <f t="shared" si="148"/>
        <v>0</v>
      </c>
      <c r="AB160" s="148">
        <f t="shared" si="149"/>
        <v>0</v>
      </c>
    </row>
    <row r="161" spans="1:28" x14ac:dyDescent="0.35">
      <c r="A161">
        <f>Database!V161</f>
        <v>0</v>
      </c>
      <c r="B161">
        <f>Database!W161</f>
        <v>0</v>
      </c>
      <c r="C161">
        <f>Database!X161</f>
        <v>0</v>
      </c>
      <c r="E161" s="146">
        <f t="shared" si="126"/>
        <v>0</v>
      </c>
      <c r="F161" s="146">
        <f t="shared" si="127"/>
        <v>0</v>
      </c>
      <c r="G161" s="149">
        <f t="shared" si="128"/>
        <v>0</v>
      </c>
      <c r="H161" s="149">
        <f t="shared" si="129"/>
        <v>0</v>
      </c>
      <c r="I161" s="151">
        <f t="shared" si="130"/>
        <v>0</v>
      </c>
      <c r="J161" s="151">
        <f t="shared" si="131"/>
        <v>0</v>
      </c>
      <c r="K161" s="148">
        <f t="shared" si="132"/>
        <v>0</v>
      </c>
      <c r="L161" s="148">
        <f t="shared" si="133"/>
        <v>0</v>
      </c>
      <c r="M161" s="150">
        <f t="shared" si="134"/>
        <v>0</v>
      </c>
      <c r="N161" s="150">
        <f t="shared" si="135"/>
        <v>0</v>
      </c>
      <c r="O161" s="147">
        <f t="shared" si="136"/>
        <v>0</v>
      </c>
      <c r="P161" s="147">
        <f t="shared" si="137"/>
        <v>0</v>
      </c>
      <c r="Q161" s="148">
        <f t="shared" si="138"/>
        <v>0</v>
      </c>
      <c r="R161" s="148">
        <f t="shared" si="139"/>
        <v>0</v>
      </c>
      <c r="S161" s="148">
        <f t="shared" si="140"/>
        <v>0</v>
      </c>
      <c r="T161" s="148">
        <f t="shared" si="141"/>
        <v>0</v>
      </c>
      <c r="U161" s="148">
        <f t="shared" si="142"/>
        <v>0</v>
      </c>
      <c r="V161" s="159">
        <f t="shared" si="143"/>
        <v>0</v>
      </c>
      <c r="W161" s="148">
        <f t="shared" si="144"/>
        <v>0</v>
      </c>
      <c r="X161" s="148">
        <f t="shared" si="145"/>
        <v>0</v>
      </c>
      <c r="Y161" s="148">
        <f t="shared" si="146"/>
        <v>0</v>
      </c>
      <c r="Z161" s="148">
        <f t="shared" si="147"/>
        <v>0</v>
      </c>
      <c r="AA161" s="148">
        <f t="shared" si="148"/>
        <v>0</v>
      </c>
      <c r="AB161" s="148">
        <f t="shared" si="149"/>
        <v>0</v>
      </c>
    </row>
    <row r="162" spans="1:28" x14ac:dyDescent="0.35">
      <c r="A162">
        <f>Database!V162</f>
        <v>0</v>
      </c>
      <c r="B162">
        <f>Database!W162</f>
        <v>0</v>
      </c>
      <c r="C162">
        <f>Database!X162</f>
        <v>0</v>
      </c>
      <c r="E162" s="146">
        <f t="shared" si="126"/>
        <v>0</v>
      </c>
      <c r="F162" s="146">
        <f t="shared" si="127"/>
        <v>0</v>
      </c>
      <c r="G162" s="149">
        <f t="shared" si="128"/>
        <v>0</v>
      </c>
      <c r="H162" s="149">
        <f t="shared" si="129"/>
        <v>0</v>
      </c>
      <c r="I162" s="151">
        <f t="shared" si="130"/>
        <v>0</v>
      </c>
      <c r="J162" s="151">
        <f t="shared" si="131"/>
        <v>0</v>
      </c>
      <c r="K162" s="148">
        <f t="shared" si="132"/>
        <v>0</v>
      </c>
      <c r="L162" s="148">
        <f t="shared" si="133"/>
        <v>0</v>
      </c>
      <c r="M162" s="150">
        <f t="shared" si="134"/>
        <v>0</v>
      </c>
      <c r="N162" s="150">
        <f t="shared" si="135"/>
        <v>0</v>
      </c>
      <c r="O162" s="147">
        <f t="shared" si="136"/>
        <v>0</v>
      </c>
      <c r="P162" s="147">
        <f t="shared" si="137"/>
        <v>0</v>
      </c>
      <c r="Q162" s="148">
        <f t="shared" si="138"/>
        <v>0</v>
      </c>
      <c r="R162" s="148">
        <f t="shared" si="139"/>
        <v>0</v>
      </c>
      <c r="S162" s="148">
        <f t="shared" si="140"/>
        <v>0</v>
      </c>
      <c r="T162" s="148">
        <f t="shared" si="141"/>
        <v>0</v>
      </c>
      <c r="U162" s="148">
        <f t="shared" si="142"/>
        <v>0</v>
      </c>
      <c r="V162" s="159">
        <f t="shared" si="143"/>
        <v>0</v>
      </c>
      <c r="W162" s="148">
        <f t="shared" si="144"/>
        <v>0</v>
      </c>
      <c r="X162" s="148">
        <f t="shared" si="145"/>
        <v>0</v>
      </c>
      <c r="Y162" s="148">
        <f t="shared" si="146"/>
        <v>0</v>
      </c>
      <c r="Z162" s="148">
        <f t="shared" si="147"/>
        <v>0</v>
      </c>
      <c r="AA162" s="148">
        <f t="shared" si="148"/>
        <v>0</v>
      </c>
      <c r="AB162" s="148">
        <f t="shared" si="149"/>
        <v>0</v>
      </c>
    </row>
    <row r="163" spans="1:28" x14ac:dyDescent="0.35">
      <c r="A163">
        <f>Database!V163</f>
        <v>0</v>
      </c>
      <c r="B163">
        <f>Database!W163</f>
        <v>0</v>
      </c>
      <c r="C163">
        <f>Database!X163</f>
        <v>0</v>
      </c>
      <c r="E163" s="146">
        <f t="shared" si="126"/>
        <v>0</v>
      </c>
      <c r="F163" s="146">
        <f t="shared" si="127"/>
        <v>0</v>
      </c>
      <c r="G163" s="149">
        <f t="shared" si="128"/>
        <v>0</v>
      </c>
      <c r="H163" s="149">
        <f t="shared" si="129"/>
        <v>0</v>
      </c>
      <c r="I163" s="151">
        <f t="shared" si="130"/>
        <v>0</v>
      </c>
      <c r="J163" s="151">
        <f t="shared" si="131"/>
        <v>0</v>
      </c>
      <c r="K163" s="148">
        <f t="shared" si="132"/>
        <v>0</v>
      </c>
      <c r="L163" s="148">
        <f t="shared" si="133"/>
        <v>0</v>
      </c>
      <c r="M163" s="150">
        <f t="shared" si="134"/>
        <v>0</v>
      </c>
      <c r="N163" s="150">
        <f t="shared" si="135"/>
        <v>0</v>
      </c>
      <c r="O163" s="147">
        <f t="shared" si="136"/>
        <v>0</v>
      </c>
      <c r="P163" s="147">
        <f t="shared" si="137"/>
        <v>0</v>
      </c>
      <c r="Q163" s="148">
        <f t="shared" si="138"/>
        <v>0</v>
      </c>
      <c r="R163" s="148">
        <f t="shared" si="139"/>
        <v>0</v>
      </c>
      <c r="S163" s="148">
        <f t="shared" si="140"/>
        <v>0</v>
      </c>
      <c r="T163" s="148">
        <f t="shared" si="141"/>
        <v>0</v>
      </c>
      <c r="U163" s="148">
        <f t="shared" si="142"/>
        <v>0</v>
      </c>
      <c r="V163" s="159">
        <f t="shared" si="143"/>
        <v>0</v>
      </c>
      <c r="W163" s="148">
        <f t="shared" si="144"/>
        <v>0</v>
      </c>
      <c r="X163" s="148">
        <f t="shared" si="145"/>
        <v>0</v>
      </c>
      <c r="Y163" s="148">
        <f t="shared" si="146"/>
        <v>0</v>
      </c>
      <c r="Z163" s="148">
        <f t="shared" si="147"/>
        <v>0</v>
      </c>
      <c r="AA163" s="148">
        <f t="shared" si="148"/>
        <v>0</v>
      </c>
      <c r="AB163" s="148">
        <f t="shared" si="149"/>
        <v>0</v>
      </c>
    </row>
    <row r="164" spans="1:28" x14ac:dyDescent="0.35">
      <c r="A164">
        <f>Database!V164</f>
        <v>0</v>
      </c>
      <c r="B164">
        <f>Database!W164</f>
        <v>0</v>
      </c>
      <c r="C164">
        <f>Database!X164</f>
        <v>0</v>
      </c>
      <c r="E164" s="146">
        <f t="shared" si="126"/>
        <v>0</v>
      </c>
      <c r="F164" s="146">
        <f t="shared" si="127"/>
        <v>0</v>
      </c>
      <c r="G164" s="149">
        <f t="shared" si="128"/>
        <v>0</v>
      </c>
      <c r="H164" s="149">
        <f t="shared" si="129"/>
        <v>0</v>
      </c>
      <c r="I164" s="151">
        <f t="shared" si="130"/>
        <v>0</v>
      </c>
      <c r="J164" s="151">
        <f t="shared" si="131"/>
        <v>0</v>
      </c>
      <c r="K164" s="148">
        <f t="shared" si="132"/>
        <v>0</v>
      </c>
      <c r="L164" s="148">
        <f t="shared" si="133"/>
        <v>0</v>
      </c>
      <c r="M164" s="150">
        <f t="shared" si="134"/>
        <v>0</v>
      </c>
      <c r="N164" s="150">
        <f t="shared" si="135"/>
        <v>0</v>
      </c>
      <c r="O164" s="147">
        <f t="shared" si="136"/>
        <v>0</v>
      </c>
      <c r="P164" s="147">
        <f t="shared" si="137"/>
        <v>0</v>
      </c>
      <c r="Q164" s="148">
        <f t="shared" si="138"/>
        <v>0</v>
      </c>
      <c r="R164" s="148">
        <f t="shared" si="139"/>
        <v>0</v>
      </c>
      <c r="S164" s="148">
        <f t="shared" si="140"/>
        <v>0</v>
      </c>
      <c r="T164" s="148">
        <f t="shared" si="141"/>
        <v>0</v>
      </c>
      <c r="U164" s="148">
        <f t="shared" si="142"/>
        <v>0</v>
      </c>
      <c r="V164" s="159">
        <f t="shared" si="143"/>
        <v>0</v>
      </c>
      <c r="W164" s="148">
        <f t="shared" si="144"/>
        <v>0</v>
      </c>
      <c r="X164" s="148">
        <f t="shared" si="145"/>
        <v>0</v>
      </c>
      <c r="Y164" s="148">
        <f t="shared" si="146"/>
        <v>0</v>
      </c>
      <c r="Z164" s="148">
        <f t="shared" si="147"/>
        <v>0</v>
      </c>
      <c r="AA164" s="148">
        <f t="shared" si="148"/>
        <v>0</v>
      </c>
      <c r="AB164" s="148">
        <f t="shared" si="149"/>
        <v>0</v>
      </c>
    </row>
    <row r="165" spans="1:28" x14ac:dyDescent="0.35">
      <c r="A165">
        <f>Database!V165</f>
        <v>0</v>
      </c>
      <c r="B165">
        <f>Database!W165</f>
        <v>0</v>
      </c>
      <c r="C165">
        <f>Database!X165</f>
        <v>0</v>
      </c>
      <c r="E165" s="146">
        <f t="shared" ref="E165:E200" si="150">IF(A165=$E$1,B165,)</f>
        <v>0</v>
      </c>
      <c r="F165" s="146">
        <f t="shared" ref="F165:F200" si="151">IF(E165&gt;0,E165*C165,)</f>
        <v>0</v>
      </c>
      <c r="G165" s="149">
        <f t="shared" ref="G165:G200" si="152">IF(A165=$G$1,B165,)</f>
        <v>0</v>
      </c>
      <c r="H165" s="149">
        <f t="shared" ref="H165:H200" si="153">IF(G165&gt;0,G165*C165,)</f>
        <v>0</v>
      </c>
      <c r="I165" s="151">
        <f t="shared" ref="I165:I200" si="154">IF(A165=$I$1,B165,)</f>
        <v>0</v>
      </c>
      <c r="J165" s="151">
        <f t="shared" ref="J165:J200" si="155">IF(I165&gt;0,I165*C165,)</f>
        <v>0</v>
      </c>
      <c r="K165" s="148">
        <f t="shared" ref="K165:K200" si="156">IF(A165=$K$1,B165,)</f>
        <v>0</v>
      </c>
      <c r="L165" s="148">
        <f t="shared" ref="L165:L200" si="157">IF(K165&gt;0,K165*C165,)</f>
        <v>0</v>
      </c>
      <c r="M165" s="150">
        <f t="shared" ref="M165:M200" si="158">IF(A165=$M$1,B165,)</f>
        <v>0</v>
      </c>
      <c r="N165" s="150">
        <f t="shared" ref="N165:N200" si="159">IF(M165&gt;0,M165*C165,)</f>
        <v>0</v>
      </c>
      <c r="O165" s="147">
        <f t="shared" ref="O165:O200" si="160">Q165+S165+U165+W165+Y165+AA165</f>
        <v>0</v>
      </c>
      <c r="P165" s="147">
        <f t="shared" ref="P165:P200" si="161">IF(O165&gt;0,O165*C165,)</f>
        <v>0</v>
      </c>
      <c r="Q165" s="148">
        <f t="shared" ref="Q165:Q200" si="162">IF(A165=$Q$1,B165,)</f>
        <v>0</v>
      </c>
      <c r="R165" s="148">
        <f t="shared" ref="R165:R200" si="163">Q165*C165</f>
        <v>0</v>
      </c>
      <c r="S165" s="148">
        <f t="shared" ref="S165:S200" si="164">IF(A165=$S$1,B165,)</f>
        <v>0</v>
      </c>
      <c r="T165" s="148">
        <f t="shared" ref="T165:T200" si="165">S165*C165</f>
        <v>0</v>
      </c>
      <c r="U165" s="148">
        <f t="shared" ref="U165:U200" si="166">IF(A165=$U$1,B165,)</f>
        <v>0</v>
      </c>
      <c r="V165" s="159">
        <f t="shared" ref="V165:V200" si="167">IF(U165&gt;0,U165*C165,)</f>
        <v>0</v>
      </c>
      <c r="W165" s="148">
        <f t="shared" ref="W165:W200" si="168">IF(A165=$W$1,B165,)</f>
        <v>0</v>
      </c>
      <c r="X165" s="148">
        <f t="shared" ref="X165:X200" si="169">W165*C165</f>
        <v>0</v>
      </c>
      <c r="Y165" s="148">
        <f t="shared" ref="Y165:Y200" si="170">IF(A165=$Y$1,B165,0)</f>
        <v>0</v>
      </c>
      <c r="Z165" s="148">
        <f t="shared" ref="Z165:Z200" si="171">Y165*C165</f>
        <v>0</v>
      </c>
      <c r="AA165" s="148">
        <f t="shared" ref="AA165:AA200" si="172">IF(A165=$AA$1,B165,0)</f>
        <v>0</v>
      </c>
      <c r="AB165" s="148">
        <f t="shared" ref="AB165:AB200" si="173">AA165*C165</f>
        <v>0</v>
      </c>
    </row>
    <row r="166" spans="1:28" x14ac:dyDescent="0.35">
      <c r="A166">
        <f>Database!V166</f>
        <v>0</v>
      </c>
      <c r="B166">
        <f>Database!W166</f>
        <v>0</v>
      </c>
      <c r="C166">
        <f>Database!X166</f>
        <v>0</v>
      </c>
      <c r="E166" s="146">
        <f t="shared" si="150"/>
        <v>0</v>
      </c>
      <c r="F166" s="146">
        <f t="shared" si="151"/>
        <v>0</v>
      </c>
      <c r="G166" s="149">
        <f t="shared" si="152"/>
        <v>0</v>
      </c>
      <c r="H166" s="149">
        <f t="shared" si="153"/>
        <v>0</v>
      </c>
      <c r="I166" s="151">
        <f t="shared" si="154"/>
        <v>0</v>
      </c>
      <c r="J166" s="151">
        <f t="shared" si="155"/>
        <v>0</v>
      </c>
      <c r="K166" s="148">
        <f t="shared" si="156"/>
        <v>0</v>
      </c>
      <c r="L166" s="148">
        <f t="shared" si="157"/>
        <v>0</v>
      </c>
      <c r="M166" s="150">
        <f t="shared" si="158"/>
        <v>0</v>
      </c>
      <c r="N166" s="150">
        <f t="shared" si="159"/>
        <v>0</v>
      </c>
      <c r="O166" s="147">
        <f t="shared" si="160"/>
        <v>0</v>
      </c>
      <c r="P166" s="147">
        <f t="shared" si="161"/>
        <v>0</v>
      </c>
      <c r="Q166" s="148">
        <f t="shared" si="162"/>
        <v>0</v>
      </c>
      <c r="R166" s="148">
        <f t="shared" si="163"/>
        <v>0</v>
      </c>
      <c r="S166" s="148">
        <f t="shared" si="164"/>
        <v>0</v>
      </c>
      <c r="T166" s="148">
        <f t="shared" si="165"/>
        <v>0</v>
      </c>
      <c r="U166" s="148">
        <f t="shared" si="166"/>
        <v>0</v>
      </c>
      <c r="V166" s="159">
        <f t="shared" si="167"/>
        <v>0</v>
      </c>
      <c r="W166" s="148">
        <f t="shared" si="168"/>
        <v>0</v>
      </c>
      <c r="X166" s="148">
        <f t="shared" si="169"/>
        <v>0</v>
      </c>
      <c r="Y166" s="148">
        <f t="shared" si="170"/>
        <v>0</v>
      </c>
      <c r="Z166" s="148">
        <f t="shared" si="171"/>
        <v>0</v>
      </c>
      <c r="AA166" s="148">
        <f t="shared" si="172"/>
        <v>0</v>
      </c>
      <c r="AB166" s="148">
        <f t="shared" si="173"/>
        <v>0</v>
      </c>
    </row>
    <row r="167" spans="1:28" x14ac:dyDescent="0.35">
      <c r="A167">
        <f>Database!V167</f>
        <v>0</v>
      </c>
      <c r="B167">
        <f>Database!W167</f>
        <v>0</v>
      </c>
      <c r="C167">
        <f>Database!X167</f>
        <v>0</v>
      </c>
      <c r="E167" s="146">
        <f t="shared" si="150"/>
        <v>0</v>
      </c>
      <c r="F167" s="146">
        <f t="shared" si="151"/>
        <v>0</v>
      </c>
      <c r="G167" s="149">
        <f t="shared" si="152"/>
        <v>0</v>
      </c>
      <c r="H167" s="149">
        <f t="shared" si="153"/>
        <v>0</v>
      </c>
      <c r="I167" s="151">
        <f t="shared" si="154"/>
        <v>0</v>
      </c>
      <c r="J167" s="151">
        <f t="shared" si="155"/>
        <v>0</v>
      </c>
      <c r="K167" s="148">
        <f t="shared" si="156"/>
        <v>0</v>
      </c>
      <c r="L167" s="148">
        <f t="shared" si="157"/>
        <v>0</v>
      </c>
      <c r="M167" s="150">
        <f t="shared" si="158"/>
        <v>0</v>
      </c>
      <c r="N167" s="150">
        <f t="shared" si="159"/>
        <v>0</v>
      </c>
      <c r="O167" s="147">
        <f t="shared" si="160"/>
        <v>0</v>
      </c>
      <c r="P167" s="147">
        <f t="shared" si="161"/>
        <v>0</v>
      </c>
      <c r="Q167" s="148">
        <f t="shared" si="162"/>
        <v>0</v>
      </c>
      <c r="R167" s="148">
        <f t="shared" si="163"/>
        <v>0</v>
      </c>
      <c r="S167" s="148">
        <f t="shared" si="164"/>
        <v>0</v>
      </c>
      <c r="T167" s="148">
        <f t="shared" si="165"/>
        <v>0</v>
      </c>
      <c r="U167" s="148">
        <f t="shared" si="166"/>
        <v>0</v>
      </c>
      <c r="V167" s="159">
        <f t="shared" si="167"/>
        <v>0</v>
      </c>
      <c r="W167" s="148">
        <f t="shared" si="168"/>
        <v>0</v>
      </c>
      <c r="X167" s="148">
        <f t="shared" si="169"/>
        <v>0</v>
      </c>
      <c r="Y167" s="148">
        <f t="shared" si="170"/>
        <v>0</v>
      </c>
      <c r="Z167" s="148">
        <f t="shared" si="171"/>
        <v>0</v>
      </c>
      <c r="AA167" s="148">
        <f t="shared" si="172"/>
        <v>0</v>
      </c>
      <c r="AB167" s="148">
        <f t="shared" si="173"/>
        <v>0</v>
      </c>
    </row>
    <row r="168" spans="1:28" x14ac:dyDescent="0.35">
      <c r="A168">
        <f>Database!V168</f>
        <v>0</v>
      </c>
      <c r="B168">
        <f>Database!W168</f>
        <v>0</v>
      </c>
      <c r="C168">
        <f>Database!X168</f>
        <v>0</v>
      </c>
      <c r="E168" s="146">
        <f t="shared" si="150"/>
        <v>0</v>
      </c>
      <c r="F168" s="146">
        <f t="shared" si="151"/>
        <v>0</v>
      </c>
      <c r="G168" s="149">
        <f t="shared" si="152"/>
        <v>0</v>
      </c>
      <c r="H168" s="149">
        <f t="shared" si="153"/>
        <v>0</v>
      </c>
      <c r="I168" s="151">
        <f t="shared" si="154"/>
        <v>0</v>
      </c>
      <c r="J168" s="151">
        <f t="shared" si="155"/>
        <v>0</v>
      </c>
      <c r="K168" s="148">
        <f t="shared" si="156"/>
        <v>0</v>
      </c>
      <c r="L168" s="148">
        <f t="shared" si="157"/>
        <v>0</v>
      </c>
      <c r="M168" s="150">
        <f t="shared" si="158"/>
        <v>0</v>
      </c>
      <c r="N168" s="150">
        <f t="shared" si="159"/>
        <v>0</v>
      </c>
      <c r="O168" s="147">
        <f t="shared" si="160"/>
        <v>0</v>
      </c>
      <c r="P168" s="147">
        <f t="shared" si="161"/>
        <v>0</v>
      </c>
      <c r="Q168" s="148">
        <f t="shared" si="162"/>
        <v>0</v>
      </c>
      <c r="R168" s="148">
        <f t="shared" si="163"/>
        <v>0</v>
      </c>
      <c r="S168" s="148">
        <f t="shared" si="164"/>
        <v>0</v>
      </c>
      <c r="T168" s="148">
        <f t="shared" si="165"/>
        <v>0</v>
      </c>
      <c r="U168" s="148">
        <f t="shared" si="166"/>
        <v>0</v>
      </c>
      <c r="V168" s="159">
        <f t="shared" si="167"/>
        <v>0</v>
      </c>
      <c r="W168" s="148">
        <f t="shared" si="168"/>
        <v>0</v>
      </c>
      <c r="X168" s="148">
        <f t="shared" si="169"/>
        <v>0</v>
      </c>
      <c r="Y168" s="148">
        <f t="shared" si="170"/>
        <v>0</v>
      </c>
      <c r="Z168" s="148">
        <f t="shared" si="171"/>
        <v>0</v>
      </c>
      <c r="AA168" s="148">
        <f t="shared" si="172"/>
        <v>0</v>
      </c>
      <c r="AB168" s="148">
        <f t="shared" si="173"/>
        <v>0</v>
      </c>
    </row>
    <row r="169" spans="1:28" x14ac:dyDescent="0.35">
      <c r="A169">
        <f>Database!V169</f>
        <v>0</v>
      </c>
      <c r="B169">
        <f>Database!W169</f>
        <v>0</v>
      </c>
      <c r="C169">
        <f>Database!X169</f>
        <v>0</v>
      </c>
      <c r="E169" s="146">
        <f t="shared" si="150"/>
        <v>0</v>
      </c>
      <c r="F169" s="146">
        <f t="shared" si="151"/>
        <v>0</v>
      </c>
      <c r="G169" s="149">
        <f t="shared" si="152"/>
        <v>0</v>
      </c>
      <c r="H169" s="149">
        <f t="shared" si="153"/>
        <v>0</v>
      </c>
      <c r="I169" s="151">
        <f t="shared" si="154"/>
        <v>0</v>
      </c>
      <c r="J169" s="151">
        <f t="shared" si="155"/>
        <v>0</v>
      </c>
      <c r="K169" s="148">
        <f t="shared" si="156"/>
        <v>0</v>
      </c>
      <c r="L169" s="148">
        <f t="shared" si="157"/>
        <v>0</v>
      </c>
      <c r="M169" s="150">
        <f t="shared" si="158"/>
        <v>0</v>
      </c>
      <c r="N169" s="150">
        <f t="shared" si="159"/>
        <v>0</v>
      </c>
      <c r="O169" s="147">
        <f t="shared" si="160"/>
        <v>0</v>
      </c>
      <c r="P169" s="147">
        <f t="shared" si="161"/>
        <v>0</v>
      </c>
      <c r="Q169" s="148">
        <f t="shared" si="162"/>
        <v>0</v>
      </c>
      <c r="R169" s="148">
        <f t="shared" si="163"/>
        <v>0</v>
      </c>
      <c r="S169" s="148">
        <f t="shared" si="164"/>
        <v>0</v>
      </c>
      <c r="T169" s="148">
        <f t="shared" si="165"/>
        <v>0</v>
      </c>
      <c r="U169" s="148">
        <f t="shared" si="166"/>
        <v>0</v>
      </c>
      <c r="V169" s="159">
        <f t="shared" si="167"/>
        <v>0</v>
      </c>
      <c r="W169" s="148">
        <f t="shared" si="168"/>
        <v>0</v>
      </c>
      <c r="X169" s="148">
        <f t="shared" si="169"/>
        <v>0</v>
      </c>
      <c r="Y169" s="148">
        <f t="shared" si="170"/>
        <v>0</v>
      </c>
      <c r="Z169" s="148">
        <f t="shared" si="171"/>
        <v>0</v>
      </c>
      <c r="AA169" s="148">
        <f t="shared" si="172"/>
        <v>0</v>
      </c>
      <c r="AB169" s="148">
        <f t="shared" si="173"/>
        <v>0</v>
      </c>
    </row>
    <row r="170" spans="1:28" x14ac:dyDescent="0.35">
      <c r="A170">
        <f>Database!V170</f>
        <v>0</v>
      </c>
      <c r="B170">
        <f>Database!W170</f>
        <v>0</v>
      </c>
      <c r="C170">
        <f>Database!X170</f>
        <v>0</v>
      </c>
      <c r="E170" s="146">
        <f t="shared" si="150"/>
        <v>0</v>
      </c>
      <c r="F170" s="146">
        <f t="shared" si="151"/>
        <v>0</v>
      </c>
      <c r="G170" s="149">
        <f t="shared" si="152"/>
        <v>0</v>
      </c>
      <c r="H170" s="149">
        <f t="shared" si="153"/>
        <v>0</v>
      </c>
      <c r="I170" s="151">
        <f t="shared" si="154"/>
        <v>0</v>
      </c>
      <c r="J170" s="151">
        <f t="shared" si="155"/>
        <v>0</v>
      </c>
      <c r="K170" s="148">
        <f t="shared" si="156"/>
        <v>0</v>
      </c>
      <c r="L170" s="148">
        <f t="shared" si="157"/>
        <v>0</v>
      </c>
      <c r="M170" s="150">
        <f t="shared" si="158"/>
        <v>0</v>
      </c>
      <c r="N170" s="150">
        <f t="shared" si="159"/>
        <v>0</v>
      </c>
      <c r="O170" s="147">
        <f t="shared" si="160"/>
        <v>0</v>
      </c>
      <c r="P170" s="147">
        <f t="shared" si="161"/>
        <v>0</v>
      </c>
      <c r="Q170" s="148">
        <f t="shared" si="162"/>
        <v>0</v>
      </c>
      <c r="R170" s="148">
        <f t="shared" si="163"/>
        <v>0</v>
      </c>
      <c r="S170" s="148">
        <f t="shared" si="164"/>
        <v>0</v>
      </c>
      <c r="T170" s="148">
        <f t="shared" si="165"/>
        <v>0</v>
      </c>
      <c r="U170" s="148">
        <f t="shared" si="166"/>
        <v>0</v>
      </c>
      <c r="V170" s="159">
        <f t="shared" si="167"/>
        <v>0</v>
      </c>
      <c r="W170" s="148">
        <f t="shared" si="168"/>
        <v>0</v>
      </c>
      <c r="X170" s="148">
        <f t="shared" si="169"/>
        <v>0</v>
      </c>
      <c r="Y170" s="148">
        <f t="shared" si="170"/>
        <v>0</v>
      </c>
      <c r="Z170" s="148">
        <f t="shared" si="171"/>
        <v>0</v>
      </c>
      <c r="AA170" s="148">
        <f t="shared" si="172"/>
        <v>0</v>
      </c>
      <c r="AB170" s="148">
        <f t="shared" si="173"/>
        <v>0</v>
      </c>
    </row>
    <row r="171" spans="1:28" x14ac:dyDescent="0.35">
      <c r="A171">
        <f>Database!V171</f>
        <v>0</v>
      </c>
      <c r="B171">
        <f>Database!W171</f>
        <v>0</v>
      </c>
      <c r="C171">
        <f>Database!X171</f>
        <v>0</v>
      </c>
      <c r="E171" s="146">
        <f t="shared" si="150"/>
        <v>0</v>
      </c>
      <c r="F171" s="146">
        <f t="shared" si="151"/>
        <v>0</v>
      </c>
      <c r="G171" s="149">
        <f t="shared" si="152"/>
        <v>0</v>
      </c>
      <c r="H171" s="149">
        <f t="shared" si="153"/>
        <v>0</v>
      </c>
      <c r="I171" s="151">
        <f t="shared" si="154"/>
        <v>0</v>
      </c>
      <c r="J171" s="151">
        <f t="shared" si="155"/>
        <v>0</v>
      </c>
      <c r="K171" s="148">
        <f t="shared" si="156"/>
        <v>0</v>
      </c>
      <c r="L171" s="148">
        <f t="shared" si="157"/>
        <v>0</v>
      </c>
      <c r="M171" s="150">
        <f t="shared" si="158"/>
        <v>0</v>
      </c>
      <c r="N171" s="150">
        <f t="shared" si="159"/>
        <v>0</v>
      </c>
      <c r="O171" s="147">
        <f t="shared" si="160"/>
        <v>0</v>
      </c>
      <c r="P171" s="147">
        <f t="shared" si="161"/>
        <v>0</v>
      </c>
      <c r="Q171" s="148">
        <f t="shared" si="162"/>
        <v>0</v>
      </c>
      <c r="R171" s="148">
        <f t="shared" si="163"/>
        <v>0</v>
      </c>
      <c r="S171" s="148">
        <f t="shared" si="164"/>
        <v>0</v>
      </c>
      <c r="T171" s="148">
        <f t="shared" si="165"/>
        <v>0</v>
      </c>
      <c r="U171" s="148">
        <f t="shared" si="166"/>
        <v>0</v>
      </c>
      <c r="V171" s="159">
        <f t="shared" si="167"/>
        <v>0</v>
      </c>
      <c r="W171" s="148">
        <f t="shared" si="168"/>
        <v>0</v>
      </c>
      <c r="X171" s="148">
        <f t="shared" si="169"/>
        <v>0</v>
      </c>
      <c r="Y171" s="148">
        <f t="shared" si="170"/>
        <v>0</v>
      </c>
      <c r="Z171" s="148">
        <f t="shared" si="171"/>
        <v>0</v>
      </c>
      <c r="AA171" s="148">
        <f t="shared" si="172"/>
        <v>0</v>
      </c>
      <c r="AB171" s="148">
        <f t="shared" si="173"/>
        <v>0</v>
      </c>
    </row>
    <row r="172" spans="1:28" x14ac:dyDescent="0.35">
      <c r="A172">
        <f>Database!V172</f>
        <v>0</v>
      </c>
      <c r="B172">
        <f>Database!W172</f>
        <v>0</v>
      </c>
      <c r="C172">
        <f>Database!X172</f>
        <v>0</v>
      </c>
      <c r="E172" s="146">
        <f t="shared" si="150"/>
        <v>0</v>
      </c>
      <c r="F172" s="146">
        <f t="shared" si="151"/>
        <v>0</v>
      </c>
      <c r="G172" s="149">
        <f t="shared" si="152"/>
        <v>0</v>
      </c>
      <c r="H172" s="149">
        <f t="shared" si="153"/>
        <v>0</v>
      </c>
      <c r="I172" s="151">
        <f t="shared" si="154"/>
        <v>0</v>
      </c>
      <c r="J172" s="151">
        <f t="shared" si="155"/>
        <v>0</v>
      </c>
      <c r="K172" s="148">
        <f t="shared" si="156"/>
        <v>0</v>
      </c>
      <c r="L172" s="148">
        <f t="shared" si="157"/>
        <v>0</v>
      </c>
      <c r="M172" s="150">
        <f t="shared" si="158"/>
        <v>0</v>
      </c>
      <c r="N172" s="150">
        <f t="shared" si="159"/>
        <v>0</v>
      </c>
      <c r="O172" s="147">
        <f t="shared" si="160"/>
        <v>0</v>
      </c>
      <c r="P172" s="147">
        <f t="shared" si="161"/>
        <v>0</v>
      </c>
      <c r="Q172" s="148">
        <f t="shared" si="162"/>
        <v>0</v>
      </c>
      <c r="R172" s="148">
        <f t="shared" si="163"/>
        <v>0</v>
      </c>
      <c r="S172" s="148">
        <f t="shared" si="164"/>
        <v>0</v>
      </c>
      <c r="T172" s="148">
        <f t="shared" si="165"/>
        <v>0</v>
      </c>
      <c r="U172" s="148">
        <f t="shared" si="166"/>
        <v>0</v>
      </c>
      <c r="V172" s="159">
        <f t="shared" si="167"/>
        <v>0</v>
      </c>
      <c r="W172" s="148">
        <f t="shared" si="168"/>
        <v>0</v>
      </c>
      <c r="X172" s="148">
        <f t="shared" si="169"/>
        <v>0</v>
      </c>
      <c r="Y172" s="148">
        <f t="shared" si="170"/>
        <v>0</v>
      </c>
      <c r="Z172" s="148">
        <f t="shared" si="171"/>
        <v>0</v>
      </c>
      <c r="AA172" s="148">
        <f t="shared" si="172"/>
        <v>0</v>
      </c>
      <c r="AB172" s="148">
        <f t="shared" si="173"/>
        <v>0</v>
      </c>
    </row>
    <row r="173" spans="1:28" x14ac:dyDescent="0.35">
      <c r="A173">
        <f>Database!V173</f>
        <v>0</v>
      </c>
      <c r="B173">
        <f>Database!W173</f>
        <v>0</v>
      </c>
      <c r="C173">
        <f>Database!X173</f>
        <v>0</v>
      </c>
      <c r="E173" s="146">
        <f t="shared" si="150"/>
        <v>0</v>
      </c>
      <c r="F173" s="146">
        <f t="shared" si="151"/>
        <v>0</v>
      </c>
      <c r="G173" s="149">
        <f t="shared" si="152"/>
        <v>0</v>
      </c>
      <c r="H173" s="149">
        <f t="shared" si="153"/>
        <v>0</v>
      </c>
      <c r="I173" s="151">
        <f t="shared" si="154"/>
        <v>0</v>
      </c>
      <c r="J173" s="151">
        <f t="shared" si="155"/>
        <v>0</v>
      </c>
      <c r="K173" s="148">
        <f t="shared" si="156"/>
        <v>0</v>
      </c>
      <c r="L173" s="148">
        <f t="shared" si="157"/>
        <v>0</v>
      </c>
      <c r="M173" s="150">
        <f t="shared" si="158"/>
        <v>0</v>
      </c>
      <c r="N173" s="150">
        <f t="shared" si="159"/>
        <v>0</v>
      </c>
      <c r="O173" s="147">
        <f t="shared" si="160"/>
        <v>0</v>
      </c>
      <c r="P173" s="147">
        <f t="shared" si="161"/>
        <v>0</v>
      </c>
      <c r="Q173" s="148">
        <f t="shared" si="162"/>
        <v>0</v>
      </c>
      <c r="R173" s="148">
        <f t="shared" si="163"/>
        <v>0</v>
      </c>
      <c r="S173" s="148">
        <f t="shared" si="164"/>
        <v>0</v>
      </c>
      <c r="T173" s="148">
        <f t="shared" si="165"/>
        <v>0</v>
      </c>
      <c r="U173" s="148">
        <f t="shared" si="166"/>
        <v>0</v>
      </c>
      <c r="V173" s="159">
        <f t="shared" si="167"/>
        <v>0</v>
      </c>
      <c r="W173" s="148">
        <f t="shared" si="168"/>
        <v>0</v>
      </c>
      <c r="X173" s="148">
        <f t="shared" si="169"/>
        <v>0</v>
      </c>
      <c r="Y173" s="148">
        <f t="shared" si="170"/>
        <v>0</v>
      </c>
      <c r="Z173" s="148">
        <f t="shared" si="171"/>
        <v>0</v>
      </c>
      <c r="AA173" s="148">
        <f t="shared" si="172"/>
        <v>0</v>
      </c>
      <c r="AB173" s="148">
        <f t="shared" si="173"/>
        <v>0</v>
      </c>
    </row>
    <row r="174" spans="1:28" x14ac:dyDescent="0.35">
      <c r="A174">
        <f>Database!V174</f>
        <v>0</v>
      </c>
      <c r="B174">
        <f>Database!W174</f>
        <v>0</v>
      </c>
      <c r="C174">
        <f>Database!X174</f>
        <v>0</v>
      </c>
      <c r="E174" s="146">
        <f t="shared" si="150"/>
        <v>0</v>
      </c>
      <c r="F174" s="146">
        <f t="shared" si="151"/>
        <v>0</v>
      </c>
      <c r="G174" s="149">
        <f t="shared" si="152"/>
        <v>0</v>
      </c>
      <c r="H174" s="149">
        <f t="shared" si="153"/>
        <v>0</v>
      </c>
      <c r="I174" s="151">
        <f t="shared" si="154"/>
        <v>0</v>
      </c>
      <c r="J174" s="151">
        <f t="shared" si="155"/>
        <v>0</v>
      </c>
      <c r="K174" s="148">
        <f t="shared" si="156"/>
        <v>0</v>
      </c>
      <c r="L174" s="148">
        <f t="shared" si="157"/>
        <v>0</v>
      </c>
      <c r="M174" s="150">
        <f t="shared" si="158"/>
        <v>0</v>
      </c>
      <c r="N174" s="150">
        <f t="shared" si="159"/>
        <v>0</v>
      </c>
      <c r="O174" s="147">
        <f t="shared" si="160"/>
        <v>0</v>
      </c>
      <c r="P174" s="147">
        <f t="shared" si="161"/>
        <v>0</v>
      </c>
      <c r="Q174" s="148">
        <f t="shared" si="162"/>
        <v>0</v>
      </c>
      <c r="R174" s="148">
        <f t="shared" si="163"/>
        <v>0</v>
      </c>
      <c r="S174" s="148">
        <f t="shared" si="164"/>
        <v>0</v>
      </c>
      <c r="T174" s="148">
        <f t="shared" si="165"/>
        <v>0</v>
      </c>
      <c r="U174" s="148">
        <f t="shared" si="166"/>
        <v>0</v>
      </c>
      <c r="V174" s="159">
        <f t="shared" si="167"/>
        <v>0</v>
      </c>
      <c r="W174" s="148">
        <f t="shared" si="168"/>
        <v>0</v>
      </c>
      <c r="X174" s="148">
        <f t="shared" si="169"/>
        <v>0</v>
      </c>
      <c r="Y174" s="148">
        <f t="shared" si="170"/>
        <v>0</v>
      </c>
      <c r="Z174" s="148">
        <f t="shared" si="171"/>
        <v>0</v>
      </c>
      <c r="AA174" s="148">
        <f t="shared" si="172"/>
        <v>0</v>
      </c>
      <c r="AB174" s="148">
        <f t="shared" si="173"/>
        <v>0</v>
      </c>
    </row>
    <row r="175" spans="1:28" x14ac:dyDescent="0.35">
      <c r="A175">
        <f>Database!V175</f>
        <v>0</v>
      </c>
      <c r="B175">
        <f>Database!W175</f>
        <v>0</v>
      </c>
      <c r="C175">
        <f>Database!X175</f>
        <v>0</v>
      </c>
      <c r="E175" s="146">
        <f t="shared" si="150"/>
        <v>0</v>
      </c>
      <c r="F175" s="146">
        <f t="shared" si="151"/>
        <v>0</v>
      </c>
      <c r="G175" s="149">
        <f t="shared" si="152"/>
        <v>0</v>
      </c>
      <c r="H175" s="149">
        <f t="shared" si="153"/>
        <v>0</v>
      </c>
      <c r="I175" s="151">
        <f t="shared" si="154"/>
        <v>0</v>
      </c>
      <c r="J175" s="151">
        <f t="shared" si="155"/>
        <v>0</v>
      </c>
      <c r="K175" s="148">
        <f t="shared" si="156"/>
        <v>0</v>
      </c>
      <c r="L175" s="148">
        <f t="shared" si="157"/>
        <v>0</v>
      </c>
      <c r="M175" s="150">
        <f t="shared" si="158"/>
        <v>0</v>
      </c>
      <c r="N175" s="150">
        <f t="shared" si="159"/>
        <v>0</v>
      </c>
      <c r="O175" s="147">
        <f t="shared" si="160"/>
        <v>0</v>
      </c>
      <c r="P175" s="147">
        <f t="shared" si="161"/>
        <v>0</v>
      </c>
      <c r="Q175" s="148">
        <f t="shared" si="162"/>
        <v>0</v>
      </c>
      <c r="R175" s="148">
        <f t="shared" si="163"/>
        <v>0</v>
      </c>
      <c r="S175" s="148">
        <f t="shared" si="164"/>
        <v>0</v>
      </c>
      <c r="T175" s="148">
        <f t="shared" si="165"/>
        <v>0</v>
      </c>
      <c r="U175" s="148">
        <f t="shared" si="166"/>
        <v>0</v>
      </c>
      <c r="V175" s="159">
        <f t="shared" si="167"/>
        <v>0</v>
      </c>
      <c r="W175" s="148">
        <f t="shared" si="168"/>
        <v>0</v>
      </c>
      <c r="X175" s="148">
        <f t="shared" si="169"/>
        <v>0</v>
      </c>
      <c r="Y175" s="148">
        <f t="shared" si="170"/>
        <v>0</v>
      </c>
      <c r="Z175" s="148">
        <f t="shared" si="171"/>
        <v>0</v>
      </c>
      <c r="AA175" s="148">
        <f t="shared" si="172"/>
        <v>0</v>
      </c>
      <c r="AB175" s="148">
        <f t="shared" si="173"/>
        <v>0</v>
      </c>
    </row>
    <row r="176" spans="1:28" x14ac:dyDescent="0.35">
      <c r="A176">
        <f>Database!V176</f>
        <v>0</v>
      </c>
      <c r="B176">
        <f>Database!W176</f>
        <v>0</v>
      </c>
      <c r="C176">
        <f>Database!X176</f>
        <v>0</v>
      </c>
      <c r="E176" s="146">
        <f t="shared" si="150"/>
        <v>0</v>
      </c>
      <c r="F176" s="146">
        <f t="shared" si="151"/>
        <v>0</v>
      </c>
      <c r="G176" s="149">
        <f t="shared" si="152"/>
        <v>0</v>
      </c>
      <c r="H176" s="149">
        <f t="shared" si="153"/>
        <v>0</v>
      </c>
      <c r="I176" s="151">
        <f t="shared" si="154"/>
        <v>0</v>
      </c>
      <c r="J176" s="151">
        <f t="shared" si="155"/>
        <v>0</v>
      </c>
      <c r="K176" s="148">
        <f t="shared" si="156"/>
        <v>0</v>
      </c>
      <c r="L176" s="148">
        <f t="shared" si="157"/>
        <v>0</v>
      </c>
      <c r="M176" s="150">
        <f t="shared" si="158"/>
        <v>0</v>
      </c>
      <c r="N176" s="150">
        <f t="shared" si="159"/>
        <v>0</v>
      </c>
      <c r="O176" s="147">
        <f t="shared" si="160"/>
        <v>0</v>
      </c>
      <c r="P176" s="147">
        <f t="shared" si="161"/>
        <v>0</v>
      </c>
      <c r="Q176" s="148">
        <f t="shared" si="162"/>
        <v>0</v>
      </c>
      <c r="R176" s="148">
        <f t="shared" si="163"/>
        <v>0</v>
      </c>
      <c r="S176" s="148">
        <f t="shared" si="164"/>
        <v>0</v>
      </c>
      <c r="T176" s="148">
        <f t="shared" si="165"/>
        <v>0</v>
      </c>
      <c r="U176" s="148">
        <f t="shared" si="166"/>
        <v>0</v>
      </c>
      <c r="V176" s="159">
        <f t="shared" si="167"/>
        <v>0</v>
      </c>
      <c r="W176" s="148">
        <f t="shared" si="168"/>
        <v>0</v>
      </c>
      <c r="X176" s="148">
        <f t="shared" si="169"/>
        <v>0</v>
      </c>
      <c r="Y176" s="148">
        <f t="shared" si="170"/>
        <v>0</v>
      </c>
      <c r="Z176" s="148">
        <f t="shared" si="171"/>
        <v>0</v>
      </c>
      <c r="AA176" s="148">
        <f t="shared" si="172"/>
        <v>0</v>
      </c>
      <c r="AB176" s="148">
        <f t="shared" si="173"/>
        <v>0</v>
      </c>
    </row>
    <row r="177" spans="1:28" x14ac:dyDescent="0.35">
      <c r="A177">
        <f>Database!V177</f>
        <v>0</v>
      </c>
      <c r="B177">
        <f>Database!W177</f>
        <v>0</v>
      </c>
      <c r="C177">
        <f>Database!X177</f>
        <v>0</v>
      </c>
      <c r="E177" s="146">
        <f t="shared" si="150"/>
        <v>0</v>
      </c>
      <c r="F177" s="146">
        <f t="shared" si="151"/>
        <v>0</v>
      </c>
      <c r="G177" s="149">
        <f t="shared" si="152"/>
        <v>0</v>
      </c>
      <c r="H177" s="149">
        <f t="shared" si="153"/>
        <v>0</v>
      </c>
      <c r="I177" s="151">
        <f t="shared" si="154"/>
        <v>0</v>
      </c>
      <c r="J177" s="151">
        <f t="shared" si="155"/>
        <v>0</v>
      </c>
      <c r="K177" s="148">
        <f t="shared" si="156"/>
        <v>0</v>
      </c>
      <c r="L177" s="148">
        <f t="shared" si="157"/>
        <v>0</v>
      </c>
      <c r="M177" s="150">
        <f t="shared" si="158"/>
        <v>0</v>
      </c>
      <c r="N177" s="150">
        <f t="shared" si="159"/>
        <v>0</v>
      </c>
      <c r="O177" s="147">
        <f t="shared" si="160"/>
        <v>0</v>
      </c>
      <c r="P177" s="147">
        <f t="shared" si="161"/>
        <v>0</v>
      </c>
      <c r="Q177" s="148">
        <f t="shared" si="162"/>
        <v>0</v>
      </c>
      <c r="R177" s="148">
        <f t="shared" si="163"/>
        <v>0</v>
      </c>
      <c r="S177" s="148">
        <f t="shared" si="164"/>
        <v>0</v>
      </c>
      <c r="T177" s="148">
        <f t="shared" si="165"/>
        <v>0</v>
      </c>
      <c r="U177" s="148">
        <f t="shared" si="166"/>
        <v>0</v>
      </c>
      <c r="V177" s="159">
        <f t="shared" si="167"/>
        <v>0</v>
      </c>
      <c r="W177" s="148">
        <f t="shared" si="168"/>
        <v>0</v>
      </c>
      <c r="X177" s="148">
        <f t="shared" si="169"/>
        <v>0</v>
      </c>
      <c r="Y177" s="148">
        <f t="shared" si="170"/>
        <v>0</v>
      </c>
      <c r="Z177" s="148">
        <f t="shared" si="171"/>
        <v>0</v>
      </c>
      <c r="AA177" s="148">
        <f t="shared" si="172"/>
        <v>0</v>
      </c>
      <c r="AB177" s="148">
        <f t="shared" si="173"/>
        <v>0</v>
      </c>
    </row>
    <row r="178" spans="1:28" x14ac:dyDescent="0.35">
      <c r="A178">
        <f>Database!V178</f>
        <v>0</v>
      </c>
      <c r="B178">
        <f>Database!W178</f>
        <v>0</v>
      </c>
      <c r="C178">
        <f>Database!X178</f>
        <v>0</v>
      </c>
      <c r="E178" s="146">
        <f t="shared" si="150"/>
        <v>0</v>
      </c>
      <c r="F178" s="146">
        <f t="shared" si="151"/>
        <v>0</v>
      </c>
      <c r="G178" s="149">
        <f t="shared" si="152"/>
        <v>0</v>
      </c>
      <c r="H178" s="149">
        <f t="shared" si="153"/>
        <v>0</v>
      </c>
      <c r="I178" s="151">
        <f t="shared" si="154"/>
        <v>0</v>
      </c>
      <c r="J178" s="151">
        <f t="shared" si="155"/>
        <v>0</v>
      </c>
      <c r="K178" s="148">
        <f t="shared" si="156"/>
        <v>0</v>
      </c>
      <c r="L178" s="148">
        <f t="shared" si="157"/>
        <v>0</v>
      </c>
      <c r="M178" s="150">
        <f t="shared" si="158"/>
        <v>0</v>
      </c>
      <c r="N178" s="150">
        <f t="shared" si="159"/>
        <v>0</v>
      </c>
      <c r="O178" s="147">
        <f t="shared" si="160"/>
        <v>0</v>
      </c>
      <c r="P178" s="147">
        <f t="shared" si="161"/>
        <v>0</v>
      </c>
      <c r="Q178" s="148">
        <f t="shared" si="162"/>
        <v>0</v>
      </c>
      <c r="R178" s="148">
        <f t="shared" si="163"/>
        <v>0</v>
      </c>
      <c r="S178" s="148">
        <f t="shared" si="164"/>
        <v>0</v>
      </c>
      <c r="T178" s="148">
        <f t="shared" si="165"/>
        <v>0</v>
      </c>
      <c r="U178" s="148">
        <f t="shared" si="166"/>
        <v>0</v>
      </c>
      <c r="V178" s="159">
        <f t="shared" si="167"/>
        <v>0</v>
      </c>
      <c r="W178" s="148">
        <f t="shared" si="168"/>
        <v>0</v>
      </c>
      <c r="X178" s="148">
        <f t="shared" si="169"/>
        <v>0</v>
      </c>
      <c r="Y178" s="148">
        <f t="shared" si="170"/>
        <v>0</v>
      </c>
      <c r="Z178" s="148">
        <f t="shared" si="171"/>
        <v>0</v>
      </c>
      <c r="AA178" s="148">
        <f t="shared" si="172"/>
        <v>0</v>
      </c>
      <c r="AB178" s="148">
        <f t="shared" si="173"/>
        <v>0</v>
      </c>
    </row>
    <row r="179" spans="1:28" x14ac:dyDescent="0.35">
      <c r="A179">
        <f>Database!V179</f>
        <v>0</v>
      </c>
      <c r="B179">
        <f>Database!W179</f>
        <v>0</v>
      </c>
      <c r="C179">
        <f>Database!X179</f>
        <v>0</v>
      </c>
      <c r="E179" s="146">
        <f t="shared" si="150"/>
        <v>0</v>
      </c>
      <c r="F179" s="146">
        <f t="shared" si="151"/>
        <v>0</v>
      </c>
      <c r="G179" s="149">
        <f t="shared" si="152"/>
        <v>0</v>
      </c>
      <c r="H179" s="149">
        <f t="shared" si="153"/>
        <v>0</v>
      </c>
      <c r="I179" s="151">
        <f t="shared" si="154"/>
        <v>0</v>
      </c>
      <c r="J179" s="151">
        <f t="shared" si="155"/>
        <v>0</v>
      </c>
      <c r="K179" s="148">
        <f t="shared" si="156"/>
        <v>0</v>
      </c>
      <c r="L179" s="148">
        <f t="shared" si="157"/>
        <v>0</v>
      </c>
      <c r="M179" s="150">
        <f t="shared" si="158"/>
        <v>0</v>
      </c>
      <c r="N179" s="150">
        <f t="shared" si="159"/>
        <v>0</v>
      </c>
      <c r="O179" s="147">
        <f t="shared" si="160"/>
        <v>0</v>
      </c>
      <c r="P179" s="147">
        <f t="shared" si="161"/>
        <v>0</v>
      </c>
      <c r="Q179" s="148">
        <f t="shared" si="162"/>
        <v>0</v>
      </c>
      <c r="R179" s="148">
        <f t="shared" si="163"/>
        <v>0</v>
      </c>
      <c r="S179" s="148">
        <f t="shared" si="164"/>
        <v>0</v>
      </c>
      <c r="T179" s="148">
        <f t="shared" si="165"/>
        <v>0</v>
      </c>
      <c r="U179" s="148">
        <f t="shared" si="166"/>
        <v>0</v>
      </c>
      <c r="V179" s="159">
        <f t="shared" si="167"/>
        <v>0</v>
      </c>
      <c r="W179" s="148">
        <f t="shared" si="168"/>
        <v>0</v>
      </c>
      <c r="X179" s="148">
        <f t="shared" si="169"/>
        <v>0</v>
      </c>
      <c r="Y179" s="148">
        <f t="shared" si="170"/>
        <v>0</v>
      </c>
      <c r="Z179" s="148">
        <f t="shared" si="171"/>
        <v>0</v>
      </c>
      <c r="AA179" s="148">
        <f t="shared" si="172"/>
        <v>0</v>
      </c>
      <c r="AB179" s="148">
        <f t="shared" si="173"/>
        <v>0</v>
      </c>
    </row>
    <row r="180" spans="1:28" x14ac:dyDescent="0.35">
      <c r="A180">
        <f>Database!V180</f>
        <v>0</v>
      </c>
      <c r="B180">
        <f>Database!W180</f>
        <v>0</v>
      </c>
      <c r="C180">
        <f>Database!X180</f>
        <v>0</v>
      </c>
      <c r="E180" s="146">
        <f t="shared" si="150"/>
        <v>0</v>
      </c>
      <c r="F180" s="146">
        <f t="shared" si="151"/>
        <v>0</v>
      </c>
      <c r="G180" s="149">
        <f t="shared" si="152"/>
        <v>0</v>
      </c>
      <c r="H180" s="149">
        <f t="shared" si="153"/>
        <v>0</v>
      </c>
      <c r="I180" s="151">
        <f t="shared" si="154"/>
        <v>0</v>
      </c>
      <c r="J180" s="151">
        <f t="shared" si="155"/>
        <v>0</v>
      </c>
      <c r="K180" s="148">
        <f t="shared" si="156"/>
        <v>0</v>
      </c>
      <c r="L180" s="148">
        <f t="shared" si="157"/>
        <v>0</v>
      </c>
      <c r="M180" s="150">
        <f t="shared" si="158"/>
        <v>0</v>
      </c>
      <c r="N180" s="150">
        <f t="shared" si="159"/>
        <v>0</v>
      </c>
      <c r="O180" s="147">
        <f t="shared" si="160"/>
        <v>0</v>
      </c>
      <c r="P180" s="147">
        <f t="shared" si="161"/>
        <v>0</v>
      </c>
      <c r="Q180" s="148">
        <f t="shared" si="162"/>
        <v>0</v>
      </c>
      <c r="R180" s="148">
        <f t="shared" si="163"/>
        <v>0</v>
      </c>
      <c r="S180" s="148">
        <f t="shared" si="164"/>
        <v>0</v>
      </c>
      <c r="T180" s="148">
        <f t="shared" si="165"/>
        <v>0</v>
      </c>
      <c r="U180" s="148">
        <f t="shared" si="166"/>
        <v>0</v>
      </c>
      <c r="V180" s="159">
        <f t="shared" si="167"/>
        <v>0</v>
      </c>
      <c r="W180" s="148">
        <f t="shared" si="168"/>
        <v>0</v>
      </c>
      <c r="X180" s="148">
        <f t="shared" si="169"/>
        <v>0</v>
      </c>
      <c r="Y180" s="148">
        <f t="shared" si="170"/>
        <v>0</v>
      </c>
      <c r="Z180" s="148">
        <f t="shared" si="171"/>
        <v>0</v>
      </c>
      <c r="AA180" s="148">
        <f t="shared" si="172"/>
        <v>0</v>
      </c>
      <c r="AB180" s="148">
        <f t="shared" si="173"/>
        <v>0</v>
      </c>
    </row>
    <row r="181" spans="1:28" x14ac:dyDescent="0.35">
      <c r="A181">
        <f>Database!V181</f>
        <v>0</v>
      </c>
      <c r="B181">
        <f>Database!W181</f>
        <v>0</v>
      </c>
      <c r="C181">
        <f>Database!X181</f>
        <v>0</v>
      </c>
      <c r="E181" s="146">
        <f t="shared" si="150"/>
        <v>0</v>
      </c>
      <c r="F181" s="146">
        <f t="shared" si="151"/>
        <v>0</v>
      </c>
      <c r="G181" s="149">
        <f t="shared" si="152"/>
        <v>0</v>
      </c>
      <c r="H181" s="149">
        <f t="shared" si="153"/>
        <v>0</v>
      </c>
      <c r="I181" s="151">
        <f t="shared" si="154"/>
        <v>0</v>
      </c>
      <c r="J181" s="151">
        <f t="shared" si="155"/>
        <v>0</v>
      </c>
      <c r="K181" s="148">
        <f t="shared" si="156"/>
        <v>0</v>
      </c>
      <c r="L181" s="148">
        <f t="shared" si="157"/>
        <v>0</v>
      </c>
      <c r="M181" s="150">
        <f t="shared" si="158"/>
        <v>0</v>
      </c>
      <c r="N181" s="150">
        <f t="shared" si="159"/>
        <v>0</v>
      </c>
      <c r="O181" s="147">
        <f t="shared" si="160"/>
        <v>0</v>
      </c>
      <c r="P181" s="147">
        <f t="shared" si="161"/>
        <v>0</v>
      </c>
      <c r="Q181" s="148">
        <f t="shared" si="162"/>
        <v>0</v>
      </c>
      <c r="R181" s="148">
        <f t="shared" si="163"/>
        <v>0</v>
      </c>
      <c r="S181" s="148">
        <f t="shared" si="164"/>
        <v>0</v>
      </c>
      <c r="T181" s="148">
        <f t="shared" si="165"/>
        <v>0</v>
      </c>
      <c r="U181" s="148">
        <f t="shared" si="166"/>
        <v>0</v>
      </c>
      <c r="V181" s="159">
        <f t="shared" si="167"/>
        <v>0</v>
      </c>
      <c r="W181" s="148">
        <f t="shared" si="168"/>
        <v>0</v>
      </c>
      <c r="X181" s="148">
        <f t="shared" si="169"/>
        <v>0</v>
      </c>
      <c r="Y181" s="148">
        <f t="shared" si="170"/>
        <v>0</v>
      </c>
      <c r="Z181" s="148">
        <f t="shared" si="171"/>
        <v>0</v>
      </c>
      <c r="AA181" s="148">
        <f t="shared" si="172"/>
        <v>0</v>
      </c>
      <c r="AB181" s="148">
        <f t="shared" si="173"/>
        <v>0</v>
      </c>
    </row>
    <row r="182" spans="1:28" x14ac:dyDescent="0.35">
      <c r="A182">
        <f>Database!V182</f>
        <v>0</v>
      </c>
      <c r="B182">
        <f>Database!W182</f>
        <v>0</v>
      </c>
      <c r="C182">
        <f>Database!X182</f>
        <v>0</v>
      </c>
      <c r="E182" s="146">
        <f t="shared" si="150"/>
        <v>0</v>
      </c>
      <c r="F182" s="146">
        <f t="shared" si="151"/>
        <v>0</v>
      </c>
      <c r="G182" s="149">
        <f t="shared" si="152"/>
        <v>0</v>
      </c>
      <c r="H182" s="149">
        <f t="shared" si="153"/>
        <v>0</v>
      </c>
      <c r="I182" s="151">
        <f t="shared" si="154"/>
        <v>0</v>
      </c>
      <c r="J182" s="151">
        <f t="shared" si="155"/>
        <v>0</v>
      </c>
      <c r="K182" s="148">
        <f t="shared" si="156"/>
        <v>0</v>
      </c>
      <c r="L182" s="148">
        <f t="shared" si="157"/>
        <v>0</v>
      </c>
      <c r="M182" s="150">
        <f t="shared" si="158"/>
        <v>0</v>
      </c>
      <c r="N182" s="150">
        <f t="shared" si="159"/>
        <v>0</v>
      </c>
      <c r="O182" s="147">
        <f t="shared" si="160"/>
        <v>0</v>
      </c>
      <c r="P182" s="147">
        <f t="shared" si="161"/>
        <v>0</v>
      </c>
      <c r="Q182" s="148">
        <f t="shared" si="162"/>
        <v>0</v>
      </c>
      <c r="R182" s="148">
        <f t="shared" si="163"/>
        <v>0</v>
      </c>
      <c r="S182" s="148">
        <f t="shared" si="164"/>
        <v>0</v>
      </c>
      <c r="T182" s="148">
        <f t="shared" si="165"/>
        <v>0</v>
      </c>
      <c r="U182" s="148">
        <f t="shared" si="166"/>
        <v>0</v>
      </c>
      <c r="V182" s="159">
        <f t="shared" si="167"/>
        <v>0</v>
      </c>
      <c r="W182" s="148">
        <f t="shared" si="168"/>
        <v>0</v>
      </c>
      <c r="X182" s="148">
        <f t="shared" si="169"/>
        <v>0</v>
      </c>
      <c r="Y182" s="148">
        <f t="shared" si="170"/>
        <v>0</v>
      </c>
      <c r="Z182" s="148">
        <f t="shared" si="171"/>
        <v>0</v>
      </c>
      <c r="AA182" s="148">
        <f t="shared" si="172"/>
        <v>0</v>
      </c>
      <c r="AB182" s="148">
        <f t="shared" si="173"/>
        <v>0</v>
      </c>
    </row>
    <row r="183" spans="1:28" x14ac:dyDescent="0.35">
      <c r="A183">
        <f>Database!V183</f>
        <v>0</v>
      </c>
      <c r="B183">
        <f>Database!W183</f>
        <v>0</v>
      </c>
      <c r="C183">
        <f>Database!X183</f>
        <v>0</v>
      </c>
      <c r="E183" s="146">
        <f t="shared" si="150"/>
        <v>0</v>
      </c>
      <c r="F183" s="146">
        <f t="shared" si="151"/>
        <v>0</v>
      </c>
      <c r="G183" s="149">
        <f t="shared" si="152"/>
        <v>0</v>
      </c>
      <c r="H183" s="149">
        <f t="shared" si="153"/>
        <v>0</v>
      </c>
      <c r="I183" s="151">
        <f t="shared" si="154"/>
        <v>0</v>
      </c>
      <c r="J183" s="151">
        <f t="shared" si="155"/>
        <v>0</v>
      </c>
      <c r="K183" s="148">
        <f t="shared" si="156"/>
        <v>0</v>
      </c>
      <c r="L183" s="148">
        <f t="shared" si="157"/>
        <v>0</v>
      </c>
      <c r="M183" s="150">
        <f t="shared" si="158"/>
        <v>0</v>
      </c>
      <c r="N183" s="150">
        <f t="shared" si="159"/>
        <v>0</v>
      </c>
      <c r="O183" s="147">
        <f t="shared" si="160"/>
        <v>0</v>
      </c>
      <c r="P183" s="147">
        <f t="shared" si="161"/>
        <v>0</v>
      </c>
      <c r="Q183" s="148">
        <f t="shared" si="162"/>
        <v>0</v>
      </c>
      <c r="R183" s="148">
        <f t="shared" si="163"/>
        <v>0</v>
      </c>
      <c r="S183" s="148">
        <f t="shared" si="164"/>
        <v>0</v>
      </c>
      <c r="T183" s="148">
        <f t="shared" si="165"/>
        <v>0</v>
      </c>
      <c r="U183" s="148">
        <f t="shared" si="166"/>
        <v>0</v>
      </c>
      <c r="V183" s="159">
        <f t="shared" si="167"/>
        <v>0</v>
      </c>
      <c r="W183" s="148">
        <f t="shared" si="168"/>
        <v>0</v>
      </c>
      <c r="X183" s="148">
        <f t="shared" si="169"/>
        <v>0</v>
      </c>
      <c r="Y183" s="148">
        <f t="shared" si="170"/>
        <v>0</v>
      </c>
      <c r="Z183" s="148">
        <f t="shared" si="171"/>
        <v>0</v>
      </c>
      <c r="AA183" s="148">
        <f t="shared" si="172"/>
        <v>0</v>
      </c>
      <c r="AB183" s="148">
        <f t="shared" si="173"/>
        <v>0</v>
      </c>
    </row>
    <row r="184" spans="1:28" x14ac:dyDescent="0.35">
      <c r="A184">
        <f>Database!V184</f>
        <v>0</v>
      </c>
      <c r="B184">
        <f>Database!W184</f>
        <v>0</v>
      </c>
      <c r="C184">
        <f>Database!X184</f>
        <v>0</v>
      </c>
      <c r="E184" s="146">
        <f t="shared" si="150"/>
        <v>0</v>
      </c>
      <c r="F184" s="146">
        <f t="shared" si="151"/>
        <v>0</v>
      </c>
      <c r="G184" s="149">
        <f t="shared" si="152"/>
        <v>0</v>
      </c>
      <c r="H184" s="149">
        <f t="shared" si="153"/>
        <v>0</v>
      </c>
      <c r="I184" s="151">
        <f t="shared" si="154"/>
        <v>0</v>
      </c>
      <c r="J184" s="151">
        <f t="shared" si="155"/>
        <v>0</v>
      </c>
      <c r="K184" s="148">
        <f t="shared" si="156"/>
        <v>0</v>
      </c>
      <c r="L184" s="148">
        <f t="shared" si="157"/>
        <v>0</v>
      </c>
      <c r="M184" s="150">
        <f t="shared" si="158"/>
        <v>0</v>
      </c>
      <c r="N184" s="150">
        <f t="shared" si="159"/>
        <v>0</v>
      </c>
      <c r="O184" s="147">
        <f t="shared" si="160"/>
        <v>0</v>
      </c>
      <c r="P184" s="147">
        <f t="shared" si="161"/>
        <v>0</v>
      </c>
      <c r="Q184" s="148">
        <f t="shared" si="162"/>
        <v>0</v>
      </c>
      <c r="R184" s="148">
        <f t="shared" si="163"/>
        <v>0</v>
      </c>
      <c r="S184" s="148">
        <f t="shared" si="164"/>
        <v>0</v>
      </c>
      <c r="T184" s="148">
        <f t="shared" si="165"/>
        <v>0</v>
      </c>
      <c r="U184" s="148">
        <f t="shared" si="166"/>
        <v>0</v>
      </c>
      <c r="V184" s="159">
        <f t="shared" si="167"/>
        <v>0</v>
      </c>
      <c r="W184" s="148">
        <f t="shared" si="168"/>
        <v>0</v>
      </c>
      <c r="X184" s="148">
        <f t="shared" si="169"/>
        <v>0</v>
      </c>
      <c r="Y184" s="148">
        <f t="shared" si="170"/>
        <v>0</v>
      </c>
      <c r="Z184" s="148">
        <f t="shared" si="171"/>
        <v>0</v>
      </c>
      <c r="AA184" s="148">
        <f t="shared" si="172"/>
        <v>0</v>
      </c>
      <c r="AB184" s="148">
        <f t="shared" si="173"/>
        <v>0</v>
      </c>
    </row>
    <row r="185" spans="1:28" x14ac:dyDescent="0.35">
      <c r="A185">
        <f>Database!V185</f>
        <v>0</v>
      </c>
      <c r="B185">
        <f>Database!W185</f>
        <v>0</v>
      </c>
      <c r="C185">
        <f>Database!X185</f>
        <v>0</v>
      </c>
      <c r="E185" s="146">
        <f t="shared" si="150"/>
        <v>0</v>
      </c>
      <c r="F185" s="146">
        <f t="shared" si="151"/>
        <v>0</v>
      </c>
      <c r="G185" s="149">
        <f t="shared" si="152"/>
        <v>0</v>
      </c>
      <c r="H185" s="149">
        <f t="shared" si="153"/>
        <v>0</v>
      </c>
      <c r="I185" s="151">
        <f t="shared" si="154"/>
        <v>0</v>
      </c>
      <c r="J185" s="151">
        <f t="shared" si="155"/>
        <v>0</v>
      </c>
      <c r="K185" s="148">
        <f t="shared" si="156"/>
        <v>0</v>
      </c>
      <c r="L185" s="148">
        <f t="shared" si="157"/>
        <v>0</v>
      </c>
      <c r="M185" s="150">
        <f t="shared" si="158"/>
        <v>0</v>
      </c>
      <c r="N185" s="150">
        <f t="shared" si="159"/>
        <v>0</v>
      </c>
      <c r="O185" s="147">
        <f t="shared" si="160"/>
        <v>0</v>
      </c>
      <c r="P185" s="147">
        <f t="shared" si="161"/>
        <v>0</v>
      </c>
      <c r="Q185" s="148">
        <f t="shared" si="162"/>
        <v>0</v>
      </c>
      <c r="R185" s="148">
        <f t="shared" si="163"/>
        <v>0</v>
      </c>
      <c r="S185" s="148">
        <f t="shared" si="164"/>
        <v>0</v>
      </c>
      <c r="T185" s="148">
        <f t="shared" si="165"/>
        <v>0</v>
      </c>
      <c r="U185" s="148">
        <f t="shared" si="166"/>
        <v>0</v>
      </c>
      <c r="V185" s="159">
        <f t="shared" si="167"/>
        <v>0</v>
      </c>
      <c r="W185" s="148">
        <f t="shared" si="168"/>
        <v>0</v>
      </c>
      <c r="X185" s="148">
        <f t="shared" si="169"/>
        <v>0</v>
      </c>
      <c r="Y185" s="148">
        <f t="shared" si="170"/>
        <v>0</v>
      </c>
      <c r="Z185" s="148">
        <f t="shared" si="171"/>
        <v>0</v>
      </c>
      <c r="AA185" s="148">
        <f t="shared" si="172"/>
        <v>0</v>
      </c>
      <c r="AB185" s="148">
        <f t="shared" si="173"/>
        <v>0</v>
      </c>
    </row>
    <row r="186" spans="1:28" x14ac:dyDescent="0.35">
      <c r="A186">
        <f>Database!V186</f>
        <v>0</v>
      </c>
      <c r="B186">
        <f>Database!W186</f>
        <v>0</v>
      </c>
      <c r="C186">
        <f>Database!X186</f>
        <v>0</v>
      </c>
      <c r="E186" s="146">
        <f t="shared" si="150"/>
        <v>0</v>
      </c>
      <c r="F186" s="146">
        <f t="shared" si="151"/>
        <v>0</v>
      </c>
      <c r="G186" s="149">
        <f t="shared" si="152"/>
        <v>0</v>
      </c>
      <c r="H186" s="149">
        <f t="shared" si="153"/>
        <v>0</v>
      </c>
      <c r="I186" s="151">
        <f t="shared" si="154"/>
        <v>0</v>
      </c>
      <c r="J186" s="151">
        <f t="shared" si="155"/>
        <v>0</v>
      </c>
      <c r="K186" s="148">
        <f t="shared" si="156"/>
        <v>0</v>
      </c>
      <c r="L186" s="148">
        <f t="shared" si="157"/>
        <v>0</v>
      </c>
      <c r="M186" s="150">
        <f t="shared" si="158"/>
        <v>0</v>
      </c>
      <c r="N186" s="150">
        <f t="shared" si="159"/>
        <v>0</v>
      </c>
      <c r="O186" s="147">
        <f t="shared" si="160"/>
        <v>0</v>
      </c>
      <c r="P186" s="147">
        <f t="shared" si="161"/>
        <v>0</v>
      </c>
      <c r="Q186" s="148">
        <f t="shared" si="162"/>
        <v>0</v>
      </c>
      <c r="R186" s="148">
        <f t="shared" si="163"/>
        <v>0</v>
      </c>
      <c r="S186" s="148">
        <f t="shared" si="164"/>
        <v>0</v>
      </c>
      <c r="T186" s="148">
        <f t="shared" si="165"/>
        <v>0</v>
      </c>
      <c r="U186" s="148">
        <f t="shared" si="166"/>
        <v>0</v>
      </c>
      <c r="V186" s="159">
        <f t="shared" si="167"/>
        <v>0</v>
      </c>
      <c r="W186" s="148">
        <f t="shared" si="168"/>
        <v>0</v>
      </c>
      <c r="X186" s="148">
        <f t="shared" si="169"/>
        <v>0</v>
      </c>
      <c r="Y186" s="148">
        <f t="shared" si="170"/>
        <v>0</v>
      </c>
      <c r="Z186" s="148">
        <f t="shared" si="171"/>
        <v>0</v>
      </c>
      <c r="AA186" s="148">
        <f t="shared" si="172"/>
        <v>0</v>
      </c>
      <c r="AB186" s="148">
        <f t="shared" si="173"/>
        <v>0</v>
      </c>
    </row>
    <row r="187" spans="1:28" x14ac:dyDescent="0.35">
      <c r="A187">
        <f>Database!V187</f>
        <v>0</v>
      </c>
      <c r="B187">
        <f>Database!W187</f>
        <v>0</v>
      </c>
      <c r="C187">
        <f>Database!X187</f>
        <v>0</v>
      </c>
      <c r="E187" s="146">
        <f t="shared" si="150"/>
        <v>0</v>
      </c>
      <c r="F187" s="146">
        <f t="shared" si="151"/>
        <v>0</v>
      </c>
      <c r="G187" s="149">
        <f t="shared" si="152"/>
        <v>0</v>
      </c>
      <c r="H187" s="149">
        <f t="shared" si="153"/>
        <v>0</v>
      </c>
      <c r="I187" s="151">
        <f t="shared" si="154"/>
        <v>0</v>
      </c>
      <c r="J187" s="151">
        <f t="shared" si="155"/>
        <v>0</v>
      </c>
      <c r="K187" s="148">
        <f t="shared" si="156"/>
        <v>0</v>
      </c>
      <c r="L187" s="148">
        <f t="shared" si="157"/>
        <v>0</v>
      </c>
      <c r="M187" s="150">
        <f t="shared" si="158"/>
        <v>0</v>
      </c>
      <c r="N187" s="150">
        <f t="shared" si="159"/>
        <v>0</v>
      </c>
      <c r="O187" s="147">
        <f t="shared" si="160"/>
        <v>0</v>
      </c>
      <c r="P187" s="147">
        <f t="shared" si="161"/>
        <v>0</v>
      </c>
      <c r="Q187" s="148">
        <f t="shared" si="162"/>
        <v>0</v>
      </c>
      <c r="R187" s="148">
        <f t="shared" si="163"/>
        <v>0</v>
      </c>
      <c r="S187" s="148">
        <f t="shared" si="164"/>
        <v>0</v>
      </c>
      <c r="T187" s="148">
        <f t="shared" si="165"/>
        <v>0</v>
      </c>
      <c r="U187" s="148">
        <f t="shared" si="166"/>
        <v>0</v>
      </c>
      <c r="V187" s="159">
        <f t="shared" si="167"/>
        <v>0</v>
      </c>
      <c r="W187" s="148">
        <f t="shared" si="168"/>
        <v>0</v>
      </c>
      <c r="X187" s="148">
        <f t="shared" si="169"/>
        <v>0</v>
      </c>
      <c r="Y187" s="148">
        <f t="shared" si="170"/>
        <v>0</v>
      </c>
      <c r="Z187" s="148">
        <f t="shared" si="171"/>
        <v>0</v>
      </c>
      <c r="AA187" s="148">
        <f t="shared" si="172"/>
        <v>0</v>
      </c>
      <c r="AB187" s="148">
        <f t="shared" si="173"/>
        <v>0</v>
      </c>
    </row>
    <row r="188" spans="1:28" x14ac:dyDescent="0.35">
      <c r="A188">
        <f>Database!V188</f>
        <v>0</v>
      </c>
      <c r="B188">
        <f>Database!W188</f>
        <v>0</v>
      </c>
      <c r="C188">
        <f>Database!X188</f>
        <v>0</v>
      </c>
      <c r="E188" s="146">
        <f t="shared" si="150"/>
        <v>0</v>
      </c>
      <c r="F188" s="146">
        <f t="shared" si="151"/>
        <v>0</v>
      </c>
      <c r="G188" s="149">
        <f t="shared" si="152"/>
        <v>0</v>
      </c>
      <c r="H188" s="149">
        <f t="shared" si="153"/>
        <v>0</v>
      </c>
      <c r="I188" s="151">
        <f t="shared" si="154"/>
        <v>0</v>
      </c>
      <c r="J188" s="151">
        <f t="shared" si="155"/>
        <v>0</v>
      </c>
      <c r="K188" s="148">
        <f t="shared" si="156"/>
        <v>0</v>
      </c>
      <c r="L188" s="148">
        <f t="shared" si="157"/>
        <v>0</v>
      </c>
      <c r="M188" s="150">
        <f t="shared" si="158"/>
        <v>0</v>
      </c>
      <c r="N188" s="150">
        <f t="shared" si="159"/>
        <v>0</v>
      </c>
      <c r="O188" s="147">
        <f t="shared" si="160"/>
        <v>0</v>
      </c>
      <c r="P188" s="147">
        <f t="shared" si="161"/>
        <v>0</v>
      </c>
      <c r="Q188" s="148">
        <f t="shared" si="162"/>
        <v>0</v>
      </c>
      <c r="R188" s="148">
        <f t="shared" si="163"/>
        <v>0</v>
      </c>
      <c r="S188" s="148">
        <f t="shared" si="164"/>
        <v>0</v>
      </c>
      <c r="T188" s="148">
        <f t="shared" si="165"/>
        <v>0</v>
      </c>
      <c r="U188" s="148">
        <f t="shared" si="166"/>
        <v>0</v>
      </c>
      <c r="V188" s="159">
        <f t="shared" si="167"/>
        <v>0</v>
      </c>
      <c r="W188" s="148">
        <f t="shared" si="168"/>
        <v>0</v>
      </c>
      <c r="X188" s="148">
        <f t="shared" si="169"/>
        <v>0</v>
      </c>
      <c r="Y188" s="148">
        <f t="shared" si="170"/>
        <v>0</v>
      </c>
      <c r="Z188" s="148">
        <f t="shared" si="171"/>
        <v>0</v>
      </c>
      <c r="AA188" s="148">
        <f t="shared" si="172"/>
        <v>0</v>
      </c>
      <c r="AB188" s="148">
        <f t="shared" si="173"/>
        <v>0</v>
      </c>
    </row>
    <row r="189" spans="1:28" x14ac:dyDescent="0.35">
      <c r="A189">
        <f>Database!V189</f>
        <v>0</v>
      </c>
      <c r="B189">
        <f>Database!W189</f>
        <v>0</v>
      </c>
      <c r="C189">
        <f>Database!X189</f>
        <v>0</v>
      </c>
      <c r="E189" s="146">
        <f t="shared" si="150"/>
        <v>0</v>
      </c>
      <c r="F189" s="146">
        <f t="shared" si="151"/>
        <v>0</v>
      </c>
      <c r="G189" s="149">
        <f t="shared" si="152"/>
        <v>0</v>
      </c>
      <c r="H189" s="149">
        <f t="shared" si="153"/>
        <v>0</v>
      </c>
      <c r="I189" s="151">
        <f t="shared" si="154"/>
        <v>0</v>
      </c>
      <c r="J189" s="151">
        <f t="shared" si="155"/>
        <v>0</v>
      </c>
      <c r="K189" s="148">
        <f t="shared" si="156"/>
        <v>0</v>
      </c>
      <c r="L189" s="148">
        <f t="shared" si="157"/>
        <v>0</v>
      </c>
      <c r="M189" s="150">
        <f t="shared" si="158"/>
        <v>0</v>
      </c>
      <c r="N189" s="150">
        <f t="shared" si="159"/>
        <v>0</v>
      </c>
      <c r="O189" s="147">
        <f t="shared" si="160"/>
        <v>0</v>
      </c>
      <c r="P189" s="147">
        <f t="shared" si="161"/>
        <v>0</v>
      </c>
      <c r="Q189" s="148">
        <f t="shared" si="162"/>
        <v>0</v>
      </c>
      <c r="R189" s="148">
        <f t="shared" si="163"/>
        <v>0</v>
      </c>
      <c r="S189" s="148">
        <f t="shared" si="164"/>
        <v>0</v>
      </c>
      <c r="T189" s="148">
        <f t="shared" si="165"/>
        <v>0</v>
      </c>
      <c r="U189" s="148">
        <f t="shared" si="166"/>
        <v>0</v>
      </c>
      <c r="V189" s="159">
        <f t="shared" si="167"/>
        <v>0</v>
      </c>
      <c r="W189" s="148">
        <f t="shared" si="168"/>
        <v>0</v>
      </c>
      <c r="X189" s="148">
        <f t="shared" si="169"/>
        <v>0</v>
      </c>
      <c r="Y189" s="148">
        <f t="shared" si="170"/>
        <v>0</v>
      </c>
      <c r="Z189" s="148">
        <f t="shared" si="171"/>
        <v>0</v>
      </c>
      <c r="AA189" s="148">
        <f t="shared" si="172"/>
        <v>0</v>
      </c>
      <c r="AB189" s="148">
        <f t="shared" si="173"/>
        <v>0</v>
      </c>
    </row>
    <row r="190" spans="1:28" x14ac:dyDescent="0.35">
      <c r="A190">
        <f>Database!V190</f>
        <v>0</v>
      </c>
      <c r="B190">
        <f>Database!W190</f>
        <v>0</v>
      </c>
      <c r="C190">
        <f>Database!X190</f>
        <v>0</v>
      </c>
      <c r="E190" s="146">
        <f t="shared" si="150"/>
        <v>0</v>
      </c>
      <c r="F190" s="146">
        <f t="shared" si="151"/>
        <v>0</v>
      </c>
      <c r="G190" s="149">
        <f t="shared" si="152"/>
        <v>0</v>
      </c>
      <c r="H190" s="149">
        <f t="shared" si="153"/>
        <v>0</v>
      </c>
      <c r="I190" s="151">
        <f t="shared" si="154"/>
        <v>0</v>
      </c>
      <c r="J190" s="151">
        <f t="shared" si="155"/>
        <v>0</v>
      </c>
      <c r="K190" s="148">
        <f t="shared" si="156"/>
        <v>0</v>
      </c>
      <c r="L190" s="148">
        <f t="shared" si="157"/>
        <v>0</v>
      </c>
      <c r="M190" s="150">
        <f t="shared" si="158"/>
        <v>0</v>
      </c>
      <c r="N190" s="150">
        <f t="shared" si="159"/>
        <v>0</v>
      </c>
      <c r="O190" s="147">
        <f t="shared" si="160"/>
        <v>0</v>
      </c>
      <c r="P190" s="147">
        <f t="shared" si="161"/>
        <v>0</v>
      </c>
      <c r="Q190" s="148">
        <f t="shared" si="162"/>
        <v>0</v>
      </c>
      <c r="R190" s="148">
        <f t="shared" si="163"/>
        <v>0</v>
      </c>
      <c r="S190" s="148">
        <f t="shared" si="164"/>
        <v>0</v>
      </c>
      <c r="T190" s="148">
        <f t="shared" si="165"/>
        <v>0</v>
      </c>
      <c r="U190" s="148">
        <f t="shared" si="166"/>
        <v>0</v>
      </c>
      <c r="V190" s="159">
        <f t="shared" si="167"/>
        <v>0</v>
      </c>
      <c r="W190" s="148">
        <f t="shared" si="168"/>
        <v>0</v>
      </c>
      <c r="X190" s="148">
        <f t="shared" si="169"/>
        <v>0</v>
      </c>
      <c r="Y190" s="148">
        <f t="shared" si="170"/>
        <v>0</v>
      </c>
      <c r="Z190" s="148">
        <f t="shared" si="171"/>
        <v>0</v>
      </c>
      <c r="AA190" s="148">
        <f t="shared" si="172"/>
        <v>0</v>
      </c>
      <c r="AB190" s="148">
        <f t="shared" si="173"/>
        <v>0</v>
      </c>
    </row>
    <row r="191" spans="1:28" x14ac:dyDescent="0.35">
      <c r="A191">
        <f>Database!V191</f>
        <v>0</v>
      </c>
      <c r="B191">
        <f>Database!W191</f>
        <v>0</v>
      </c>
      <c r="C191">
        <f>Database!X191</f>
        <v>0</v>
      </c>
      <c r="E191" s="146">
        <f t="shared" si="150"/>
        <v>0</v>
      </c>
      <c r="F191" s="146">
        <f t="shared" si="151"/>
        <v>0</v>
      </c>
      <c r="G191" s="149">
        <f t="shared" si="152"/>
        <v>0</v>
      </c>
      <c r="H191" s="149">
        <f t="shared" si="153"/>
        <v>0</v>
      </c>
      <c r="I191" s="151">
        <f t="shared" si="154"/>
        <v>0</v>
      </c>
      <c r="J191" s="151">
        <f t="shared" si="155"/>
        <v>0</v>
      </c>
      <c r="K191" s="148">
        <f t="shared" si="156"/>
        <v>0</v>
      </c>
      <c r="L191" s="148">
        <f t="shared" si="157"/>
        <v>0</v>
      </c>
      <c r="M191" s="150">
        <f t="shared" si="158"/>
        <v>0</v>
      </c>
      <c r="N191" s="150">
        <f t="shared" si="159"/>
        <v>0</v>
      </c>
      <c r="O191" s="147">
        <f t="shared" si="160"/>
        <v>0</v>
      </c>
      <c r="P191" s="147">
        <f t="shared" si="161"/>
        <v>0</v>
      </c>
      <c r="Q191" s="148">
        <f t="shared" si="162"/>
        <v>0</v>
      </c>
      <c r="R191" s="148">
        <f t="shared" si="163"/>
        <v>0</v>
      </c>
      <c r="S191" s="148">
        <f t="shared" si="164"/>
        <v>0</v>
      </c>
      <c r="T191" s="148">
        <f t="shared" si="165"/>
        <v>0</v>
      </c>
      <c r="U191" s="148">
        <f t="shared" si="166"/>
        <v>0</v>
      </c>
      <c r="V191" s="159">
        <f t="shared" si="167"/>
        <v>0</v>
      </c>
      <c r="W191" s="148">
        <f t="shared" si="168"/>
        <v>0</v>
      </c>
      <c r="X191" s="148">
        <f t="shared" si="169"/>
        <v>0</v>
      </c>
      <c r="Y191" s="148">
        <f t="shared" si="170"/>
        <v>0</v>
      </c>
      <c r="Z191" s="148">
        <f t="shared" si="171"/>
        <v>0</v>
      </c>
      <c r="AA191" s="148">
        <f t="shared" si="172"/>
        <v>0</v>
      </c>
      <c r="AB191" s="148">
        <f t="shared" si="173"/>
        <v>0</v>
      </c>
    </row>
    <row r="192" spans="1:28" x14ac:dyDescent="0.35">
      <c r="A192">
        <f>Database!V192</f>
        <v>0</v>
      </c>
      <c r="B192">
        <f>Database!W192</f>
        <v>0</v>
      </c>
      <c r="C192">
        <f>Database!X192</f>
        <v>0</v>
      </c>
      <c r="E192" s="146">
        <f t="shared" si="150"/>
        <v>0</v>
      </c>
      <c r="F192" s="146">
        <f t="shared" si="151"/>
        <v>0</v>
      </c>
      <c r="G192" s="149">
        <f t="shared" si="152"/>
        <v>0</v>
      </c>
      <c r="H192" s="149">
        <f t="shared" si="153"/>
        <v>0</v>
      </c>
      <c r="I192" s="151">
        <f t="shared" si="154"/>
        <v>0</v>
      </c>
      <c r="J192" s="151">
        <f t="shared" si="155"/>
        <v>0</v>
      </c>
      <c r="K192" s="148">
        <f t="shared" si="156"/>
        <v>0</v>
      </c>
      <c r="L192" s="148">
        <f t="shared" si="157"/>
        <v>0</v>
      </c>
      <c r="M192" s="150">
        <f t="shared" si="158"/>
        <v>0</v>
      </c>
      <c r="N192" s="150">
        <f t="shared" si="159"/>
        <v>0</v>
      </c>
      <c r="O192" s="147">
        <f t="shared" si="160"/>
        <v>0</v>
      </c>
      <c r="P192" s="147">
        <f t="shared" si="161"/>
        <v>0</v>
      </c>
      <c r="Q192" s="148">
        <f t="shared" si="162"/>
        <v>0</v>
      </c>
      <c r="R192" s="148">
        <f t="shared" si="163"/>
        <v>0</v>
      </c>
      <c r="S192" s="148">
        <f t="shared" si="164"/>
        <v>0</v>
      </c>
      <c r="T192" s="148">
        <f t="shared" si="165"/>
        <v>0</v>
      </c>
      <c r="U192" s="148">
        <f t="shared" si="166"/>
        <v>0</v>
      </c>
      <c r="V192" s="159">
        <f t="shared" si="167"/>
        <v>0</v>
      </c>
      <c r="W192" s="148">
        <f t="shared" si="168"/>
        <v>0</v>
      </c>
      <c r="X192" s="148">
        <f t="shared" si="169"/>
        <v>0</v>
      </c>
      <c r="Y192" s="148">
        <f t="shared" si="170"/>
        <v>0</v>
      </c>
      <c r="Z192" s="148">
        <f t="shared" si="171"/>
        <v>0</v>
      </c>
      <c r="AA192" s="148">
        <f t="shared" si="172"/>
        <v>0</v>
      </c>
      <c r="AB192" s="148">
        <f t="shared" si="173"/>
        <v>0</v>
      </c>
    </row>
    <row r="193" spans="1:28" x14ac:dyDescent="0.35">
      <c r="A193">
        <f>Database!V193</f>
        <v>0</v>
      </c>
      <c r="B193">
        <f>Database!W193</f>
        <v>0</v>
      </c>
      <c r="C193">
        <f>Database!X193</f>
        <v>0</v>
      </c>
      <c r="E193" s="146">
        <f t="shared" si="150"/>
        <v>0</v>
      </c>
      <c r="F193" s="146">
        <f t="shared" si="151"/>
        <v>0</v>
      </c>
      <c r="G193" s="149">
        <f t="shared" si="152"/>
        <v>0</v>
      </c>
      <c r="H193" s="149">
        <f t="shared" si="153"/>
        <v>0</v>
      </c>
      <c r="I193" s="151">
        <f t="shared" si="154"/>
        <v>0</v>
      </c>
      <c r="J193" s="151">
        <f t="shared" si="155"/>
        <v>0</v>
      </c>
      <c r="K193" s="148">
        <f t="shared" si="156"/>
        <v>0</v>
      </c>
      <c r="L193" s="148">
        <f t="shared" si="157"/>
        <v>0</v>
      </c>
      <c r="M193" s="150">
        <f t="shared" si="158"/>
        <v>0</v>
      </c>
      <c r="N193" s="150">
        <f t="shared" si="159"/>
        <v>0</v>
      </c>
      <c r="O193" s="147">
        <f t="shared" si="160"/>
        <v>0</v>
      </c>
      <c r="P193" s="147">
        <f t="shared" si="161"/>
        <v>0</v>
      </c>
      <c r="Q193" s="148">
        <f t="shared" si="162"/>
        <v>0</v>
      </c>
      <c r="R193" s="148">
        <f t="shared" si="163"/>
        <v>0</v>
      </c>
      <c r="S193" s="148">
        <f t="shared" si="164"/>
        <v>0</v>
      </c>
      <c r="T193" s="148">
        <f t="shared" si="165"/>
        <v>0</v>
      </c>
      <c r="U193" s="148">
        <f t="shared" si="166"/>
        <v>0</v>
      </c>
      <c r="V193" s="159">
        <f t="shared" si="167"/>
        <v>0</v>
      </c>
      <c r="W193" s="148">
        <f t="shared" si="168"/>
        <v>0</v>
      </c>
      <c r="X193" s="148">
        <f t="shared" si="169"/>
        <v>0</v>
      </c>
      <c r="Y193" s="148">
        <f t="shared" si="170"/>
        <v>0</v>
      </c>
      <c r="Z193" s="148">
        <f t="shared" si="171"/>
        <v>0</v>
      </c>
      <c r="AA193" s="148">
        <f t="shared" si="172"/>
        <v>0</v>
      </c>
      <c r="AB193" s="148">
        <f t="shared" si="173"/>
        <v>0</v>
      </c>
    </row>
    <row r="194" spans="1:28" x14ac:dyDescent="0.35">
      <c r="A194">
        <f>Database!V194</f>
        <v>0</v>
      </c>
      <c r="B194">
        <f>Database!W194</f>
        <v>0</v>
      </c>
      <c r="C194">
        <f>Database!X194</f>
        <v>0</v>
      </c>
      <c r="E194" s="146">
        <f t="shared" si="150"/>
        <v>0</v>
      </c>
      <c r="F194" s="146">
        <f t="shared" si="151"/>
        <v>0</v>
      </c>
      <c r="G194" s="149">
        <f t="shared" si="152"/>
        <v>0</v>
      </c>
      <c r="H194" s="149">
        <f t="shared" si="153"/>
        <v>0</v>
      </c>
      <c r="I194" s="151">
        <f t="shared" si="154"/>
        <v>0</v>
      </c>
      <c r="J194" s="151">
        <f t="shared" si="155"/>
        <v>0</v>
      </c>
      <c r="K194" s="148">
        <f t="shared" si="156"/>
        <v>0</v>
      </c>
      <c r="L194" s="148">
        <f t="shared" si="157"/>
        <v>0</v>
      </c>
      <c r="M194" s="150">
        <f t="shared" si="158"/>
        <v>0</v>
      </c>
      <c r="N194" s="150">
        <f t="shared" si="159"/>
        <v>0</v>
      </c>
      <c r="O194" s="147">
        <f t="shared" si="160"/>
        <v>0</v>
      </c>
      <c r="P194" s="147">
        <f t="shared" si="161"/>
        <v>0</v>
      </c>
      <c r="Q194" s="148">
        <f t="shared" si="162"/>
        <v>0</v>
      </c>
      <c r="R194" s="148">
        <f t="shared" si="163"/>
        <v>0</v>
      </c>
      <c r="S194" s="148">
        <f t="shared" si="164"/>
        <v>0</v>
      </c>
      <c r="T194" s="148">
        <f t="shared" si="165"/>
        <v>0</v>
      </c>
      <c r="U194" s="148">
        <f t="shared" si="166"/>
        <v>0</v>
      </c>
      <c r="V194" s="159">
        <f t="shared" si="167"/>
        <v>0</v>
      </c>
      <c r="W194" s="148">
        <f t="shared" si="168"/>
        <v>0</v>
      </c>
      <c r="X194" s="148">
        <f t="shared" si="169"/>
        <v>0</v>
      </c>
      <c r="Y194" s="148">
        <f t="shared" si="170"/>
        <v>0</v>
      </c>
      <c r="Z194" s="148">
        <f t="shared" si="171"/>
        <v>0</v>
      </c>
      <c r="AA194" s="148">
        <f t="shared" si="172"/>
        <v>0</v>
      </c>
      <c r="AB194" s="148">
        <f t="shared" si="173"/>
        <v>0</v>
      </c>
    </row>
    <row r="195" spans="1:28" x14ac:dyDescent="0.35">
      <c r="A195">
        <f>Database!V195</f>
        <v>0</v>
      </c>
      <c r="B195">
        <f>Database!W195</f>
        <v>0</v>
      </c>
      <c r="C195">
        <f>Database!X195</f>
        <v>0</v>
      </c>
      <c r="E195" s="146">
        <f t="shared" si="150"/>
        <v>0</v>
      </c>
      <c r="F195" s="146">
        <f t="shared" si="151"/>
        <v>0</v>
      </c>
      <c r="G195" s="149">
        <f t="shared" si="152"/>
        <v>0</v>
      </c>
      <c r="H195" s="149">
        <f t="shared" si="153"/>
        <v>0</v>
      </c>
      <c r="I195" s="151">
        <f t="shared" si="154"/>
        <v>0</v>
      </c>
      <c r="J195" s="151">
        <f t="shared" si="155"/>
        <v>0</v>
      </c>
      <c r="K195" s="148">
        <f t="shared" si="156"/>
        <v>0</v>
      </c>
      <c r="L195" s="148">
        <f t="shared" si="157"/>
        <v>0</v>
      </c>
      <c r="M195" s="150">
        <f t="shared" si="158"/>
        <v>0</v>
      </c>
      <c r="N195" s="150">
        <f t="shared" si="159"/>
        <v>0</v>
      </c>
      <c r="O195" s="147">
        <f t="shared" si="160"/>
        <v>0</v>
      </c>
      <c r="P195" s="147">
        <f t="shared" si="161"/>
        <v>0</v>
      </c>
      <c r="Q195" s="148">
        <f t="shared" si="162"/>
        <v>0</v>
      </c>
      <c r="R195" s="148">
        <f t="shared" si="163"/>
        <v>0</v>
      </c>
      <c r="S195" s="148">
        <f t="shared" si="164"/>
        <v>0</v>
      </c>
      <c r="T195" s="148">
        <f t="shared" si="165"/>
        <v>0</v>
      </c>
      <c r="U195" s="148">
        <f t="shared" si="166"/>
        <v>0</v>
      </c>
      <c r="V195" s="159">
        <f t="shared" si="167"/>
        <v>0</v>
      </c>
      <c r="W195" s="148">
        <f t="shared" si="168"/>
        <v>0</v>
      </c>
      <c r="X195" s="148">
        <f t="shared" si="169"/>
        <v>0</v>
      </c>
      <c r="Y195" s="148">
        <f t="shared" si="170"/>
        <v>0</v>
      </c>
      <c r="Z195" s="148">
        <f t="shared" si="171"/>
        <v>0</v>
      </c>
      <c r="AA195" s="148">
        <f t="shared" si="172"/>
        <v>0</v>
      </c>
      <c r="AB195" s="148">
        <f t="shared" si="173"/>
        <v>0</v>
      </c>
    </row>
    <row r="196" spans="1:28" x14ac:dyDescent="0.35">
      <c r="A196">
        <f>Database!V196</f>
        <v>0</v>
      </c>
      <c r="B196">
        <f>Database!W196</f>
        <v>0</v>
      </c>
      <c r="C196">
        <f>Database!X196</f>
        <v>0</v>
      </c>
      <c r="E196" s="146">
        <f t="shared" si="150"/>
        <v>0</v>
      </c>
      <c r="F196" s="146">
        <f t="shared" si="151"/>
        <v>0</v>
      </c>
      <c r="G196" s="149">
        <f t="shared" si="152"/>
        <v>0</v>
      </c>
      <c r="H196" s="149">
        <f t="shared" si="153"/>
        <v>0</v>
      </c>
      <c r="I196" s="151">
        <f t="shared" si="154"/>
        <v>0</v>
      </c>
      <c r="J196" s="151">
        <f t="shared" si="155"/>
        <v>0</v>
      </c>
      <c r="K196" s="148">
        <f t="shared" si="156"/>
        <v>0</v>
      </c>
      <c r="L196" s="148">
        <f t="shared" si="157"/>
        <v>0</v>
      </c>
      <c r="M196" s="150">
        <f t="shared" si="158"/>
        <v>0</v>
      </c>
      <c r="N196" s="150">
        <f t="shared" si="159"/>
        <v>0</v>
      </c>
      <c r="O196" s="147">
        <f t="shared" si="160"/>
        <v>0</v>
      </c>
      <c r="P196" s="147">
        <f t="shared" si="161"/>
        <v>0</v>
      </c>
      <c r="Q196" s="148">
        <f t="shared" si="162"/>
        <v>0</v>
      </c>
      <c r="R196" s="148">
        <f t="shared" si="163"/>
        <v>0</v>
      </c>
      <c r="S196" s="148">
        <f t="shared" si="164"/>
        <v>0</v>
      </c>
      <c r="T196" s="148">
        <f t="shared" si="165"/>
        <v>0</v>
      </c>
      <c r="U196" s="148">
        <f t="shared" si="166"/>
        <v>0</v>
      </c>
      <c r="V196" s="159">
        <f t="shared" si="167"/>
        <v>0</v>
      </c>
      <c r="W196" s="148">
        <f t="shared" si="168"/>
        <v>0</v>
      </c>
      <c r="X196" s="148">
        <f t="shared" si="169"/>
        <v>0</v>
      </c>
      <c r="Y196" s="148">
        <f t="shared" si="170"/>
        <v>0</v>
      </c>
      <c r="Z196" s="148">
        <f t="shared" si="171"/>
        <v>0</v>
      </c>
      <c r="AA196" s="148">
        <f t="shared" si="172"/>
        <v>0</v>
      </c>
      <c r="AB196" s="148">
        <f t="shared" si="173"/>
        <v>0</v>
      </c>
    </row>
    <row r="197" spans="1:28" x14ac:dyDescent="0.35">
      <c r="A197">
        <f>Database!V197</f>
        <v>0</v>
      </c>
      <c r="B197">
        <f>Database!W197</f>
        <v>0</v>
      </c>
      <c r="C197">
        <f>Database!X197</f>
        <v>0</v>
      </c>
      <c r="E197" s="146">
        <f t="shared" si="150"/>
        <v>0</v>
      </c>
      <c r="F197" s="146">
        <f t="shared" si="151"/>
        <v>0</v>
      </c>
      <c r="G197" s="149">
        <f t="shared" si="152"/>
        <v>0</v>
      </c>
      <c r="H197" s="149">
        <f t="shared" si="153"/>
        <v>0</v>
      </c>
      <c r="I197" s="151">
        <f t="shared" si="154"/>
        <v>0</v>
      </c>
      <c r="J197" s="151">
        <f t="shared" si="155"/>
        <v>0</v>
      </c>
      <c r="K197" s="148">
        <f t="shared" si="156"/>
        <v>0</v>
      </c>
      <c r="L197" s="148">
        <f t="shared" si="157"/>
        <v>0</v>
      </c>
      <c r="M197" s="150">
        <f t="shared" si="158"/>
        <v>0</v>
      </c>
      <c r="N197" s="150">
        <f t="shared" si="159"/>
        <v>0</v>
      </c>
      <c r="O197" s="147">
        <f t="shared" si="160"/>
        <v>0</v>
      </c>
      <c r="P197" s="147">
        <f t="shared" si="161"/>
        <v>0</v>
      </c>
      <c r="Q197" s="148">
        <f t="shared" si="162"/>
        <v>0</v>
      </c>
      <c r="R197" s="148">
        <f t="shared" si="163"/>
        <v>0</v>
      </c>
      <c r="S197" s="148">
        <f t="shared" si="164"/>
        <v>0</v>
      </c>
      <c r="T197" s="148">
        <f t="shared" si="165"/>
        <v>0</v>
      </c>
      <c r="U197" s="148">
        <f t="shared" si="166"/>
        <v>0</v>
      </c>
      <c r="V197" s="159">
        <f t="shared" si="167"/>
        <v>0</v>
      </c>
      <c r="W197" s="148">
        <f t="shared" si="168"/>
        <v>0</v>
      </c>
      <c r="X197" s="148">
        <f t="shared" si="169"/>
        <v>0</v>
      </c>
      <c r="Y197" s="148">
        <f t="shared" si="170"/>
        <v>0</v>
      </c>
      <c r="Z197" s="148">
        <f t="shared" si="171"/>
        <v>0</v>
      </c>
      <c r="AA197" s="148">
        <f t="shared" si="172"/>
        <v>0</v>
      </c>
      <c r="AB197" s="148">
        <f t="shared" si="173"/>
        <v>0</v>
      </c>
    </row>
    <row r="198" spans="1:28" x14ac:dyDescent="0.35">
      <c r="A198">
        <f>Database!V198</f>
        <v>0</v>
      </c>
      <c r="B198">
        <f>Database!W198</f>
        <v>0</v>
      </c>
      <c r="C198">
        <f>Database!X198</f>
        <v>0</v>
      </c>
      <c r="E198" s="146">
        <f t="shared" si="150"/>
        <v>0</v>
      </c>
      <c r="F198" s="146">
        <f t="shared" si="151"/>
        <v>0</v>
      </c>
      <c r="G198" s="149">
        <f t="shared" si="152"/>
        <v>0</v>
      </c>
      <c r="H198" s="149">
        <f t="shared" si="153"/>
        <v>0</v>
      </c>
      <c r="I198" s="151">
        <f t="shared" si="154"/>
        <v>0</v>
      </c>
      <c r="J198" s="151">
        <f t="shared" si="155"/>
        <v>0</v>
      </c>
      <c r="K198" s="148">
        <f t="shared" si="156"/>
        <v>0</v>
      </c>
      <c r="L198" s="148">
        <f t="shared" si="157"/>
        <v>0</v>
      </c>
      <c r="M198" s="150">
        <f t="shared" si="158"/>
        <v>0</v>
      </c>
      <c r="N198" s="150">
        <f t="shared" si="159"/>
        <v>0</v>
      </c>
      <c r="O198" s="147">
        <f t="shared" si="160"/>
        <v>0</v>
      </c>
      <c r="P198" s="147">
        <f t="shared" si="161"/>
        <v>0</v>
      </c>
      <c r="Q198" s="148">
        <f t="shared" si="162"/>
        <v>0</v>
      </c>
      <c r="R198" s="148">
        <f t="shared" si="163"/>
        <v>0</v>
      </c>
      <c r="S198" s="148">
        <f t="shared" si="164"/>
        <v>0</v>
      </c>
      <c r="T198" s="148">
        <f t="shared" si="165"/>
        <v>0</v>
      </c>
      <c r="U198" s="148">
        <f t="shared" si="166"/>
        <v>0</v>
      </c>
      <c r="V198" s="159">
        <f t="shared" si="167"/>
        <v>0</v>
      </c>
      <c r="W198" s="148">
        <f t="shared" si="168"/>
        <v>0</v>
      </c>
      <c r="X198" s="148">
        <f t="shared" si="169"/>
        <v>0</v>
      </c>
      <c r="Y198" s="148">
        <f t="shared" si="170"/>
        <v>0</v>
      </c>
      <c r="Z198" s="148">
        <f t="shared" si="171"/>
        <v>0</v>
      </c>
      <c r="AA198" s="148">
        <f t="shared" si="172"/>
        <v>0</v>
      </c>
      <c r="AB198" s="148">
        <f t="shared" si="173"/>
        <v>0</v>
      </c>
    </row>
    <row r="199" spans="1:28" x14ac:dyDescent="0.35">
      <c r="A199">
        <f>Database!V199</f>
        <v>0</v>
      </c>
      <c r="B199">
        <f>Database!W199</f>
        <v>0</v>
      </c>
      <c r="C199">
        <f>Database!X199</f>
        <v>0</v>
      </c>
      <c r="E199" s="146">
        <f t="shared" si="150"/>
        <v>0</v>
      </c>
      <c r="F199" s="146">
        <f t="shared" si="151"/>
        <v>0</v>
      </c>
      <c r="G199" s="149">
        <f t="shared" si="152"/>
        <v>0</v>
      </c>
      <c r="H199" s="149">
        <f t="shared" si="153"/>
        <v>0</v>
      </c>
      <c r="I199" s="151">
        <f t="shared" si="154"/>
        <v>0</v>
      </c>
      <c r="J199" s="151">
        <f t="shared" si="155"/>
        <v>0</v>
      </c>
      <c r="K199" s="148">
        <f t="shared" si="156"/>
        <v>0</v>
      </c>
      <c r="L199" s="148">
        <f t="shared" si="157"/>
        <v>0</v>
      </c>
      <c r="M199" s="150">
        <f t="shared" si="158"/>
        <v>0</v>
      </c>
      <c r="N199" s="150">
        <f t="shared" si="159"/>
        <v>0</v>
      </c>
      <c r="O199" s="147">
        <f t="shared" si="160"/>
        <v>0</v>
      </c>
      <c r="P199" s="147">
        <f t="shared" si="161"/>
        <v>0</v>
      </c>
      <c r="Q199" s="148">
        <f t="shared" si="162"/>
        <v>0</v>
      </c>
      <c r="R199" s="148">
        <f t="shared" si="163"/>
        <v>0</v>
      </c>
      <c r="S199" s="148">
        <f t="shared" si="164"/>
        <v>0</v>
      </c>
      <c r="T199" s="148">
        <f t="shared" si="165"/>
        <v>0</v>
      </c>
      <c r="U199" s="148">
        <f t="shared" si="166"/>
        <v>0</v>
      </c>
      <c r="V199" s="159">
        <f t="shared" si="167"/>
        <v>0</v>
      </c>
      <c r="W199" s="148">
        <f t="shared" si="168"/>
        <v>0</v>
      </c>
      <c r="X199" s="148">
        <f t="shared" si="169"/>
        <v>0</v>
      </c>
      <c r="Y199" s="148">
        <f t="shared" si="170"/>
        <v>0</v>
      </c>
      <c r="Z199" s="148">
        <f t="shared" si="171"/>
        <v>0</v>
      </c>
      <c r="AA199" s="148">
        <f t="shared" si="172"/>
        <v>0</v>
      </c>
      <c r="AB199" s="148">
        <f t="shared" si="173"/>
        <v>0</v>
      </c>
    </row>
    <row r="200" spans="1:28" x14ac:dyDescent="0.35">
      <c r="A200">
        <f>Database!V200</f>
        <v>0</v>
      </c>
      <c r="B200">
        <f>Database!W200</f>
        <v>0</v>
      </c>
      <c r="C200">
        <f>Database!X200</f>
        <v>0</v>
      </c>
      <c r="E200" s="146">
        <f t="shared" si="150"/>
        <v>0</v>
      </c>
      <c r="F200" s="146">
        <f t="shared" si="151"/>
        <v>0</v>
      </c>
      <c r="G200" s="149">
        <f t="shared" si="152"/>
        <v>0</v>
      </c>
      <c r="H200" s="149">
        <f t="shared" si="153"/>
        <v>0</v>
      </c>
      <c r="I200" s="151">
        <f t="shared" si="154"/>
        <v>0</v>
      </c>
      <c r="J200" s="151">
        <f t="shared" si="155"/>
        <v>0</v>
      </c>
      <c r="K200" s="148">
        <f t="shared" si="156"/>
        <v>0</v>
      </c>
      <c r="L200" s="148">
        <f t="shared" si="157"/>
        <v>0</v>
      </c>
      <c r="M200" s="150">
        <f t="shared" si="158"/>
        <v>0</v>
      </c>
      <c r="N200" s="150">
        <f t="shared" si="159"/>
        <v>0</v>
      </c>
      <c r="O200" s="147">
        <f t="shared" si="160"/>
        <v>0</v>
      </c>
      <c r="P200" s="147">
        <f t="shared" si="161"/>
        <v>0</v>
      </c>
      <c r="Q200" s="148">
        <f t="shared" si="162"/>
        <v>0</v>
      </c>
      <c r="R200" s="148">
        <f t="shared" si="163"/>
        <v>0</v>
      </c>
      <c r="S200" s="148">
        <f t="shared" si="164"/>
        <v>0</v>
      </c>
      <c r="T200" s="148">
        <f t="shared" si="165"/>
        <v>0</v>
      </c>
      <c r="U200" s="148">
        <f t="shared" si="166"/>
        <v>0</v>
      </c>
      <c r="V200" s="159">
        <f t="shared" si="167"/>
        <v>0</v>
      </c>
      <c r="W200" s="148">
        <f t="shared" si="168"/>
        <v>0</v>
      </c>
      <c r="X200" s="148">
        <f t="shared" si="169"/>
        <v>0</v>
      </c>
      <c r="Y200" s="148">
        <f t="shared" si="170"/>
        <v>0</v>
      </c>
      <c r="Z200" s="148">
        <f t="shared" si="171"/>
        <v>0</v>
      </c>
      <c r="AA200" s="148">
        <f t="shared" si="172"/>
        <v>0</v>
      </c>
      <c r="AB200" s="148">
        <f t="shared" si="173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9EC4-9854-4BE2-9D42-CF780C8ECE75}">
  <dimension ref="A2:K57"/>
  <sheetViews>
    <sheetView workbookViewId="0">
      <selection activeCell="J1" sqref="J1"/>
    </sheetView>
  </sheetViews>
  <sheetFormatPr defaultRowHeight="14.5" x14ac:dyDescent="0.35"/>
  <cols>
    <col min="4" max="9" width="13.453125" bestFit="1" customWidth="1"/>
    <col min="10" max="11" width="11.81640625" customWidth="1"/>
  </cols>
  <sheetData>
    <row r="2" spans="1:11" ht="15" thickBot="1" x14ac:dyDescent="0.4">
      <c r="A2" t="s">
        <v>508</v>
      </c>
    </row>
    <row r="3" spans="1:11" x14ac:dyDescent="0.35">
      <c r="B3" s="46"/>
      <c r="C3" s="58"/>
      <c r="D3" s="58"/>
      <c r="E3" s="58"/>
      <c r="F3" s="58"/>
      <c r="G3" s="133"/>
      <c r="H3" s="133"/>
      <c r="I3" s="58"/>
      <c r="J3" s="58"/>
      <c r="K3" s="56"/>
    </row>
    <row r="4" spans="1:11" x14ac:dyDescent="0.35">
      <c r="B4" s="47" t="s">
        <v>509</v>
      </c>
      <c r="D4">
        <v>2016</v>
      </c>
      <c r="E4">
        <v>2017</v>
      </c>
      <c r="F4">
        <v>2018</v>
      </c>
      <c r="G4" s="22">
        <v>2019</v>
      </c>
      <c r="H4" s="22">
        <v>2020</v>
      </c>
      <c r="I4">
        <v>2021</v>
      </c>
      <c r="J4">
        <v>2022</v>
      </c>
      <c r="K4" s="48">
        <v>2023</v>
      </c>
    </row>
    <row r="5" spans="1:11" x14ac:dyDescent="0.35">
      <c r="B5" s="47"/>
      <c r="C5" t="s">
        <v>510</v>
      </c>
      <c r="G5" s="22"/>
      <c r="H5" s="22"/>
      <c r="I5">
        <v>18</v>
      </c>
      <c r="K5" s="48">
        <f>SUM(booking!Y12:Y71)</f>
        <v>0</v>
      </c>
    </row>
    <row r="6" spans="1:11" x14ac:dyDescent="0.35">
      <c r="B6" s="47"/>
      <c r="C6" s="6" t="s">
        <v>511</v>
      </c>
      <c r="D6" s="6"/>
      <c r="E6" s="6">
        <v>18</v>
      </c>
      <c r="F6" s="19">
        <v>21</v>
      </c>
      <c r="G6" s="6">
        <v>29</v>
      </c>
      <c r="H6" s="6">
        <v>9</v>
      </c>
      <c r="I6" s="6">
        <v>29</v>
      </c>
      <c r="J6" s="6"/>
      <c r="K6" s="61">
        <f>SUM(booking!Y72:Y133)</f>
        <v>27</v>
      </c>
    </row>
    <row r="7" spans="1:11" x14ac:dyDescent="0.35">
      <c r="B7" s="47"/>
      <c r="C7" s="6" t="s">
        <v>512</v>
      </c>
      <c r="D7" s="6"/>
      <c r="E7" s="6">
        <v>16</v>
      </c>
      <c r="F7" s="19">
        <v>13</v>
      </c>
      <c r="G7" s="6">
        <v>26</v>
      </c>
      <c r="H7" s="6">
        <v>21</v>
      </c>
      <c r="I7" s="6">
        <v>22</v>
      </c>
      <c r="J7" s="6"/>
      <c r="K7" s="61">
        <f>SUM(booking!Y134:Y193)</f>
        <v>27</v>
      </c>
    </row>
    <row r="8" spans="1:11" x14ac:dyDescent="0.35">
      <c r="B8" s="47"/>
      <c r="C8" s="6" t="s">
        <v>513</v>
      </c>
      <c r="D8" s="6">
        <v>34</v>
      </c>
      <c r="E8" s="6">
        <v>36</v>
      </c>
      <c r="F8" s="19">
        <v>31</v>
      </c>
      <c r="G8" s="6">
        <v>33</v>
      </c>
      <c r="H8" s="6">
        <v>37</v>
      </c>
      <c r="I8" s="6">
        <v>27</v>
      </c>
      <c r="J8" s="6"/>
      <c r="K8" s="61">
        <f>SUM(booking!Y194:Y255)</f>
        <v>24</v>
      </c>
    </row>
    <row r="9" spans="1:11" x14ac:dyDescent="0.35">
      <c r="B9" s="47"/>
      <c r="C9" s="6" t="s">
        <v>514</v>
      </c>
      <c r="D9" s="6">
        <v>32</v>
      </c>
      <c r="E9" s="6">
        <v>37</v>
      </c>
      <c r="F9" s="19">
        <v>37</v>
      </c>
      <c r="G9" s="6">
        <v>34</v>
      </c>
      <c r="H9" s="6">
        <v>36</v>
      </c>
      <c r="I9" s="6">
        <v>33</v>
      </c>
      <c r="J9" s="6"/>
      <c r="K9" s="61">
        <f>SUM(booking!Y256:Y317)</f>
        <v>35</v>
      </c>
    </row>
    <row r="10" spans="1:11" x14ac:dyDescent="0.35">
      <c r="B10" s="47"/>
      <c r="C10" s="6" t="s">
        <v>515</v>
      </c>
      <c r="D10" s="6">
        <v>18</v>
      </c>
      <c r="E10" s="6">
        <v>15</v>
      </c>
      <c r="F10" s="19">
        <v>18</v>
      </c>
      <c r="G10" s="6">
        <v>16</v>
      </c>
      <c r="H10" s="6">
        <v>23</v>
      </c>
      <c r="I10" s="6">
        <v>27</v>
      </c>
      <c r="J10" s="6"/>
      <c r="K10" s="61">
        <f>SUM(booking!Y318:Y377)</f>
        <v>23</v>
      </c>
    </row>
    <row r="11" spans="1:11" ht="15" thickBot="1" x14ac:dyDescent="0.4">
      <c r="B11" s="50"/>
      <c r="C11" s="123" t="s">
        <v>516</v>
      </c>
      <c r="D11" s="123"/>
      <c r="E11" s="123"/>
      <c r="F11" s="123"/>
      <c r="G11" s="63">
        <v>6</v>
      </c>
      <c r="H11" s="63">
        <v>15</v>
      </c>
      <c r="I11" s="63">
        <v>17</v>
      </c>
      <c r="J11" s="63"/>
      <c r="K11" s="65"/>
    </row>
    <row r="13" spans="1:11" x14ac:dyDescent="0.35">
      <c r="A13" t="s">
        <v>517</v>
      </c>
    </row>
    <row r="14" spans="1:11" x14ac:dyDescent="0.35">
      <c r="C14" s="6"/>
      <c r="D14" s="6" t="s">
        <v>518</v>
      </c>
      <c r="E14" s="6">
        <v>2017</v>
      </c>
      <c r="F14" s="6">
        <v>2018</v>
      </c>
      <c r="G14" s="6">
        <v>2019</v>
      </c>
      <c r="H14" s="6">
        <v>2020</v>
      </c>
      <c r="I14" s="6">
        <v>2021</v>
      </c>
      <c r="J14" s="6">
        <v>2022</v>
      </c>
      <c r="K14" s="6">
        <v>2023</v>
      </c>
    </row>
    <row r="15" spans="1:11" x14ac:dyDescent="0.35">
      <c r="C15" s="9" t="s">
        <v>519</v>
      </c>
      <c r="D15" s="9">
        <v>151226</v>
      </c>
      <c r="E15" s="9">
        <v>310231</v>
      </c>
      <c r="F15" s="9">
        <v>333613</v>
      </c>
      <c r="G15" s="9">
        <v>385607</v>
      </c>
      <c r="H15" s="29">
        <v>432848</v>
      </c>
      <c r="I15" s="29">
        <v>550000</v>
      </c>
      <c r="J15" s="29"/>
      <c r="K15" s="29"/>
    </row>
    <row r="16" spans="1:11" x14ac:dyDescent="0.35">
      <c r="C16" s="29" t="s">
        <v>520</v>
      </c>
      <c r="D16" s="29">
        <v>0</v>
      </c>
      <c r="E16" s="29">
        <v>75000</v>
      </c>
      <c r="F16" s="29">
        <v>130000</v>
      </c>
      <c r="G16" s="29">
        <v>130000</v>
      </c>
      <c r="H16" s="29">
        <v>190000</v>
      </c>
      <c r="I16" s="29">
        <v>180000</v>
      </c>
      <c r="J16" s="29"/>
      <c r="K16" s="29"/>
    </row>
    <row r="17" spans="3:11" x14ac:dyDescent="0.35">
      <c r="C17" s="29" t="s">
        <v>521</v>
      </c>
      <c r="D17" s="243">
        <f>D16/D15</f>
        <v>0</v>
      </c>
      <c r="E17" s="243">
        <f t="shared" ref="E17:I17" si="0">E16/E15</f>
        <v>0.24175533715199318</v>
      </c>
      <c r="F17" s="243">
        <f t="shared" si="0"/>
        <v>0.38967306429905307</v>
      </c>
      <c r="G17" s="243">
        <f t="shared" si="0"/>
        <v>0.33713080934734069</v>
      </c>
      <c r="H17" s="243">
        <f t="shared" si="0"/>
        <v>0.43895316600746681</v>
      </c>
      <c r="I17" s="243">
        <f t="shared" si="0"/>
        <v>0.32727272727272727</v>
      </c>
      <c r="J17" s="243"/>
      <c r="K17" s="243"/>
    </row>
    <row r="18" spans="3:11" x14ac:dyDescent="0.35">
      <c r="C18" s="29"/>
      <c r="D18" s="29"/>
      <c r="E18" s="29"/>
      <c r="F18" s="29"/>
      <c r="G18" s="29"/>
      <c r="H18" s="29"/>
      <c r="I18" s="29"/>
      <c r="J18" s="29"/>
      <c r="K18" s="29"/>
    </row>
    <row r="19" spans="3:11" x14ac:dyDescent="0.35">
      <c r="C19" s="13"/>
      <c r="D19" s="13"/>
      <c r="E19" s="13"/>
      <c r="F19" s="13"/>
      <c r="G19" s="13"/>
      <c r="H19" s="13"/>
      <c r="I19" s="13"/>
      <c r="J19" s="13"/>
      <c r="K19" s="13"/>
    </row>
    <row r="20" spans="3:11" x14ac:dyDescent="0.35">
      <c r="D20" s="244"/>
    </row>
    <row r="33" spans="1:11" x14ac:dyDescent="0.35">
      <c r="A33" s="6" t="s">
        <v>22</v>
      </c>
      <c r="B33" s="6"/>
      <c r="C33" s="6"/>
      <c r="D33" s="6">
        <v>2016</v>
      </c>
      <c r="E33" s="6">
        <v>2017</v>
      </c>
      <c r="F33" s="6">
        <v>2018</v>
      </c>
      <c r="G33" s="6">
        <v>2019</v>
      </c>
      <c r="H33" s="6">
        <v>2020</v>
      </c>
      <c r="I33" s="6">
        <v>2021</v>
      </c>
      <c r="J33" s="6">
        <v>2022</v>
      </c>
      <c r="K33" s="6">
        <v>2023</v>
      </c>
    </row>
    <row r="34" spans="1:11" x14ac:dyDescent="0.35">
      <c r="A34" s="6"/>
      <c r="B34" s="6"/>
      <c r="C34" s="6" t="s">
        <v>522</v>
      </c>
      <c r="D34" s="6">
        <v>282</v>
      </c>
      <c r="E34" s="6">
        <v>341</v>
      </c>
      <c r="F34" s="6">
        <v>459</v>
      </c>
      <c r="G34" s="6">
        <v>594</v>
      </c>
      <c r="H34" s="6">
        <v>575</v>
      </c>
      <c r="I34" s="6">
        <v>741</v>
      </c>
      <c r="J34" s="6"/>
      <c r="K34" s="6">
        <f>booking!W1</f>
        <v>616</v>
      </c>
    </row>
    <row r="43" spans="1:11" x14ac:dyDescent="0.35">
      <c r="A43" t="s">
        <v>523</v>
      </c>
      <c r="C43" s="6"/>
      <c r="D43" s="6">
        <v>2018</v>
      </c>
      <c r="E43" s="6">
        <v>2019</v>
      </c>
      <c r="F43" s="6">
        <v>2020</v>
      </c>
      <c r="G43" s="6">
        <v>2021</v>
      </c>
      <c r="H43" s="6">
        <v>2022</v>
      </c>
      <c r="I43" s="6">
        <v>2023</v>
      </c>
    </row>
    <row r="44" spans="1:11" x14ac:dyDescent="0.35">
      <c r="C44" s="6" t="s">
        <v>56</v>
      </c>
      <c r="D44" s="6">
        <v>108</v>
      </c>
      <c r="E44" s="6">
        <v>171</v>
      </c>
      <c r="F44" s="6">
        <v>171</v>
      </c>
      <c r="G44" s="6">
        <v>196</v>
      </c>
      <c r="H44" s="6"/>
      <c r="I44" s="6"/>
    </row>
    <row r="45" spans="1:11" x14ac:dyDescent="0.35">
      <c r="C45" s="6"/>
      <c r="D45" s="6">
        <f>D43</f>
        <v>2018</v>
      </c>
      <c r="E45" s="6">
        <f t="shared" ref="E45:I45" si="1">E43</f>
        <v>2019</v>
      </c>
      <c r="F45" s="6">
        <f t="shared" si="1"/>
        <v>2020</v>
      </c>
      <c r="G45" s="6">
        <f t="shared" si="1"/>
        <v>2021</v>
      </c>
      <c r="H45" s="6">
        <f t="shared" si="1"/>
        <v>2022</v>
      </c>
      <c r="I45" s="6">
        <f t="shared" si="1"/>
        <v>2023</v>
      </c>
    </row>
    <row r="46" spans="1:11" x14ac:dyDescent="0.35">
      <c r="C46" s="6" t="s">
        <v>524</v>
      </c>
      <c r="D46" s="6">
        <v>17</v>
      </c>
      <c r="E46" s="6">
        <v>15</v>
      </c>
      <c r="F46" s="6">
        <v>38</v>
      </c>
      <c r="G46" s="6">
        <v>44</v>
      </c>
      <c r="H46" s="6"/>
      <c r="I46" s="6"/>
    </row>
    <row r="47" spans="1:11" x14ac:dyDescent="0.35">
      <c r="C47" s="6" t="s">
        <v>525</v>
      </c>
      <c r="D47" s="6">
        <f>D44-D46</f>
        <v>91</v>
      </c>
      <c r="E47" s="6">
        <f t="shared" ref="E47:G47" si="2">E44-E46</f>
        <v>156</v>
      </c>
      <c r="F47" s="6">
        <f t="shared" si="2"/>
        <v>133</v>
      </c>
      <c r="G47" s="6">
        <f t="shared" si="2"/>
        <v>152</v>
      </c>
      <c r="H47" s="6"/>
      <c r="I47" s="6"/>
    </row>
    <row r="52" spans="1:7" x14ac:dyDescent="0.35">
      <c r="A52" t="s">
        <v>526</v>
      </c>
    </row>
    <row r="54" spans="1:7" x14ac:dyDescent="0.35">
      <c r="B54" s="6"/>
      <c r="C54" s="6" t="str">
        <f>Database!AJ3</f>
        <v>&lt; måned</v>
      </c>
      <c r="D54" s="6" t="str">
        <f>Database!AK3</f>
        <v>&lt; 3 måneder</v>
      </c>
      <c r="E54" s="6" t="str">
        <f>Database!AL3</f>
        <v>&lt; 6 måneder</v>
      </c>
      <c r="F54" s="6" t="str">
        <f>Database!AM3</f>
        <v>&lt; 9 måneder</v>
      </c>
      <c r="G54" s="6" t="str">
        <f>Database!AN3</f>
        <v>&gt; 9 måneder</v>
      </c>
    </row>
    <row r="55" spans="1:7" x14ac:dyDescent="0.35">
      <c r="B55" s="6">
        <v>2018</v>
      </c>
      <c r="C55" s="237">
        <v>11.34</v>
      </c>
      <c r="D55" s="237">
        <v>32.979999999999997</v>
      </c>
      <c r="E55" s="237">
        <v>28.86</v>
      </c>
      <c r="F55" s="237">
        <v>18.55</v>
      </c>
      <c r="G55" s="237">
        <v>8.24</v>
      </c>
    </row>
    <row r="56" spans="1:7" x14ac:dyDescent="0.35">
      <c r="B56" s="6">
        <v>2019</v>
      </c>
      <c r="C56" s="237">
        <f>Database!AJ4</f>
        <v>19.444444444444446</v>
      </c>
      <c r="D56" s="237">
        <f>Database!AK4</f>
        <v>12.5</v>
      </c>
      <c r="E56" s="237">
        <f>Database!AL4</f>
        <v>48.611111111111107</v>
      </c>
      <c r="F56" s="237">
        <f>Database!AM4</f>
        <v>17.361111111111111</v>
      </c>
      <c r="G56" s="237">
        <f>Database!AN4</f>
        <v>2.083333333333333</v>
      </c>
    </row>
    <row r="57" spans="1:7" x14ac:dyDescent="0.35">
      <c r="B57" s="6">
        <v>2020</v>
      </c>
      <c r="C57" s="237"/>
      <c r="D57" s="237"/>
      <c r="E57" s="237"/>
      <c r="F57" s="237"/>
      <c r="G57" s="23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F1A2-EDA5-4979-A139-9C449750C2FC}">
  <dimension ref="A1:N28"/>
  <sheetViews>
    <sheetView showGridLines="0" workbookViewId="0">
      <selection activeCell="O28" sqref="O28"/>
    </sheetView>
  </sheetViews>
  <sheetFormatPr defaultRowHeight="14.5" x14ac:dyDescent="0.35"/>
  <cols>
    <col min="2" max="2" width="14.54296875" customWidth="1"/>
    <col min="3" max="4" width="11.453125" bestFit="1" customWidth="1"/>
    <col min="5" max="5" width="11.54296875" bestFit="1" customWidth="1"/>
    <col min="6" max="6" width="12.453125" customWidth="1"/>
    <col min="10" max="11" width="10.1796875" bestFit="1" customWidth="1"/>
    <col min="12" max="12" width="12.81640625" customWidth="1"/>
    <col min="13" max="13" width="11.81640625" customWidth="1"/>
  </cols>
  <sheetData>
    <row r="1" spans="1:14" x14ac:dyDescent="0.35">
      <c r="A1" s="46"/>
      <c r="B1" s="58"/>
      <c r="C1" s="58" t="s">
        <v>527</v>
      </c>
      <c r="D1" s="58" t="s">
        <v>528</v>
      </c>
      <c r="E1" s="58" t="s">
        <v>397</v>
      </c>
      <c r="F1" s="58" t="s">
        <v>399</v>
      </c>
      <c r="G1" s="56"/>
      <c r="H1" s="46"/>
      <c r="I1" s="58"/>
      <c r="J1" s="58" t="s">
        <v>527</v>
      </c>
      <c r="K1" s="58" t="s">
        <v>528</v>
      </c>
      <c r="L1" s="58" t="s">
        <v>397</v>
      </c>
      <c r="M1" s="58" t="s">
        <v>399</v>
      </c>
      <c r="N1" s="56"/>
    </row>
    <row r="2" spans="1:14" x14ac:dyDescent="0.35">
      <c r="A2" s="47"/>
      <c r="B2" t="s">
        <v>529</v>
      </c>
      <c r="C2" s="211">
        <v>45402</v>
      </c>
      <c r="D2" s="211">
        <v>45101</v>
      </c>
      <c r="E2" s="212">
        <v>905</v>
      </c>
      <c r="F2" s="212">
        <v>805</v>
      </c>
      <c r="G2" s="48"/>
      <c r="H2" s="47"/>
      <c r="I2" t="s">
        <v>529</v>
      </c>
      <c r="J2" s="211">
        <v>43568</v>
      </c>
      <c r="K2" s="211">
        <v>43645</v>
      </c>
      <c r="L2" s="212">
        <v>710</v>
      </c>
      <c r="M2" s="212">
        <v>550</v>
      </c>
      <c r="N2" s="48"/>
    </row>
    <row r="3" spans="1:14" x14ac:dyDescent="0.35">
      <c r="A3" s="47"/>
      <c r="B3" t="s">
        <v>483</v>
      </c>
      <c r="C3" s="211">
        <v>45453</v>
      </c>
      <c r="D3" s="211">
        <v>45458</v>
      </c>
      <c r="E3" s="9">
        <f>E4</f>
        <v>1025</v>
      </c>
      <c r="F3" s="9">
        <f>F4</f>
        <v>925</v>
      </c>
      <c r="G3" s="48"/>
      <c r="H3" s="47"/>
      <c r="I3" t="s">
        <v>483</v>
      </c>
      <c r="J3" s="211">
        <v>43627</v>
      </c>
      <c r="K3" s="211">
        <v>43631</v>
      </c>
      <c r="L3" s="9">
        <f>L4</f>
        <v>800</v>
      </c>
      <c r="M3" s="9">
        <f>M4</f>
        <v>640</v>
      </c>
      <c r="N3" s="48"/>
    </row>
    <row r="4" spans="1:14" x14ac:dyDescent="0.35">
      <c r="A4" s="47"/>
      <c r="B4" t="s">
        <v>444</v>
      </c>
      <c r="C4" s="211">
        <v>44737</v>
      </c>
      <c r="D4" s="211">
        <v>45157</v>
      </c>
      <c r="E4" s="212">
        <v>1025</v>
      </c>
      <c r="F4" s="212">
        <v>925</v>
      </c>
      <c r="G4" s="48"/>
      <c r="H4" s="47"/>
      <c r="I4" t="s">
        <v>444</v>
      </c>
      <c r="J4" s="211">
        <v>43646</v>
      </c>
      <c r="K4" s="211">
        <v>43694</v>
      </c>
      <c r="L4" s="212">
        <v>800</v>
      </c>
      <c r="M4" s="212">
        <v>640</v>
      </c>
      <c r="N4" s="48"/>
    </row>
    <row r="5" spans="1:14" x14ac:dyDescent="0.35">
      <c r="A5" s="47"/>
      <c r="B5" t="s">
        <v>530</v>
      </c>
      <c r="C5" s="211">
        <v>45158</v>
      </c>
      <c r="D5" s="211">
        <v>45221</v>
      </c>
      <c r="E5" s="9">
        <f>E2</f>
        <v>905</v>
      </c>
      <c r="F5" s="9">
        <f>F2</f>
        <v>805</v>
      </c>
      <c r="G5" s="48"/>
      <c r="H5" s="47"/>
      <c r="I5" t="s">
        <v>530</v>
      </c>
      <c r="J5" s="211">
        <v>43695</v>
      </c>
      <c r="K5" s="211">
        <v>43758</v>
      </c>
      <c r="L5" s="9">
        <f>L2</f>
        <v>710</v>
      </c>
      <c r="M5" s="9">
        <f>M2</f>
        <v>550</v>
      </c>
      <c r="N5" s="48"/>
    </row>
    <row r="6" spans="1:14" x14ac:dyDescent="0.35">
      <c r="A6" s="47"/>
      <c r="G6" s="48"/>
      <c r="H6" s="47"/>
      <c r="N6" s="48"/>
    </row>
    <row r="7" spans="1:14" x14ac:dyDescent="0.35">
      <c r="A7" s="47"/>
      <c r="B7" t="s">
        <v>531</v>
      </c>
      <c r="D7" s="225">
        <v>75</v>
      </c>
      <c r="E7" t="s">
        <v>435</v>
      </c>
      <c r="G7" s="48"/>
      <c r="H7" s="47"/>
      <c r="I7" t="s">
        <v>531</v>
      </c>
      <c r="K7" s="239">
        <v>75</v>
      </c>
      <c r="L7" t="s">
        <v>435</v>
      </c>
      <c r="N7" s="48"/>
    </row>
    <row r="8" spans="1:14" x14ac:dyDescent="0.35">
      <c r="A8" s="47"/>
      <c r="B8" t="s">
        <v>532</v>
      </c>
      <c r="D8" s="225">
        <v>200</v>
      </c>
      <c r="E8" t="s">
        <v>533</v>
      </c>
      <c r="G8" s="48"/>
      <c r="H8" s="47"/>
      <c r="I8" t="s">
        <v>532</v>
      </c>
      <c r="K8" s="239">
        <v>200</v>
      </c>
      <c r="L8" t="s">
        <v>533</v>
      </c>
      <c r="N8" s="48"/>
    </row>
    <row r="9" spans="1:14" x14ac:dyDescent="0.35">
      <c r="A9" s="47"/>
      <c r="G9" s="48"/>
      <c r="H9" s="47"/>
      <c r="N9" s="48"/>
    </row>
    <row r="10" spans="1:14" x14ac:dyDescent="0.35">
      <c r="A10" s="47"/>
      <c r="B10" t="s">
        <v>16</v>
      </c>
      <c r="D10" s="225">
        <v>95</v>
      </c>
      <c r="E10" t="s">
        <v>534</v>
      </c>
      <c r="G10" s="48"/>
      <c r="H10" s="47"/>
      <c r="I10" t="s">
        <v>16</v>
      </c>
      <c r="K10" s="239">
        <v>70</v>
      </c>
      <c r="L10" t="s">
        <v>534</v>
      </c>
      <c r="N10" s="48"/>
    </row>
    <row r="11" spans="1:14" ht="15" thickBot="1" x14ac:dyDescent="0.4">
      <c r="A11" s="47"/>
      <c r="G11" s="48"/>
      <c r="H11" s="47"/>
      <c r="N11" s="48"/>
    </row>
    <row r="12" spans="1:14" ht="15" thickBot="1" x14ac:dyDescent="0.4">
      <c r="A12" s="47"/>
      <c r="B12" s="238">
        <v>2024</v>
      </c>
      <c r="C12" s="213"/>
      <c r="D12" s="214"/>
      <c r="E12" s="375" t="s">
        <v>420</v>
      </c>
      <c r="F12" s="376"/>
      <c r="G12" s="48"/>
      <c r="H12" s="47"/>
      <c r="I12" s="213">
        <v>2022</v>
      </c>
      <c r="J12" s="213"/>
      <c r="K12" s="214"/>
      <c r="L12" s="375" t="s">
        <v>420</v>
      </c>
      <c r="M12" s="376"/>
      <c r="N12" s="240" t="s">
        <v>535</v>
      </c>
    </row>
    <row r="13" spans="1:14" ht="15" thickBot="1" x14ac:dyDescent="0.4">
      <c r="A13" s="47"/>
      <c r="B13" s="215"/>
      <c r="C13" s="217" t="s">
        <v>423</v>
      </c>
      <c r="D13" s="218" t="s">
        <v>424</v>
      </c>
      <c r="E13" s="219" t="s">
        <v>423</v>
      </c>
      <c r="F13" s="218" t="s">
        <v>424</v>
      </c>
      <c r="G13" s="48"/>
      <c r="H13" s="47"/>
      <c r="I13" s="215"/>
      <c r="J13" s="217" t="s">
        <v>423</v>
      </c>
      <c r="K13" s="218" t="s">
        <v>424</v>
      </c>
      <c r="L13" s="219" t="s">
        <v>423</v>
      </c>
      <c r="M13" s="218" t="s">
        <v>424</v>
      </c>
      <c r="N13" s="240" t="s">
        <v>536</v>
      </c>
    </row>
    <row r="14" spans="1:14" x14ac:dyDescent="0.35">
      <c r="A14" s="47"/>
      <c r="B14" s="213" t="s">
        <v>537</v>
      </c>
      <c r="C14" s="220">
        <f>statestik!L6</f>
        <v>905</v>
      </c>
      <c r="D14" s="221">
        <v>1025</v>
      </c>
      <c r="E14" s="220">
        <f>statestik!N6</f>
        <v>1055</v>
      </c>
      <c r="F14" s="221">
        <f>statestik!O6</f>
        <v>1175</v>
      </c>
      <c r="G14" s="48"/>
      <c r="H14" s="47"/>
      <c r="I14" s="213" t="s">
        <v>537</v>
      </c>
      <c r="J14" s="220">
        <v>730</v>
      </c>
      <c r="K14" s="221">
        <v>825</v>
      </c>
      <c r="L14" s="220">
        <v>880</v>
      </c>
      <c r="M14" s="221">
        <v>975</v>
      </c>
      <c r="N14" s="241">
        <f>(K14-K23)/K23*100</f>
        <v>7.1428571428571423</v>
      </c>
    </row>
    <row r="15" spans="1:14" ht="15" thickBot="1" x14ac:dyDescent="0.4">
      <c r="A15" s="47"/>
      <c r="B15" s="216" t="s">
        <v>538</v>
      </c>
      <c r="C15" s="222">
        <f>statestik!L7</f>
        <v>805</v>
      </c>
      <c r="D15" s="223">
        <v>925</v>
      </c>
      <c r="E15" s="224">
        <f>statestik!N7</f>
        <v>880</v>
      </c>
      <c r="F15" s="223">
        <f>statestik!O7</f>
        <v>1000</v>
      </c>
      <c r="G15" s="48"/>
      <c r="H15" s="47"/>
      <c r="I15" s="216" t="s">
        <v>538</v>
      </c>
      <c r="J15" s="222">
        <v>565</v>
      </c>
      <c r="K15" s="223">
        <v>660</v>
      </c>
      <c r="L15" s="224">
        <v>640</v>
      </c>
      <c r="M15" s="223">
        <v>735</v>
      </c>
      <c r="N15" s="241">
        <f>(K15-K24)/K24*100</f>
        <v>11.864406779661017</v>
      </c>
    </row>
    <row r="16" spans="1:14" x14ac:dyDescent="0.35">
      <c r="A16" s="47"/>
      <c r="B16" s="213" t="s">
        <v>539</v>
      </c>
      <c r="C16" s="220">
        <v>1095</v>
      </c>
      <c r="D16" s="221">
        <v>1215</v>
      </c>
      <c r="E16" s="235">
        <f>statestik!N8</f>
        <v>1245</v>
      </c>
      <c r="F16" s="221">
        <f>statestik!O8</f>
        <v>1365</v>
      </c>
      <c r="G16" s="48"/>
      <c r="H16" s="47"/>
      <c r="I16" s="213" t="s">
        <v>539</v>
      </c>
      <c r="J16" s="220">
        <v>870</v>
      </c>
      <c r="K16" s="221">
        <v>965</v>
      </c>
      <c r="L16" s="235">
        <v>1020</v>
      </c>
      <c r="M16" s="221">
        <v>1115</v>
      </c>
      <c r="N16" s="241">
        <f>(K16-K25)/K25*100</f>
        <v>7.2222222222222214</v>
      </c>
    </row>
    <row r="17" spans="1:14" ht="15" thickBot="1" x14ac:dyDescent="0.4">
      <c r="A17" s="47"/>
      <c r="B17" s="216" t="s">
        <v>431</v>
      </c>
      <c r="C17" s="222">
        <v>900</v>
      </c>
      <c r="D17" s="223">
        <v>1020</v>
      </c>
      <c r="E17" s="224">
        <f>statestik!N9</f>
        <v>975</v>
      </c>
      <c r="F17" s="223">
        <f>statestik!O9</f>
        <v>1095</v>
      </c>
      <c r="G17" s="48"/>
      <c r="H17" s="47"/>
      <c r="I17" s="216" t="s">
        <v>431</v>
      </c>
      <c r="J17" s="222">
        <v>635</v>
      </c>
      <c r="K17" s="223">
        <v>730</v>
      </c>
      <c r="L17" s="224">
        <v>710</v>
      </c>
      <c r="M17" s="223">
        <v>805</v>
      </c>
      <c r="N17" s="241">
        <f>(K17-K26)/K26*100</f>
        <v>11.450381679389313</v>
      </c>
    </row>
    <row r="18" spans="1:14" x14ac:dyDescent="0.35">
      <c r="A18" s="47"/>
      <c r="B18" s="215" t="s">
        <v>540</v>
      </c>
      <c r="C18" s="3">
        <f>(C14-C23)/C23*100</f>
        <v>27.464788732394368</v>
      </c>
      <c r="D18" s="3">
        <f>(D14-D23)/D23*100</f>
        <v>28.125</v>
      </c>
      <c r="E18" t="s">
        <v>541</v>
      </c>
      <c r="G18" s="48"/>
      <c r="H18" s="47"/>
      <c r="N18" s="48"/>
    </row>
    <row r="19" spans="1:14" ht="15" thickBot="1" x14ac:dyDescent="0.4">
      <c r="A19" s="50"/>
      <c r="B19" s="123" t="s">
        <v>542</v>
      </c>
      <c r="C19" s="242">
        <f>(C16-C25)/C25*100</f>
        <v>28.823529411764703</v>
      </c>
      <c r="D19" s="242">
        <f>(D16-D25)/D25*100</f>
        <v>29.25531914893617</v>
      </c>
      <c r="E19" s="123" t="s">
        <v>541</v>
      </c>
      <c r="F19" s="123"/>
      <c r="G19" s="226"/>
      <c r="H19" s="50"/>
      <c r="I19" s="123"/>
      <c r="J19" s="123"/>
      <c r="K19" s="123"/>
      <c r="L19" s="123"/>
      <c r="M19" s="123"/>
      <c r="N19" s="226"/>
    </row>
    <row r="20" spans="1:14" ht="15" thickBot="1" x14ac:dyDescent="0.4">
      <c r="A20" s="46"/>
      <c r="B20" s="58"/>
      <c r="C20" s="58"/>
      <c r="D20" s="58"/>
      <c r="E20" s="58"/>
      <c r="F20" s="58"/>
      <c r="G20" s="56"/>
      <c r="H20" s="46"/>
      <c r="I20" s="58"/>
      <c r="J20" s="58"/>
      <c r="K20" s="58"/>
      <c r="L20" s="58"/>
      <c r="M20" s="58"/>
      <c r="N20" s="56"/>
    </row>
    <row r="21" spans="1:14" ht="15" thickBot="1" x14ac:dyDescent="0.4">
      <c r="A21" s="47"/>
      <c r="B21" s="238">
        <v>2021</v>
      </c>
      <c r="C21" s="213"/>
      <c r="D21" s="214"/>
      <c r="E21" s="375" t="s">
        <v>420</v>
      </c>
      <c r="F21" s="376"/>
      <c r="G21" s="48"/>
      <c r="H21" s="47"/>
      <c r="I21" s="213">
        <v>2019</v>
      </c>
      <c r="J21" s="213"/>
      <c r="K21" s="214"/>
      <c r="L21" s="375" t="s">
        <v>420</v>
      </c>
      <c r="M21" s="376"/>
      <c r="N21" s="48"/>
    </row>
    <row r="22" spans="1:14" ht="15" thickBot="1" x14ac:dyDescent="0.4">
      <c r="A22" s="47"/>
      <c r="B22" s="215"/>
      <c r="C22" s="217" t="s">
        <v>423</v>
      </c>
      <c r="D22" s="218" t="s">
        <v>424</v>
      </c>
      <c r="E22" s="219" t="s">
        <v>423</v>
      </c>
      <c r="F22" s="218" t="s">
        <v>424</v>
      </c>
      <c r="G22" s="48"/>
      <c r="H22" s="47"/>
      <c r="I22" s="215"/>
      <c r="J22" s="217" t="s">
        <v>423</v>
      </c>
      <c r="K22" s="218" t="s">
        <v>424</v>
      </c>
      <c r="L22" s="219" t="s">
        <v>423</v>
      </c>
      <c r="M22" s="218" t="s">
        <v>424</v>
      </c>
      <c r="N22" s="48"/>
    </row>
    <row r="23" spans="1:14" x14ac:dyDescent="0.35">
      <c r="A23" s="47"/>
      <c r="B23" s="213" t="s">
        <v>537</v>
      </c>
      <c r="C23" s="220">
        <v>710</v>
      </c>
      <c r="D23" s="221">
        <v>800</v>
      </c>
      <c r="E23" s="220">
        <v>860</v>
      </c>
      <c r="F23" s="221">
        <v>950</v>
      </c>
      <c r="G23" s="48"/>
      <c r="H23" s="47"/>
      <c r="I23" s="213" t="s">
        <v>537</v>
      </c>
      <c r="J23" s="220">
        <v>680</v>
      </c>
      <c r="K23" s="221">
        <v>770</v>
      </c>
      <c r="L23" s="220">
        <v>830</v>
      </c>
      <c r="M23" s="221">
        <v>920</v>
      </c>
      <c r="N23" s="48"/>
    </row>
    <row r="24" spans="1:14" ht="15" thickBot="1" x14ac:dyDescent="0.4">
      <c r="A24" s="47"/>
      <c r="B24" s="216" t="s">
        <v>538</v>
      </c>
      <c r="C24" s="222">
        <v>550</v>
      </c>
      <c r="D24" s="223">
        <v>640</v>
      </c>
      <c r="E24" s="224">
        <v>625</v>
      </c>
      <c r="F24" s="223">
        <v>715</v>
      </c>
      <c r="G24" s="48"/>
      <c r="H24" s="47"/>
      <c r="I24" s="216" t="s">
        <v>538</v>
      </c>
      <c r="J24" s="222">
        <v>490</v>
      </c>
      <c r="K24" s="223">
        <v>590</v>
      </c>
      <c r="L24" s="224">
        <v>565</v>
      </c>
      <c r="M24" s="223">
        <v>665</v>
      </c>
      <c r="N24" s="48"/>
    </row>
    <row r="25" spans="1:14" x14ac:dyDescent="0.35">
      <c r="A25" s="47"/>
      <c r="B25" s="213" t="s">
        <v>539</v>
      </c>
      <c r="C25" s="220">
        <v>850</v>
      </c>
      <c r="D25" s="221">
        <v>940</v>
      </c>
      <c r="E25" s="220">
        <v>1000</v>
      </c>
      <c r="F25" s="221">
        <v>1090</v>
      </c>
      <c r="G25" s="48"/>
      <c r="H25" s="47"/>
      <c r="I25" s="213" t="s">
        <v>539</v>
      </c>
      <c r="J25" s="220">
        <v>810</v>
      </c>
      <c r="K25" s="221">
        <v>900</v>
      </c>
      <c r="L25" s="220">
        <v>960</v>
      </c>
      <c r="M25" s="221">
        <v>1050</v>
      </c>
      <c r="N25" s="48"/>
    </row>
    <row r="26" spans="1:14" ht="15" thickBot="1" x14ac:dyDescent="0.4">
      <c r="A26" s="47"/>
      <c r="B26" s="216" t="s">
        <v>431</v>
      </c>
      <c r="C26" s="222">
        <v>620</v>
      </c>
      <c r="D26" s="223">
        <v>710</v>
      </c>
      <c r="E26" s="224">
        <v>695</v>
      </c>
      <c r="F26" s="223">
        <v>785</v>
      </c>
      <c r="G26" s="48"/>
      <c r="H26" s="47"/>
      <c r="I26" s="216" t="s">
        <v>431</v>
      </c>
      <c r="J26" s="222">
        <v>555</v>
      </c>
      <c r="K26" s="223">
        <v>655</v>
      </c>
      <c r="L26" s="224">
        <v>630</v>
      </c>
      <c r="M26" s="223">
        <v>730</v>
      </c>
      <c r="N26" s="48"/>
    </row>
    <row r="27" spans="1:14" x14ac:dyDescent="0.35">
      <c r="A27" s="47"/>
      <c r="G27" s="48"/>
      <c r="H27" s="47"/>
      <c r="N27" s="48"/>
    </row>
    <row r="28" spans="1:14" ht="15" thickBot="1" x14ac:dyDescent="0.4">
      <c r="A28" s="50"/>
      <c r="B28" s="123"/>
      <c r="C28" s="123"/>
      <c r="D28" s="123"/>
      <c r="E28" s="123"/>
      <c r="F28" s="123"/>
      <c r="G28" s="226"/>
      <c r="H28" s="50"/>
      <c r="I28" s="123"/>
      <c r="J28" s="123"/>
      <c r="K28" s="123"/>
      <c r="L28" s="123"/>
      <c r="M28" s="123"/>
      <c r="N28" s="226"/>
    </row>
  </sheetData>
  <mergeCells count="4">
    <mergeCell ref="E12:F12"/>
    <mergeCell ref="E21:F21"/>
    <mergeCell ref="L12:M12"/>
    <mergeCell ref="L21:M2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4"/>
  <sheetViews>
    <sheetView workbookViewId="0">
      <selection activeCell="D18" sqref="D18"/>
    </sheetView>
  </sheetViews>
  <sheetFormatPr defaultRowHeight="14.5" x14ac:dyDescent="0.35"/>
  <sheetData>
    <row r="1" spans="1:30" ht="23.5" x14ac:dyDescent="0.55000000000000004">
      <c r="A1" s="107" t="s">
        <v>543</v>
      </c>
      <c r="C1" s="1"/>
      <c r="D1">
        <v>2</v>
      </c>
      <c r="E1" s="1"/>
      <c r="F1">
        <v>4</v>
      </c>
      <c r="G1" s="1"/>
      <c r="H1">
        <v>6</v>
      </c>
      <c r="I1" s="1"/>
      <c r="J1">
        <v>8</v>
      </c>
      <c r="K1" s="1"/>
      <c r="L1">
        <v>10</v>
      </c>
      <c r="M1" s="1"/>
      <c r="N1">
        <v>12</v>
      </c>
      <c r="O1" s="1"/>
      <c r="P1">
        <v>14</v>
      </c>
      <c r="Q1" s="1"/>
      <c r="R1">
        <v>16</v>
      </c>
      <c r="S1" s="1"/>
      <c r="T1">
        <v>18</v>
      </c>
      <c r="U1" s="1"/>
      <c r="V1">
        <v>20</v>
      </c>
      <c r="W1" s="1"/>
      <c r="X1">
        <v>22</v>
      </c>
      <c r="Y1" s="1"/>
      <c r="Z1">
        <v>24</v>
      </c>
      <c r="AA1" s="1"/>
      <c r="AB1">
        <v>26</v>
      </c>
      <c r="AC1" s="1"/>
      <c r="AD1">
        <v>28</v>
      </c>
    </row>
    <row r="2" spans="1:30" x14ac:dyDescent="0.35">
      <c r="C2" s="368" t="s">
        <v>293</v>
      </c>
      <c r="D2" s="368"/>
      <c r="E2" s="368" t="s">
        <v>294</v>
      </c>
      <c r="F2" s="368"/>
      <c r="G2" s="368" t="s">
        <v>295</v>
      </c>
      <c r="H2" s="368"/>
      <c r="I2" s="368" t="s">
        <v>296</v>
      </c>
      <c r="J2" s="368"/>
      <c r="K2" s="368" t="s">
        <v>297</v>
      </c>
      <c r="L2" s="368"/>
      <c r="M2" s="368" t="s">
        <v>298</v>
      </c>
      <c r="N2" s="368"/>
      <c r="O2" s="368" t="s">
        <v>299</v>
      </c>
      <c r="P2" s="368"/>
      <c r="Q2" s="368" t="s">
        <v>293</v>
      </c>
      <c r="R2" s="368"/>
      <c r="S2" s="368" t="s">
        <v>294</v>
      </c>
      <c r="T2" s="368"/>
      <c r="U2" s="368" t="s">
        <v>295</v>
      </c>
      <c r="V2" s="368"/>
      <c r="W2" s="368" t="s">
        <v>296</v>
      </c>
      <c r="X2" s="368"/>
      <c r="Y2" s="368" t="s">
        <v>297</v>
      </c>
      <c r="Z2" s="368"/>
      <c r="AA2" s="368" t="s">
        <v>298</v>
      </c>
      <c r="AB2" s="368"/>
      <c r="AC2" s="368" t="s">
        <v>299</v>
      </c>
      <c r="AD2" s="368"/>
    </row>
    <row r="3" spans="1:30" x14ac:dyDescent="0.35">
      <c r="C3" s="369">
        <v>42856</v>
      </c>
      <c r="D3" s="368"/>
      <c r="E3" s="369">
        <v>42857</v>
      </c>
      <c r="F3" s="368"/>
      <c r="G3" s="369">
        <v>42858</v>
      </c>
      <c r="H3" s="368"/>
      <c r="I3" s="369">
        <v>42859</v>
      </c>
      <c r="J3" s="368"/>
      <c r="K3" s="369">
        <v>42860</v>
      </c>
      <c r="L3" s="368"/>
      <c r="M3" s="369">
        <v>42861</v>
      </c>
      <c r="N3" s="368"/>
      <c r="O3" s="369">
        <v>42862</v>
      </c>
      <c r="P3" s="368"/>
      <c r="Q3" s="369">
        <v>42863</v>
      </c>
      <c r="R3" s="368"/>
      <c r="S3" s="369">
        <v>42864</v>
      </c>
      <c r="T3" s="368"/>
      <c r="U3" s="369">
        <v>42865</v>
      </c>
      <c r="V3" s="368"/>
      <c r="W3" s="369">
        <v>42866</v>
      </c>
      <c r="X3" s="368"/>
      <c r="Y3" s="369">
        <v>42867</v>
      </c>
      <c r="Z3" s="368"/>
      <c r="AA3" s="369">
        <v>42868</v>
      </c>
      <c r="AB3" s="368"/>
      <c r="AC3" s="369">
        <v>42869</v>
      </c>
      <c r="AD3" s="368"/>
    </row>
    <row r="4" spans="1:30" x14ac:dyDescent="0.35">
      <c r="C4" s="1" t="s">
        <v>387</v>
      </c>
      <c r="D4" t="s">
        <v>464</v>
      </c>
      <c r="E4" s="1" t="s">
        <v>387</v>
      </c>
      <c r="F4" t="s">
        <v>464</v>
      </c>
      <c r="G4" s="1"/>
      <c r="I4" s="1"/>
      <c r="K4" s="1"/>
      <c r="M4" s="1"/>
      <c r="O4" s="1"/>
      <c r="Q4" s="1" t="s">
        <v>387</v>
      </c>
      <c r="R4" t="s">
        <v>464</v>
      </c>
      <c r="S4" s="1" t="s">
        <v>387</v>
      </c>
      <c r="T4" t="s">
        <v>464</v>
      </c>
      <c r="U4" s="1"/>
      <c r="W4" s="1"/>
      <c r="Y4" s="1"/>
      <c r="AA4" s="1"/>
      <c r="AC4" s="1"/>
    </row>
    <row r="5" spans="1:30" ht="18.5" x14ac:dyDescent="0.45">
      <c r="A5" s="367" t="s">
        <v>465</v>
      </c>
      <c r="B5" s="39" t="s">
        <v>466</v>
      </c>
      <c r="C5" s="110">
        <f>IF(AND(booking!$D2&lt;&gt;booking!$E2,booking!$D2&gt;0),booking!$D2,0)</f>
        <v>0</v>
      </c>
      <c r="D5" s="108" t="str">
        <f>LOOKUP(C5,b!$F$1:$F$200,b!$G$1:$G$200)</f>
        <v>--------</v>
      </c>
      <c r="E5" s="110">
        <f>IF(AND(booking!$D4&lt;&gt;booking!$E4,booking!$D4&gt;0),booking!$D4,0)</f>
        <v>0</v>
      </c>
      <c r="F5" s="108" t="str">
        <f>LOOKUP(E5,b!$F$1:$F$200,b!$G$1:$G$200)</f>
        <v>--------</v>
      </c>
      <c r="G5" s="110">
        <f>IF(AND(booking!$D6&lt;&gt;booking!$E6,booking!$D6&gt;0),booking!$D6,0)</f>
        <v>0</v>
      </c>
      <c r="H5" s="108" t="str">
        <f>LOOKUP(G5,b!$F$1:$F$200,b!$G$1:$G$200)</f>
        <v>--------</v>
      </c>
      <c r="I5" s="110">
        <f>IF(AND(booking!$D8&lt;&gt;booking!$E8,booking!$D8&gt;0),booking!$D8,0)</f>
        <v>0</v>
      </c>
      <c r="J5" s="108" t="str">
        <f>LOOKUP(I5,b!$F$1:$F$200,b!$G$1:$G$200)</f>
        <v>--------</v>
      </c>
      <c r="K5" s="110">
        <f>IF(AND(booking!$D10&lt;&gt;booking!$E10,booking!$D10&gt;0),booking!$D10,0)</f>
        <v>0</v>
      </c>
      <c r="L5" s="108" t="str">
        <f>LOOKUP(K5,b!$F$1:$F$200,b!$G$1:$G$200)</f>
        <v>--------</v>
      </c>
      <c r="M5" s="110">
        <f>IF(AND(booking!$D12&lt;&gt;booking!$E12,booking!$D12&gt;0),booking!$D12,0)</f>
        <v>0</v>
      </c>
      <c r="N5" s="108" t="str">
        <f>LOOKUP(M5,b!$F$1:$F$200,b!$G$1:$G$200)</f>
        <v>--------</v>
      </c>
      <c r="O5" s="110">
        <f>IF(AND(booking!$D14&lt;&gt;booking!$E14,booking!$D14&gt;0),booking!$D14,0)</f>
        <v>0</v>
      </c>
      <c r="P5" s="108" t="str">
        <f>LOOKUP(O5,b!$F$1:$F$200,b!$G$1:$G$200)</f>
        <v>--------</v>
      </c>
      <c r="Q5" s="110">
        <f>IF(AND(booking!$D16&lt;&gt;booking!$E16,booking!$D16&gt;0),booking!$D16,0)</f>
        <v>0</v>
      </c>
      <c r="R5" s="108" t="str">
        <f>LOOKUP(Q5,b!$F$1:$F$200,b!$G$1:$G$200)</f>
        <v>--------</v>
      </c>
      <c r="S5" s="110">
        <f>IF(AND(booking!$D4&lt;&gt;booking!$E4,booking!$D4&gt;0),booking!$D4,0)</f>
        <v>0</v>
      </c>
      <c r="T5" s="108" t="str">
        <f>LOOKUP(S5,b!$F$1:$F$200,b!$G$1:$G$200)</f>
        <v>--------</v>
      </c>
      <c r="U5" s="110">
        <f>IF(AND(booking!$D6&lt;&gt;booking!$E6,booking!$D6&gt;0),booking!$D6,0)</f>
        <v>0</v>
      </c>
      <c r="V5" s="108" t="str">
        <f>LOOKUP(U5,b!$F$1:$F$200,b!$G$1:$G$200)</f>
        <v>--------</v>
      </c>
      <c r="W5" s="110">
        <f>IF(AND(booking!$D8&lt;&gt;booking!$E8,booking!$D8&gt;0),booking!$D8,0)</f>
        <v>0</v>
      </c>
      <c r="X5" s="108" t="str">
        <f>LOOKUP(W5,b!$F$1:$F$200,b!$G$1:$G$200)</f>
        <v>--------</v>
      </c>
      <c r="Y5" s="110">
        <f>IF(AND(booking!$D10&lt;&gt;booking!$E10,booking!$D10&gt;0),booking!$D10,0)</f>
        <v>0</v>
      </c>
      <c r="Z5" s="108" t="str">
        <f>LOOKUP(Y5,b!$F$1:$F$200,b!$G$1:$G$200)</f>
        <v>--------</v>
      </c>
      <c r="AA5" s="110">
        <f>IF(AND(booking!$D12&lt;&gt;booking!$E12,booking!$D12&gt;0),booking!$D12,0)</f>
        <v>0</v>
      </c>
      <c r="AB5" s="108" t="str">
        <f>LOOKUP(AA5,b!$F$1:$F$200,b!$G$1:$G$200)</f>
        <v>--------</v>
      </c>
      <c r="AC5" s="110">
        <f>IF(AND(booking!$D14&lt;&gt;booking!$E14,booking!$D14&gt;0),booking!$D14,0)</f>
        <v>0</v>
      </c>
      <c r="AD5" s="108" t="str">
        <f>LOOKUP(AC5,b!$F$1:$F$200,b!$G$1:$G$200)</f>
        <v>--------</v>
      </c>
    </row>
    <row r="6" spans="1:30" ht="18.5" x14ac:dyDescent="0.45">
      <c r="A6" s="367"/>
      <c r="B6" s="39" t="s">
        <v>467</v>
      </c>
      <c r="C6" s="110">
        <f>IF(AND(booking!$D2&lt;&gt;booking!$E2,booking!$E2&gt;0),booking!$E2,0)</f>
        <v>0</v>
      </c>
      <c r="D6" s="108" t="str">
        <f>LOOKUP(C6,b!$F$1:$F$200,b!$G$1:$G$200)</f>
        <v>--------</v>
      </c>
      <c r="E6" s="110">
        <f>IF(AND(booking!$D4&lt;&gt;booking!$E4,booking!$E4&gt;0),booking!$E4,0)</f>
        <v>0</v>
      </c>
      <c r="F6" s="108" t="str">
        <f>LOOKUP(E6,b!$F$1:$F$200,b!$G$1:$G$200)</f>
        <v>--------</v>
      </c>
      <c r="G6" s="110">
        <f>IF(AND(booking!$D6&lt;&gt;booking!$E6,booking!$E6&gt;0),booking!$E6,0)</f>
        <v>0</v>
      </c>
      <c r="H6" s="108" t="str">
        <f>LOOKUP(G6,b!$F$1:$F$200,b!$G$1:$G$200)</f>
        <v>--------</v>
      </c>
      <c r="I6" s="110">
        <f>IF(AND(booking!$D8&lt;&gt;booking!$E8,booking!$E8&gt;0),booking!$E8,0)</f>
        <v>0</v>
      </c>
      <c r="J6" s="108" t="str">
        <f>LOOKUP(I6,b!$F$1:$F$200,b!$G$1:$G$200)</f>
        <v>--------</v>
      </c>
      <c r="K6" s="110">
        <f>IF(AND(booking!$D10&lt;&gt;booking!$E10,booking!$E10&gt;0),booking!$E10,0)</f>
        <v>0</v>
      </c>
      <c r="L6" s="108" t="str">
        <f>LOOKUP(K6,b!$F$1:$F$200,b!$G$1:$G$200)</f>
        <v>--------</v>
      </c>
      <c r="M6" s="110">
        <f>IF(AND(booking!$D12&lt;&gt;booking!$E12,booking!$E12&gt;0),booking!$E12,0)</f>
        <v>0</v>
      </c>
      <c r="N6" s="108" t="str">
        <f>LOOKUP(M6,b!$F$1:$F$200,b!$G$1:$G$200)</f>
        <v>--------</v>
      </c>
      <c r="O6" s="110">
        <f>IF(AND(booking!$D14&lt;&gt;booking!$E14,booking!$E14&gt;0),booking!$E14,0)</f>
        <v>0</v>
      </c>
      <c r="P6" s="108" t="str">
        <f>LOOKUP(O6,b!$F$1:$F$200,b!$G$1:$G$200)</f>
        <v>--------</v>
      </c>
      <c r="Q6" s="110">
        <f>IF(AND(booking!$D2&lt;&gt;booking!$E2,booking!$E2&gt;0),booking!$E2,0)</f>
        <v>0</v>
      </c>
      <c r="R6" s="108" t="str">
        <f>LOOKUP(Q6,b!$F$1:$F$200,b!$G$1:$G$200)</f>
        <v>--------</v>
      </c>
      <c r="S6" s="110">
        <f>IF(AND(booking!$D4&lt;&gt;booking!$E4,booking!$E4&gt;0),booking!$E4,0)</f>
        <v>0</v>
      </c>
      <c r="T6" s="108" t="str">
        <f>LOOKUP(S6,b!$F$1:$F$200,b!$G$1:$G$200)</f>
        <v>--------</v>
      </c>
      <c r="U6" s="110">
        <f>IF(AND(booking!$D6&lt;&gt;booking!$E6,booking!$E6&gt;0),booking!$E6,0)</f>
        <v>0</v>
      </c>
      <c r="V6" s="108" t="str">
        <f>LOOKUP(U6,b!$F$1:$F$200,b!$G$1:$G$200)</f>
        <v>--------</v>
      </c>
      <c r="W6" s="110">
        <f>IF(AND(booking!$D8&lt;&gt;booking!$E8,booking!$E8&gt;0),booking!$E8,0)</f>
        <v>0</v>
      </c>
      <c r="X6" s="108" t="str">
        <f>LOOKUP(W6,b!$F$1:$F$200,b!$G$1:$G$200)</f>
        <v>--------</v>
      </c>
      <c r="Y6" s="110">
        <f>IF(AND(booking!$D10&lt;&gt;booking!$E10,booking!$E10&gt;0),booking!$E10,0)</f>
        <v>0</v>
      </c>
      <c r="Z6" s="108" t="str">
        <f>LOOKUP(Y6,b!$F$1:$F$200,b!$G$1:$G$200)</f>
        <v>--------</v>
      </c>
      <c r="AA6" s="110">
        <f>IF(AND(booking!$D12&lt;&gt;booking!$E12,booking!$E12&gt;0),booking!$E12,0)</f>
        <v>0</v>
      </c>
      <c r="AB6" s="108" t="str">
        <f>LOOKUP(AA6,b!$F$1:$F$200,b!$G$1:$G$200)</f>
        <v>--------</v>
      </c>
      <c r="AC6" s="110">
        <f>IF(AND(booking!$D14&lt;&gt;booking!$E14,booking!$E14&gt;0),booking!$E14,0)</f>
        <v>0</v>
      </c>
      <c r="AD6" s="108" t="str">
        <f>LOOKUP(AC6,b!$F$1:$F$200,b!$G$1:$G$200)</f>
        <v>--------</v>
      </c>
    </row>
    <row r="7" spans="1:30" ht="18.5" x14ac:dyDescent="0.45">
      <c r="A7" s="367" t="s">
        <v>468</v>
      </c>
      <c r="B7" s="6" t="s">
        <v>466</v>
      </c>
      <c r="C7" s="110">
        <f>IF(AND(booking!$G2&lt;&gt;booking!$H2,booking!$G2&gt;0),booking!$G2,0)</f>
        <v>0</v>
      </c>
      <c r="D7" s="108" t="str">
        <f>LOOKUP(C7,b!$F$1:$F$200,b!$G$1:$G$200)</f>
        <v>--------</v>
      </c>
      <c r="E7" s="110">
        <f>IF(AND(booking!$G4&lt;&gt;booking!$H4,booking!$G4&gt;0),booking!$G4,0)</f>
        <v>0</v>
      </c>
      <c r="F7" s="108" t="str">
        <f>LOOKUP(E7,b!$F$1:$F$200,b!$G$1:$G$200)</f>
        <v>--------</v>
      </c>
      <c r="G7" s="110">
        <f>IF(AND(booking!$G6&lt;&gt;booking!$H6,booking!$G6&gt;0),booking!$G6,0)</f>
        <v>0</v>
      </c>
      <c r="H7" s="108" t="str">
        <f>LOOKUP(G7,b!$F$1:$F$200,b!$G$1:$G$200)</f>
        <v>--------</v>
      </c>
      <c r="I7" s="110">
        <f>IF(AND(booking!$G8&lt;&gt;booking!$H8,booking!$G8&gt;0),booking!$G8,0)</f>
        <v>0</v>
      </c>
      <c r="J7" s="108" t="str">
        <f>LOOKUP(I7,b!$F$1:$F$200,b!$G$1:$G$200)</f>
        <v>--------</v>
      </c>
      <c r="K7" s="110">
        <f>IF(AND(booking!$G10&lt;&gt;booking!$H10,booking!$G10&gt;0),booking!$G10,0)</f>
        <v>0</v>
      </c>
      <c r="L7" s="108" t="str">
        <f>LOOKUP(K7,b!$F$1:$F$200,b!$G$1:$G$200)</f>
        <v>--------</v>
      </c>
      <c r="M7" s="110">
        <f>IF(AND(booking!$G12&lt;&gt;booking!$H12,booking!$G12&gt;0),booking!$G12,0)</f>
        <v>0</v>
      </c>
      <c r="N7" s="108" t="str">
        <f>LOOKUP(M7,b!$F$1:$F$200,b!$G$1:$G$200)</f>
        <v>--------</v>
      </c>
      <c r="O7" s="110">
        <f>IF(AND(booking!$G14&lt;&gt;booking!$H14,booking!$G14&gt;0),booking!$G14,0)</f>
        <v>0</v>
      </c>
      <c r="P7" s="108" t="str">
        <f>LOOKUP(O7,b!$F$1:$F$200,b!$G$1:$G$200)</f>
        <v>--------</v>
      </c>
      <c r="Q7" s="110">
        <f>IF(AND(booking!$G2&lt;&gt;booking!$H2,booking!$G2&gt;0),booking!$G2,0)</f>
        <v>0</v>
      </c>
      <c r="R7" s="108" t="str">
        <f>LOOKUP(Q7,b!$F$1:$F$200,b!$G$1:$G$200)</f>
        <v>--------</v>
      </c>
      <c r="S7" s="110">
        <f>IF(AND(booking!$G4&lt;&gt;booking!$H4,booking!$G4&gt;0),booking!$G4,0)</f>
        <v>0</v>
      </c>
      <c r="T7" s="108" t="str">
        <f>LOOKUP(S7,b!$F$1:$F$200,b!$G$1:$G$200)</f>
        <v>--------</v>
      </c>
      <c r="U7" s="110">
        <f>IF(AND(booking!$G6&lt;&gt;booking!$H6,booking!$G6&gt;0),booking!$G6,0)</f>
        <v>0</v>
      </c>
      <c r="V7" s="108" t="str">
        <f>LOOKUP(U7,b!$F$1:$F$200,b!$G$1:$G$200)</f>
        <v>--------</v>
      </c>
      <c r="W7" s="110">
        <f>IF(AND(booking!$G8&lt;&gt;booking!$H8,booking!$G8&gt;0),booking!$G8,0)</f>
        <v>0</v>
      </c>
      <c r="X7" s="108" t="str">
        <f>LOOKUP(W7,b!$F$1:$F$200,b!$G$1:$G$200)</f>
        <v>--------</v>
      </c>
      <c r="Y7" s="110">
        <f>IF(AND(booking!$G10&lt;&gt;booking!$H10,booking!$G10&gt;0),booking!$G10,0)</f>
        <v>0</v>
      </c>
      <c r="Z7" s="108" t="str">
        <f>LOOKUP(Y7,b!$F$1:$F$200,b!$G$1:$G$200)</f>
        <v>--------</v>
      </c>
      <c r="AA7" s="110">
        <f>IF(AND(booking!$G12&lt;&gt;booking!$H12,booking!$G12&gt;0),booking!$G12,0)</f>
        <v>0</v>
      </c>
      <c r="AB7" s="108" t="str">
        <f>LOOKUP(AA7,b!$F$1:$F$200,b!$G$1:$G$200)</f>
        <v>--------</v>
      </c>
      <c r="AC7" s="110">
        <f>IF(AND(booking!$G14&lt;&gt;booking!$H14,booking!$G14&gt;0),booking!$G14,0)</f>
        <v>0</v>
      </c>
      <c r="AD7" s="108" t="str">
        <f>LOOKUP(AC7,b!$F$1:$F$200,b!$G$1:$G$200)</f>
        <v>--------</v>
      </c>
    </row>
    <row r="8" spans="1:30" ht="18.5" x14ac:dyDescent="0.45">
      <c r="A8" s="367"/>
      <c r="B8" s="6" t="s">
        <v>467</v>
      </c>
      <c r="C8" s="110">
        <f>IF(AND(booking!$G2&lt;&gt;booking!$H2,booking!$H2&gt;0),booking!$H2,0)</f>
        <v>0</v>
      </c>
      <c r="D8" s="108" t="str">
        <f>LOOKUP(C8,b!$F$1:$F$200,b!$G$1:$G$200)</f>
        <v>--------</v>
      </c>
      <c r="E8" s="110">
        <f>IF(AND(booking!$G4&lt;&gt;booking!$H4,booking!$H4&gt;0),booking!$H4,0)</f>
        <v>0</v>
      </c>
      <c r="F8" s="108" t="str">
        <f>LOOKUP(E8,b!$F$1:$F$200,b!$G$1:$G$200)</f>
        <v>--------</v>
      </c>
      <c r="G8" s="110">
        <f>IF(AND(booking!$G6&lt;&gt;booking!$H6,booking!$H6&gt;0),booking!$H6,0)</f>
        <v>0</v>
      </c>
      <c r="H8" s="108" t="str">
        <f>LOOKUP(G8,b!$F$1:$F$200,b!$G$1:$G$200)</f>
        <v>--------</v>
      </c>
      <c r="I8" s="110">
        <f>IF(AND(booking!$G8&lt;&gt;booking!$H8,booking!$H8&gt;0),booking!$H8,0)</f>
        <v>0</v>
      </c>
      <c r="J8" s="108" t="str">
        <f>LOOKUP(I8,b!$F$1:$F$200,b!$G$1:$G$200)</f>
        <v>--------</v>
      </c>
      <c r="K8" s="110">
        <f>IF(AND(booking!$G10&lt;&gt;booking!$H10,booking!$H10&gt;0),booking!$K10,0)</f>
        <v>0</v>
      </c>
      <c r="L8" s="108" t="str">
        <f>LOOKUP(K8,b!$F$1:$F$200,b!$G$1:$G$200)</f>
        <v>--------</v>
      </c>
      <c r="M8" s="110">
        <f>IF(AND(booking!$G12&lt;&gt;booking!$H12,booking!$H12&gt;0),booking!$H12,0)</f>
        <v>0</v>
      </c>
      <c r="N8" s="108" t="str">
        <f>LOOKUP(M8,b!$F$1:$F$200,b!$G$1:$G$200)</f>
        <v>--------</v>
      </c>
      <c r="O8" s="110">
        <f>IF(AND(booking!$G14&lt;&gt;booking!$H14,booking!$H14&gt;0),booking!$H14,0)</f>
        <v>0</v>
      </c>
      <c r="P8" s="108" t="str">
        <f>LOOKUP(O8,b!$F$1:$F$200,b!$G$1:$G$200)</f>
        <v>--------</v>
      </c>
      <c r="Q8" s="110">
        <f>IF(AND(booking!$G2&lt;&gt;booking!$H2,booking!$H2&gt;0),booking!$H2,0)</f>
        <v>0</v>
      </c>
      <c r="R8" s="108" t="str">
        <f>LOOKUP(Q8,b!$F$1:$F$200,b!$G$1:$G$200)</f>
        <v>--------</v>
      </c>
      <c r="S8" s="110">
        <f>IF(AND(booking!$G4&lt;&gt;booking!$H4,booking!$H4&gt;0),booking!$H4,0)</f>
        <v>0</v>
      </c>
      <c r="T8" s="108" t="str">
        <f>LOOKUP(S8,b!$F$1:$F$200,b!$G$1:$G$200)</f>
        <v>--------</v>
      </c>
      <c r="U8" s="110">
        <f>IF(AND(booking!$G6&lt;&gt;booking!$H6,booking!$H6&gt;0),booking!$H6,0)</f>
        <v>0</v>
      </c>
      <c r="V8" s="108" t="str">
        <f>LOOKUP(U8,b!$F$1:$F$200,b!$G$1:$G$200)</f>
        <v>--------</v>
      </c>
      <c r="W8" s="110">
        <f>IF(AND(booking!$G8&lt;&gt;booking!$H8,booking!$H8&gt;0),booking!$H8,0)</f>
        <v>0</v>
      </c>
      <c r="X8" s="108" t="str">
        <f>LOOKUP(W8,b!$F$1:$F$200,b!$G$1:$G$200)</f>
        <v>--------</v>
      </c>
      <c r="Y8" s="110">
        <f>IF(AND(booking!$G10&lt;&gt;booking!$H10,booking!$H10&gt;0),booking!$K10,0)</f>
        <v>0</v>
      </c>
      <c r="Z8" s="108" t="str">
        <f>LOOKUP(Y8,b!$F$1:$F$200,b!$G$1:$G$200)</f>
        <v>--------</v>
      </c>
      <c r="AA8" s="110">
        <f>IF(AND(booking!$G12&lt;&gt;booking!$H12,booking!$H12&gt;0),booking!$H12,0)</f>
        <v>0</v>
      </c>
      <c r="AB8" s="108" t="str">
        <f>LOOKUP(AA8,b!$F$1:$F$200,b!$G$1:$G$200)</f>
        <v>--------</v>
      </c>
      <c r="AC8" s="110">
        <f>IF(AND(booking!$G14&lt;&gt;booking!$H14,booking!$H14&gt;0),booking!$H14,0)</f>
        <v>0</v>
      </c>
      <c r="AD8" s="108" t="str">
        <f>LOOKUP(AC8,b!$F$1:$F$200,b!$G$1:$G$200)</f>
        <v>--------</v>
      </c>
    </row>
    <row r="9" spans="1:30" ht="18.5" x14ac:dyDescent="0.45">
      <c r="A9" s="367" t="s">
        <v>469</v>
      </c>
      <c r="B9" s="6" t="s">
        <v>466</v>
      </c>
      <c r="C9" s="110">
        <f>IF(AND(booking!$J2&lt;&gt;booking!$K2,booking!$J2&gt;0),booking!$J2,0)</f>
        <v>0</v>
      </c>
      <c r="D9" s="108" t="str">
        <f>LOOKUP(C9,b!$F$1:$F$200,b!$G$1:$G$200)</f>
        <v>--------</v>
      </c>
      <c r="E9" s="110">
        <f>IF(AND(booking!$J4&lt;&gt;booking!$K4,booking!$J4&gt;0),booking!$J4,0)</f>
        <v>0</v>
      </c>
      <c r="F9" s="108" t="str">
        <f>LOOKUP(E9,b!$F$1:$F$200,b!$G$1:$G$200)</f>
        <v>--------</v>
      </c>
      <c r="G9" s="110">
        <f>IF(AND(booking!$J6&lt;&gt;booking!$K6,booking!$J6&gt;0),booking!$J6,0)</f>
        <v>0</v>
      </c>
      <c r="H9" s="108" t="str">
        <f>LOOKUP(G9,b!$F$1:$F$200,b!$G$1:$G$200)</f>
        <v>--------</v>
      </c>
      <c r="I9" s="110">
        <f>IF(AND(booking!$J8&lt;&gt;booking!$K8,booking!$J8&gt;0),booking!$J8,0)</f>
        <v>0</v>
      </c>
      <c r="J9" s="108" t="str">
        <f>LOOKUP(I9,b!$F$1:$F$200,b!$G$1:$G$200)</f>
        <v>--------</v>
      </c>
      <c r="K9" s="110">
        <f>IF(AND(booking!$J10&lt;&gt;booking!$K10,booking!$J10&gt;0),booking!$J10,0)</f>
        <v>0</v>
      </c>
      <c r="L9" s="108" t="str">
        <f>LOOKUP(K9,b!$F$1:$F$200,b!$G$1:$G$200)</f>
        <v>--------</v>
      </c>
      <c r="M9" s="110">
        <f>IF(AND(booking!$J12&lt;&gt;booking!$K12,booking!$J12&gt;0),booking!$J12,0)</f>
        <v>0</v>
      </c>
      <c r="N9" s="108" t="str">
        <f>LOOKUP(M9,b!$F$1:$F$200,b!$G$1:$G$200)</f>
        <v>--------</v>
      </c>
      <c r="O9" s="110">
        <f>IF(AND(booking!$J14&lt;&gt;booking!$K14,booking!$J14&gt;0),booking!$J14,0)</f>
        <v>0</v>
      </c>
      <c r="P9" s="108" t="str">
        <f>LOOKUP(O9,b!$F$1:$F$200,b!$G$1:$G$200)</f>
        <v>--------</v>
      </c>
      <c r="Q9" s="110">
        <f>IF(AND(booking!$J2&lt;&gt;booking!$K2,booking!$J2&gt;0),booking!$J2,0)</f>
        <v>0</v>
      </c>
      <c r="R9" s="108" t="str">
        <f>LOOKUP(Q9,b!$F$1:$F$200,b!$G$1:$G$200)</f>
        <v>--------</v>
      </c>
      <c r="S9" s="110">
        <f>IF(AND(booking!$J4&lt;&gt;booking!$K4,booking!$J4&gt;0),booking!$J4,0)</f>
        <v>0</v>
      </c>
      <c r="T9" s="108" t="str">
        <f>LOOKUP(S9,b!$F$1:$F$200,b!$G$1:$G$200)</f>
        <v>--------</v>
      </c>
      <c r="U9" s="110">
        <f>IF(AND(booking!$J6&lt;&gt;booking!$K6,booking!$J6&gt;0),booking!$J6,0)</f>
        <v>0</v>
      </c>
      <c r="V9" s="108" t="str">
        <f>LOOKUP(U9,b!$F$1:$F$200,b!$G$1:$G$200)</f>
        <v>--------</v>
      </c>
      <c r="W9" s="110">
        <f>IF(AND(booking!$J8&lt;&gt;booking!$K8,booking!$J8&gt;0),booking!$J8,0)</f>
        <v>0</v>
      </c>
      <c r="X9" s="108" t="str">
        <f>LOOKUP(W9,b!$F$1:$F$200,b!$G$1:$G$200)</f>
        <v>--------</v>
      </c>
      <c r="Y9" s="110">
        <f>IF(AND(booking!$J10&lt;&gt;booking!$K10,booking!$J10&gt;0),booking!$J10,0)</f>
        <v>0</v>
      </c>
      <c r="Z9" s="108" t="str">
        <f>LOOKUP(Y9,b!$F$1:$F$200,b!$G$1:$G$200)</f>
        <v>--------</v>
      </c>
      <c r="AA9" s="110">
        <f>IF(AND(booking!$J12&lt;&gt;booking!$K12,booking!$J12&gt;0),booking!$J12,0)</f>
        <v>0</v>
      </c>
      <c r="AB9" s="108" t="str">
        <f>LOOKUP(AA9,b!$F$1:$F$200,b!$G$1:$G$200)</f>
        <v>--------</v>
      </c>
      <c r="AC9" s="110">
        <f>IF(AND(booking!$J14&lt;&gt;booking!$K14,booking!$J14&gt;0),booking!$J14,0)</f>
        <v>0</v>
      </c>
      <c r="AD9" s="108" t="str">
        <f>LOOKUP(AC9,b!$F$1:$F$200,b!$G$1:$G$200)</f>
        <v>--------</v>
      </c>
    </row>
    <row r="10" spans="1:30" ht="18.5" x14ac:dyDescent="0.45">
      <c r="A10" s="367"/>
      <c r="B10" s="6" t="s">
        <v>467</v>
      </c>
      <c r="C10" s="110">
        <f>IF(AND(booking!$J2&lt;&gt;booking!$K2,booking!$K2&gt;0),booking!$K2,0)</f>
        <v>0</v>
      </c>
      <c r="D10" s="108" t="str">
        <f>LOOKUP(C10,b!$F$1:$F$200,b!$G$1:$G$200)</f>
        <v>--------</v>
      </c>
      <c r="E10" s="110">
        <f>IF(AND(booking!$J4&lt;&gt;booking!$K4,booking!$K4&gt;0),booking!$K4,0)</f>
        <v>0</v>
      </c>
      <c r="F10" s="108" t="str">
        <f>LOOKUP(E10,b!$F$1:$F$200,b!$G$1:$G$200)</f>
        <v>--------</v>
      </c>
      <c r="G10" s="110">
        <f>IF(AND(booking!$J6&lt;&gt;booking!$K6,booking!$K6&gt;0),booking!$K6,0)</f>
        <v>0</v>
      </c>
      <c r="H10" s="108" t="str">
        <f>LOOKUP(G10,b!$F$1:$F$200,b!$G$1:$G$200)</f>
        <v>--------</v>
      </c>
      <c r="I10" s="110">
        <f>IF(AND(booking!$J8&lt;&gt;booking!$K8,booking!$K8&gt;0),booking!$K8,0)</f>
        <v>0</v>
      </c>
      <c r="J10" s="108" t="str">
        <f>LOOKUP(I10,b!$F$1:$F$200,b!$G$1:$G$200)</f>
        <v>--------</v>
      </c>
      <c r="K10" s="110">
        <f>IF(AND(booking!$J10&lt;&gt;booking!$K10,booking!$K10&gt;0),booking!$K10,0)</f>
        <v>0</v>
      </c>
      <c r="L10" s="108" t="str">
        <f>LOOKUP(K10,b!$F$1:$F$200,b!$G$1:$G$200)</f>
        <v>--------</v>
      </c>
      <c r="M10" s="110">
        <f>IF(AND(booking!$J12&lt;&gt;booking!$K12,booking!$K12&gt;0),booking!$K12,0)</f>
        <v>0</v>
      </c>
      <c r="N10" s="108" t="str">
        <f>LOOKUP(M10,b!$F$1:$F$200,b!$G$1:$G$200)</f>
        <v>--------</v>
      </c>
      <c r="O10" s="110">
        <f>IF(AND(booking!$J14&lt;&gt;booking!$K14,booking!$K14&gt;0),booking!$K14,0)</f>
        <v>0</v>
      </c>
      <c r="P10" s="108" t="str">
        <f>LOOKUP(O10,b!$F$1:$F$200,b!$G$1:$G$200)</f>
        <v>--------</v>
      </c>
      <c r="Q10" s="110">
        <f>IF(AND(booking!$J2&lt;&gt;booking!$K2,booking!$K2&gt;0),booking!$K2,0)</f>
        <v>0</v>
      </c>
      <c r="R10" s="108" t="str">
        <f>LOOKUP(Q10,b!$F$1:$F$200,b!$G$1:$G$200)</f>
        <v>--------</v>
      </c>
      <c r="S10" s="110">
        <f>IF(AND(booking!$J4&lt;&gt;booking!$K4,booking!$K4&gt;0),booking!$K4,0)</f>
        <v>0</v>
      </c>
      <c r="T10" s="108" t="str">
        <f>LOOKUP(S10,b!$F$1:$F$200,b!$G$1:$G$200)</f>
        <v>--------</v>
      </c>
      <c r="U10" s="110">
        <f>IF(AND(booking!$J6&lt;&gt;booking!$K6,booking!$K6&gt;0),booking!$K6,0)</f>
        <v>0</v>
      </c>
      <c r="V10" s="108" t="str">
        <f>LOOKUP(U10,b!$F$1:$F$200,b!$G$1:$G$200)</f>
        <v>--------</v>
      </c>
      <c r="W10" s="110">
        <f>IF(AND(booking!$J8&lt;&gt;booking!$K8,booking!$K8&gt;0),booking!$K8,0)</f>
        <v>0</v>
      </c>
      <c r="X10" s="108" t="str">
        <f>LOOKUP(W10,b!$F$1:$F$200,b!$G$1:$G$200)</f>
        <v>--------</v>
      </c>
      <c r="Y10" s="110">
        <f>IF(AND(booking!$J10&lt;&gt;booking!$K10,booking!$K10&gt;0),booking!$K10,0)</f>
        <v>0</v>
      </c>
      <c r="Z10" s="108" t="str">
        <f>LOOKUP(Y10,b!$F$1:$F$200,b!$G$1:$G$200)</f>
        <v>--------</v>
      </c>
      <c r="AA10" s="110">
        <f>IF(AND(booking!$J12&lt;&gt;booking!$K12,booking!$K12&gt;0),booking!$K12,0)</f>
        <v>0</v>
      </c>
      <c r="AB10" s="108" t="str">
        <f>LOOKUP(AA10,b!$F$1:$F$200,b!$G$1:$G$200)</f>
        <v>--------</v>
      </c>
      <c r="AC10" s="110">
        <f>IF(AND(booking!$J14&lt;&gt;booking!$K14,booking!$K14&gt;0),booking!$K14,0)</f>
        <v>0</v>
      </c>
      <c r="AD10" s="108" t="str">
        <f>LOOKUP(AC10,b!$F$1:$F$200,b!$G$1:$G$200)</f>
        <v>--------</v>
      </c>
    </row>
    <row r="11" spans="1:30" ht="18.5" x14ac:dyDescent="0.45">
      <c r="A11" s="367" t="s">
        <v>470</v>
      </c>
      <c r="B11" s="6" t="s">
        <v>466</v>
      </c>
      <c r="C11" s="110">
        <f>IF(AND(booking!$M2&lt;&gt;booking!$N2,booking!$M2&gt;0),booking!$M2,0)</f>
        <v>0</v>
      </c>
      <c r="D11" s="108" t="str">
        <f>LOOKUP(C11,b!$F$1:$F$200,b!$G$1:$G$200)</f>
        <v>--------</v>
      </c>
      <c r="E11" s="110">
        <f>IF(AND(booking!$M4&lt;&gt;booking!$N4,booking!$M4&gt;0),booking!$M4,0)</f>
        <v>0</v>
      </c>
      <c r="F11" s="108" t="str">
        <f>LOOKUP(E11,b!$F$1:$F$200,b!$G$1:$G$200)</f>
        <v>--------</v>
      </c>
      <c r="G11" s="110">
        <f>IF(AND(booking!$M6&lt;&gt;booking!$N6,booking!$M6&gt;0),booking!$M6,0)</f>
        <v>0</v>
      </c>
      <c r="H11" s="108" t="str">
        <f>LOOKUP(G11,b!$F$1:$F$200,b!$G$1:$G$200)</f>
        <v>--------</v>
      </c>
      <c r="I11" s="110">
        <f>IF(AND(booking!$M8&lt;&gt;booking!$N10,booking!$M8&gt;0),booking!$M8,0)</f>
        <v>0</v>
      </c>
      <c r="J11" s="108" t="str">
        <f>LOOKUP(I11,b!$F$1:$F$200,b!$G$1:$G$200)</f>
        <v>--------</v>
      </c>
      <c r="K11" s="110">
        <f>IF(AND(booking!$M10&lt;&gt;booking!$N8,booking!$M10&gt;0),booking!$M10,0)</f>
        <v>0</v>
      </c>
      <c r="L11" s="108" t="str">
        <f>LOOKUP(K11,b!$F$1:$F$200,b!$G$1:$G$200)</f>
        <v>--------</v>
      </c>
      <c r="M11" s="110">
        <f>IF(AND(booking!$M12&lt;&gt;booking!$N12,booking!$M12&gt;0),booking!$M12,0)</f>
        <v>0</v>
      </c>
      <c r="N11" s="108" t="str">
        <f>LOOKUP(M11,b!$F$1:$F$200,b!$G$1:$G$200)</f>
        <v>--------</v>
      </c>
      <c r="O11" s="110">
        <f>IF(AND(booking!$M14&lt;&gt;booking!$N14,booking!$M14&gt;0),booking!$M14,0)</f>
        <v>0</v>
      </c>
      <c r="P11" s="108" t="str">
        <f>LOOKUP(O11,b!$F$1:$F$200,b!$G$1:$G$200)</f>
        <v>--------</v>
      </c>
      <c r="Q11" s="110">
        <f>IF(AND(booking!$M2&lt;&gt;booking!$N2,booking!$M2&gt;0),booking!$M2,0)</f>
        <v>0</v>
      </c>
      <c r="R11" s="108" t="str">
        <f>LOOKUP(Q11,b!$F$1:$F$200,b!$G$1:$G$200)</f>
        <v>--------</v>
      </c>
      <c r="S11" s="110">
        <f>IF(AND(booking!$M4&lt;&gt;booking!$N4,booking!$M4&gt;0),booking!$M4,0)</f>
        <v>0</v>
      </c>
      <c r="T11" s="108" t="str">
        <f>LOOKUP(S11,b!$F$1:$F$200,b!$G$1:$G$200)</f>
        <v>--------</v>
      </c>
      <c r="U11" s="110">
        <f>IF(AND(booking!$M6&lt;&gt;booking!$N6,booking!$M6&gt;0),booking!$M6,0)</f>
        <v>0</v>
      </c>
      <c r="V11" s="108" t="str">
        <f>LOOKUP(U11,b!$F$1:$F$200,b!$G$1:$G$200)</f>
        <v>--------</v>
      </c>
      <c r="W11" s="110">
        <f>IF(AND(booking!$M8&lt;&gt;booking!$N10,booking!$M8&gt;0),booking!$M8,0)</f>
        <v>0</v>
      </c>
      <c r="X11" s="108" t="str">
        <f>LOOKUP(W11,b!$F$1:$F$200,b!$G$1:$G$200)</f>
        <v>--------</v>
      </c>
      <c r="Y11" s="110">
        <f>IF(AND(booking!$M10&lt;&gt;booking!$N8,booking!$M10&gt;0),booking!$M10,0)</f>
        <v>0</v>
      </c>
      <c r="Z11" s="108" t="str">
        <f>LOOKUP(Y11,b!$F$1:$F$200,b!$G$1:$G$200)</f>
        <v>--------</v>
      </c>
      <c r="AA11" s="110">
        <f>IF(AND(booking!$M12&lt;&gt;booking!$N12,booking!$M12&gt;0),booking!$M12,0)</f>
        <v>0</v>
      </c>
      <c r="AB11" s="108" t="str">
        <f>LOOKUP(AA11,b!$F$1:$F$200,b!$G$1:$G$200)</f>
        <v>--------</v>
      </c>
      <c r="AC11" s="110">
        <f>IF(AND(booking!$M14&lt;&gt;booking!$N14,booking!$M14&gt;0),booking!$M14,0)</f>
        <v>0</v>
      </c>
      <c r="AD11" s="108" t="str">
        <f>LOOKUP(AC11,b!$F$1:$F$200,b!$G$1:$G$200)</f>
        <v>--------</v>
      </c>
    </row>
    <row r="12" spans="1:30" ht="18.5" x14ac:dyDescent="0.45">
      <c r="A12" s="367"/>
      <c r="B12" s="6" t="s">
        <v>467</v>
      </c>
      <c r="C12" s="110">
        <f>IF(AND(booking!$M2&lt;&gt;booking!$N2,booking!$N2&gt;0),booking!$N2,0)</f>
        <v>0</v>
      </c>
      <c r="D12" s="108" t="str">
        <f>LOOKUP(C12,b!$F$1:$F$200,b!$G$1:$G$200)</f>
        <v>--------</v>
      </c>
      <c r="E12" s="110">
        <f>IF(AND(booking!$M4&lt;&gt;booking!$N4,booking!$N4&gt;0),booking!$N4,0)</f>
        <v>0</v>
      </c>
      <c r="F12" s="108" t="str">
        <f>LOOKUP(E12,b!$F$1:$F$200,b!$G$1:$G$200)</f>
        <v>--------</v>
      </c>
      <c r="G12" s="110">
        <f>IF(AND(booking!$M6&lt;&gt;booking!$N6,booking!$N6&gt;0),booking!$N6,0)</f>
        <v>0</v>
      </c>
      <c r="H12" s="108" t="str">
        <f>LOOKUP(G12,b!$F$1:$F$200,b!$G$1:$G$200)</f>
        <v>--------</v>
      </c>
      <c r="I12" s="110">
        <f>IF(AND(booking!$M8&lt;&gt;booking!$N10,booking!$N10&gt;0),booking!$N10,0)</f>
        <v>0</v>
      </c>
      <c r="J12" s="108" t="str">
        <f>LOOKUP(I12,b!$F$1:$F$200,b!$G$1:$G$200)</f>
        <v>--------</v>
      </c>
      <c r="K12" s="110">
        <f>IF(AND(booking!$M10&lt;&gt;booking!$N8,booking!$N8&gt;0),booking!$N8,0)</f>
        <v>0</v>
      </c>
      <c r="L12" s="108" t="str">
        <f>LOOKUP(K12,b!$F$1:$F$200,b!$G$1:$G$200)</f>
        <v>--------</v>
      </c>
      <c r="M12" s="110">
        <f>IF(AND(booking!$M12&lt;&gt;booking!$N12,booking!$N12&gt;0),booking!$N12,0)</f>
        <v>0</v>
      </c>
      <c r="N12" s="108" t="str">
        <f>LOOKUP(M12,b!$F$1:$F$200,b!$G$1:$G$200)</f>
        <v>--------</v>
      </c>
      <c r="O12" s="110">
        <f>IF(AND(booking!$M14&lt;&gt;booking!$N14,booking!$N14&gt;0),booking!$N14,0)</f>
        <v>0</v>
      </c>
      <c r="P12" s="108" t="str">
        <f>LOOKUP(O12,b!$F$1:$F$200,b!$G$1:$G$200)</f>
        <v>--------</v>
      </c>
      <c r="Q12" s="110">
        <f>IF(AND(booking!$M2&lt;&gt;booking!$N2,booking!$N2&gt;0),booking!$N2,0)</f>
        <v>0</v>
      </c>
      <c r="R12" s="108" t="str">
        <f>LOOKUP(Q12,b!$F$1:$F$200,b!$G$1:$G$200)</f>
        <v>--------</v>
      </c>
      <c r="S12" s="110">
        <f>IF(AND(booking!$M4&lt;&gt;booking!$N4,booking!$N4&gt;0),booking!$N4,0)</f>
        <v>0</v>
      </c>
      <c r="T12" s="108" t="str">
        <f>LOOKUP(S12,b!$F$1:$F$200,b!$G$1:$G$200)</f>
        <v>--------</v>
      </c>
      <c r="U12" s="110">
        <f>IF(AND(booking!$M6&lt;&gt;booking!$N6,booking!$N6&gt;0),booking!$N6,0)</f>
        <v>0</v>
      </c>
      <c r="V12" s="108" t="str">
        <f>LOOKUP(U12,b!$F$1:$F$200,b!$G$1:$G$200)</f>
        <v>--------</v>
      </c>
      <c r="W12" s="110">
        <f>IF(AND(booking!$M8&lt;&gt;booking!$N10,booking!$N10&gt;0),booking!$N10,0)</f>
        <v>0</v>
      </c>
      <c r="X12" s="108" t="str">
        <f>LOOKUP(W12,b!$F$1:$F$200,b!$G$1:$G$200)</f>
        <v>--------</v>
      </c>
      <c r="Y12" s="110">
        <f>IF(AND(booking!$M10&lt;&gt;booking!$N8,booking!$N8&gt;0),booking!$N8,0)</f>
        <v>0</v>
      </c>
      <c r="Z12" s="108" t="str">
        <f>LOOKUP(Y12,b!$F$1:$F$200,b!$G$1:$G$200)</f>
        <v>--------</v>
      </c>
      <c r="AA12" s="110">
        <f>IF(AND(booking!$M12&lt;&gt;booking!$N12,booking!$N12&gt;0),booking!$N12,0)</f>
        <v>0</v>
      </c>
      <c r="AB12" s="108" t="str">
        <f>LOOKUP(AA12,b!$F$1:$F$200,b!$G$1:$G$200)</f>
        <v>--------</v>
      </c>
      <c r="AC12" s="110">
        <f>IF(AND(booking!$M14&lt;&gt;booking!$N14,booking!$N14&gt;0),booking!$N14,0)</f>
        <v>0</v>
      </c>
      <c r="AD12" s="108" t="str">
        <f>LOOKUP(AC12,b!$F$1:$F$200,b!$G$1:$G$200)</f>
        <v>--------</v>
      </c>
    </row>
    <row r="13" spans="1:30" ht="18.5" x14ac:dyDescent="0.45">
      <c r="A13" s="367" t="s">
        <v>471</v>
      </c>
      <c r="B13" s="6" t="s">
        <v>466</v>
      </c>
      <c r="C13" s="110">
        <f>IF(AND(booking!$P2&lt;&gt;booking!$Q2,booking!$P2&gt;0),booking!$P2,0)</f>
        <v>0</v>
      </c>
      <c r="D13" s="108" t="str">
        <f>LOOKUP(C13,b!$F$1:$F$200,b!$G$1:$G$200)</f>
        <v>--------</v>
      </c>
      <c r="E13" s="110">
        <f>IF(AND(booking!$P4&lt;&gt;booking!$Q4,booking!$P4&gt;0),booking!$P4,0)</f>
        <v>0</v>
      </c>
      <c r="F13" s="108" t="str">
        <f>LOOKUP(E13,b!$F$1:$F$200,b!$G$1:$G$200)</f>
        <v>--------</v>
      </c>
      <c r="G13" s="110">
        <f>IF(AND(booking!$P6&lt;&gt;booking!$Q6,booking!$P6&gt;0),booking!$P6,0)</f>
        <v>0</v>
      </c>
      <c r="H13" s="108" t="str">
        <f>LOOKUP(G13,b!$F$1:$F$200,b!$G$1:$G$200)</f>
        <v>--------</v>
      </c>
      <c r="I13" s="110">
        <f>IF(AND(booking!$P8&lt;&gt;booking!$Q8,booking!$P8&gt;0),booking!$P8,0)</f>
        <v>0</v>
      </c>
      <c r="J13" s="108" t="str">
        <f>LOOKUP(I13,b!$F$1:$F$200,b!$G$1:$G$200)</f>
        <v>--------</v>
      </c>
      <c r="K13" s="110">
        <f>IF(AND(booking!$P10&lt;&gt;booking!$Q10,booking!$P10&gt;0),booking!$P10,0)</f>
        <v>0</v>
      </c>
      <c r="L13" s="108" t="str">
        <f>LOOKUP(K13,b!$F$1:$F$200,b!$G$1:$G$200)</f>
        <v>--------</v>
      </c>
      <c r="M13" s="110">
        <f>IF(AND(booking!$P12&lt;&gt;booking!$Q12,booking!$P12&gt;0),booking!$P12,0)</f>
        <v>0</v>
      </c>
      <c r="N13" s="108" t="str">
        <f>LOOKUP(M13,b!$F$1:$F$200,b!$G$1:$G$200)</f>
        <v>--------</v>
      </c>
      <c r="O13" s="110">
        <f>IF(AND(booking!$P14&lt;&gt;booking!$Q14,booking!$P14&gt;0),booking!$P14,0)</f>
        <v>0</v>
      </c>
      <c r="P13" s="108" t="str">
        <f>LOOKUP(O13,b!$F$1:$F$200,b!$G$1:$G$200)</f>
        <v>--------</v>
      </c>
      <c r="Q13" s="110">
        <f>IF(AND(booking!$P2&lt;&gt;booking!$Q2,booking!$P2&gt;0),booking!$P2,0)</f>
        <v>0</v>
      </c>
      <c r="R13" s="108" t="str">
        <f>LOOKUP(Q13,b!$F$1:$F$200,b!$G$1:$G$200)</f>
        <v>--------</v>
      </c>
      <c r="S13" s="110">
        <f>IF(AND(booking!$P4&lt;&gt;booking!$Q4,booking!$P4&gt;0),booking!$P4,0)</f>
        <v>0</v>
      </c>
      <c r="T13" s="108" t="str">
        <f>LOOKUP(S13,b!$F$1:$F$200,b!$G$1:$G$200)</f>
        <v>--------</v>
      </c>
      <c r="U13" s="110">
        <f>IF(AND(booking!$P6&lt;&gt;booking!$Q6,booking!$P6&gt;0),booking!$P6,0)</f>
        <v>0</v>
      </c>
      <c r="V13" s="108" t="str">
        <f>LOOKUP(U13,b!$F$1:$F$200,b!$G$1:$G$200)</f>
        <v>--------</v>
      </c>
      <c r="W13" s="110">
        <f>IF(AND(booking!$P8&lt;&gt;booking!$Q8,booking!$P8&gt;0),booking!$P8,0)</f>
        <v>0</v>
      </c>
      <c r="X13" s="108" t="str">
        <f>LOOKUP(W13,b!$F$1:$F$200,b!$G$1:$G$200)</f>
        <v>--------</v>
      </c>
      <c r="Y13" s="110">
        <f>IF(AND(booking!$P10&lt;&gt;booking!$Q10,booking!$P10&gt;0),booking!$P10,0)</f>
        <v>0</v>
      </c>
      <c r="Z13" s="108" t="str">
        <f>LOOKUP(Y13,b!$F$1:$F$200,b!$G$1:$G$200)</f>
        <v>--------</v>
      </c>
      <c r="AA13" s="110">
        <f>IF(AND(booking!$P12&lt;&gt;booking!$Q12,booking!$P12&gt;0),booking!$P12,0)</f>
        <v>0</v>
      </c>
      <c r="AB13" s="108" t="str">
        <f>LOOKUP(AA13,b!$F$1:$F$200,b!$G$1:$G$200)</f>
        <v>--------</v>
      </c>
      <c r="AC13" s="110">
        <f>IF(AND(booking!$P14&lt;&gt;booking!$Q14,booking!$P14&gt;0),booking!$P14,0)</f>
        <v>0</v>
      </c>
      <c r="AD13" s="108" t="str">
        <f>LOOKUP(AC13,b!$F$1:$F$200,b!$G$1:$G$200)</f>
        <v>--------</v>
      </c>
    </row>
    <row r="14" spans="1:30" ht="18.5" x14ac:dyDescent="0.45">
      <c r="A14" s="367"/>
      <c r="B14" s="6" t="s">
        <v>467</v>
      </c>
      <c r="C14" s="110">
        <f>IF(AND(booking!$P2&lt;&gt;booking!$Q2,booking!$Q2&gt;0),booking!$Q2,0)</f>
        <v>0</v>
      </c>
      <c r="D14" s="108" t="str">
        <f>LOOKUP(C14,b!$F$1:$F$200,b!$G$1:$G$200)</f>
        <v>--------</v>
      </c>
      <c r="E14" s="110">
        <f>IF(AND(booking!$P4&lt;&gt;booking!$Q4,booking!$Q4&gt;0),booking!$Q4,0)</f>
        <v>0</v>
      </c>
      <c r="F14" s="108" t="str">
        <f>LOOKUP(E14,b!$F$1:$F$200,b!$G$1:$G$200)</f>
        <v>--------</v>
      </c>
      <c r="G14" s="110">
        <f>IF(AND(booking!$P6&lt;&gt;booking!$Q6,booking!$Q6&gt;0),booking!$Q6,0)</f>
        <v>0</v>
      </c>
      <c r="H14" s="108" t="str">
        <f>LOOKUP(G14,b!$F$1:$F$200,b!$G$1:$G$200)</f>
        <v>--------</v>
      </c>
      <c r="I14" s="110">
        <f>IF(AND(booking!$P8&lt;&gt;booking!$Q8,booking!$Q8&gt;0),booking!$Q8,0)</f>
        <v>0</v>
      </c>
      <c r="J14" s="108" t="str">
        <f>LOOKUP(I14,b!$F$1:$F$200,b!$G$1:$G$200)</f>
        <v>--------</v>
      </c>
      <c r="K14" s="110">
        <f>IF(AND(booking!$P10&lt;&gt;booking!$Q10,booking!$Q10&gt;0),booking!$Q10,0)</f>
        <v>0</v>
      </c>
      <c r="L14" s="108" t="str">
        <f>LOOKUP(K14,b!$F$1:$F$200,b!$G$1:$G$200)</f>
        <v>--------</v>
      </c>
      <c r="M14" s="110">
        <f>IF(AND(booking!$P12&lt;&gt;booking!$Q12,booking!$Q12&gt;0),booking!$Q12,0)</f>
        <v>0</v>
      </c>
      <c r="N14" s="108" t="str">
        <f>LOOKUP(M14,b!$F$1:$F$200,b!$G$1:$G$200)</f>
        <v>--------</v>
      </c>
      <c r="O14" s="110">
        <f>IF(AND(booking!$P14&lt;&gt;booking!$Q14,booking!$Q14&gt;0),booking!$Q14,0)</f>
        <v>0</v>
      </c>
      <c r="P14" s="108" t="str">
        <f>LOOKUP(O14,b!$F$1:$F$200,b!$G$1:$G$200)</f>
        <v>--------</v>
      </c>
      <c r="Q14" s="110">
        <f>IF(AND(booking!$P2&lt;&gt;booking!$Q2,booking!$Q2&gt;0),booking!$Q2,0)</f>
        <v>0</v>
      </c>
      <c r="R14" s="108" t="str">
        <f>LOOKUP(Q14,b!$F$1:$F$200,b!$G$1:$G$200)</f>
        <v>--------</v>
      </c>
      <c r="S14" s="110">
        <f>IF(AND(booking!$P4&lt;&gt;booking!$Q4,booking!$Q4&gt;0),booking!$Q4,0)</f>
        <v>0</v>
      </c>
      <c r="T14" s="108" t="str">
        <f>LOOKUP(S14,b!$F$1:$F$200,b!$G$1:$G$200)</f>
        <v>--------</v>
      </c>
      <c r="U14" s="110">
        <f>IF(AND(booking!$P6&lt;&gt;booking!$Q6,booking!$Q6&gt;0),booking!$Q6,0)</f>
        <v>0</v>
      </c>
      <c r="V14" s="108" t="str">
        <f>LOOKUP(U14,b!$F$1:$F$200,b!$G$1:$G$200)</f>
        <v>--------</v>
      </c>
      <c r="W14" s="110">
        <f>IF(AND(booking!$P8&lt;&gt;booking!$Q8,booking!$Q8&gt;0),booking!$Q8,0)</f>
        <v>0</v>
      </c>
      <c r="X14" s="108" t="str">
        <f>LOOKUP(W14,b!$F$1:$F$200,b!$G$1:$G$200)</f>
        <v>--------</v>
      </c>
      <c r="Y14" s="110">
        <f>IF(AND(booking!$P10&lt;&gt;booking!$Q10,booking!$Q10&gt;0),booking!$Q10,0)</f>
        <v>0</v>
      </c>
      <c r="Z14" s="108" t="str">
        <f>LOOKUP(Y14,b!$F$1:$F$200,b!$G$1:$G$200)</f>
        <v>--------</v>
      </c>
      <c r="AA14" s="110">
        <f>IF(AND(booking!$P12&lt;&gt;booking!$Q12,booking!$Q12&gt;0),booking!$Q12,0)</f>
        <v>0</v>
      </c>
      <c r="AB14" s="108" t="str">
        <f>LOOKUP(AA14,b!$F$1:$F$200,b!$G$1:$G$200)</f>
        <v>--------</v>
      </c>
      <c r="AC14" s="110">
        <f>IF(AND(booking!$P14&lt;&gt;booking!$Q14,booking!$Q14&gt;0),booking!$Q14,0)</f>
        <v>0</v>
      </c>
      <c r="AD14" s="108" t="str">
        <f>LOOKUP(AC14,b!$F$1:$F$200,b!$G$1:$G$200)</f>
        <v>--------</v>
      </c>
    </row>
    <row r="15" spans="1:30" ht="18.5" x14ac:dyDescent="0.45">
      <c r="B15" s="6"/>
      <c r="C15" s="110"/>
      <c r="D15" s="108"/>
      <c r="E15" s="110"/>
      <c r="F15" s="108"/>
      <c r="G15" s="110"/>
      <c r="H15" s="108"/>
      <c r="I15" s="110"/>
      <c r="J15" s="108"/>
      <c r="K15" s="110"/>
      <c r="L15" s="108"/>
      <c r="M15" s="110"/>
      <c r="N15" s="108"/>
      <c r="O15" s="110"/>
      <c r="P15" s="108"/>
      <c r="Q15" s="110"/>
      <c r="R15" s="108"/>
      <c r="S15" s="110"/>
      <c r="T15" s="108"/>
      <c r="U15" s="110"/>
      <c r="V15" s="108"/>
      <c r="W15" s="110"/>
      <c r="X15" s="108"/>
      <c r="Y15" s="110"/>
      <c r="Z15" s="108"/>
      <c r="AA15" s="110"/>
      <c r="AB15" s="108"/>
      <c r="AC15" s="110"/>
      <c r="AD15" s="108"/>
    </row>
    <row r="16" spans="1:30" ht="18.5" x14ac:dyDescent="0.45">
      <c r="A16" t="s">
        <v>472</v>
      </c>
      <c r="B16" s="22"/>
      <c r="C16" s="111">
        <f>booking!V2</f>
        <v>0</v>
      </c>
      <c r="D16" s="112"/>
      <c r="E16" s="111">
        <f>booking!V4</f>
        <v>0</v>
      </c>
      <c r="F16" s="112"/>
      <c r="G16" s="111">
        <f>booking!V6</f>
        <v>0</v>
      </c>
      <c r="H16" s="112"/>
      <c r="I16" s="111">
        <f>booking!V8</f>
        <v>0</v>
      </c>
      <c r="J16" s="112"/>
      <c r="K16" s="111">
        <f>booking!V10</f>
        <v>0</v>
      </c>
      <c r="L16" s="112"/>
      <c r="M16" s="111">
        <f>booking!V12</f>
        <v>0</v>
      </c>
      <c r="N16" s="112"/>
      <c r="O16" s="111">
        <f>booking!V14</f>
        <v>0</v>
      </c>
      <c r="P16" s="112"/>
      <c r="Q16" s="111">
        <f>booking!AJ2</f>
        <v>0</v>
      </c>
      <c r="R16" s="112"/>
      <c r="S16" s="111">
        <f>booking!AJ4</f>
        <v>0</v>
      </c>
      <c r="T16" s="112"/>
      <c r="U16" s="111">
        <f>booking!AJ6</f>
        <v>0</v>
      </c>
      <c r="V16" s="112"/>
      <c r="W16" s="111">
        <f>booking!AJ8</f>
        <v>0</v>
      </c>
      <c r="X16" s="112"/>
      <c r="Y16" s="111">
        <f>booking!AJ10</f>
        <v>0</v>
      </c>
      <c r="Z16" s="112"/>
      <c r="AA16" s="111">
        <f>booking!AJ12</f>
        <v>0</v>
      </c>
      <c r="AB16" s="112"/>
      <c r="AC16" s="111">
        <f>booking!AJ14</f>
        <v>0</v>
      </c>
      <c r="AD16" s="112"/>
    </row>
    <row r="17" spans="1:30" x14ac:dyDescent="0.35">
      <c r="A17" s="113"/>
      <c r="B17" s="114" t="s">
        <v>473</v>
      </c>
      <c r="C17" s="115">
        <v>1</v>
      </c>
      <c r="D17" s="6" t="str">
        <f>IF(weekplan!C6&gt;0,LOOKUP(weekplan!C6,b!$F$1:$F$201,b!$H$1:$H$201),b!$H$1)</f>
        <v>-----</v>
      </c>
      <c r="E17" s="115"/>
      <c r="F17" s="6" t="str">
        <f>IF(weekplan!E6&gt;0,LOOKUP(weekplan!E6,b!$F$1:$F$201,b!$H$1:$H$201),b!$H$1)</f>
        <v>-----</v>
      </c>
      <c r="G17" s="115"/>
      <c r="H17" s="6" t="str">
        <f>IF(weekplan!G6&gt;0,LOOKUP(weekplan!G6,b!$F$1:$F$201,b!$H$1:$H$201),b!$H$1)</f>
        <v>-----</v>
      </c>
      <c r="I17" s="115"/>
      <c r="J17" s="6" t="str">
        <f>IF(weekplan!I6&gt;0,LOOKUP(weekplan!I6,b!$F$1:$F$201,b!$H$1:$H$201),b!$H$1)</f>
        <v>-----</v>
      </c>
      <c r="K17" s="115"/>
      <c r="L17" s="6" t="str">
        <f>IF(weekplan!K6&gt;0,LOOKUP(weekplan!K6,b!$F$1:$F$201,b!$H$1:$H$201),b!$H$1)</f>
        <v>-----</v>
      </c>
      <c r="M17" s="115"/>
      <c r="N17" s="6" t="str">
        <f>IF(weekplan!M6&gt;0,LOOKUP(weekplan!M6,b!$F$1:$F$201,b!$H$1:$H$201),b!$H$1)</f>
        <v>-----</v>
      </c>
      <c r="O17" s="115"/>
      <c r="P17" s="6" t="str">
        <f>IF(weekplan!O6&gt;0,LOOKUP(weekplan!O6,b!$F$1:$F$201,b!$H$1:$H$201),b!$H$1)</f>
        <v>-----</v>
      </c>
      <c r="Q17" s="115">
        <v>1</v>
      </c>
      <c r="R17" s="6" t="str">
        <f>IF(weekplan!Q6&gt;0,LOOKUP(weekplan!Q6,b!$F$1:$F$201,b!$H$1:$H$201),b!$H$1)</f>
        <v>-----</v>
      </c>
      <c r="S17" s="115"/>
      <c r="T17" s="6" t="str">
        <f>IF(weekplan!S6&gt;0,LOOKUP(weekplan!S6,b!$F$1:$F$201,b!$H$1:$H$201),b!$H$1)</f>
        <v>-----</v>
      </c>
      <c r="U17" s="115"/>
      <c r="V17" s="6" t="str">
        <f>IF(weekplan!U6&gt;0,LOOKUP(weekplan!U6,b!$F$1:$F$201,b!$H$1:$H$201),b!$H$1)</f>
        <v>-----</v>
      </c>
      <c r="W17" s="115"/>
      <c r="X17" s="6" t="str">
        <f>IF(weekplan!W6&gt;0,LOOKUP(weekplan!W6,b!$F$1:$F$201,b!$H$1:$H$201),b!$H$1)</f>
        <v>-----</v>
      </c>
      <c r="Y17" s="115"/>
      <c r="Z17" s="6" t="str">
        <f>IF(weekplan!Y6&gt;0,LOOKUP(weekplan!Y6,b!$F$1:$F$201,b!$H$1:$H$201),b!$H$1)</f>
        <v>-----</v>
      </c>
      <c r="AA17" s="115"/>
      <c r="AB17" s="6" t="str">
        <f>IF(weekplan!AA6&gt;0,LOOKUP(weekplan!AA6,b!$F$1:$F$201,b!$H$1:$H$201),b!$H$1)</f>
        <v>-----</v>
      </c>
      <c r="AC17" s="115"/>
      <c r="AD17" s="6" t="str">
        <f>IF(weekplan!AC6&gt;0,LOOKUP(weekplan!AC6,b!$F$1:$F$201,b!$H$1:$H$201),b!$H$1)</f>
        <v>-----</v>
      </c>
    </row>
    <row r="18" spans="1:30" x14ac:dyDescent="0.35">
      <c r="A18" s="113"/>
      <c r="B18" s="114" t="s">
        <v>473</v>
      </c>
      <c r="C18" s="115">
        <v>2</v>
      </c>
      <c r="D18" s="6" t="str">
        <f>IF(C8&gt;0,LOOKUP(C8,b!$F$1:$F$201,b!$H$1:$H$201),b!$H$1)</f>
        <v>-----</v>
      </c>
      <c r="E18" s="115"/>
      <c r="F18" s="6" t="str">
        <f>IF(E8&gt;0,LOOKUP(E8,b!$F$1:$F$201,b!$H$1:$H$201),b!$H$1)</f>
        <v>-----</v>
      </c>
      <c r="G18" s="115"/>
      <c r="H18" s="6" t="str">
        <f>IF(G8&gt;0,LOOKUP(G8,b!$F$1:$F$201,b!$H$1:$H$201),b!$H$1)</f>
        <v>-----</v>
      </c>
      <c r="I18" s="115"/>
      <c r="J18" s="6" t="str">
        <f>IF(I8&gt;0,LOOKUP(I8,b!$F$1:$F$201,b!$H$1:$H$201),b!$H$1)</f>
        <v>-----</v>
      </c>
      <c r="K18" s="115"/>
      <c r="L18" s="6" t="str">
        <f>IF(K8&gt;0,LOOKUP(K8,b!$F$1:$F$201,b!$H$1:$H$201),b!$H$1)</f>
        <v>-----</v>
      </c>
      <c r="M18" s="115"/>
      <c r="N18" s="6" t="str">
        <f>IF(M8&gt;0,LOOKUP(M8,b!$F$1:$F$201,b!$H$1:$H$201),b!$H$1)</f>
        <v>-----</v>
      </c>
      <c r="O18" s="115"/>
      <c r="P18" s="6" t="str">
        <f>IF(O8&gt;0,LOOKUP(O8,b!$F$1:$F$201,b!$H$1:$H$201),b!$H$1)</f>
        <v>-----</v>
      </c>
      <c r="Q18" s="115">
        <v>2</v>
      </c>
      <c r="R18" s="6" t="str">
        <f>IF(Q8&gt;0,LOOKUP(Q8,b!$F$1:$F$201,b!$H$1:$H$201),b!$H$1)</f>
        <v>-----</v>
      </c>
      <c r="S18" s="115"/>
      <c r="T18" s="6" t="str">
        <f>IF(S8&gt;0,LOOKUP(S8,b!$F$1:$F$201,b!$H$1:$H$201),b!$H$1)</f>
        <v>-----</v>
      </c>
      <c r="U18" s="115"/>
      <c r="V18" s="6" t="str">
        <f>IF(U8&gt;0,LOOKUP(U8,b!$F$1:$F$201,b!$H$1:$H$201),b!$H$1)</f>
        <v>-----</v>
      </c>
      <c r="W18" s="115"/>
      <c r="X18" s="6" t="str">
        <f>IF(W8&gt;0,LOOKUP(W8,b!$F$1:$F$201,b!$H$1:$H$201),b!$H$1)</f>
        <v>-----</v>
      </c>
      <c r="Y18" s="115"/>
      <c r="Z18" s="6" t="str">
        <f>IF(Y8&gt;0,LOOKUP(Y8,b!$F$1:$F$201,b!$H$1:$H$201),b!$H$1)</f>
        <v>-----</v>
      </c>
      <c r="AA18" s="115"/>
      <c r="AB18" s="6" t="str">
        <f>IF(AA8&gt;0,LOOKUP(AA8,b!$F$1:$F$201,b!$H$1:$H$201),b!$H$1)</f>
        <v>-----</v>
      </c>
      <c r="AC18" s="115"/>
      <c r="AD18" s="6" t="str">
        <f>IF(AC8&gt;0,LOOKUP(AC8,b!$F$1:$F$201,b!$H$1:$H$201),b!$H$1)</f>
        <v>-----</v>
      </c>
    </row>
    <row r="19" spans="1:30" x14ac:dyDescent="0.35">
      <c r="A19" s="113"/>
      <c r="B19" s="114" t="s">
        <v>473</v>
      </c>
      <c r="C19" s="115">
        <v>3</v>
      </c>
      <c r="D19" s="6" t="str">
        <f>IF(C10&gt;0,LOOKUP(C10,b!$F$1:$F$201,b!$H$1:$H$201),b!$H$1)</f>
        <v>-----</v>
      </c>
      <c r="E19" s="115"/>
      <c r="F19" s="6" t="str">
        <f>IF(E10&gt;0,LOOKUP(E10,b!$F$1:$F$201,b!$H$1:$H$201),b!$H$1)</f>
        <v>-----</v>
      </c>
      <c r="G19" s="115"/>
      <c r="H19" s="6" t="str">
        <f>IF(G10&gt;0,LOOKUP(G10,b!$F$1:$F$201,b!$H$1:$H$201),b!$H$1)</f>
        <v>-----</v>
      </c>
      <c r="I19" s="115"/>
      <c r="J19" s="6" t="str">
        <f>IF(I10&gt;0,LOOKUP(I10,b!$F$1:$F$201,b!$H$1:$H$201),b!$H$1)</f>
        <v>-----</v>
      </c>
      <c r="K19" s="115"/>
      <c r="L19" s="6" t="str">
        <f>IF(K10&gt;0,LOOKUP(K10,b!$F$1:$F$201,b!$H$1:$H$201),b!$H$1)</f>
        <v>-----</v>
      </c>
      <c r="M19" s="115"/>
      <c r="N19" s="6" t="str">
        <f>IF(M10&gt;0,LOOKUP(M10,b!$F$1:$F$201,b!$H$1:$H$201),b!$H$1)</f>
        <v>-----</v>
      </c>
      <c r="O19" s="115"/>
      <c r="P19" s="6" t="str">
        <f>IF(O10&gt;0,LOOKUP(O10,b!$F$1:$F$201,b!$H$1:$H$201),b!$H$1)</f>
        <v>-----</v>
      </c>
      <c r="Q19" s="115">
        <v>3</v>
      </c>
      <c r="R19" s="6" t="str">
        <f>IF(Q10&gt;0,LOOKUP(Q10,b!$F$1:$F$201,b!$H$1:$H$201),b!$H$1)</f>
        <v>-----</v>
      </c>
      <c r="S19" s="115"/>
      <c r="T19" s="6" t="str">
        <f>IF(S10&gt;0,LOOKUP(S10,b!$F$1:$F$201,b!$H$1:$H$201),b!$H$1)</f>
        <v>-----</v>
      </c>
      <c r="U19" s="115"/>
      <c r="V19" s="6" t="str">
        <f>IF(U10&gt;0,LOOKUP(U10,b!$F$1:$F$201,b!$H$1:$H$201),b!$H$1)</f>
        <v>-----</v>
      </c>
      <c r="W19" s="115"/>
      <c r="X19" s="6" t="str">
        <f>IF(W10&gt;0,LOOKUP(W10,b!$F$1:$F$201,b!$H$1:$H$201),b!$H$1)</f>
        <v>-----</v>
      </c>
      <c r="Y19" s="115"/>
      <c r="Z19" s="6" t="str">
        <f>IF(Y10&gt;0,LOOKUP(Y10,b!$F$1:$F$201,b!$H$1:$H$201),b!$H$1)</f>
        <v>-----</v>
      </c>
      <c r="AA19" s="115"/>
      <c r="AB19" s="6" t="str">
        <f>IF(AA10&gt;0,LOOKUP(AA10,b!$F$1:$F$201,b!$H$1:$H$201),b!$H$1)</f>
        <v>-----</v>
      </c>
      <c r="AC19" s="115"/>
      <c r="AD19" s="6" t="str">
        <f>IF(AC10&gt;0,LOOKUP(AC10,b!$F$1:$F$201,b!$H$1:$H$201),b!$H$1)</f>
        <v>-----</v>
      </c>
    </row>
    <row r="20" spans="1:30" x14ac:dyDescent="0.35">
      <c r="A20" s="113"/>
      <c r="B20" s="114" t="s">
        <v>473</v>
      </c>
      <c r="C20" s="115">
        <v>4</v>
      </c>
      <c r="D20" s="6" t="str">
        <f>IF(C12&gt;0,LOOKUP(C12,b!$F$1:$F$201,b!$H$1:$H$201),b!$H$1)</f>
        <v>-----</v>
      </c>
      <c r="E20" s="115"/>
      <c r="F20" s="6" t="str">
        <f>IF(E12&gt;0,LOOKUP(E12,b!$F$1:$F$201,b!$H$1:$H$201),b!$H$1)</f>
        <v>-----</v>
      </c>
      <c r="G20" s="115"/>
      <c r="H20" s="6" t="str">
        <f>IF(G12&gt;0,LOOKUP(G12,b!$F$1:$F$201,b!$H$1:$H$201),b!$H$1)</f>
        <v>-----</v>
      </c>
      <c r="I20" s="115"/>
      <c r="J20" s="6" t="str">
        <f>IF(I12&gt;0,LOOKUP(I12,b!$F$1:$F$201,b!$H$1:$H$201),b!$H$1)</f>
        <v>-----</v>
      </c>
      <c r="K20" s="115"/>
      <c r="L20" s="6" t="str">
        <f>IF(K12&gt;0,LOOKUP(K12,b!$F$1:$F$201,b!$H$1:$H$201),b!$H$1)</f>
        <v>-----</v>
      </c>
      <c r="M20" s="115"/>
      <c r="N20" s="6" t="str">
        <f>IF(M12&gt;0,LOOKUP(M12,b!$F$1:$F$201,b!$H$1:$H$201),b!$H$1)</f>
        <v>-----</v>
      </c>
      <c r="O20" s="115"/>
      <c r="P20" s="6" t="str">
        <f>IF(O12&gt;0,LOOKUP(O12,b!$F$1:$F$201,b!$H$1:$H$201),b!$H$1)</f>
        <v>-----</v>
      </c>
      <c r="Q20" s="115">
        <v>4</v>
      </c>
      <c r="R20" s="6" t="str">
        <f>IF(Q12&gt;0,LOOKUP(Q12,b!$F$1:$F$201,b!$H$1:$H$201),b!$H$1)</f>
        <v>-----</v>
      </c>
      <c r="S20" s="115"/>
      <c r="T20" s="6" t="str">
        <f>IF(S12&gt;0,LOOKUP(S12,b!$F$1:$F$201,b!$H$1:$H$201),b!$H$1)</f>
        <v>-----</v>
      </c>
      <c r="U20" s="115"/>
      <c r="V20" s="6" t="str">
        <f>IF(U12&gt;0,LOOKUP(U12,b!$F$1:$F$201,b!$H$1:$H$201),b!$H$1)</f>
        <v>-----</v>
      </c>
      <c r="W20" s="115"/>
      <c r="X20" s="6" t="str">
        <f>IF(W12&gt;0,LOOKUP(W12,b!$F$1:$F$201,b!$H$1:$H$201),b!$H$1)</f>
        <v>-----</v>
      </c>
      <c r="Y20" s="115"/>
      <c r="Z20" s="6" t="str">
        <f>IF(Y12&gt;0,LOOKUP(Y12,b!$F$1:$F$201,b!$H$1:$H$201),b!$H$1)</f>
        <v>-----</v>
      </c>
      <c r="AA20" s="115"/>
      <c r="AB20" s="6" t="str">
        <f>IF(AA12&gt;0,LOOKUP(AA12,b!$F$1:$F$201,b!$H$1:$H$201),b!$H$1)</f>
        <v>-----</v>
      </c>
      <c r="AC20" s="115"/>
      <c r="AD20" s="6" t="str">
        <f>IF(AC12&gt;0,LOOKUP(AC12,b!$F$1:$F$201,b!$H$1:$H$201),b!$H$1)</f>
        <v>-----</v>
      </c>
    </row>
    <row r="21" spans="1:30" ht="15" thickBot="1" x14ac:dyDescent="0.4">
      <c r="A21" s="113"/>
      <c r="B21" s="118" t="s">
        <v>473</v>
      </c>
      <c r="C21" s="119">
        <v>5</v>
      </c>
      <c r="D21" s="22" t="str">
        <f>IF(C14&gt;0,LOOKUP(C14,b!$F$1:$F$201,b!$H$1:$H$201),b!$H$1)</f>
        <v>-----</v>
      </c>
      <c r="E21" s="119"/>
      <c r="F21" s="22" t="str">
        <f>IF(E14&gt;0,LOOKUP(E14,b!$F$1:$F$201,b!$H$1:$H$201),b!$H$1)</f>
        <v>-----</v>
      </c>
      <c r="G21" s="119"/>
      <c r="H21" s="22" t="str">
        <f>IF(G14&gt;0,LOOKUP(G14,b!$F$1:$F$201,b!$H$1:$H$201),b!$H$1)</f>
        <v>-----</v>
      </c>
      <c r="I21" s="119"/>
      <c r="J21" s="22" t="str">
        <f>IF(I14&gt;0,LOOKUP(I14,b!$F$1:$F$201,b!$H$1:$H$201),b!$H$1)</f>
        <v>-----</v>
      </c>
      <c r="K21" s="119"/>
      <c r="L21" s="22" t="str">
        <f>IF(K14&gt;0,LOOKUP(K14,b!$F$1:$F$201,b!$H$1:$H$201),b!$H$1)</f>
        <v>-----</v>
      </c>
      <c r="M21" s="119"/>
      <c r="N21" s="22" t="str">
        <f>IF(M14&gt;0,LOOKUP(M14,b!$F$1:$F$201,b!$H$1:$H$201),b!$H$1)</f>
        <v>-----</v>
      </c>
      <c r="O21" s="119"/>
      <c r="P21" s="22" t="str">
        <f>IF(O14&gt;0,LOOKUP(O14,b!$F$1:$F$201,b!$H$1:$H$201),b!$H$1)</f>
        <v>-----</v>
      </c>
      <c r="Q21" s="119">
        <v>5</v>
      </c>
      <c r="R21" s="22" t="str">
        <f>IF(Q14&gt;0,LOOKUP(Q14,b!$F$1:$F$201,b!$H$1:$H$201),b!$H$1)</f>
        <v>-----</v>
      </c>
      <c r="S21" s="119"/>
      <c r="T21" s="22" t="str">
        <f>IF(S14&gt;0,LOOKUP(S14,b!$F$1:$F$201,b!$H$1:$H$201),b!$H$1)</f>
        <v>-----</v>
      </c>
      <c r="U21" s="119"/>
      <c r="V21" s="22" t="str">
        <f>IF(U14&gt;0,LOOKUP(U14,b!$F$1:$F$201,b!$H$1:$H$201),b!$H$1)</f>
        <v>-----</v>
      </c>
      <c r="W21" s="119"/>
      <c r="X21" s="22" t="str">
        <f>IF(W14&gt;0,LOOKUP(W14,b!$F$1:$F$201,b!$H$1:$H$201),b!$H$1)</f>
        <v>-----</v>
      </c>
      <c r="Y21" s="119"/>
      <c r="Z21" s="22" t="str">
        <f>IF(Y14&gt;0,LOOKUP(Y14,b!$F$1:$F$201,b!$H$1:$H$201),b!$H$1)</f>
        <v>-----</v>
      </c>
      <c r="AA21" s="119"/>
      <c r="AB21" s="22" t="str">
        <f>IF(AA14&gt;0,LOOKUP(AA14,b!$F$1:$F$201,b!$H$1:$H$201),b!$H$1)</f>
        <v>-----</v>
      </c>
      <c r="AC21" s="119"/>
      <c r="AD21" s="22" t="str">
        <f>IF(AC14&gt;0,LOOKUP(AC14,b!$F$1:$F$201,b!$H$1:$H$201),b!$H$1)</f>
        <v>-----</v>
      </c>
    </row>
    <row r="22" spans="1:30" ht="18.5" x14ac:dyDescent="0.45">
      <c r="A22" s="46" t="s">
        <v>474</v>
      </c>
      <c r="B22" s="58"/>
      <c r="C22" s="120"/>
      <c r="D22" s="121"/>
      <c r="E22" s="120"/>
      <c r="F22" s="121"/>
      <c r="G22" s="120"/>
      <c r="H22" s="121"/>
      <c r="I22" s="120"/>
      <c r="J22" s="121"/>
      <c r="K22" s="120"/>
      <c r="L22" s="121"/>
      <c r="M22" s="120"/>
      <c r="N22" s="121"/>
      <c r="O22" s="120"/>
      <c r="P22" s="122"/>
      <c r="Q22" s="120"/>
      <c r="R22" s="121"/>
      <c r="S22" s="120"/>
      <c r="T22" s="121"/>
      <c r="U22" s="120"/>
      <c r="V22" s="121"/>
      <c r="W22" s="120"/>
      <c r="X22" s="121"/>
      <c r="Y22" s="120"/>
      <c r="Z22" s="121"/>
      <c r="AA22" s="120"/>
      <c r="AB22" s="121"/>
      <c r="AC22" s="120"/>
      <c r="AD22" s="122"/>
    </row>
    <row r="23" spans="1:30" x14ac:dyDescent="0.35">
      <c r="A23" s="47" t="s">
        <v>475</v>
      </c>
      <c r="C23" s="1"/>
      <c r="D23" s="6"/>
      <c r="E23" s="1"/>
      <c r="F23" s="6"/>
      <c r="G23" s="1"/>
      <c r="H23" s="6"/>
      <c r="I23" s="1"/>
      <c r="J23" s="6"/>
      <c r="K23" s="1"/>
      <c r="L23" s="6"/>
      <c r="M23" s="1"/>
      <c r="N23" s="6"/>
      <c r="O23" s="1"/>
      <c r="P23" s="61"/>
      <c r="Q23" s="1"/>
      <c r="R23" s="6"/>
      <c r="S23" s="1"/>
      <c r="T23" s="6"/>
      <c r="U23" s="1"/>
      <c r="V23" s="6"/>
      <c r="W23" s="1"/>
      <c r="X23" s="6"/>
      <c r="Y23" s="1"/>
      <c r="Z23" s="6"/>
      <c r="AA23" s="1"/>
      <c r="AB23" s="6"/>
      <c r="AC23" s="1"/>
      <c r="AD23" s="61"/>
    </row>
    <row r="24" spans="1:30" ht="15" thickBot="1" x14ac:dyDescent="0.4">
      <c r="A24" s="50" t="s">
        <v>476</v>
      </c>
      <c r="B24" s="123"/>
      <c r="C24" s="124"/>
      <c r="D24" s="63"/>
      <c r="E24" s="124"/>
      <c r="F24" s="63"/>
      <c r="G24" s="124"/>
      <c r="H24" s="63"/>
      <c r="I24" s="124"/>
      <c r="J24" s="63"/>
      <c r="K24" s="124"/>
      <c r="L24" s="63"/>
      <c r="M24" s="124"/>
      <c r="N24" s="63"/>
      <c r="O24" s="124"/>
      <c r="P24" s="65"/>
      <c r="Q24" s="124"/>
      <c r="R24" s="63"/>
      <c r="S24" s="124"/>
      <c r="T24" s="63"/>
      <c r="U24" s="124"/>
      <c r="V24" s="63"/>
      <c r="W24" s="124"/>
      <c r="X24" s="63"/>
      <c r="Y24" s="124"/>
      <c r="Z24" s="63"/>
      <c r="AA24" s="124"/>
      <c r="AB24" s="63"/>
      <c r="AC24" s="124"/>
      <c r="AD24" s="65"/>
    </row>
  </sheetData>
  <mergeCells count="33">
    <mergeCell ref="Q2:R2"/>
    <mergeCell ref="Q3:R3"/>
    <mergeCell ref="U3:V3"/>
    <mergeCell ref="W3:X3"/>
    <mergeCell ref="Y3:Z3"/>
    <mergeCell ref="S2:T2"/>
    <mergeCell ref="S3:T3"/>
    <mergeCell ref="AA3:AB3"/>
    <mergeCell ref="AC3:AD3"/>
    <mergeCell ref="U2:V2"/>
    <mergeCell ref="W2:X2"/>
    <mergeCell ref="Y2:Z2"/>
    <mergeCell ref="AA2:AB2"/>
    <mergeCell ref="AC2:AD2"/>
    <mergeCell ref="A5:A6"/>
    <mergeCell ref="A7:A8"/>
    <mergeCell ref="A9:A10"/>
    <mergeCell ref="A11:A12"/>
    <mergeCell ref="A13:A14"/>
    <mergeCell ref="O2:P2"/>
    <mergeCell ref="C3:D3"/>
    <mergeCell ref="E3:F3"/>
    <mergeCell ref="G3:H3"/>
    <mergeCell ref="I3:J3"/>
    <mergeCell ref="K3:L3"/>
    <mergeCell ref="M3:N3"/>
    <mergeCell ref="O3:P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ignoredErrors>
    <ignoredError sqref="E6:E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259"/>
  <sheetViews>
    <sheetView topLeftCell="C1" zoomScale="75" zoomScaleNormal="75" workbookViewId="0">
      <pane ySplit="1" topLeftCell="A2" activePane="bottomLeft" state="frozen"/>
      <selection activeCell="BS1" sqref="BS1"/>
      <selection pane="bottomLeft" sqref="A1:S1"/>
    </sheetView>
  </sheetViews>
  <sheetFormatPr defaultRowHeight="14.5" x14ac:dyDescent="0.35"/>
  <cols>
    <col min="1" max="1" width="9" style="1"/>
    <col min="2" max="2" width="26" bestFit="1" customWidth="1"/>
    <col min="3" max="3" width="18.1796875" style="265" bestFit="1" customWidth="1"/>
    <col min="4" max="4" width="18.453125" style="265" bestFit="1" customWidth="1"/>
    <col min="5" max="5" width="18.453125" style="265" customWidth="1"/>
    <col min="6" max="6" width="15.54296875" style="125" customWidth="1"/>
    <col min="7" max="7" width="8.453125" style="125" customWidth="1"/>
    <col min="8" max="8" width="11.453125" style="273" customWidth="1"/>
    <col min="9" max="9" width="4.81640625" bestFit="1" customWidth="1"/>
    <col min="10" max="10" width="9.54296875" style="1" customWidth="1"/>
    <col min="11" max="11" width="13.453125" style="1" customWidth="1"/>
    <col min="12" max="12" width="11" style="1" customWidth="1"/>
    <col min="13" max="13" width="21.54296875" customWidth="1"/>
    <col min="14" max="14" width="14.81640625" style="278" bestFit="1" customWidth="1"/>
    <col min="15" max="15" width="9.81640625" customWidth="1"/>
    <col min="16" max="16" width="11.453125" style="1" bestFit="1" customWidth="1"/>
    <col min="17" max="17" width="10.1796875" style="1" bestFit="1" customWidth="1"/>
    <col min="18" max="18" width="13.54296875" style="4" bestFit="1" customWidth="1"/>
    <col min="19" max="19" width="6.54296875" bestFit="1" customWidth="1"/>
    <col min="20" max="20" width="12.81640625" bestFit="1" customWidth="1"/>
    <col min="21" max="21" width="12.1796875" bestFit="1" customWidth="1"/>
    <col min="22" max="22" width="13.1796875" style="1" bestFit="1" customWidth="1"/>
    <col min="23" max="23" width="10.453125" bestFit="1" customWidth="1"/>
    <col min="24" max="24" width="14" bestFit="1" customWidth="1"/>
    <col min="26" max="27" width="14.1796875" customWidth="1"/>
    <col min="29" max="29" width="4" customWidth="1"/>
    <col min="30" max="30" width="3.81640625" customWidth="1"/>
    <col min="31" max="31" width="4.54296875" customWidth="1"/>
    <col min="32" max="32" width="4.453125" customWidth="1"/>
    <col min="33" max="33" width="4.81640625" customWidth="1"/>
    <col min="34" max="34" width="4.54296875" customWidth="1"/>
    <col min="35" max="35" width="11" customWidth="1"/>
    <col min="36" max="36" width="10.1796875" customWidth="1"/>
    <col min="37" max="37" width="12.453125" customWidth="1"/>
    <col min="38" max="38" width="11" customWidth="1"/>
    <col min="39" max="39" width="12" customWidth="1"/>
    <col min="40" max="40" width="11.81640625" customWidth="1"/>
    <col min="45" max="90" width="11" bestFit="1" customWidth="1"/>
  </cols>
  <sheetData>
    <row r="1" spans="1:90" x14ac:dyDescent="0.35">
      <c r="A1" s="1" t="s">
        <v>0</v>
      </c>
      <c r="B1" t="s">
        <v>1</v>
      </c>
      <c r="C1" s="265" t="s">
        <v>2</v>
      </c>
      <c r="D1" s="265" t="s">
        <v>3</v>
      </c>
      <c r="E1" s="265" t="s">
        <v>4</v>
      </c>
      <c r="F1" s="125" t="s">
        <v>5</v>
      </c>
      <c r="G1" s="125" t="s">
        <v>6</v>
      </c>
      <c r="H1" s="27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73" t="s">
        <v>13</v>
      </c>
      <c r="O1" s="1" t="s">
        <v>14</v>
      </c>
      <c r="P1" s="1" t="s">
        <v>15</v>
      </c>
      <c r="Q1" s="1" t="s">
        <v>16</v>
      </c>
      <c r="R1" s="20" t="s">
        <v>17</v>
      </c>
      <c r="S1" s="1" t="s">
        <v>18</v>
      </c>
      <c r="T1" s="1" t="s">
        <v>19</v>
      </c>
      <c r="U1" s="1" t="s">
        <v>20</v>
      </c>
      <c r="V1" s="17" t="s">
        <v>5</v>
      </c>
      <c r="W1" s="17" t="s">
        <v>21</v>
      </c>
      <c r="X1" s="17" t="s">
        <v>22</v>
      </c>
      <c r="Y1" s="232" t="s">
        <v>23</v>
      </c>
      <c r="Z1" s="232" t="s">
        <v>24</v>
      </c>
      <c r="AA1" s="232" t="s">
        <v>25</v>
      </c>
      <c r="AC1">
        <v>30</v>
      </c>
      <c r="AD1">
        <v>90</v>
      </c>
      <c r="AE1">
        <v>180</v>
      </c>
      <c r="AF1">
        <v>270</v>
      </c>
      <c r="AG1">
        <v>270</v>
      </c>
      <c r="AH1" t="s">
        <v>26</v>
      </c>
      <c r="AT1" s="42">
        <v>45292</v>
      </c>
      <c r="AU1" s="42">
        <v>45299</v>
      </c>
      <c r="AV1" s="42">
        <v>45306</v>
      </c>
      <c r="AW1" s="42">
        <v>45313</v>
      </c>
      <c r="AX1" s="42">
        <v>45320</v>
      </c>
      <c r="AY1" s="42">
        <v>45327</v>
      </c>
      <c r="AZ1" s="42">
        <v>45334</v>
      </c>
      <c r="BA1" s="42">
        <v>45341</v>
      </c>
      <c r="BB1" s="42">
        <v>45348</v>
      </c>
      <c r="BC1" s="42">
        <v>45355</v>
      </c>
      <c r="BD1" s="42">
        <v>45362</v>
      </c>
      <c r="BE1" s="42">
        <v>45369</v>
      </c>
      <c r="BF1" s="42">
        <v>45376</v>
      </c>
      <c r="BG1" s="42">
        <v>45383</v>
      </c>
      <c r="BH1" s="42">
        <v>45390</v>
      </c>
      <c r="BI1" s="42">
        <v>45397</v>
      </c>
      <c r="BJ1" s="42">
        <v>45404</v>
      </c>
      <c r="BK1" s="42">
        <v>45411</v>
      </c>
      <c r="BL1" s="42">
        <v>45418</v>
      </c>
      <c r="BM1" s="42">
        <v>45425</v>
      </c>
      <c r="BN1" s="42">
        <v>45432</v>
      </c>
      <c r="BO1" s="42">
        <v>45439</v>
      </c>
      <c r="BP1" s="42">
        <v>45446</v>
      </c>
      <c r="BQ1" s="42">
        <v>45453</v>
      </c>
      <c r="BR1" s="42">
        <v>45460</v>
      </c>
      <c r="BS1" s="42">
        <v>45467</v>
      </c>
      <c r="BT1" s="42">
        <v>45474</v>
      </c>
      <c r="BU1" s="42">
        <v>45481</v>
      </c>
      <c r="BV1" s="42">
        <v>45488</v>
      </c>
      <c r="BW1" s="42">
        <v>45495</v>
      </c>
      <c r="BX1" s="42">
        <v>45502</v>
      </c>
      <c r="BY1" s="42">
        <v>45509</v>
      </c>
      <c r="BZ1" s="42">
        <v>45516</v>
      </c>
      <c r="CA1" s="42">
        <v>45523</v>
      </c>
      <c r="CB1" s="42">
        <v>45530</v>
      </c>
      <c r="CC1" s="42">
        <v>45537</v>
      </c>
      <c r="CD1" s="42">
        <v>45544</v>
      </c>
      <c r="CE1" s="42">
        <v>45551</v>
      </c>
      <c r="CF1" s="42">
        <v>45558</v>
      </c>
      <c r="CG1" s="42">
        <v>45565</v>
      </c>
      <c r="CH1" s="42">
        <v>45572</v>
      </c>
      <c r="CI1" s="42">
        <v>45579</v>
      </c>
      <c r="CJ1" s="42">
        <v>45586</v>
      </c>
      <c r="CK1" s="42">
        <v>45593</v>
      </c>
      <c r="CL1" s="42">
        <v>45600</v>
      </c>
    </row>
    <row r="2" spans="1:90" x14ac:dyDescent="0.35">
      <c r="A2" s="8">
        <v>1</v>
      </c>
      <c r="B2" s="6" t="s">
        <v>27</v>
      </c>
      <c r="C2" s="266">
        <v>45502</v>
      </c>
      <c r="D2" s="266">
        <v>45506</v>
      </c>
      <c r="E2" s="266">
        <v>45292</v>
      </c>
      <c r="F2" s="140" t="s">
        <v>28</v>
      </c>
      <c r="G2" s="140" t="s">
        <v>6</v>
      </c>
      <c r="H2" s="274"/>
      <c r="I2" s="141"/>
      <c r="J2" s="8"/>
      <c r="K2" s="8"/>
      <c r="L2" s="8"/>
      <c r="M2" s="6"/>
      <c r="N2" s="275"/>
      <c r="O2" s="6"/>
      <c r="P2" s="8"/>
      <c r="Q2" s="8"/>
      <c r="R2" s="9"/>
      <c r="S2" s="9"/>
      <c r="T2" s="9"/>
      <c r="U2" s="33"/>
      <c r="V2" s="245" t="str">
        <f t="shared" ref="V2:V33" si="0">F2</f>
        <v>cansl</v>
      </c>
      <c r="W2" s="146">
        <f>L2</f>
        <v>0</v>
      </c>
      <c r="X2" s="146"/>
      <c r="Z2" s="42">
        <f t="shared" ref="Z2:Z33" si="1">E2</f>
        <v>45292</v>
      </c>
      <c r="AA2" s="42">
        <v>45296</v>
      </c>
      <c r="AB2">
        <f t="shared" ref="AB2:AB33" si="2">C2-Z2</f>
        <v>210</v>
      </c>
      <c r="AC2">
        <f>IF(AND(AB2&lt;$AC$1,AB2&gt;0),1,0)</f>
        <v>0</v>
      </c>
      <c r="AD2">
        <f>IF(AND(AB2&gt;=$AC$1,AB2&lt;$AD$1),1,)</f>
        <v>0</v>
      </c>
      <c r="AE2">
        <f>IF(AND(AB2&gt;=$AD$1,AB2&lt;$AE$1),1,)</f>
        <v>0</v>
      </c>
      <c r="AF2">
        <f>IF(AND(AB2&lt;$AF$1,AB2&gt;$AE$1),1,)</f>
        <v>1</v>
      </c>
      <c r="AG2">
        <f>IF((AB2&gt;=$AG$1),1,)</f>
        <v>0</v>
      </c>
      <c r="AH2" s="246" t="str">
        <f t="shared" ref="AH2:AH33" si="3">G2</f>
        <v>WEB</v>
      </c>
      <c r="AI2">
        <f>SUM(AJ2:AN2)</f>
        <v>144</v>
      </c>
      <c r="AJ2">
        <f>SUM(AC2:AC148)</f>
        <v>28</v>
      </c>
      <c r="AK2">
        <f>SUM(AD2:AD148)</f>
        <v>18</v>
      </c>
      <c r="AL2">
        <f>SUM(AE2:AE148)</f>
        <v>70</v>
      </c>
      <c r="AM2">
        <f>SUM(AF2:AF148)</f>
        <v>25</v>
      </c>
      <c r="AN2">
        <f>SUM(AG2:AG148)</f>
        <v>3</v>
      </c>
      <c r="AT2" s="6">
        <f t="shared" ref="AT2:BC11" si="4">IF($Z2&lt;AT$1,$X2*$K2,0)</f>
        <v>0</v>
      </c>
      <c r="AU2" s="6">
        <f t="shared" si="4"/>
        <v>0</v>
      </c>
      <c r="AV2" s="6">
        <f t="shared" si="4"/>
        <v>0</v>
      </c>
      <c r="AW2" s="6">
        <f t="shared" si="4"/>
        <v>0</v>
      </c>
      <c r="AX2" s="6">
        <f t="shared" si="4"/>
        <v>0</v>
      </c>
      <c r="AY2" s="6">
        <f t="shared" si="4"/>
        <v>0</v>
      </c>
      <c r="AZ2" s="6">
        <f t="shared" si="4"/>
        <v>0</v>
      </c>
      <c r="BA2" s="6">
        <f t="shared" si="4"/>
        <v>0</v>
      </c>
      <c r="BB2" s="6">
        <f t="shared" si="4"/>
        <v>0</v>
      </c>
      <c r="BC2" s="6">
        <f t="shared" si="4"/>
        <v>0</v>
      </c>
      <c r="BD2" s="6">
        <f t="shared" ref="BD2:BM11" si="5">IF($Z2&lt;BD$1,$X2*$K2,0)</f>
        <v>0</v>
      </c>
      <c r="BE2" s="6">
        <f t="shared" si="5"/>
        <v>0</v>
      </c>
      <c r="BF2" s="6">
        <f t="shared" si="5"/>
        <v>0</v>
      </c>
      <c r="BG2" s="6">
        <f t="shared" si="5"/>
        <v>0</v>
      </c>
      <c r="BH2" s="6">
        <f t="shared" si="5"/>
        <v>0</v>
      </c>
      <c r="BI2" s="6">
        <f t="shared" si="5"/>
        <v>0</v>
      </c>
      <c r="BJ2" s="6">
        <f t="shared" si="5"/>
        <v>0</v>
      </c>
      <c r="BK2" s="6">
        <f t="shared" si="5"/>
        <v>0</v>
      </c>
      <c r="BL2" s="6">
        <f t="shared" si="5"/>
        <v>0</v>
      </c>
      <c r="BM2" s="6">
        <f t="shared" si="5"/>
        <v>0</v>
      </c>
      <c r="BN2" s="6">
        <f t="shared" ref="BN2:BW11" si="6">IF($Z2&lt;BN$1,$X2*$K2,0)</f>
        <v>0</v>
      </c>
      <c r="BO2" s="6">
        <f t="shared" si="6"/>
        <v>0</v>
      </c>
      <c r="BP2" s="6">
        <f t="shared" si="6"/>
        <v>0</v>
      </c>
      <c r="BQ2" s="6">
        <f t="shared" si="6"/>
        <v>0</v>
      </c>
      <c r="BR2" s="6">
        <f t="shared" si="6"/>
        <v>0</v>
      </c>
      <c r="BS2" s="6">
        <f t="shared" si="6"/>
        <v>0</v>
      </c>
      <c r="BT2" s="6">
        <f t="shared" si="6"/>
        <v>0</v>
      </c>
      <c r="BU2" s="6">
        <f t="shared" si="6"/>
        <v>0</v>
      </c>
      <c r="BV2" s="6">
        <f t="shared" si="6"/>
        <v>0</v>
      </c>
      <c r="BW2" s="6">
        <f t="shared" si="6"/>
        <v>0</v>
      </c>
      <c r="BX2" s="6">
        <f t="shared" ref="BX2:CJ11" si="7">IF($Z2&lt;BX$1,$X2*$K2,0)</f>
        <v>0</v>
      </c>
      <c r="BY2" s="6">
        <f t="shared" si="7"/>
        <v>0</v>
      </c>
      <c r="BZ2" s="6">
        <f t="shared" si="7"/>
        <v>0</v>
      </c>
      <c r="CA2" s="6">
        <f t="shared" si="7"/>
        <v>0</v>
      </c>
      <c r="CB2" s="6">
        <f t="shared" si="7"/>
        <v>0</v>
      </c>
      <c r="CC2" s="6">
        <f t="shared" si="7"/>
        <v>0</v>
      </c>
      <c r="CD2" s="6">
        <f t="shared" si="7"/>
        <v>0</v>
      </c>
      <c r="CE2" s="6">
        <f t="shared" si="7"/>
        <v>0</v>
      </c>
      <c r="CF2" s="6">
        <f t="shared" si="7"/>
        <v>0</v>
      </c>
      <c r="CG2" s="6">
        <f t="shared" si="7"/>
        <v>0</v>
      </c>
      <c r="CH2" s="6">
        <f t="shared" si="7"/>
        <v>0</v>
      </c>
      <c r="CI2" s="6">
        <f t="shared" si="7"/>
        <v>0</v>
      </c>
      <c r="CJ2" s="6">
        <f t="shared" si="7"/>
        <v>0</v>
      </c>
      <c r="CK2" s="6"/>
      <c r="CL2" s="6"/>
    </row>
    <row r="3" spans="1:90" x14ac:dyDescent="0.35">
      <c r="A3" s="8">
        <v>2</v>
      </c>
      <c r="B3" s="6" t="s">
        <v>29</v>
      </c>
      <c r="C3" s="266">
        <v>45417</v>
      </c>
      <c r="D3" s="266">
        <v>45424</v>
      </c>
      <c r="E3" s="266">
        <v>45292</v>
      </c>
      <c r="F3" s="140" t="s">
        <v>30</v>
      </c>
      <c r="G3" s="140" t="s">
        <v>26</v>
      </c>
      <c r="H3" s="274"/>
      <c r="I3" s="6"/>
      <c r="J3" s="8"/>
      <c r="K3" s="8">
        <v>1</v>
      </c>
      <c r="L3" s="8">
        <v>1</v>
      </c>
      <c r="M3" s="6"/>
      <c r="N3" s="275"/>
      <c r="O3" s="6"/>
      <c r="P3" s="8"/>
      <c r="Q3" s="8" t="s">
        <v>31</v>
      </c>
      <c r="R3" s="9"/>
      <c r="S3" s="9"/>
      <c r="T3" s="9"/>
      <c r="U3" s="33"/>
      <c r="V3" s="245" t="str">
        <f t="shared" si="0"/>
        <v>DK</v>
      </c>
      <c r="W3" s="146">
        <f t="shared" ref="W3:W66" si="8">L3</f>
        <v>1</v>
      </c>
      <c r="X3" s="146">
        <f t="shared" ref="X3:X33" si="9">(D3-C3)</f>
        <v>7</v>
      </c>
      <c r="Z3" s="42">
        <f t="shared" si="1"/>
        <v>45292</v>
      </c>
      <c r="AB3">
        <f t="shared" si="2"/>
        <v>125</v>
      </c>
      <c r="AC3">
        <f t="shared" ref="AC3:AC66" si="10">IF(AND(AB3&lt;$AC$1,AB3&gt;0),1,0)</f>
        <v>0</v>
      </c>
      <c r="AD3">
        <f t="shared" ref="AD3:AD66" si="11">IF(AND(AB3&gt;=$AC$1,AB3&lt;$AD$1),1,)</f>
        <v>0</v>
      </c>
      <c r="AE3">
        <f t="shared" ref="AE3:AE66" si="12">IF(AND(AB3&gt;=$AD$1,AB3&lt;$AE$1),1,)</f>
        <v>1</v>
      </c>
      <c r="AF3">
        <f t="shared" ref="AF3:AF66" si="13">IF(AND(AB3&lt;$AF$1,AB3&gt;$AE$1),1,)</f>
        <v>0</v>
      </c>
      <c r="AG3">
        <f t="shared" ref="AG3:AG66" si="14">IF((AB3&gt;=$AG$1),1,)</f>
        <v>0</v>
      </c>
      <c r="AH3" s="246" t="str">
        <f t="shared" si="3"/>
        <v>web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T3" s="6">
        <f t="shared" si="4"/>
        <v>0</v>
      </c>
      <c r="AU3" s="6">
        <f t="shared" si="4"/>
        <v>7</v>
      </c>
      <c r="AV3" s="6">
        <f t="shared" si="4"/>
        <v>7</v>
      </c>
      <c r="AW3" s="6">
        <f t="shared" si="4"/>
        <v>7</v>
      </c>
      <c r="AX3" s="6">
        <f t="shared" si="4"/>
        <v>7</v>
      </c>
      <c r="AY3" s="6">
        <f t="shared" si="4"/>
        <v>7</v>
      </c>
      <c r="AZ3" s="6">
        <f t="shared" si="4"/>
        <v>7</v>
      </c>
      <c r="BA3" s="6">
        <f t="shared" si="4"/>
        <v>7</v>
      </c>
      <c r="BB3" s="6">
        <f t="shared" si="4"/>
        <v>7</v>
      </c>
      <c r="BC3" s="6">
        <f t="shared" si="4"/>
        <v>7</v>
      </c>
      <c r="BD3" s="6">
        <f t="shared" si="5"/>
        <v>7</v>
      </c>
      <c r="BE3" s="6">
        <f t="shared" si="5"/>
        <v>7</v>
      </c>
      <c r="BF3" s="6">
        <f t="shared" si="5"/>
        <v>7</v>
      </c>
      <c r="BG3" s="6">
        <f t="shared" si="5"/>
        <v>7</v>
      </c>
      <c r="BH3" s="6">
        <f t="shared" si="5"/>
        <v>7</v>
      </c>
      <c r="BI3" s="6">
        <f t="shared" si="5"/>
        <v>7</v>
      </c>
      <c r="BJ3" s="6">
        <f t="shared" si="5"/>
        <v>7</v>
      </c>
      <c r="BK3" s="6">
        <f t="shared" si="5"/>
        <v>7</v>
      </c>
      <c r="BL3" s="6">
        <f t="shared" si="5"/>
        <v>7</v>
      </c>
      <c r="BM3" s="6">
        <f t="shared" si="5"/>
        <v>7</v>
      </c>
      <c r="BN3" s="6">
        <f t="shared" si="6"/>
        <v>7</v>
      </c>
      <c r="BO3" s="6">
        <f t="shared" si="6"/>
        <v>7</v>
      </c>
      <c r="BP3" s="6">
        <f t="shared" si="6"/>
        <v>7</v>
      </c>
      <c r="BQ3" s="6">
        <f t="shared" si="6"/>
        <v>7</v>
      </c>
      <c r="BR3" s="6">
        <f t="shared" si="6"/>
        <v>7</v>
      </c>
      <c r="BS3" s="6">
        <f t="shared" si="6"/>
        <v>7</v>
      </c>
      <c r="BT3" s="6">
        <f t="shared" si="6"/>
        <v>7</v>
      </c>
      <c r="BU3" s="6">
        <f t="shared" si="6"/>
        <v>7</v>
      </c>
      <c r="BV3" s="6">
        <f t="shared" si="6"/>
        <v>7</v>
      </c>
      <c r="BW3" s="6">
        <f t="shared" si="6"/>
        <v>7</v>
      </c>
      <c r="BX3" s="6">
        <f t="shared" si="7"/>
        <v>7</v>
      </c>
      <c r="BY3" s="6">
        <f t="shared" si="7"/>
        <v>7</v>
      </c>
      <c r="BZ3" s="6">
        <f t="shared" si="7"/>
        <v>7</v>
      </c>
      <c r="CA3" s="6">
        <f t="shared" si="7"/>
        <v>7</v>
      </c>
      <c r="CB3" s="6">
        <f t="shared" si="7"/>
        <v>7</v>
      </c>
      <c r="CC3" s="6">
        <f t="shared" si="7"/>
        <v>7</v>
      </c>
      <c r="CD3" s="6">
        <f t="shared" si="7"/>
        <v>7</v>
      </c>
      <c r="CE3" s="6">
        <f t="shared" si="7"/>
        <v>7</v>
      </c>
      <c r="CF3" s="6">
        <f t="shared" si="7"/>
        <v>7</v>
      </c>
      <c r="CG3" s="6">
        <f t="shared" si="7"/>
        <v>7</v>
      </c>
      <c r="CH3" s="6">
        <f t="shared" si="7"/>
        <v>7</v>
      </c>
      <c r="CI3" s="6">
        <f t="shared" si="7"/>
        <v>7</v>
      </c>
      <c r="CJ3" s="6">
        <f t="shared" si="7"/>
        <v>7</v>
      </c>
      <c r="CK3" s="6"/>
      <c r="CL3" s="6"/>
    </row>
    <row r="4" spans="1:90" x14ac:dyDescent="0.35">
      <c r="A4" s="8">
        <v>3</v>
      </c>
      <c r="B4" s="6" t="s">
        <v>29</v>
      </c>
      <c r="C4" s="266">
        <v>45487</v>
      </c>
      <c r="D4" s="266">
        <v>45501</v>
      </c>
      <c r="E4" s="266">
        <v>45292</v>
      </c>
      <c r="F4" s="140" t="s">
        <v>30</v>
      </c>
      <c r="G4" s="140" t="s">
        <v>6</v>
      </c>
      <c r="H4" s="274"/>
      <c r="I4" s="6"/>
      <c r="J4" s="247"/>
      <c r="K4" s="8">
        <v>1</v>
      </c>
      <c r="L4" s="8">
        <v>1</v>
      </c>
      <c r="M4" s="6"/>
      <c r="N4" s="275"/>
      <c r="O4" s="6"/>
      <c r="P4" s="8"/>
      <c r="Q4" s="8" t="s">
        <v>31</v>
      </c>
      <c r="R4" s="9"/>
      <c r="S4" s="9"/>
      <c r="T4" s="9"/>
      <c r="U4" s="33"/>
      <c r="V4" s="245" t="str">
        <f t="shared" si="0"/>
        <v>DK</v>
      </c>
      <c r="W4" s="146">
        <f t="shared" si="8"/>
        <v>1</v>
      </c>
      <c r="X4" s="146">
        <f t="shared" si="9"/>
        <v>14</v>
      </c>
      <c r="Z4" s="42">
        <f t="shared" si="1"/>
        <v>45292</v>
      </c>
      <c r="AB4">
        <f t="shared" si="2"/>
        <v>195</v>
      </c>
      <c r="AC4">
        <f t="shared" si="10"/>
        <v>0</v>
      </c>
      <c r="AD4">
        <f t="shared" si="11"/>
        <v>0</v>
      </c>
      <c r="AE4">
        <f t="shared" si="12"/>
        <v>0</v>
      </c>
      <c r="AF4">
        <f t="shared" si="13"/>
        <v>1</v>
      </c>
      <c r="AG4">
        <f t="shared" si="14"/>
        <v>0</v>
      </c>
      <c r="AH4" s="246" t="str">
        <f t="shared" si="3"/>
        <v>WEB</v>
      </c>
      <c r="AI4" t="s">
        <v>37</v>
      </c>
      <c r="AJ4">
        <f>AJ2/AI2*100</f>
        <v>19.444444444444446</v>
      </c>
      <c r="AK4">
        <f>AK2/AI2*100</f>
        <v>12.5</v>
      </c>
      <c r="AL4">
        <f>AL2/AI2*100</f>
        <v>48.611111111111107</v>
      </c>
      <c r="AM4">
        <f>AM2/AI2*100</f>
        <v>17.361111111111111</v>
      </c>
      <c r="AN4">
        <f>AN2/AI2*100</f>
        <v>2.083333333333333</v>
      </c>
      <c r="AT4" s="6">
        <f t="shared" si="4"/>
        <v>0</v>
      </c>
      <c r="AU4" s="6">
        <f t="shared" si="4"/>
        <v>14</v>
      </c>
      <c r="AV4" s="6">
        <f t="shared" si="4"/>
        <v>14</v>
      </c>
      <c r="AW4" s="6">
        <f t="shared" si="4"/>
        <v>14</v>
      </c>
      <c r="AX4" s="6">
        <f t="shared" si="4"/>
        <v>14</v>
      </c>
      <c r="AY4" s="6">
        <f t="shared" si="4"/>
        <v>14</v>
      </c>
      <c r="AZ4" s="6">
        <f t="shared" si="4"/>
        <v>14</v>
      </c>
      <c r="BA4" s="6">
        <f t="shared" si="4"/>
        <v>14</v>
      </c>
      <c r="BB4" s="6">
        <f t="shared" si="4"/>
        <v>14</v>
      </c>
      <c r="BC4" s="6">
        <f t="shared" si="4"/>
        <v>14</v>
      </c>
      <c r="BD4" s="6">
        <f t="shared" si="5"/>
        <v>14</v>
      </c>
      <c r="BE4" s="6">
        <f t="shared" si="5"/>
        <v>14</v>
      </c>
      <c r="BF4" s="6">
        <f t="shared" si="5"/>
        <v>14</v>
      </c>
      <c r="BG4" s="6">
        <f t="shared" si="5"/>
        <v>14</v>
      </c>
      <c r="BH4" s="6">
        <f t="shared" si="5"/>
        <v>14</v>
      </c>
      <c r="BI4" s="6">
        <f t="shared" si="5"/>
        <v>14</v>
      </c>
      <c r="BJ4" s="6">
        <f t="shared" si="5"/>
        <v>14</v>
      </c>
      <c r="BK4" s="6">
        <f t="shared" si="5"/>
        <v>14</v>
      </c>
      <c r="BL4" s="6">
        <f t="shared" si="5"/>
        <v>14</v>
      </c>
      <c r="BM4" s="6">
        <f t="shared" si="5"/>
        <v>14</v>
      </c>
      <c r="BN4" s="6">
        <f t="shared" si="6"/>
        <v>14</v>
      </c>
      <c r="BO4" s="6">
        <f t="shared" si="6"/>
        <v>14</v>
      </c>
      <c r="BP4" s="6">
        <f t="shared" si="6"/>
        <v>14</v>
      </c>
      <c r="BQ4" s="6">
        <f t="shared" si="6"/>
        <v>14</v>
      </c>
      <c r="BR4" s="6">
        <f t="shared" si="6"/>
        <v>14</v>
      </c>
      <c r="BS4" s="6">
        <f t="shared" si="6"/>
        <v>14</v>
      </c>
      <c r="BT4" s="6">
        <f t="shared" si="6"/>
        <v>14</v>
      </c>
      <c r="BU4" s="6">
        <f t="shared" si="6"/>
        <v>14</v>
      </c>
      <c r="BV4" s="6">
        <f t="shared" si="6"/>
        <v>14</v>
      </c>
      <c r="BW4" s="6">
        <f t="shared" si="6"/>
        <v>14</v>
      </c>
      <c r="BX4" s="6">
        <f t="shared" si="7"/>
        <v>14</v>
      </c>
      <c r="BY4" s="6">
        <f t="shared" si="7"/>
        <v>14</v>
      </c>
      <c r="BZ4" s="6">
        <f t="shared" si="7"/>
        <v>14</v>
      </c>
      <c r="CA4" s="6">
        <f t="shared" si="7"/>
        <v>14</v>
      </c>
      <c r="CB4" s="6">
        <f t="shared" si="7"/>
        <v>14</v>
      </c>
      <c r="CC4" s="6">
        <f t="shared" si="7"/>
        <v>14</v>
      </c>
      <c r="CD4" s="6">
        <f t="shared" si="7"/>
        <v>14</v>
      </c>
      <c r="CE4" s="6">
        <f t="shared" si="7"/>
        <v>14</v>
      </c>
      <c r="CF4" s="6">
        <f t="shared" si="7"/>
        <v>14</v>
      </c>
      <c r="CG4" s="6">
        <f t="shared" si="7"/>
        <v>14</v>
      </c>
      <c r="CH4" s="6">
        <f t="shared" si="7"/>
        <v>14</v>
      </c>
      <c r="CI4" s="6">
        <f t="shared" si="7"/>
        <v>14</v>
      </c>
      <c r="CJ4" s="6">
        <f t="shared" si="7"/>
        <v>14</v>
      </c>
      <c r="CK4" s="6"/>
      <c r="CL4" s="6"/>
    </row>
    <row r="5" spans="1:90" x14ac:dyDescent="0.35">
      <c r="A5" s="8">
        <v>4</v>
      </c>
      <c r="B5" s="6" t="s">
        <v>38</v>
      </c>
      <c r="C5" s="266">
        <v>45479</v>
      </c>
      <c r="D5" s="266">
        <v>45486</v>
      </c>
      <c r="E5" s="266">
        <v>45293</v>
      </c>
      <c r="F5" s="140" t="s">
        <v>30</v>
      </c>
      <c r="G5" s="140" t="s">
        <v>26</v>
      </c>
      <c r="H5" s="274"/>
      <c r="I5" s="6"/>
      <c r="J5" s="8">
        <v>10</v>
      </c>
      <c r="K5" s="8">
        <v>1</v>
      </c>
      <c r="L5" s="8">
        <v>2</v>
      </c>
      <c r="M5" s="264" t="s">
        <v>39</v>
      </c>
      <c r="N5" s="275"/>
      <c r="O5" s="6"/>
      <c r="P5" s="8"/>
      <c r="Q5" s="8" t="s">
        <v>31</v>
      </c>
      <c r="R5" s="9"/>
      <c r="S5" s="9"/>
      <c r="T5" s="9"/>
      <c r="U5" s="33"/>
      <c r="V5" s="245" t="str">
        <f t="shared" si="0"/>
        <v>DK</v>
      </c>
      <c r="W5" s="146">
        <f t="shared" si="8"/>
        <v>2</v>
      </c>
      <c r="X5" s="146">
        <f t="shared" si="9"/>
        <v>7</v>
      </c>
      <c r="Z5" s="42">
        <f t="shared" si="1"/>
        <v>45293</v>
      </c>
      <c r="AB5">
        <f t="shared" si="2"/>
        <v>186</v>
      </c>
      <c r="AC5">
        <f t="shared" si="10"/>
        <v>0</v>
      </c>
      <c r="AD5">
        <f t="shared" si="11"/>
        <v>0</v>
      </c>
      <c r="AE5">
        <f t="shared" si="12"/>
        <v>0</v>
      </c>
      <c r="AF5">
        <f t="shared" si="13"/>
        <v>1</v>
      </c>
      <c r="AG5">
        <f t="shared" si="14"/>
        <v>0</v>
      </c>
      <c r="AH5" s="246" t="str">
        <f t="shared" si="3"/>
        <v>web</v>
      </c>
      <c r="AT5" s="6">
        <f t="shared" si="4"/>
        <v>0</v>
      </c>
      <c r="AU5" s="6">
        <f t="shared" si="4"/>
        <v>7</v>
      </c>
      <c r="AV5" s="6">
        <f t="shared" si="4"/>
        <v>7</v>
      </c>
      <c r="AW5" s="6">
        <f t="shared" si="4"/>
        <v>7</v>
      </c>
      <c r="AX5" s="6">
        <f t="shared" si="4"/>
        <v>7</v>
      </c>
      <c r="AY5" s="6">
        <f t="shared" si="4"/>
        <v>7</v>
      </c>
      <c r="AZ5" s="6">
        <f t="shared" si="4"/>
        <v>7</v>
      </c>
      <c r="BA5" s="6">
        <f t="shared" si="4"/>
        <v>7</v>
      </c>
      <c r="BB5" s="6">
        <f t="shared" si="4"/>
        <v>7</v>
      </c>
      <c r="BC5" s="6">
        <f t="shared" si="4"/>
        <v>7</v>
      </c>
      <c r="BD5" s="6">
        <f t="shared" si="5"/>
        <v>7</v>
      </c>
      <c r="BE5" s="6">
        <f t="shared" si="5"/>
        <v>7</v>
      </c>
      <c r="BF5" s="6">
        <f t="shared" si="5"/>
        <v>7</v>
      </c>
      <c r="BG5" s="6">
        <f t="shared" si="5"/>
        <v>7</v>
      </c>
      <c r="BH5" s="6">
        <f t="shared" si="5"/>
        <v>7</v>
      </c>
      <c r="BI5" s="6">
        <f t="shared" si="5"/>
        <v>7</v>
      </c>
      <c r="BJ5" s="6">
        <f t="shared" si="5"/>
        <v>7</v>
      </c>
      <c r="BK5" s="6">
        <f t="shared" si="5"/>
        <v>7</v>
      </c>
      <c r="BL5" s="6">
        <f t="shared" si="5"/>
        <v>7</v>
      </c>
      <c r="BM5" s="6">
        <f t="shared" si="5"/>
        <v>7</v>
      </c>
      <c r="BN5" s="6">
        <f t="shared" si="6"/>
        <v>7</v>
      </c>
      <c r="BO5" s="6">
        <f t="shared" si="6"/>
        <v>7</v>
      </c>
      <c r="BP5" s="6">
        <f t="shared" si="6"/>
        <v>7</v>
      </c>
      <c r="BQ5" s="6">
        <f t="shared" si="6"/>
        <v>7</v>
      </c>
      <c r="BR5" s="6">
        <f t="shared" si="6"/>
        <v>7</v>
      </c>
      <c r="BS5" s="6">
        <f t="shared" si="6"/>
        <v>7</v>
      </c>
      <c r="BT5" s="6">
        <f t="shared" si="6"/>
        <v>7</v>
      </c>
      <c r="BU5" s="6">
        <f t="shared" si="6"/>
        <v>7</v>
      </c>
      <c r="BV5" s="6">
        <f t="shared" si="6"/>
        <v>7</v>
      </c>
      <c r="BW5" s="6">
        <f t="shared" si="6"/>
        <v>7</v>
      </c>
      <c r="BX5" s="6">
        <f t="shared" si="7"/>
        <v>7</v>
      </c>
      <c r="BY5" s="6">
        <f t="shared" si="7"/>
        <v>7</v>
      </c>
      <c r="BZ5" s="6">
        <f t="shared" si="7"/>
        <v>7</v>
      </c>
      <c r="CA5" s="6">
        <f t="shared" si="7"/>
        <v>7</v>
      </c>
      <c r="CB5" s="6">
        <f t="shared" si="7"/>
        <v>7</v>
      </c>
      <c r="CC5" s="6">
        <f t="shared" si="7"/>
        <v>7</v>
      </c>
      <c r="CD5" s="6">
        <f t="shared" si="7"/>
        <v>7</v>
      </c>
      <c r="CE5" s="6">
        <f t="shared" si="7"/>
        <v>7</v>
      </c>
      <c r="CF5" s="6">
        <f t="shared" si="7"/>
        <v>7</v>
      </c>
      <c r="CG5" s="6">
        <f t="shared" si="7"/>
        <v>7</v>
      </c>
      <c r="CH5" s="6">
        <f t="shared" si="7"/>
        <v>7</v>
      </c>
      <c r="CI5" s="6">
        <f t="shared" si="7"/>
        <v>7</v>
      </c>
      <c r="CJ5" s="6">
        <f t="shared" si="7"/>
        <v>7</v>
      </c>
      <c r="CK5" s="6"/>
      <c r="CL5" s="6"/>
    </row>
    <row r="6" spans="1:90" x14ac:dyDescent="0.35">
      <c r="A6" s="8">
        <v>5</v>
      </c>
      <c r="B6" s="6" t="s">
        <v>40</v>
      </c>
      <c r="C6" s="266">
        <v>45563</v>
      </c>
      <c r="D6" s="266">
        <v>45570</v>
      </c>
      <c r="E6" s="266">
        <v>45293</v>
      </c>
      <c r="F6" s="140" t="s">
        <v>41</v>
      </c>
      <c r="G6" s="140" t="s">
        <v>6</v>
      </c>
      <c r="H6" s="274"/>
      <c r="I6" s="6"/>
      <c r="J6" s="8">
        <v>10</v>
      </c>
      <c r="K6" s="8">
        <v>1</v>
      </c>
      <c r="L6" s="8">
        <v>2</v>
      </c>
      <c r="M6" s="6"/>
      <c r="N6" s="275"/>
      <c r="O6" s="6"/>
      <c r="P6" s="8"/>
      <c r="Q6" s="8" t="s">
        <v>31</v>
      </c>
      <c r="R6" s="9"/>
      <c r="S6" s="9"/>
      <c r="T6" s="9"/>
      <c r="U6" s="33"/>
      <c r="V6" s="245" t="str">
        <f t="shared" si="0"/>
        <v>D</v>
      </c>
      <c r="W6" s="146">
        <f t="shared" si="8"/>
        <v>2</v>
      </c>
      <c r="X6" s="146">
        <f t="shared" si="9"/>
        <v>7</v>
      </c>
      <c r="Z6" s="42">
        <f t="shared" si="1"/>
        <v>45293</v>
      </c>
      <c r="AB6">
        <f t="shared" si="2"/>
        <v>270</v>
      </c>
      <c r="AC6">
        <f t="shared" si="10"/>
        <v>0</v>
      </c>
      <c r="AD6">
        <f t="shared" si="11"/>
        <v>0</v>
      </c>
      <c r="AE6">
        <f t="shared" si="12"/>
        <v>0</v>
      </c>
      <c r="AF6">
        <f t="shared" si="13"/>
        <v>0</v>
      </c>
      <c r="AG6">
        <f t="shared" si="14"/>
        <v>1</v>
      </c>
      <c r="AH6" s="246" t="str">
        <f t="shared" si="3"/>
        <v>WEB</v>
      </c>
      <c r="AT6" s="6">
        <f t="shared" si="4"/>
        <v>0</v>
      </c>
      <c r="AU6" s="6">
        <f t="shared" si="4"/>
        <v>7</v>
      </c>
      <c r="AV6" s="6">
        <f t="shared" si="4"/>
        <v>7</v>
      </c>
      <c r="AW6" s="6">
        <f t="shared" si="4"/>
        <v>7</v>
      </c>
      <c r="AX6" s="6">
        <f t="shared" si="4"/>
        <v>7</v>
      </c>
      <c r="AY6" s="6">
        <f t="shared" si="4"/>
        <v>7</v>
      </c>
      <c r="AZ6" s="6">
        <f t="shared" si="4"/>
        <v>7</v>
      </c>
      <c r="BA6" s="6">
        <f t="shared" si="4"/>
        <v>7</v>
      </c>
      <c r="BB6" s="6">
        <f t="shared" si="4"/>
        <v>7</v>
      </c>
      <c r="BC6" s="6">
        <f t="shared" si="4"/>
        <v>7</v>
      </c>
      <c r="BD6" s="6">
        <f t="shared" si="5"/>
        <v>7</v>
      </c>
      <c r="BE6" s="6">
        <f t="shared" si="5"/>
        <v>7</v>
      </c>
      <c r="BF6" s="6">
        <f t="shared" si="5"/>
        <v>7</v>
      </c>
      <c r="BG6" s="6">
        <f t="shared" si="5"/>
        <v>7</v>
      </c>
      <c r="BH6" s="6">
        <f t="shared" si="5"/>
        <v>7</v>
      </c>
      <c r="BI6" s="6">
        <f t="shared" si="5"/>
        <v>7</v>
      </c>
      <c r="BJ6" s="6">
        <f t="shared" si="5"/>
        <v>7</v>
      </c>
      <c r="BK6" s="6">
        <f t="shared" si="5"/>
        <v>7</v>
      </c>
      <c r="BL6" s="6">
        <f t="shared" si="5"/>
        <v>7</v>
      </c>
      <c r="BM6" s="6">
        <f t="shared" si="5"/>
        <v>7</v>
      </c>
      <c r="BN6" s="6">
        <f t="shared" si="6"/>
        <v>7</v>
      </c>
      <c r="BO6" s="6">
        <f t="shared" si="6"/>
        <v>7</v>
      </c>
      <c r="BP6" s="6">
        <f t="shared" si="6"/>
        <v>7</v>
      </c>
      <c r="BQ6" s="6">
        <f t="shared" si="6"/>
        <v>7</v>
      </c>
      <c r="BR6" s="6">
        <f t="shared" si="6"/>
        <v>7</v>
      </c>
      <c r="BS6" s="6">
        <f t="shared" si="6"/>
        <v>7</v>
      </c>
      <c r="BT6" s="6">
        <f t="shared" si="6"/>
        <v>7</v>
      </c>
      <c r="BU6" s="6">
        <f t="shared" si="6"/>
        <v>7</v>
      </c>
      <c r="BV6" s="6">
        <f t="shared" si="6"/>
        <v>7</v>
      </c>
      <c r="BW6" s="6">
        <f t="shared" si="6"/>
        <v>7</v>
      </c>
      <c r="BX6" s="6">
        <f t="shared" si="7"/>
        <v>7</v>
      </c>
      <c r="BY6" s="6">
        <f t="shared" si="7"/>
        <v>7</v>
      </c>
      <c r="BZ6" s="6">
        <f t="shared" si="7"/>
        <v>7</v>
      </c>
      <c r="CA6" s="6">
        <f t="shared" si="7"/>
        <v>7</v>
      </c>
      <c r="CB6" s="6">
        <f t="shared" si="7"/>
        <v>7</v>
      </c>
      <c r="CC6" s="6">
        <f t="shared" si="7"/>
        <v>7</v>
      </c>
      <c r="CD6" s="6">
        <f t="shared" si="7"/>
        <v>7</v>
      </c>
      <c r="CE6" s="6">
        <f t="shared" si="7"/>
        <v>7</v>
      </c>
      <c r="CF6" s="6">
        <f t="shared" si="7"/>
        <v>7</v>
      </c>
      <c r="CG6" s="6">
        <f t="shared" si="7"/>
        <v>7</v>
      </c>
      <c r="CH6" s="6">
        <f t="shared" si="7"/>
        <v>7</v>
      </c>
      <c r="CI6" s="6">
        <f t="shared" si="7"/>
        <v>7</v>
      </c>
      <c r="CJ6" s="6">
        <f t="shared" si="7"/>
        <v>7</v>
      </c>
      <c r="CK6" s="6"/>
      <c r="CL6" s="6"/>
    </row>
    <row r="7" spans="1:90" x14ac:dyDescent="0.35">
      <c r="A7" s="8">
        <v>6</v>
      </c>
      <c r="B7" s="6" t="s">
        <v>42</v>
      </c>
      <c r="C7" s="266">
        <v>45461</v>
      </c>
      <c r="D7" s="266">
        <v>45464</v>
      </c>
      <c r="E7" s="266">
        <v>45275</v>
      </c>
      <c r="F7" s="140" t="s">
        <v>30</v>
      </c>
      <c r="G7" s="140" t="s">
        <v>26</v>
      </c>
      <c r="H7" s="274"/>
      <c r="I7" s="6"/>
      <c r="J7" s="8">
        <v>15</v>
      </c>
      <c r="K7" s="257">
        <v>2</v>
      </c>
      <c r="L7" s="8">
        <v>4</v>
      </c>
      <c r="M7" s="6"/>
      <c r="N7" s="275"/>
      <c r="O7" s="6"/>
      <c r="P7" s="8"/>
      <c r="Q7" s="8" t="s">
        <v>31</v>
      </c>
      <c r="R7" s="9"/>
      <c r="S7" s="9"/>
      <c r="T7" s="9"/>
      <c r="U7" s="33"/>
      <c r="V7" s="245" t="str">
        <f t="shared" si="0"/>
        <v>DK</v>
      </c>
      <c r="W7" s="146">
        <f t="shared" si="8"/>
        <v>4</v>
      </c>
      <c r="X7" s="146">
        <f t="shared" si="9"/>
        <v>3</v>
      </c>
      <c r="Z7" s="42">
        <f t="shared" si="1"/>
        <v>45275</v>
      </c>
      <c r="AB7">
        <f t="shared" si="2"/>
        <v>186</v>
      </c>
      <c r="AC7">
        <f t="shared" si="10"/>
        <v>0</v>
      </c>
      <c r="AD7">
        <f t="shared" si="11"/>
        <v>0</v>
      </c>
      <c r="AE7">
        <f t="shared" si="12"/>
        <v>0</v>
      </c>
      <c r="AF7">
        <f t="shared" si="13"/>
        <v>1</v>
      </c>
      <c r="AG7">
        <f t="shared" si="14"/>
        <v>0</v>
      </c>
      <c r="AH7" s="246" t="str">
        <f t="shared" si="3"/>
        <v>web</v>
      </c>
      <c r="AT7" s="6">
        <f t="shared" si="4"/>
        <v>6</v>
      </c>
      <c r="AU7" s="6">
        <f t="shared" si="4"/>
        <v>6</v>
      </c>
      <c r="AV7" s="6">
        <f t="shared" si="4"/>
        <v>6</v>
      </c>
      <c r="AW7" s="6">
        <f t="shared" si="4"/>
        <v>6</v>
      </c>
      <c r="AX7" s="6">
        <f t="shared" si="4"/>
        <v>6</v>
      </c>
      <c r="AY7" s="6">
        <f t="shared" si="4"/>
        <v>6</v>
      </c>
      <c r="AZ7" s="6">
        <f t="shared" si="4"/>
        <v>6</v>
      </c>
      <c r="BA7" s="6">
        <f t="shared" si="4"/>
        <v>6</v>
      </c>
      <c r="BB7" s="6">
        <f t="shared" si="4"/>
        <v>6</v>
      </c>
      <c r="BC7" s="6">
        <f t="shared" si="4"/>
        <v>6</v>
      </c>
      <c r="BD7" s="6">
        <f t="shared" si="5"/>
        <v>6</v>
      </c>
      <c r="BE7" s="6">
        <f t="shared" si="5"/>
        <v>6</v>
      </c>
      <c r="BF7" s="6">
        <f t="shared" si="5"/>
        <v>6</v>
      </c>
      <c r="BG7" s="6">
        <f t="shared" si="5"/>
        <v>6</v>
      </c>
      <c r="BH7" s="6">
        <f t="shared" si="5"/>
        <v>6</v>
      </c>
      <c r="BI7" s="6">
        <f t="shared" si="5"/>
        <v>6</v>
      </c>
      <c r="BJ7" s="6">
        <f t="shared" si="5"/>
        <v>6</v>
      </c>
      <c r="BK7" s="6">
        <f t="shared" si="5"/>
        <v>6</v>
      </c>
      <c r="BL7" s="6">
        <f t="shared" si="5"/>
        <v>6</v>
      </c>
      <c r="BM7" s="6">
        <f t="shared" si="5"/>
        <v>6</v>
      </c>
      <c r="BN7" s="6">
        <f t="shared" si="6"/>
        <v>6</v>
      </c>
      <c r="BO7" s="6">
        <f t="shared" si="6"/>
        <v>6</v>
      </c>
      <c r="BP7" s="6">
        <f t="shared" si="6"/>
        <v>6</v>
      </c>
      <c r="BQ7" s="6">
        <f t="shared" si="6"/>
        <v>6</v>
      </c>
      <c r="BR7" s="6">
        <f t="shared" si="6"/>
        <v>6</v>
      </c>
      <c r="BS7" s="6">
        <f t="shared" si="6"/>
        <v>6</v>
      </c>
      <c r="BT7" s="6">
        <f t="shared" si="6"/>
        <v>6</v>
      </c>
      <c r="BU7" s="6">
        <f t="shared" si="6"/>
        <v>6</v>
      </c>
      <c r="BV7" s="6">
        <f t="shared" si="6"/>
        <v>6</v>
      </c>
      <c r="BW7" s="6">
        <f t="shared" si="6"/>
        <v>6</v>
      </c>
      <c r="BX7" s="6">
        <f t="shared" si="7"/>
        <v>6</v>
      </c>
      <c r="BY7" s="6">
        <f t="shared" si="7"/>
        <v>6</v>
      </c>
      <c r="BZ7" s="6">
        <f t="shared" si="7"/>
        <v>6</v>
      </c>
      <c r="CA7" s="6">
        <f t="shared" si="7"/>
        <v>6</v>
      </c>
      <c r="CB7" s="6">
        <f t="shared" si="7"/>
        <v>6</v>
      </c>
      <c r="CC7" s="6">
        <f t="shared" si="7"/>
        <v>6</v>
      </c>
      <c r="CD7" s="6">
        <f t="shared" si="7"/>
        <v>6</v>
      </c>
      <c r="CE7" s="6">
        <f t="shared" si="7"/>
        <v>6</v>
      </c>
      <c r="CF7" s="6">
        <f t="shared" si="7"/>
        <v>6</v>
      </c>
      <c r="CG7" s="6">
        <f t="shared" si="7"/>
        <v>6</v>
      </c>
      <c r="CH7" s="6">
        <f t="shared" si="7"/>
        <v>6</v>
      </c>
      <c r="CI7" s="6">
        <f t="shared" si="7"/>
        <v>6</v>
      </c>
      <c r="CJ7" s="6">
        <f t="shared" si="7"/>
        <v>6</v>
      </c>
      <c r="CK7" s="6"/>
      <c r="CL7" s="6"/>
    </row>
    <row r="8" spans="1:90" x14ac:dyDescent="0.35">
      <c r="A8" s="8">
        <v>7</v>
      </c>
      <c r="B8" s="6" t="s">
        <v>43</v>
      </c>
      <c r="C8" s="266">
        <v>45460</v>
      </c>
      <c r="D8" s="266">
        <v>45467</v>
      </c>
      <c r="E8" s="266">
        <f>E7</f>
        <v>45275</v>
      </c>
      <c r="F8" s="140" t="s">
        <v>41</v>
      </c>
      <c r="G8" s="140" t="s">
        <v>26</v>
      </c>
      <c r="H8" s="274"/>
      <c r="I8" s="6"/>
      <c r="J8" s="8">
        <v>10</v>
      </c>
      <c r="K8" s="257">
        <v>2</v>
      </c>
      <c r="L8" s="8">
        <v>4</v>
      </c>
      <c r="M8" s="6"/>
      <c r="N8" s="275"/>
      <c r="O8" s="6"/>
      <c r="P8" s="8"/>
      <c r="Q8" s="8" t="s">
        <v>31</v>
      </c>
      <c r="R8" s="9"/>
      <c r="S8" s="9"/>
      <c r="T8" s="9"/>
      <c r="U8" s="33"/>
      <c r="V8" s="245" t="str">
        <f t="shared" si="0"/>
        <v>D</v>
      </c>
      <c r="W8" s="146">
        <f t="shared" si="8"/>
        <v>4</v>
      </c>
      <c r="X8" s="146">
        <f t="shared" si="9"/>
        <v>7</v>
      </c>
      <c r="Z8" s="42">
        <f t="shared" si="1"/>
        <v>45275</v>
      </c>
      <c r="AB8">
        <f t="shared" si="2"/>
        <v>185</v>
      </c>
      <c r="AC8">
        <f t="shared" si="10"/>
        <v>0</v>
      </c>
      <c r="AD8">
        <f t="shared" si="11"/>
        <v>0</v>
      </c>
      <c r="AE8">
        <f t="shared" si="12"/>
        <v>0</v>
      </c>
      <c r="AF8">
        <f t="shared" si="13"/>
        <v>1</v>
      </c>
      <c r="AG8">
        <f t="shared" si="14"/>
        <v>0</v>
      </c>
      <c r="AH8" s="246" t="str">
        <f t="shared" si="3"/>
        <v>web</v>
      </c>
      <c r="AT8" s="6">
        <f t="shared" si="4"/>
        <v>14</v>
      </c>
      <c r="AU8" s="6">
        <f t="shared" si="4"/>
        <v>14</v>
      </c>
      <c r="AV8" s="6">
        <f t="shared" si="4"/>
        <v>14</v>
      </c>
      <c r="AW8" s="6">
        <f t="shared" si="4"/>
        <v>14</v>
      </c>
      <c r="AX8" s="6">
        <f t="shared" si="4"/>
        <v>14</v>
      </c>
      <c r="AY8" s="6">
        <f t="shared" si="4"/>
        <v>14</v>
      </c>
      <c r="AZ8" s="6">
        <f t="shared" si="4"/>
        <v>14</v>
      </c>
      <c r="BA8" s="6">
        <f t="shared" si="4"/>
        <v>14</v>
      </c>
      <c r="BB8" s="6">
        <f t="shared" si="4"/>
        <v>14</v>
      </c>
      <c r="BC8" s="6">
        <f t="shared" si="4"/>
        <v>14</v>
      </c>
      <c r="BD8" s="6">
        <f t="shared" si="5"/>
        <v>14</v>
      </c>
      <c r="BE8" s="6">
        <f t="shared" si="5"/>
        <v>14</v>
      </c>
      <c r="BF8" s="6">
        <f t="shared" si="5"/>
        <v>14</v>
      </c>
      <c r="BG8" s="6">
        <f t="shared" si="5"/>
        <v>14</v>
      </c>
      <c r="BH8" s="6">
        <f t="shared" si="5"/>
        <v>14</v>
      </c>
      <c r="BI8" s="6">
        <f t="shared" si="5"/>
        <v>14</v>
      </c>
      <c r="BJ8" s="6">
        <f t="shared" si="5"/>
        <v>14</v>
      </c>
      <c r="BK8" s="6">
        <f t="shared" si="5"/>
        <v>14</v>
      </c>
      <c r="BL8" s="6">
        <f t="shared" si="5"/>
        <v>14</v>
      </c>
      <c r="BM8" s="6">
        <f t="shared" si="5"/>
        <v>14</v>
      </c>
      <c r="BN8" s="6">
        <f t="shared" si="6"/>
        <v>14</v>
      </c>
      <c r="BO8" s="6">
        <f t="shared" si="6"/>
        <v>14</v>
      </c>
      <c r="BP8" s="6">
        <f t="shared" si="6"/>
        <v>14</v>
      </c>
      <c r="BQ8" s="6">
        <f t="shared" si="6"/>
        <v>14</v>
      </c>
      <c r="BR8" s="6">
        <f t="shared" si="6"/>
        <v>14</v>
      </c>
      <c r="BS8" s="6">
        <f t="shared" si="6"/>
        <v>14</v>
      </c>
      <c r="BT8" s="6">
        <f t="shared" si="6"/>
        <v>14</v>
      </c>
      <c r="BU8" s="6">
        <f t="shared" si="6"/>
        <v>14</v>
      </c>
      <c r="BV8" s="6">
        <f t="shared" si="6"/>
        <v>14</v>
      </c>
      <c r="BW8" s="6">
        <f t="shared" si="6"/>
        <v>14</v>
      </c>
      <c r="BX8" s="6">
        <f t="shared" si="7"/>
        <v>14</v>
      </c>
      <c r="BY8" s="6">
        <f t="shared" si="7"/>
        <v>14</v>
      </c>
      <c r="BZ8" s="6">
        <f t="shared" si="7"/>
        <v>14</v>
      </c>
      <c r="CA8" s="6">
        <f t="shared" si="7"/>
        <v>14</v>
      </c>
      <c r="CB8" s="6">
        <f t="shared" si="7"/>
        <v>14</v>
      </c>
      <c r="CC8" s="6">
        <f t="shared" si="7"/>
        <v>14</v>
      </c>
      <c r="CD8" s="6">
        <f t="shared" si="7"/>
        <v>14</v>
      </c>
      <c r="CE8" s="6">
        <f t="shared" si="7"/>
        <v>14</v>
      </c>
      <c r="CF8" s="6">
        <f t="shared" si="7"/>
        <v>14</v>
      </c>
      <c r="CG8" s="6">
        <f t="shared" si="7"/>
        <v>14</v>
      </c>
      <c r="CH8" s="6">
        <f t="shared" si="7"/>
        <v>14</v>
      </c>
      <c r="CI8" s="6">
        <f t="shared" si="7"/>
        <v>14</v>
      </c>
      <c r="CJ8" s="6">
        <f t="shared" si="7"/>
        <v>14</v>
      </c>
      <c r="CK8" s="6"/>
      <c r="CL8" s="6"/>
    </row>
    <row r="9" spans="1:90" x14ac:dyDescent="0.35">
      <c r="A9" s="8">
        <v>8</v>
      </c>
      <c r="B9" s="6" t="s">
        <v>44</v>
      </c>
      <c r="C9" s="266">
        <v>45480</v>
      </c>
      <c r="D9" s="266">
        <v>45487</v>
      </c>
      <c r="E9" s="266">
        <f t="shared" ref="E9:E24" si="15">E8</f>
        <v>45275</v>
      </c>
      <c r="F9" s="140" t="s">
        <v>30</v>
      </c>
      <c r="G9" s="140" t="s">
        <v>26</v>
      </c>
      <c r="H9" s="274"/>
      <c r="I9" s="6"/>
      <c r="J9" s="8">
        <v>10</v>
      </c>
      <c r="K9" s="8">
        <v>1</v>
      </c>
      <c r="L9" s="8">
        <v>2</v>
      </c>
      <c r="M9" s="6"/>
      <c r="N9" s="275"/>
      <c r="O9" s="6"/>
      <c r="P9" s="8"/>
      <c r="Q9" s="8" t="s">
        <v>31</v>
      </c>
      <c r="R9" s="9"/>
      <c r="S9" s="9"/>
      <c r="T9" s="9"/>
      <c r="U9" s="33"/>
      <c r="V9" s="245" t="str">
        <f t="shared" si="0"/>
        <v>DK</v>
      </c>
      <c r="W9" s="146">
        <f t="shared" si="8"/>
        <v>2</v>
      </c>
      <c r="X9" s="146">
        <f t="shared" si="9"/>
        <v>7</v>
      </c>
      <c r="Z9" s="42">
        <f t="shared" si="1"/>
        <v>45275</v>
      </c>
      <c r="AB9">
        <f t="shared" si="2"/>
        <v>205</v>
      </c>
      <c r="AC9">
        <f t="shared" si="10"/>
        <v>0</v>
      </c>
      <c r="AD9">
        <f t="shared" si="11"/>
        <v>0</v>
      </c>
      <c r="AE9">
        <f t="shared" si="12"/>
        <v>0</v>
      </c>
      <c r="AF9">
        <f t="shared" si="13"/>
        <v>1</v>
      </c>
      <c r="AG9">
        <f t="shared" si="14"/>
        <v>0</v>
      </c>
      <c r="AH9" s="246" t="str">
        <f t="shared" si="3"/>
        <v>web</v>
      </c>
      <c r="AT9" s="6">
        <f t="shared" si="4"/>
        <v>7</v>
      </c>
      <c r="AU9" s="6">
        <f t="shared" si="4"/>
        <v>7</v>
      </c>
      <c r="AV9" s="6">
        <f t="shared" si="4"/>
        <v>7</v>
      </c>
      <c r="AW9" s="6">
        <f t="shared" si="4"/>
        <v>7</v>
      </c>
      <c r="AX9" s="6">
        <f t="shared" si="4"/>
        <v>7</v>
      </c>
      <c r="AY9" s="6">
        <f t="shared" si="4"/>
        <v>7</v>
      </c>
      <c r="AZ9" s="6">
        <f t="shared" si="4"/>
        <v>7</v>
      </c>
      <c r="BA9" s="6">
        <f t="shared" si="4"/>
        <v>7</v>
      </c>
      <c r="BB9" s="6">
        <f t="shared" si="4"/>
        <v>7</v>
      </c>
      <c r="BC9" s="6">
        <f t="shared" si="4"/>
        <v>7</v>
      </c>
      <c r="BD9" s="6">
        <f t="shared" si="5"/>
        <v>7</v>
      </c>
      <c r="BE9" s="6">
        <f t="shared" si="5"/>
        <v>7</v>
      </c>
      <c r="BF9" s="6">
        <f t="shared" si="5"/>
        <v>7</v>
      </c>
      <c r="BG9" s="6">
        <f t="shared" si="5"/>
        <v>7</v>
      </c>
      <c r="BH9" s="6">
        <f t="shared" si="5"/>
        <v>7</v>
      </c>
      <c r="BI9" s="6">
        <f t="shared" si="5"/>
        <v>7</v>
      </c>
      <c r="BJ9" s="6">
        <f t="shared" si="5"/>
        <v>7</v>
      </c>
      <c r="BK9" s="6">
        <f t="shared" si="5"/>
        <v>7</v>
      </c>
      <c r="BL9" s="6">
        <f t="shared" si="5"/>
        <v>7</v>
      </c>
      <c r="BM9" s="6">
        <f t="shared" si="5"/>
        <v>7</v>
      </c>
      <c r="BN9" s="6">
        <f t="shared" si="6"/>
        <v>7</v>
      </c>
      <c r="BO9" s="6">
        <f t="shared" si="6"/>
        <v>7</v>
      </c>
      <c r="BP9" s="6">
        <f t="shared" si="6"/>
        <v>7</v>
      </c>
      <c r="BQ9" s="6">
        <f t="shared" si="6"/>
        <v>7</v>
      </c>
      <c r="BR9" s="6">
        <f t="shared" si="6"/>
        <v>7</v>
      </c>
      <c r="BS9" s="6">
        <f t="shared" si="6"/>
        <v>7</v>
      </c>
      <c r="BT9" s="6">
        <f t="shared" si="6"/>
        <v>7</v>
      </c>
      <c r="BU9" s="6">
        <f t="shared" si="6"/>
        <v>7</v>
      </c>
      <c r="BV9" s="6">
        <f t="shared" si="6"/>
        <v>7</v>
      </c>
      <c r="BW9" s="6">
        <f t="shared" si="6"/>
        <v>7</v>
      </c>
      <c r="BX9" s="6">
        <f t="shared" si="7"/>
        <v>7</v>
      </c>
      <c r="BY9" s="6">
        <f t="shared" si="7"/>
        <v>7</v>
      </c>
      <c r="BZ9" s="6">
        <f t="shared" si="7"/>
        <v>7</v>
      </c>
      <c r="CA9" s="6">
        <f t="shared" si="7"/>
        <v>7</v>
      </c>
      <c r="CB9" s="6">
        <f t="shared" si="7"/>
        <v>7</v>
      </c>
      <c r="CC9" s="6">
        <f t="shared" si="7"/>
        <v>7</v>
      </c>
      <c r="CD9" s="6">
        <f t="shared" si="7"/>
        <v>7</v>
      </c>
      <c r="CE9" s="6">
        <f t="shared" si="7"/>
        <v>7</v>
      </c>
      <c r="CF9" s="6">
        <f t="shared" si="7"/>
        <v>7</v>
      </c>
      <c r="CG9" s="6">
        <f t="shared" si="7"/>
        <v>7</v>
      </c>
      <c r="CH9" s="6">
        <f t="shared" si="7"/>
        <v>7</v>
      </c>
      <c r="CI9" s="6">
        <f t="shared" si="7"/>
        <v>7</v>
      </c>
      <c r="CJ9" s="6">
        <f t="shared" si="7"/>
        <v>7</v>
      </c>
      <c r="CK9" s="6"/>
      <c r="CL9" s="6"/>
    </row>
    <row r="10" spans="1:90" x14ac:dyDescent="0.35">
      <c r="A10" s="8">
        <v>9</v>
      </c>
      <c r="B10" s="6" t="s">
        <v>45</v>
      </c>
      <c r="C10" s="266">
        <v>45519</v>
      </c>
      <c r="D10" s="266">
        <v>45522</v>
      </c>
      <c r="E10" s="266">
        <f t="shared" si="15"/>
        <v>45275</v>
      </c>
      <c r="F10" s="140" t="s">
        <v>30</v>
      </c>
      <c r="G10" s="140" t="s">
        <v>6</v>
      </c>
      <c r="H10" s="274"/>
      <c r="I10" s="6"/>
      <c r="J10" s="8">
        <v>10</v>
      </c>
      <c r="K10" s="8">
        <v>1</v>
      </c>
      <c r="L10" s="8">
        <v>2</v>
      </c>
      <c r="M10" s="6"/>
      <c r="N10" s="275"/>
      <c r="O10" s="6"/>
      <c r="P10" s="8"/>
      <c r="Q10" s="8" t="s">
        <v>31</v>
      </c>
      <c r="R10" s="9"/>
      <c r="S10" s="9"/>
      <c r="T10" s="9"/>
      <c r="U10" s="33"/>
      <c r="V10" s="245" t="str">
        <f t="shared" si="0"/>
        <v>DK</v>
      </c>
      <c r="W10" s="146">
        <f t="shared" si="8"/>
        <v>2</v>
      </c>
      <c r="X10" s="146">
        <f t="shared" si="9"/>
        <v>3</v>
      </c>
      <c r="Z10" s="42">
        <f t="shared" si="1"/>
        <v>45275</v>
      </c>
      <c r="AB10">
        <f t="shared" si="2"/>
        <v>244</v>
      </c>
      <c r="AC10">
        <f t="shared" si="10"/>
        <v>0</v>
      </c>
      <c r="AD10">
        <f t="shared" si="11"/>
        <v>0</v>
      </c>
      <c r="AE10">
        <f t="shared" si="12"/>
        <v>0</v>
      </c>
      <c r="AF10">
        <f t="shared" si="13"/>
        <v>1</v>
      </c>
      <c r="AG10">
        <f t="shared" si="14"/>
        <v>0</v>
      </c>
      <c r="AH10" s="246" t="str">
        <f t="shared" si="3"/>
        <v>WEB</v>
      </c>
      <c r="AT10" s="6">
        <f t="shared" si="4"/>
        <v>3</v>
      </c>
      <c r="AU10" s="6">
        <f t="shared" si="4"/>
        <v>3</v>
      </c>
      <c r="AV10" s="6">
        <f t="shared" si="4"/>
        <v>3</v>
      </c>
      <c r="AW10" s="6">
        <f t="shared" si="4"/>
        <v>3</v>
      </c>
      <c r="AX10" s="6">
        <f t="shared" si="4"/>
        <v>3</v>
      </c>
      <c r="AY10" s="6">
        <f t="shared" si="4"/>
        <v>3</v>
      </c>
      <c r="AZ10" s="6">
        <f t="shared" si="4"/>
        <v>3</v>
      </c>
      <c r="BA10" s="6">
        <f t="shared" si="4"/>
        <v>3</v>
      </c>
      <c r="BB10" s="6">
        <f t="shared" si="4"/>
        <v>3</v>
      </c>
      <c r="BC10" s="6">
        <f t="shared" si="4"/>
        <v>3</v>
      </c>
      <c r="BD10" s="6">
        <f t="shared" si="5"/>
        <v>3</v>
      </c>
      <c r="BE10" s="6">
        <f t="shared" si="5"/>
        <v>3</v>
      </c>
      <c r="BF10" s="6">
        <f t="shared" si="5"/>
        <v>3</v>
      </c>
      <c r="BG10" s="6">
        <f t="shared" si="5"/>
        <v>3</v>
      </c>
      <c r="BH10" s="6">
        <f t="shared" si="5"/>
        <v>3</v>
      </c>
      <c r="BI10" s="6">
        <f t="shared" si="5"/>
        <v>3</v>
      </c>
      <c r="BJ10" s="6">
        <f t="shared" si="5"/>
        <v>3</v>
      </c>
      <c r="BK10" s="6">
        <f t="shared" si="5"/>
        <v>3</v>
      </c>
      <c r="BL10" s="6">
        <f t="shared" si="5"/>
        <v>3</v>
      </c>
      <c r="BM10" s="6">
        <f t="shared" si="5"/>
        <v>3</v>
      </c>
      <c r="BN10" s="6">
        <f t="shared" si="6"/>
        <v>3</v>
      </c>
      <c r="BO10" s="6">
        <f t="shared" si="6"/>
        <v>3</v>
      </c>
      <c r="BP10" s="6">
        <f t="shared" si="6"/>
        <v>3</v>
      </c>
      <c r="BQ10" s="6">
        <f t="shared" si="6"/>
        <v>3</v>
      </c>
      <c r="BR10" s="6">
        <f t="shared" si="6"/>
        <v>3</v>
      </c>
      <c r="BS10" s="6">
        <f t="shared" si="6"/>
        <v>3</v>
      </c>
      <c r="BT10" s="6">
        <f t="shared" si="6"/>
        <v>3</v>
      </c>
      <c r="BU10" s="6">
        <f t="shared" si="6"/>
        <v>3</v>
      </c>
      <c r="BV10" s="6">
        <f t="shared" si="6"/>
        <v>3</v>
      </c>
      <c r="BW10" s="6">
        <f t="shared" si="6"/>
        <v>3</v>
      </c>
      <c r="BX10" s="6">
        <f t="shared" si="7"/>
        <v>3</v>
      </c>
      <c r="BY10" s="6">
        <f t="shared" si="7"/>
        <v>3</v>
      </c>
      <c r="BZ10" s="6">
        <f t="shared" si="7"/>
        <v>3</v>
      </c>
      <c r="CA10" s="6">
        <f t="shared" si="7"/>
        <v>3</v>
      </c>
      <c r="CB10" s="6">
        <f t="shared" si="7"/>
        <v>3</v>
      </c>
      <c r="CC10" s="6">
        <f t="shared" si="7"/>
        <v>3</v>
      </c>
      <c r="CD10" s="6">
        <f t="shared" si="7"/>
        <v>3</v>
      </c>
      <c r="CE10" s="6">
        <f t="shared" si="7"/>
        <v>3</v>
      </c>
      <c r="CF10" s="6">
        <f t="shared" si="7"/>
        <v>3</v>
      </c>
      <c r="CG10" s="6">
        <f t="shared" si="7"/>
        <v>3</v>
      </c>
      <c r="CH10" s="6">
        <f t="shared" si="7"/>
        <v>3</v>
      </c>
      <c r="CI10" s="6">
        <f t="shared" si="7"/>
        <v>3</v>
      </c>
      <c r="CJ10" s="6">
        <f t="shared" si="7"/>
        <v>3</v>
      </c>
      <c r="CK10" s="6"/>
      <c r="CL10" s="6"/>
    </row>
    <row r="11" spans="1:90" x14ac:dyDescent="0.35">
      <c r="A11" s="8">
        <v>10</v>
      </c>
      <c r="B11" s="6" t="s">
        <v>46</v>
      </c>
      <c r="C11" s="266">
        <v>45427</v>
      </c>
      <c r="D11" s="266">
        <v>45430</v>
      </c>
      <c r="E11" s="266">
        <f t="shared" si="15"/>
        <v>45275</v>
      </c>
      <c r="F11" s="140" t="s">
        <v>30</v>
      </c>
      <c r="G11" s="140" t="s">
        <v>26</v>
      </c>
      <c r="H11" s="274"/>
      <c r="I11" s="6"/>
      <c r="J11" s="8">
        <v>10</v>
      </c>
      <c r="K11" s="8">
        <v>1</v>
      </c>
      <c r="L11" s="8">
        <v>2</v>
      </c>
      <c r="M11" s="264" t="s">
        <v>47</v>
      </c>
      <c r="N11" s="275"/>
      <c r="O11" s="6"/>
      <c r="P11" s="8"/>
      <c r="Q11" s="8" t="s">
        <v>31</v>
      </c>
      <c r="R11" s="9"/>
      <c r="S11" s="9"/>
      <c r="T11" s="9"/>
      <c r="U11" s="33"/>
      <c r="V11" s="245" t="str">
        <f t="shared" si="0"/>
        <v>DK</v>
      </c>
      <c r="W11" s="146">
        <f t="shared" si="8"/>
        <v>2</v>
      </c>
      <c r="X11" s="146">
        <f t="shared" si="9"/>
        <v>3</v>
      </c>
      <c r="Z11" s="42">
        <f t="shared" si="1"/>
        <v>45275</v>
      </c>
      <c r="AB11">
        <f t="shared" si="2"/>
        <v>152</v>
      </c>
      <c r="AC11">
        <f t="shared" si="10"/>
        <v>0</v>
      </c>
      <c r="AD11">
        <f t="shared" si="11"/>
        <v>0</v>
      </c>
      <c r="AE11">
        <f t="shared" si="12"/>
        <v>1</v>
      </c>
      <c r="AF11">
        <f t="shared" si="13"/>
        <v>0</v>
      </c>
      <c r="AG11">
        <f t="shared" si="14"/>
        <v>0</v>
      </c>
      <c r="AH11" s="246" t="str">
        <f t="shared" si="3"/>
        <v>web</v>
      </c>
      <c r="AT11" s="6">
        <f t="shared" si="4"/>
        <v>3</v>
      </c>
      <c r="AU11" s="6">
        <f t="shared" si="4"/>
        <v>3</v>
      </c>
      <c r="AV11" s="6">
        <f t="shared" si="4"/>
        <v>3</v>
      </c>
      <c r="AW11" s="6">
        <f t="shared" si="4"/>
        <v>3</v>
      </c>
      <c r="AX11" s="6">
        <f t="shared" si="4"/>
        <v>3</v>
      </c>
      <c r="AY11" s="6">
        <f t="shared" si="4"/>
        <v>3</v>
      </c>
      <c r="AZ11" s="6">
        <f t="shared" si="4"/>
        <v>3</v>
      </c>
      <c r="BA11" s="6">
        <f t="shared" si="4"/>
        <v>3</v>
      </c>
      <c r="BB11" s="6">
        <f t="shared" si="4"/>
        <v>3</v>
      </c>
      <c r="BC11" s="6">
        <f t="shared" si="4"/>
        <v>3</v>
      </c>
      <c r="BD11" s="6">
        <f t="shared" si="5"/>
        <v>3</v>
      </c>
      <c r="BE11" s="6">
        <f t="shared" si="5"/>
        <v>3</v>
      </c>
      <c r="BF11" s="6">
        <f t="shared" si="5"/>
        <v>3</v>
      </c>
      <c r="BG11" s="6">
        <f t="shared" si="5"/>
        <v>3</v>
      </c>
      <c r="BH11" s="6">
        <f t="shared" si="5"/>
        <v>3</v>
      </c>
      <c r="BI11" s="6">
        <f t="shared" si="5"/>
        <v>3</v>
      </c>
      <c r="BJ11" s="6">
        <f t="shared" si="5"/>
        <v>3</v>
      </c>
      <c r="BK11" s="6">
        <f t="shared" si="5"/>
        <v>3</v>
      </c>
      <c r="BL11" s="6">
        <f t="shared" si="5"/>
        <v>3</v>
      </c>
      <c r="BM11" s="6">
        <f t="shared" si="5"/>
        <v>3</v>
      </c>
      <c r="BN11" s="6">
        <f t="shared" si="6"/>
        <v>3</v>
      </c>
      <c r="BO11" s="6">
        <f t="shared" si="6"/>
        <v>3</v>
      </c>
      <c r="BP11" s="6">
        <f t="shared" si="6"/>
        <v>3</v>
      </c>
      <c r="BQ11" s="6">
        <f t="shared" si="6"/>
        <v>3</v>
      </c>
      <c r="BR11" s="6">
        <f t="shared" si="6"/>
        <v>3</v>
      </c>
      <c r="BS11" s="6">
        <f t="shared" si="6"/>
        <v>3</v>
      </c>
      <c r="BT11" s="6">
        <f t="shared" si="6"/>
        <v>3</v>
      </c>
      <c r="BU11" s="6">
        <f t="shared" si="6"/>
        <v>3</v>
      </c>
      <c r="BV11" s="6">
        <f t="shared" si="6"/>
        <v>3</v>
      </c>
      <c r="BW11" s="6">
        <f t="shared" si="6"/>
        <v>3</v>
      </c>
      <c r="BX11" s="6">
        <f t="shared" si="7"/>
        <v>3</v>
      </c>
      <c r="BY11" s="6">
        <f t="shared" si="7"/>
        <v>3</v>
      </c>
      <c r="BZ11" s="6">
        <f t="shared" si="7"/>
        <v>3</v>
      </c>
      <c r="CA11" s="6">
        <f t="shared" si="7"/>
        <v>3</v>
      </c>
      <c r="CB11" s="6">
        <f t="shared" si="7"/>
        <v>3</v>
      </c>
      <c r="CC11" s="6">
        <f t="shared" si="7"/>
        <v>3</v>
      </c>
      <c r="CD11" s="6">
        <f t="shared" si="7"/>
        <v>3</v>
      </c>
      <c r="CE11" s="6">
        <f t="shared" si="7"/>
        <v>3</v>
      </c>
      <c r="CF11" s="6">
        <f t="shared" si="7"/>
        <v>3</v>
      </c>
      <c r="CG11" s="6">
        <f t="shared" si="7"/>
        <v>3</v>
      </c>
      <c r="CH11" s="6">
        <f t="shared" si="7"/>
        <v>3</v>
      </c>
      <c r="CI11" s="6">
        <f t="shared" si="7"/>
        <v>3</v>
      </c>
      <c r="CJ11" s="6">
        <f t="shared" si="7"/>
        <v>3</v>
      </c>
      <c r="CK11" s="6"/>
      <c r="CL11" s="6"/>
    </row>
    <row r="12" spans="1:90" x14ac:dyDescent="0.35">
      <c r="A12" s="8">
        <v>11</v>
      </c>
      <c r="B12" s="6" t="s">
        <v>48</v>
      </c>
      <c r="C12" s="266">
        <v>45473</v>
      </c>
      <c r="D12" s="266">
        <v>45480</v>
      </c>
      <c r="E12" s="266">
        <f t="shared" si="15"/>
        <v>45275</v>
      </c>
      <c r="F12" s="140" t="s">
        <v>30</v>
      </c>
      <c r="G12" s="140" t="s">
        <v>6</v>
      </c>
      <c r="H12" s="274"/>
      <c r="I12" s="6"/>
      <c r="J12" s="8">
        <v>10</v>
      </c>
      <c r="K12" s="8">
        <v>1</v>
      </c>
      <c r="L12" s="8">
        <v>2</v>
      </c>
      <c r="M12" s="6"/>
      <c r="N12" s="275">
        <v>42272444</v>
      </c>
      <c r="O12" s="6"/>
      <c r="P12" s="8"/>
      <c r="Q12" s="8" t="s">
        <v>31</v>
      </c>
      <c r="R12" s="9"/>
      <c r="S12" s="9"/>
      <c r="T12" s="9"/>
      <c r="U12" s="33"/>
      <c r="V12" s="245" t="str">
        <f t="shared" si="0"/>
        <v>DK</v>
      </c>
      <c r="W12" s="146">
        <f t="shared" si="8"/>
        <v>2</v>
      </c>
      <c r="X12" s="146">
        <f t="shared" si="9"/>
        <v>7</v>
      </c>
      <c r="Z12" s="42">
        <f t="shared" si="1"/>
        <v>45275</v>
      </c>
      <c r="AB12">
        <f t="shared" si="2"/>
        <v>198</v>
      </c>
      <c r="AC12">
        <f t="shared" si="10"/>
        <v>0</v>
      </c>
      <c r="AD12">
        <f t="shared" si="11"/>
        <v>0</v>
      </c>
      <c r="AE12">
        <f t="shared" si="12"/>
        <v>0</v>
      </c>
      <c r="AF12">
        <f t="shared" si="13"/>
        <v>1</v>
      </c>
      <c r="AG12">
        <f t="shared" si="14"/>
        <v>0</v>
      </c>
      <c r="AH12" s="246" t="str">
        <f t="shared" si="3"/>
        <v>WEB</v>
      </c>
      <c r="AT12" s="6">
        <f t="shared" ref="AT12:BC21" si="16">IF($Z12&lt;AT$1,$X12*$K12,0)</f>
        <v>7</v>
      </c>
      <c r="AU12" s="6">
        <f t="shared" si="16"/>
        <v>7</v>
      </c>
      <c r="AV12" s="6">
        <f t="shared" si="16"/>
        <v>7</v>
      </c>
      <c r="AW12" s="6">
        <f t="shared" si="16"/>
        <v>7</v>
      </c>
      <c r="AX12" s="6">
        <f t="shared" si="16"/>
        <v>7</v>
      </c>
      <c r="AY12" s="6">
        <f t="shared" si="16"/>
        <v>7</v>
      </c>
      <c r="AZ12" s="6">
        <f t="shared" si="16"/>
        <v>7</v>
      </c>
      <c r="BA12" s="6">
        <f t="shared" si="16"/>
        <v>7</v>
      </c>
      <c r="BB12" s="6">
        <f t="shared" si="16"/>
        <v>7</v>
      </c>
      <c r="BC12" s="6">
        <f t="shared" si="16"/>
        <v>7</v>
      </c>
      <c r="BD12" s="6">
        <f t="shared" ref="BD12:BM21" si="17">IF($Z12&lt;BD$1,$X12*$K12,0)</f>
        <v>7</v>
      </c>
      <c r="BE12" s="6">
        <f t="shared" si="17"/>
        <v>7</v>
      </c>
      <c r="BF12" s="6">
        <f t="shared" si="17"/>
        <v>7</v>
      </c>
      <c r="BG12" s="6">
        <f t="shared" si="17"/>
        <v>7</v>
      </c>
      <c r="BH12" s="6">
        <f t="shared" si="17"/>
        <v>7</v>
      </c>
      <c r="BI12" s="6">
        <f t="shared" si="17"/>
        <v>7</v>
      </c>
      <c r="BJ12" s="6">
        <f t="shared" si="17"/>
        <v>7</v>
      </c>
      <c r="BK12" s="6">
        <f t="shared" si="17"/>
        <v>7</v>
      </c>
      <c r="BL12" s="6">
        <f t="shared" si="17"/>
        <v>7</v>
      </c>
      <c r="BM12" s="6">
        <f t="shared" si="17"/>
        <v>7</v>
      </c>
      <c r="BN12" s="6">
        <f t="shared" ref="BN12:BW21" si="18">IF($Z12&lt;BN$1,$X12*$K12,0)</f>
        <v>7</v>
      </c>
      <c r="BO12" s="6">
        <f t="shared" si="18"/>
        <v>7</v>
      </c>
      <c r="BP12" s="6">
        <f t="shared" si="18"/>
        <v>7</v>
      </c>
      <c r="BQ12" s="6">
        <f t="shared" si="18"/>
        <v>7</v>
      </c>
      <c r="BR12" s="6">
        <f t="shared" si="18"/>
        <v>7</v>
      </c>
      <c r="BS12" s="6">
        <f t="shared" si="18"/>
        <v>7</v>
      </c>
      <c r="BT12" s="6">
        <f t="shared" si="18"/>
        <v>7</v>
      </c>
      <c r="BU12" s="6">
        <f t="shared" si="18"/>
        <v>7</v>
      </c>
      <c r="BV12" s="6">
        <f t="shared" si="18"/>
        <v>7</v>
      </c>
      <c r="BW12" s="6">
        <f t="shared" si="18"/>
        <v>7</v>
      </c>
      <c r="BX12" s="6">
        <f t="shared" ref="BX12:CJ21" si="19">IF($Z12&lt;BX$1,$X12*$K12,0)</f>
        <v>7</v>
      </c>
      <c r="BY12" s="6">
        <f t="shared" si="19"/>
        <v>7</v>
      </c>
      <c r="BZ12" s="6">
        <f t="shared" si="19"/>
        <v>7</v>
      </c>
      <c r="CA12" s="6">
        <f t="shared" si="19"/>
        <v>7</v>
      </c>
      <c r="CB12" s="6">
        <f t="shared" si="19"/>
        <v>7</v>
      </c>
      <c r="CC12" s="6">
        <f t="shared" si="19"/>
        <v>7</v>
      </c>
      <c r="CD12" s="6">
        <f t="shared" si="19"/>
        <v>7</v>
      </c>
      <c r="CE12" s="6">
        <f t="shared" si="19"/>
        <v>7</v>
      </c>
      <c r="CF12" s="6">
        <f t="shared" si="19"/>
        <v>7</v>
      </c>
      <c r="CG12" s="6">
        <f t="shared" si="19"/>
        <v>7</v>
      </c>
      <c r="CH12" s="6">
        <f t="shared" si="19"/>
        <v>7</v>
      </c>
      <c r="CI12" s="6">
        <f t="shared" si="19"/>
        <v>7</v>
      </c>
      <c r="CJ12" s="6">
        <f t="shared" si="19"/>
        <v>7</v>
      </c>
      <c r="CK12" s="6"/>
      <c r="CL12" s="6"/>
    </row>
    <row r="13" spans="1:90" x14ac:dyDescent="0.35">
      <c r="A13" s="8">
        <v>12</v>
      </c>
      <c r="B13" s="6" t="s">
        <v>49</v>
      </c>
      <c r="C13" s="266">
        <v>45553</v>
      </c>
      <c r="D13" s="266">
        <v>45558</v>
      </c>
      <c r="E13" s="266">
        <f t="shared" si="15"/>
        <v>45275</v>
      </c>
      <c r="F13" s="140" t="s">
        <v>30</v>
      </c>
      <c r="G13" s="140" t="s">
        <v>6</v>
      </c>
      <c r="H13" s="274"/>
      <c r="I13" s="141"/>
      <c r="J13" s="8">
        <v>10</v>
      </c>
      <c r="K13" s="8">
        <v>1</v>
      </c>
      <c r="L13" s="8">
        <v>2</v>
      </c>
      <c r="M13" s="6"/>
      <c r="N13" s="275"/>
      <c r="O13" s="6"/>
      <c r="P13" s="8"/>
      <c r="Q13" s="8" t="s">
        <v>31</v>
      </c>
      <c r="R13" s="12"/>
      <c r="S13" s="12"/>
      <c r="T13" s="12"/>
      <c r="U13" s="33"/>
      <c r="V13" s="245" t="str">
        <f t="shared" si="0"/>
        <v>DK</v>
      </c>
      <c r="W13" s="146">
        <f t="shared" si="8"/>
        <v>2</v>
      </c>
      <c r="X13" s="146">
        <f t="shared" si="9"/>
        <v>5</v>
      </c>
      <c r="Z13" s="42">
        <f t="shared" si="1"/>
        <v>45275</v>
      </c>
      <c r="AB13">
        <f t="shared" si="2"/>
        <v>278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f t="shared" si="13"/>
        <v>0</v>
      </c>
      <c r="AG13">
        <f t="shared" si="14"/>
        <v>1</v>
      </c>
      <c r="AH13" s="246" t="str">
        <f t="shared" si="3"/>
        <v>WEB</v>
      </c>
      <c r="AT13" s="6">
        <f t="shared" si="16"/>
        <v>5</v>
      </c>
      <c r="AU13" s="6">
        <f t="shared" si="16"/>
        <v>5</v>
      </c>
      <c r="AV13" s="6">
        <f t="shared" si="16"/>
        <v>5</v>
      </c>
      <c r="AW13" s="6">
        <f t="shared" si="16"/>
        <v>5</v>
      </c>
      <c r="AX13" s="6">
        <f t="shared" si="16"/>
        <v>5</v>
      </c>
      <c r="AY13" s="6">
        <f t="shared" si="16"/>
        <v>5</v>
      </c>
      <c r="AZ13" s="6">
        <f t="shared" si="16"/>
        <v>5</v>
      </c>
      <c r="BA13" s="6">
        <f t="shared" si="16"/>
        <v>5</v>
      </c>
      <c r="BB13" s="6">
        <f t="shared" si="16"/>
        <v>5</v>
      </c>
      <c r="BC13" s="6">
        <f t="shared" si="16"/>
        <v>5</v>
      </c>
      <c r="BD13" s="6">
        <f t="shared" si="17"/>
        <v>5</v>
      </c>
      <c r="BE13" s="6">
        <f t="shared" si="17"/>
        <v>5</v>
      </c>
      <c r="BF13" s="6">
        <f t="shared" si="17"/>
        <v>5</v>
      </c>
      <c r="BG13" s="6">
        <f t="shared" si="17"/>
        <v>5</v>
      </c>
      <c r="BH13" s="6">
        <f t="shared" si="17"/>
        <v>5</v>
      </c>
      <c r="BI13" s="6">
        <f t="shared" si="17"/>
        <v>5</v>
      </c>
      <c r="BJ13" s="6">
        <f t="shared" si="17"/>
        <v>5</v>
      </c>
      <c r="BK13" s="6">
        <f t="shared" si="17"/>
        <v>5</v>
      </c>
      <c r="BL13" s="6">
        <f t="shared" si="17"/>
        <v>5</v>
      </c>
      <c r="BM13" s="6">
        <f t="shared" si="17"/>
        <v>5</v>
      </c>
      <c r="BN13" s="6">
        <f t="shared" si="18"/>
        <v>5</v>
      </c>
      <c r="BO13" s="6">
        <f t="shared" si="18"/>
        <v>5</v>
      </c>
      <c r="BP13" s="6">
        <f t="shared" si="18"/>
        <v>5</v>
      </c>
      <c r="BQ13" s="6">
        <f t="shared" si="18"/>
        <v>5</v>
      </c>
      <c r="BR13" s="6">
        <f t="shared" si="18"/>
        <v>5</v>
      </c>
      <c r="BS13" s="6">
        <f t="shared" si="18"/>
        <v>5</v>
      </c>
      <c r="BT13" s="6">
        <f t="shared" si="18"/>
        <v>5</v>
      </c>
      <c r="BU13" s="6">
        <f t="shared" si="18"/>
        <v>5</v>
      </c>
      <c r="BV13" s="6">
        <f t="shared" si="18"/>
        <v>5</v>
      </c>
      <c r="BW13" s="6">
        <f t="shared" si="18"/>
        <v>5</v>
      </c>
      <c r="BX13" s="6">
        <f t="shared" si="19"/>
        <v>5</v>
      </c>
      <c r="BY13" s="6">
        <f t="shared" si="19"/>
        <v>5</v>
      </c>
      <c r="BZ13" s="6">
        <f t="shared" si="19"/>
        <v>5</v>
      </c>
      <c r="CA13" s="6">
        <f t="shared" si="19"/>
        <v>5</v>
      </c>
      <c r="CB13" s="6">
        <f t="shared" si="19"/>
        <v>5</v>
      </c>
      <c r="CC13" s="6">
        <f t="shared" si="19"/>
        <v>5</v>
      </c>
      <c r="CD13" s="6">
        <f t="shared" si="19"/>
        <v>5</v>
      </c>
      <c r="CE13" s="6">
        <f t="shared" si="19"/>
        <v>5</v>
      </c>
      <c r="CF13" s="6">
        <f t="shared" si="19"/>
        <v>5</v>
      </c>
      <c r="CG13" s="6">
        <f t="shared" si="19"/>
        <v>5</v>
      </c>
      <c r="CH13" s="6">
        <f t="shared" si="19"/>
        <v>5</v>
      </c>
      <c r="CI13" s="6">
        <f t="shared" si="19"/>
        <v>5</v>
      </c>
      <c r="CJ13" s="6">
        <f t="shared" si="19"/>
        <v>5</v>
      </c>
      <c r="CK13" s="6"/>
      <c r="CL13" s="6"/>
    </row>
    <row r="14" spans="1:90" x14ac:dyDescent="0.35">
      <c r="A14" s="8">
        <v>13</v>
      </c>
      <c r="B14" s="6" t="s">
        <v>50</v>
      </c>
      <c r="C14" s="266">
        <v>45423</v>
      </c>
      <c r="D14" s="266">
        <v>45428</v>
      </c>
      <c r="E14" s="266">
        <f t="shared" si="15"/>
        <v>45275</v>
      </c>
      <c r="F14" s="140" t="s">
        <v>30</v>
      </c>
      <c r="G14" s="140" t="s">
        <v>6</v>
      </c>
      <c r="H14" s="274"/>
      <c r="I14" s="6"/>
      <c r="J14" s="8">
        <v>15</v>
      </c>
      <c r="K14" s="8">
        <v>1</v>
      </c>
      <c r="L14" s="8">
        <v>2</v>
      </c>
      <c r="M14" s="6"/>
      <c r="N14" s="275"/>
      <c r="O14" s="6"/>
      <c r="P14" s="8"/>
      <c r="Q14" s="8" t="s">
        <v>31</v>
      </c>
      <c r="R14" s="9"/>
      <c r="S14" s="9"/>
      <c r="T14" s="9"/>
      <c r="U14" s="33"/>
      <c r="V14" s="245" t="str">
        <f t="shared" si="0"/>
        <v>DK</v>
      </c>
      <c r="W14" s="146">
        <f t="shared" si="8"/>
        <v>2</v>
      </c>
      <c r="X14" s="146">
        <f t="shared" si="9"/>
        <v>5</v>
      </c>
      <c r="Z14" s="42">
        <f t="shared" si="1"/>
        <v>45275</v>
      </c>
      <c r="AB14">
        <f t="shared" si="2"/>
        <v>148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0</v>
      </c>
      <c r="AG14">
        <f t="shared" si="14"/>
        <v>0</v>
      </c>
      <c r="AH14" s="246" t="str">
        <f t="shared" si="3"/>
        <v>WEB</v>
      </c>
      <c r="AT14" s="6">
        <f t="shared" si="16"/>
        <v>5</v>
      </c>
      <c r="AU14" s="6">
        <f t="shared" si="16"/>
        <v>5</v>
      </c>
      <c r="AV14" s="6">
        <f t="shared" si="16"/>
        <v>5</v>
      </c>
      <c r="AW14" s="6">
        <f t="shared" si="16"/>
        <v>5</v>
      </c>
      <c r="AX14" s="6">
        <f t="shared" si="16"/>
        <v>5</v>
      </c>
      <c r="AY14" s="6">
        <f t="shared" si="16"/>
        <v>5</v>
      </c>
      <c r="AZ14" s="6">
        <f t="shared" si="16"/>
        <v>5</v>
      </c>
      <c r="BA14" s="6">
        <f t="shared" si="16"/>
        <v>5</v>
      </c>
      <c r="BB14" s="6">
        <f t="shared" si="16"/>
        <v>5</v>
      </c>
      <c r="BC14" s="6">
        <f t="shared" si="16"/>
        <v>5</v>
      </c>
      <c r="BD14" s="6">
        <f t="shared" si="17"/>
        <v>5</v>
      </c>
      <c r="BE14" s="6">
        <f t="shared" si="17"/>
        <v>5</v>
      </c>
      <c r="BF14" s="6">
        <f t="shared" si="17"/>
        <v>5</v>
      </c>
      <c r="BG14" s="6">
        <f t="shared" si="17"/>
        <v>5</v>
      </c>
      <c r="BH14" s="6">
        <f t="shared" si="17"/>
        <v>5</v>
      </c>
      <c r="BI14" s="6">
        <f t="shared" si="17"/>
        <v>5</v>
      </c>
      <c r="BJ14" s="6">
        <f t="shared" si="17"/>
        <v>5</v>
      </c>
      <c r="BK14" s="6">
        <f t="shared" si="17"/>
        <v>5</v>
      </c>
      <c r="BL14" s="6">
        <f t="shared" si="17"/>
        <v>5</v>
      </c>
      <c r="BM14" s="6">
        <f t="shared" si="17"/>
        <v>5</v>
      </c>
      <c r="BN14" s="6">
        <f t="shared" si="18"/>
        <v>5</v>
      </c>
      <c r="BO14" s="6">
        <f t="shared" si="18"/>
        <v>5</v>
      </c>
      <c r="BP14" s="6">
        <f t="shared" si="18"/>
        <v>5</v>
      </c>
      <c r="BQ14" s="6">
        <f t="shared" si="18"/>
        <v>5</v>
      </c>
      <c r="BR14" s="6">
        <f t="shared" si="18"/>
        <v>5</v>
      </c>
      <c r="BS14" s="6">
        <f t="shared" si="18"/>
        <v>5</v>
      </c>
      <c r="BT14" s="6">
        <f t="shared" si="18"/>
        <v>5</v>
      </c>
      <c r="BU14" s="6">
        <f t="shared" si="18"/>
        <v>5</v>
      </c>
      <c r="BV14" s="6">
        <f t="shared" si="18"/>
        <v>5</v>
      </c>
      <c r="BW14" s="6">
        <f t="shared" si="18"/>
        <v>5</v>
      </c>
      <c r="BX14" s="6">
        <f t="shared" si="19"/>
        <v>5</v>
      </c>
      <c r="BY14" s="6">
        <f t="shared" si="19"/>
        <v>5</v>
      </c>
      <c r="BZ14" s="6">
        <f t="shared" si="19"/>
        <v>5</v>
      </c>
      <c r="CA14" s="6">
        <f t="shared" si="19"/>
        <v>5</v>
      </c>
      <c r="CB14" s="6">
        <f t="shared" si="19"/>
        <v>5</v>
      </c>
      <c r="CC14" s="6">
        <f t="shared" si="19"/>
        <v>5</v>
      </c>
      <c r="CD14" s="6">
        <f t="shared" si="19"/>
        <v>5</v>
      </c>
      <c r="CE14" s="6">
        <f t="shared" si="19"/>
        <v>5</v>
      </c>
      <c r="CF14" s="6">
        <f t="shared" si="19"/>
        <v>5</v>
      </c>
      <c r="CG14" s="6">
        <f t="shared" si="19"/>
        <v>5</v>
      </c>
      <c r="CH14" s="6">
        <f t="shared" si="19"/>
        <v>5</v>
      </c>
      <c r="CI14" s="6">
        <f t="shared" si="19"/>
        <v>5</v>
      </c>
      <c r="CJ14" s="6">
        <f t="shared" si="19"/>
        <v>5</v>
      </c>
      <c r="CK14" s="6"/>
      <c r="CL14" s="6"/>
    </row>
    <row r="15" spans="1:90" x14ac:dyDescent="0.35">
      <c r="A15" s="8">
        <v>14</v>
      </c>
      <c r="B15" s="6" t="s">
        <v>51</v>
      </c>
      <c r="C15" s="266">
        <v>45486</v>
      </c>
      <c r="D15" s="266">
        <v>45500</v>
      </c>
      <c r="E15" s="266">
        <f t="shared" si="15"/>
        <v>45275</v>
      </c>
      <c r="F15" s="140" t="s">
        <v>41</v>
      </c>
      <c r="G15" s="140" t="s">
        <v>6</v>
      </c>
      <c r="H15" s="274"/>
      <c r="I15" s="6"/>
      <c r="J15" s="8">
        <v>10</v>
      </c>
      <c r="K15" s="8">
        <v>1</v>
      </c>
      <c r="L15" s="8">
        <v>2</v>
      </c>
      <c r="M15" s="6"/>
      <c r="N15" s="275"/>
      <c r="O15" s="6"/>
      <c r="P15" s="8"/>
      <c r="Q15" s="8" t="s">
        <v>31</v>
      </c>
      <c r="R15" s="9"/>
      <c r="S15" s="9"/>
      <c r="T15" s="9"/>
      <c r="U15" s="33"/>
      <c r="V15" s="245" t="str">
        <f t="shared" si="0"/>
        <v>D</v>
      </c>
      <c r="W15" s="146">
        <f t="shared" si="8"/>
        <v>2</v>
      </c>
      <c r="X15" s="146">
        <f t="shared" si="9"/>
        <v>14</v>
      </c>
      <c r="Z15" s="42">
        <f t="shared" si="1"/>
        <v>45275</v>
      </c>
      <c r="AB15">
        <f t="shared" si="2"/>
        <v>211</v>
      </c>
      <c r="AC15">
        <f t="shared" si="10"/>
        <v>0</v>
      </c>
      <c r="AD15">
        <f t="shared" si="11"/>
        <v>0</v>
      </c>
      <c r="AE15">
        <f t="shared" si="12"/>
        <v>0</v>
      </c>
      <c r="AF15">
        <f t="shared" si="13"/>
        <v>1</v>
      </c>
      <c r="AG15">
        <f t="shared" si="14"/>
        <v>0</v>
      </c>
      <c r="AH15" s="246" t="str">
        <f t="shared" si="3"/>
        <v>WEB</v>
      </c>
      <c r="AT15" s="6">
        <f t="shared" si="16"/>
        <v>14</v>
      </c>
      <c r="AU15" s="6">
        <f t="shared" si="16"/>
        <v>14</v>
      </c>
      <c r="AV15" s="6">
        <f t="shared" si="16"/>
        <v>14</v>
      </c>
      <c r="AW15" s="6">
        <f t="shared" si="16"/>
        <v>14</v>
      </c>
      <c r="AX15" s="6">
        <f t="shared" si="16"/>
        <v>14</v>
      </c>
      <c r="AY15" s="6">
        <f t="shared" si="16"/>
        <v>14</v>
      </c>
      <c r="AZ15" s="6">
        <f t="shared" si="16"/>
        <v>14</v>
      </c>
      <c r="BA15" s="6">
        <f t="shared" si="16"/>
        <v>14</v>
      </c>
      <c r="BB15" s="6">
        <f t="shared" si="16"/>
        <v>14</v>
      </c>
      <c r="BC15" s="6">
        <f t="shared" si="16"/>
        <v>14</v>
      </c>
      <c r="BD15" s="6">
        <f t="shared" si="17"/>
        <v>14</v>
      </c>
      <c r="BE15" s="6">
        <f t="shared" si="17"/>
        <v>14</v>
      </c>
      <c r="BF15" s="6">
        <f t="shared" si="17"/>
        <v>14</v>
      </c>
      <c r="BG15" s="6">
        <f t="shared" si="17"/>
        <v>14</v>
      </c>
      <c r="BH15" s="6">
        <f t="shared" si="17"/>
        <v>14</v>
      </c>
      <c r="BI15" s="6">
        <f t="shared" si="17"/>
        <v>14</v>
      </c>
      <c r="BJ15" s="6">
        <f t="shared" si="17"/>
        <v>14</v>
      </c>
      <c r="BK15" s="6">
        <f t="shared" si="17"/>
        <v>14</v>
      </c>
      <c r="BL15" s="6">
        <f t="shared" si="17"/>
        <v>14</v>
      </c>
      <c r="BM15" s="6">
        <f t="shared" si="17"/>
        <v>14</v>
      </c>
      <c r="BN15" s="6">
        <f t="shared" si="18"/>
        <v>14</v>
      </c>
      <c r="BO15" s="6">
        <f t="shared" si="18"/>
        <v>14</v>
      </c>
      <c r="BP15" s="6">
        <f t="shared" si="18"/>
        <v>14</v>
      </c>
      <c r="BQ15" s="6">
        <f t="shared" si="18"/>
        <v>14</v>
      </c>
      <c r="BR15" s="6">
        <f t="shared" si="18"/>
        <v>14</v>
      </c>
      <c r="BS15" s="6">
        <f t="shared" si="18"/>
        <v>14</v>
      </c>
      <c r="BT15" s="6">
        <f t="shared" si="18"/>
        <v>14</v>
      </c>
      <c r="BU15" s="6">
        <f t="shared" si="18"/>
        <v>14</v>
      </c>
      <c r="BV15" s="6">
        <f t="shared" si="18"/>
        <v>14</v>
      </c>
      <c r="BW15" s="6">
        <f t="shared" si="18"/>
        <v>14</v>
      </c>
      <c r="BX15" s="6">
        <f t="shared" si="19"/>
        <v>14</v>
      </c>
      <c r="BY15" s="6">
        <f t="shared" si="19"/>
        <v>14</v>
      </c>
      <c r="BZ15" s="6">
        <f t="shared" si="19"/>
        <v>14</v>
      </c>
      <c r="CA15" s="6">
        <f t="shared" si="19"/>
        <v>14</v>
      </c>
      <c r="CB15" s="6">
        <f t="shared" si="19"/>
        <v>14</v>
      </c>
      <c r="CC15" s="6">
        <f t="shared" si="19"/>
        <v>14</v>
      </c>
      <c r="CD15" s="6">
        <f t="shared" si="19"/>
        <v>14</v>
      </c>
      <c r="CE15" s="6">
        <f t="shared" si="19"/>
        <v>14</v>
      </c>
      <c r="CF15" s="6">
        <f t="shared" si="19"/>
        <v>14</v>
      </c>
      <c r="CG15" s="6">
        <f t="shared" si="19"/>
        <v>14</v>
      </c>
      <c r="CH15" s="6">
        <f t="shared" si="19"/>
        <v>14</v>
      </c>
      <c r="CI15" s="6">
        <f t="shared" si="19"/>
        <v>14</v>
      </c>
      <c r="CJ15" s="6">
        <f t="shared" si="19"/>
        <v>14</v>
      </c>
      <c r="CK15" s="6"/>
      <c r="CL15" s="6"/>
    </row>
    <row r="16" spans="1:90" x14ac:dyDescent="0.35">
      <c r="A16" s="8">
        <v>15</v>
      </c>
      <c r="B16" s="6" t="s">
        <v>52</v>
      </c>
      <c r="C16" s="266">
        <v>45483</v>
      </c>
      <c r="D16" s="266">
        <v>45490</v>
      </c>
      <c r="E16" s="266">
        <f t="shared" si="15"/>
        <v>45275</v>
      </c>
      <c r="F16" s="140" t="s">
        <v>30</v>
      </c>
      <c r="G16" s="140" t="s">
        <v>6</v>
      </c>
      <c r="H16" s="274"/>
      <c r="I16" s="6"/>
      <c r="J16" s="8">
        <v>10</v>
      </c>
      <c r="K16" s="8">
        <v>1</v>
      </c>
      <c r="L16" s="8">
        <v>2</v>
      </c>
      <c r="M16" s="264" t="s">
        <v>53</v>
      </c>
      <c r="N16" s="275"/>
      <c r="O16" s="6"/>
      <c r="P16" s="8"/>
      <c r="Q16" s="8" t="s">
        <v>31</v>
      </c>
      <c r="R16" s="9"/>
      <c r="S16" s="9"/>
      <c r="T16" s="9"/>
      <c r="U16" s="33"/>
      <c r="V16" s="245" t="str">
        <f t="shared" si="0"/>
        <v>DK</v>
      </c>
      <c r="W16" s="146">
        <f t="shared" si="8"/>
        <v>2</v>
      </c>
      <c r="X16" s="146">
        <f t="shared" si="9"/>
        <v>7</v>
      </c>
      <c r="Z16" s="42">
        <f t="shared" si="1"/>
        <v>45275</v>
      </c>
      <c r="AB16">
        <f t="shared" si="2"/>
        <v>208</v>
      </c>
      <c r="AC16">
        <f t="shared" si="10"/>
        <v>0</v>
      </c>
      <c r="AD16">
        <f t="shared" si="11"/>
        <v>0</v>
      </c>
      <c r="AE16">
        <f t="shared" si="12"/>
        <v>0</v>
      </c>
      <c r="AF16">
        <f t="shared" si="13"/>
        <v>1</v>
      </c>
      <c r="AG16">
        <f t="shared" si="14"/>
        <v>0</v>
      </c>
      <c r="AH16" s="246" t="str">
        <f t="shared" si="3"/>
        <v>WEB</v>
      </c>
      <c r="AT16" s="6">
        <f t="shared" si="16"/>
        <v>7</v>
      </c>
      <c r="AU16" s="6">
        <f t="shared" si="16"/>
        <v>7</v>
      </c>
      <c r="AV16" s="6">
        <f t="shared" si="16"/>
        <v>7</v>
      </c>
      <c r="AW16" s="6">
        <f t="shared" si="16"/>
        <v>7</v>
      </c>
      <c r="AX16" s="6">
        <f t="shared" si="16"/>
        <v>7</v>
      </c>
      <c r="AY16" s="6">
        <f t="shared" si="16"/>
        <v>7</v>
      </c>
      <c r="AZ16" s="6">
        <f t="shared" si="16"/>
        <v>7</v>
      </c>
      <c r="BA16" s="6">
        <f t="shared" si="16"/>
        <v>7</v>
      </c>
      <c r="BB16" s="6">
        <f t="shared" si="16"/>
        <v>7</v>
      </c>
      <c r="BC16" s="6">
        <f t="shared" si="16"/>
        <v>7</v>
      </c>
      <c r="BD16" s="6">
        <f t="shared" si="17"/>
        <v>7</v>
      </c>
      <c r="BE16" s="6">
        <f t="shared" si="17"/>
        <v>7</v>
      </c>
      <c r="BF16" s="6">
        <f t="shared" si="17"/>
        <v>7</v>
      </c>
      <c r="BG16" s="6">
        <f t="shared" si="17"/>
        <v>7</v>
      </c>
      <c r="BH16" s="6">
        <f t="shared" si="17"/>
        <v>7</v>
      </c>
      <c r="BI16" s="6">
        <f t="shared" si="17"/>
        <v>7</v>
      </c>
      <c r="BJ16" s="6">
        <f t="shared" si="17"/>
        <v>7</v>
      </c>
      <c r="BK16" s="6">
        <f t="shared" si="17"/>
        <v>7</v>
      </c>
      <c r="BL16" s="6">
        <f t="shared" si="17"/>
        <v>7</v>
      </c>
      <c r="BM16" s="6">
        <f t="shared" si="17"/>
        <v>7</v>
      </c>
      <c r="BN16" s="6">
        <f t="shared" si="18"/>
        <v>7</v>
      </c>
      <c r="BO16" s="6">
        <f t="shared" si="18"/>
        <v>7</v>
      </c>
      <c r="BP16" s="6">
        <f t="shared" si="18"/>
        <v>7</v>
      </c>
      <c r="BQ16" s="6">
        <f t="shared" si="18"/>
        <v>7</v>
      </c>
      <c r="BR16" s="6">
        <f t="shared" si="18"/>
        <v>7</v>
      </c>
      <c r="BS16" s="6">
        <f t="shared" si="18"/>
        <v>7</v>
      </c>
      <c r="BT16" s="6">
        <f t="shared" si="18"/>
        <v>7</v>
      </c>
      <c r="BU16" s="6">
        <f t="shared" si="18"/>
        <v>7</v>
      </c>
      <c r="BV16" s="6">
        <f t="shared" si="18"/>
        <v>7</v>
      </c>
      <c r="BW16" s="6">
        <f t="shared" si="18"/>
        <v>7</v>
      </c>
      <c r="BX16" s="6">
        <f t="shared" si="19"/>
        <v>7</v>
      </c>
      <c r="BY16" s="6">
        <f t="shared" si="19"/>
        <v>7</v>
      </c>
      <c r="BZ16" s="6">
        <f t="shared" si="19"/>
        <v>7</v>
      </c>
      <c r="CA16" s="6">
        <f t="shared" si="19"/>
        <v>7</v>
      </c>
      <c r="CB16" s="6">
        <f t="shared" si="19"/>
        <v>7</v>
      </c>
      <c r="CC16" s="6">
        <f t="shared" si="19"/>
        <v>7</v>
      </c>
      <c r="CD16" s="6">
        <f t="shared" si="19"/>
        <v>7</v>
      </c>
      <c r="CE16" s="6">
        <f t="shared" si="19"/>
        <v>7</v>
      </c>
      <c r="CF16" s="6">
        <f t="shared" si="19"/>
        <v>7</v>
      </c>
      <c r="CG16" s="6">
        <f t="shared" si="19"/>
        <v>7</v>
      </c>
      <c r="CH16" s="6">
        <f t="shared" si="19"/>
        <v>7</v>
      </c>
      <c r="CI16" s="6">
        <f t="shared" si="19"/>
        <v>7</v>
      </c>
      <c r="CJ16" s="6">
        <f t="shared" si="19"/>
        <v>7</v>
      </c>
      <c r="CK16" s="6"/>
      <c r="CL16" s="6"/>
    </row>
    <row r="17" spans="1:90" x14ac:dyDescent="0.35">
      <c r="A17" s="8">
        <v>16</v>
      </c>
      <c r="B17" s="6" t="s">
        <v>54</v>
      </c>
      <c r="C17" s="266">
        <v>45454</v>
      </c>
      <c r="D17" s="266">
        <v>45461</v>
      </c>
      <c r="E17" s="266">
        <f t="shared" si="15"/>
        <v>45275</v>
      </c>
      <c r="F17" s="140" t="s">
        <v>30</v>
      </c>
      <c r="G17" s="140" t="s">
        <v>6</v>
      </c>
      <c r="H17" s="274"/>
      <c r="I17" s="6"/>
      <c r="J17" s="8"/>
      <c r="K17" s="8">
        <v>1</v>
      </c>
      <c r="L17" s="8">
        <v>2</v>
      </c>
      <c r="M17" s="6"/>
      <c r="N17" s="275"/>
      <c r="O17" s="6"/>
      <c r="P17" s="8"/>
      <c r="Q17" s="8" t="s">
        <v>31</v>
      </c>
      <c r="R17" s="9"/>
      <c r="S17" s="9"/>
      <c r="T17" s="9"/>
      <c r="U17" s="33">
        <v>3587.5</v>
      </c>
      <c r="V17" s="245" t="str">
        <f t="shared" si="0"/>
        <v>DK</v>
      </c>
      <c r="W17" s="146">
        <f t="shared" si="8"/>
        <v>2</v>
      </c>
      <c r="X17" s="146">
        <f t="shared" si="9"/>
        <v>7</v>
      </c>
      <c r="Z17" s="42">
        <f t="shared" si="1"/>
        <v>45275</v>
      </c>
      <c r="AB17">
        <f t="shared" si="2"/>
        <v>179</v>
      </c>
      <c r="AC17">
        <f t="shared" si="10"/>
        <v>0</v>
      </c>
      <c r="AD17">
        <f t="shared" si="11"/>
        <v>0</v>
      </c>
      <c r="AE17">
        <f t="shared" si="12"/>
        <v>1</v>
      </c>
      <c r="AF17">
        <f t="shared" si="13"/>
        <v>0</v>
      </c>
      <c r="AG17">
        <f t="shared" si="14"/>
        <v>0</v>
      </c>
      <c r="AH17" s="246" t="str">
        <f t="shared" si="3"/>
        <v>WEB</v>
      </c>
      <c r="AT17" s="6">
        <f t="shared" si="16"/>
        <v>7</v>
      </c>
      <c r="AU17" s="6">
        <f t="shared" si="16"/>
        <v>7</v>
      </c>
      <c r="AV17" s="6">
        <f t="shared" si="16"/>
        <v>7</v>
      </c>
      <c r="AW17" s="6">
        <f t="shared" si="16"/>
        <v>7</v>
      </c>
      <c r="AX17" s="6">
        <f t="shared" si="16"/>
        <v>7</v>
      </c>
      <c r="AY17" s="6">
        <f t="shared" si="16"/>
        <v>7</v>
      </c>
      <c r="AZ17" s="6">
        <f t="shared" si="16"/>
        <v>7</v>
      </c>
      <c r="BA17" s="6">
        <f t="shared" si="16"/>
        <v>7</v>
      </c>
      <c r="BB17" s="6">
        <f t="shared" si="16"/>
        <v>7</v>
      </c>
      <c r="BC17" s="6">
        <f t="shared" si="16"/>
        <v>7</v>
      </c>
      <c r="BD17" s="6">
        <f t="shared" si="17"/>
        <v>7</v>
      </c>
      <c r="BE17" s="6">
        <f t="shared" si="17"/>
        <v>7</v>
      </c>
      <c r="BF17" s="6">
        <f t="shared" si="17"/>
        <v>7</v>
      </c>
      <c r="BG17" s="6">
        <f t="shared" si="17"/>
        <v>7</v>
      </c>
      <c r="BH17" s="6">
        <f t="shared" si="17"/>
        <v>7</v>
      </c>
      <c r="BI17" s="6">
        <f t="shared" si="17"/>
        <v>7</v>
      </c>
      <c r="BJ17" s="6">
        <f t="shared" si="17"/>
        <v>7</v>
      </c>
      <c r="BK17" s="6">
        <f t="shared" si="17"/>
        <v>7</v>
      </c>
      <c r="BL17" s="6">
        <f t="shared" si="17"/>
        <v>7</v>
      </c>
      <c r="BM17" s="6">
        <f t="shared" si="17"/>
        <v>7</v>
      </c>
      <c r="BN17" s="6">
        <f t="shared" si="18"/>
        <v>7</v>
      </c>
      <c r="BO17" s="6">
        <f t="shared" si="18"/>
        <v>7</v>
      </c>
      <c r="BP17" s="6">
        <f t="shared" si="18"/>
        <v>7</v>
      </c>
      <c r="BQ17" s="6">
        <f t="shared" si="18"/>
        <v>7</v>
      </c>
      <c r="BR17" s="6">
        <f t="shared" si="18"/>
        <v>7</v>
      </c>
      <c r="BS17" s="6">
        <f t="shared" si="18"/>
        <v>7</v>
      </c>
      <c r="BT17" s="6">
        <f t="shared" si="18"/>
        <v>7</v>
      </c>
      <c r="BU17" s="6">
        <f t="shared" si="18"/>
        <v>7</v>
      </c>
      <c r="BV17" s="6">
        <f t="shared" si="18"/>
        <v>7</v>
      </c>
      <c r="BW17" s="6">
        <f t="shared" si="18"/>
        <v>7</v>
      </c>
      <c r="BX17" s="6">
        <f t="shared" si="19"/>
        <v>7</v>
      </c>
      <c r="BY17" s="6">
        <f t="shared" si="19"/>
        <v>7</v>
      </c>
      <c r="BZ17" s="6">
        <f t="shared" si="19"/>
        <v>7</v>
      </c>
      <c r="CA17" s="6">
        <f t="shared" si="19"/>
        <v>7</v>
      </c>
      <c r="CB17" s="6">
        <f t="shared" si="19"/>
        <v>7</v>
      </c>
      <c r="CC17" s="6">
        <f t="shared" si="19"/>
        <v>7</v>
      </c>
      <c r="CD17" s="6">
        <f t="shared" si="19"/>
        <v>7</v>
      </c>
      <c r="CE17" s="6">
        <f t="shared" si="19"/>
        <v>7</v>
      </c>
      <c r="CF17" s="6">
        <f t="shared" si="19"/>
        <v>7</v>
      </c>
      <c r="CG17" s="6">
        <f t="shared" si="19"/>
        <v>7</v>
      </c>
      <c r="CH17" s="6">
        <f t="shared" si="19"/>
        <v>7</v>
      </c>
      <c r="CI17" s="6">
        <f t="shared" si="19"/>
        <v>7</v>
      </c>
      <c r="CJ17" s="6">
        <f t="shared" si="19"/>
        <v>7</v>
      </c>
      <c r="CK17" s="6"/>
      <c r="CL17" s="6"/>
    </row>
    <row r="18" spans="1:90" x14ac:dyDescent="0.35">
      <c r="A18" s="8">
        <v>17</v>
      </c>
      <c r="B18" s="6" t="s">
        <v>55</v>
      </c>
      <c r="C18" s="266">
        <v>45453</v>
      </c>
      <c r="D18" s="266">
        <v>45460</v>
      </c>
      <c r="E18" s="266">
        <f t="shared" si="15"/>
        <v>45275</v>
      </c>
      <c r="F18" s="140" t="s">
        <v>30</v>
      </c>
      <c r="G18" s="140" t="s">
        <v>6</v>
      </c>
      <c r="H18" s="274"/>
      <c r="I18" s="6"/>
      <c r="J18" s="8"/>
      <c r="K18" s="8">
        <v>1</v>
      </c>
      <c r="L18" s="8">
        <v>2</v>
      </c>
      <c r="M18" s="6"/>
      <c r="N18" s="275"/>
      <c r="O18" s="6"/>
      <c r="P18" s="8"/>
      <c r="Q18" s="8" t="s">
        <v>31</v>
      </c>
      <c r="R18" s="9"/>
      <c r="S18" s="9"/>
      <c r="T18" s="9"/>
      <c r="U18" s="33">
        <v>4552.5</v>
      </c>
      <c r="V18" s="245" t="str">
        <f t="shared" si="0"/>
        <v>DK</v>
      </c>
      <c r="W18" s="146">
        <f t="shared" si="8"/>
        <v>2</v>
      </c>
      <c r="X18" s="146">
        <f t="shared" si="9"/>
        <v>7</v>
      </c>
      <c r="Z18" s="42">
        <f t="shared" si="1"/>
        <v>45275</v>
      </c>
      <c r="AB18">
        <f t="shared" si="2"/>
        <v>178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0</v>
      </c>
      <c r="AG18">
        <f t="shared" si="14"/>
        <v>0</v>
      </c>
      <c r="AH18" s="246" t="str">
        <f t="shared" si="3"/>
        <v>WEB</v>
      </c>
      <c r="AI18" t="s">
        <v>56</v>
      </c>
      <c r="AJ18">
        <f>COUNTIF(AB2:AB172,"&gt;0")</f>
        <v>145</v>
      </c>
      <c r="AT18" s="6">
        <f t="shared" si="16"/>
        <v>7</v>
      </c>
      <c r="AU18" s="6">
        <f t="shared" si="16"/>
        <v>7</v>
      </c>
      <c r="AV18" s="6">
        <f t="shared" si="16"/>
        <v>7</v>
      </c>
      <c r="AW18" s="6">
        <f t="shared" si="16"/>
        <v>7</v>
      </c>
      <c r="AX18" s="6">
        <f t="shared" si="16"/>
        <v>7</v>
      </c>
      <c r="AY18" s="6">
        <f t="shared" si="16"/>
        <v>7</v>
      </c>
      <c r="AZ18" s="6">
        <f t="shared" si="16"/>
        <v>7</v>
      </c>
      <c r="BA18" s="6">
        <f t="shared" si="16"/>
        <v>7</v>
      </c>
      <c r="BB18" s="6">
        <f t="shared" si="16"/>
        <v>7</v>
      </c>
      <c r="BC18" s="6">
        <f t="shared" si="16"/>
        <v>7</v>
      </c>
      <c r="BD18" s="6">
        <f t="shared" si="17"/>
        <v>7</v>
      </c>
      <c r="BE18" s="6">
        <f t="shared" si="17"/>
        <v>7</v>
      </c>
      <c r="BF18" s="6">
        <f t="shared" si="17"/>
        <v>7</v>
      </c>
      <c r="BG18" s="6">
        <f t="shared" si="17"/>
        <v>7</v>
      </c>
      <c r="BH18" s="6">
        <f t="shared" si="17"/>
        <v>7</v>
      </c>
      <c r="BI18" s="6">
        <f t="shared" si="17"/>
        <v>7</v>
      </c>
      <c r="BJ18" s="6">
        <f t="shared" si="17"/>
        <v>7</v>
      </c>
      <c r="BK18" s="6">
        <f t="shared" si="17"/>
        <v>7</v>
      </c>
      <c r="BL18" s="6">
        <f t="shared" si="17"/>
        <v>7</v>
      </c>
      <c r="BM18" s="6">
        <f t="shared" si="17"/>
        <v>7</v>
      </c>
      <c r="BN18" s="6">
        <f t="shared" si="18"/>
        <v>7</v>
      </c>
      <c r="BO18" s="6">
        <f t="shared" si="18"/>
        <v>7</v>
      </c>
      <c r="BP18" s="6">
        <f t="shared" si="18"/>
        <v>7</v>
      </c>
      <c r="BQ18" s="6">
        <f t="shared" si="18"/>
        <v>7</v>
      </c>
      <c r="BR18" s="6">
        <f t="shared" si="18"/>
        <v>7</v>
      </c>
      <c r="BS18" s="6">
        <f t="shared" si="18"/>
        <v>7</v>
      </c>
      <c r="BT18" s="6">
        <f t="shared" si="18"/>
        <v>7</v>
      </c>
      <c r="BU18" s="6">
        <f t="shared" si="18"/>
        <v>7</v>
      </c>
      <c r="BV18" s="6">
        <f t="shared" si="18"/>
        <v>7</v>
      </c>
      <c r="BW18" s="6">
        <f t="shared" si="18"/>
        <v>7</v>
      </c>
      <c r="BX18" s="6">
        <f t="shared" si="19"/>
        <v>7</v>
      </c>
      <c r="BY18" s="6">
        <f t="shared" si="19"/>
        <v>7</v>
      </c>
      <c r="BZ18" s="6">
        <f t="shared" si="19"/>
        <v>7</v>
      </c>
      <c r="CA18" s="6">
        <f t="shared" si="19"/>
        <v>7</v>
      </c>
      <c r="CB18" s="6">
        <f t="shared" si="19"/>
        <v>7</v>
      </c>
      <c r="CC18" s="6">
        <f t="shared" si="19"/>
        <v>7</v>
      </c>
      <c r="CD18" s="6">
        <f t="shared" si="19"/>
        <v>7</v>
      </c>
      <c r="CE18" s="6">
        <f t="shared" si="19"/>
        <v>7</v>
      </c>
      <c r="CF18" s="6">
        <f t="shared" si="19"/>
        <v>7</v>
      </c>
      <c r="CG18" s="6">
        <f t="shared" si="19"/>
        <v>7</v>
      </c>
      <c r="CH18" s="6">
        <f t="shared" si="19"/>
        <v>7</v>
      </c>
      <c r="CI18" s="6">
        <f t="shared" si="19"/>
        <v>7</v>
      </c>
      <c r="CJ18" s="6">
        <f t="shared" si="19"/>
        <v>7</v>
      </c>
      <c r="CK18" s="6"/>
      <c r="CL18" s="6"/>
    </row>
    <row r="19" spans="1:90" x14ac:dyDescent="0.35">
      <c r="A19" s="8">
        <v>18</v>
      </c>
      <c r="B19" s="6" t="s">
        <v>57</v>
      </c>
      <c r="C19" s="266">
        <v>45519</v>
      </c>
      <c r="D19" s="266">
        <v>45523</v>
      </c>
      <c r="E19" s="266">
        <f t="shared" si="15"/>
        <v>45275</v>
      </c>
      <c r="F19" s="140" t="s">
        <v>28</v>
      </c>
      <c r="G19" s="140"/>
      <c r="H19" s="274"/>
      <c r="I19" s="6"/>
      <c r="J19" s="8"/>
      <c r="K19" s="8"/>
      <c r="L19" s="8"/>
      <c r="M19" s="6"/>
      <c r="N19" s="275"/>
      <c r="O19" s="6"/>
      <c r="P19" s="8"/>
      <c r="Q19" s="8"/>
      <c r="R19" s="9"/>
      <c r="S19" s="9"/>
      <c r="T19" s="9"/>
      <c r="U19" s="33"/>
      <c r="V19" s="245" t="str">
        <f t="shared" si="0"/>
        <v>cansl</v>
      </c>
      <c r="W19" s="146">
        <f t="shared" si="8"/>
        <v>0</v>
      </c>
      <c r="X19" s="146"/>
      <c r="Z19" s="42">
        <f t="shared" si="1"/>
        <v>45275</v>
      </c>
      <c r="AA19" s="236">
        <v>45352</v>
      </c>
      <c r="AB19">
        <f t="shared" si="2"/>
        <v>244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1</v>
      </c>
      <c r="AG19">
        <f t="shared" si="14"/>
        <v>0</v>
      </c>
      <c r="AH19" s="246">
        <f t="shared" si="3"/>
        <v>0</v>
      </c>
      <c r="AI19" t="s">
        <v>58</v>
      </c>
      <c r="AJ19">
        <f>COUNTIF(AH2:AH148,"=web")</f>
        <v>61</v>
      </c>
      <c r="AT19" s="6">
        <f t="shared" si="16"/>
        <v>0</v>
      </c>
      <c r="AU19" s="6">
        <f t="shared" si="16"/>
        <v>0</v>
      </c>
      <c r="AV19" s="6">
        <f t="shared" si="16"/>
        <v>0</v>
      </c>
      <c r="AW19" s="6">
        <f t="shared" si="16"/>
        <v>0</v>
      </c>
      <c r="AX19" s="6">
        <f t="shared" si="16"/>
        <v>0</v>
      </c>
      <c r="AY19" s="6">
        <f t="shared" si="16"/>
        <v>0</v>
      </c>
      <c r="AZ19" s="6">
        <f t="shared" si="16"/>
        <v>0</v>
      </c>
      <c r="BA19" s="6">
        <f t="shared" si="16"/>
        <v>0</v>
      </c>
      <c r="BB19" s="6">
        <f t="shared" si="16"/>
        <v>0</v>
      </c>
      <c r="BC19" s="6">
        <f t="shared" si="16"/>
        <v>0</v>
      </c>
      <c r="BD19" s="6">
        <f t="shared" si="17"/>
        <v>0</v>
      </c>
      <c r="BE19" s="6">
        <f t="shared" si="17"/>
        <v>0</v>
      </c>
      <c r="BF19" s="6">
        <f t="shared" si="17"/>
        <v>0</v>
      </c>
      <c r="BG19" s="6">
        <f t="shared" si="17"/>
        <v>0</v>
      </c>
      <c r="BH19" s="6">
        <f t="shared" si="17"/>
        <v>0</v>
      </c>
      <c r="BI19" s="6">
        <f t="shared" si="17"/>
        <v>0</v>
      </c>
      <c r="BJ19" s="6">
        <f t="shared" si="17"/>
        <v>0</v>
      </c>
      <c r="BK19" s="6">
        <f t="shared" si="17"/>
        <v>0</v>
      </c>
      <c r="BL19" s="6">
        <f t="shared" si="17"/>
        <v>0</v>
      </c>
      <c r="BM19" s="6">
        <f t="shared" si="17"/>
        <v>0</v>
      </c>
      <c r="BN19" s="6">
        <f t="shared" si="18"/>
        <v>0</v>
      </c>
      <c r="BO19" s="6">
        <f t="shared" si="18"/>
        <v>0</v>
      </c>
      <c r="BP19" s="6">
        <f t="shared" si="18"/>
        <v>0</v>
      </c>
      <c r="BQ19" s="6">
        <f t="shared" si="18"/>
        <v>0</v>
      </c>
      <c r="BR19" s="6">
        <f t="shared" si="18"/>
        <v>0</v>
      </c>
      <c r="BS19" s="6">
        <f t="shared" si="18"/>
        <v>0</v>
      </c>
      <c r="BT19" s="6">
        <f t="shared" si="18"/>
        <v>0</v>
      </c>
      <c r="BU19" s="6">
        <f t="shared" si="18"/>
        <v>0</v>
      </c>
      <c r="BV19" s="6">
        <f t="shared" si="18"/>
        <v>0</v>
      </c>
      <c r="BW19" s="6">
        <f t="shared" si="18"/>
        <v>0</v>
      </c>
      <c r="BX19" s="6">
        <f t="shared" si="19"/>
        <v>0</v>
      </c>
      <c r="BY19" s="6">
        <f t="shared" si="19"/>
        <v>0</v>
      </c>
      <c r="BZ19" s="6">
        <f t="shared" si="19"/>
        <v>0</v>
      </c>
      <c r="CA19" s="6">
        <f t="shared" si="19"/>
        <v>0</v>
      </c>
      <c r="CB19" s="6">
        <f t="shared" si="19"/>
        <v>0</v>
      </c>
      <c r="CC19" s="6">
        <f t="shared" si="19"/>
        <v>0</v>
      </c>
      <c r="CD19" s="6">
        <f t="shared" si="19"/>
        <v>0</v>
      </c>
      <c r="CE19" s="6">
        <f t="shared" si="19"/>
        <v>0</v>
      </c>
      <c r="CF19" s="6">
        <f t="shared" si="19"/>
        <v>0</v>
      </c>
      <c r="CG19" s="6">
        <f t="shared" si="19"/>
        <v>0</v>
      </c>
      <c r="CH19" s="6">
        <f t="shared" si="19"/>
        <v>0</v>
      </c>
      <c r="CI19" s="6">
        <f t="shared" si="19"/>
        <v>0</v>
      </c>
      <c r="CJ19" s="6">
        <f t="shared" si="19"/>
        <v>0</v>
      </c>
      <c r="CK19" s="6"/>
      <c r="CL19" s="6"/>
    </row>
    <row r="20" spans="1:90" x14ac:dyDescent="0.35">
      <c r="A20" s="8">
        <v>19</v>
      </c>
      <c r="B20" s="6" t="s">
        <v>59</v>
      </c>
      <c r="C20" s="266">
        <v>45454</v>
      </c>
      <c r="D20" s="266">
        <v>45461</v>
      </c>
      <c r="E20" s="266">
        <f t="shared" si="15"/>
        <v>45275</v>
      </c>
      <c r="F20" s="140" t="s">
        <v>30</v>
      </c>
      <c r="G20" s="140" t="s">
        <v>6</v>
      </c>
      <c r="H20" s="274"/>
      <c r="I20" s="6"/>
      <c r="J20" s="8"/>
      <c r="K20" s="8">
        <v>1</v>
      </c>
      <c r="L20" s="8">
        <v>2</v>
      </c>
      <c r="M20" s="264" t="s">
        <v>60</v>
      </c>
      <c r="N20" s="275">
        <v>22280789</v>
      </c>
      <c r="O20" s="6"/>
      <c r="P20" s="8"/>
      <c r="Q20" s="8" t="s">
        <v>31</v>
      </c>
      <c r="R20" s="9"/>
      <c r="S20" s="9"/>
      <c r="T20" s="9"/>
      <c r="U20" s="33">
        <v>4252.5</v>
      </c>
      <c r="V20" s="245" t="str">
        <f t="shared" si="0"/>
        <v>DK</v>
      </c>
      <c r="W20" s="146">
        <f t="shared" si="8"/>
        <v>2</v>
      </c>
      <c r="X20" s="146">
        <f t="shared" si="9"/>
        <v>7</v>
      </c>
      <c r="Z20" s="42">
        <f t="shared" si="1"/>
        <v>45275</v>
      </c>
      <c r="AB20">
        <f t="shared" si="2"/>
        <v>179</v>
      </c>
      <c r="AC20">
        <f t="shared" si="10"/>
        <v>0</v>
      </c>
      <c r="AD20">
        <f t="shared" si="11"/>
        <v>0</v>
      </c>
      <c r="AE20">
        <f t="shared" si="12"/>
        <v>1</v>
      </c>
      <c r="AF20">
        <f t="shared" si="13"/>
        <v>0</v>
      </c>
      <c r="AG20">
        <f t="shared" si="14"/>
        <v>0</v>
      </c>
      <c r="AH20" s="246" t="str">
        <f t="shared" si="3"/>
        <v>WEB</v>
      </c>
      <c r="AI20" t="s">
        <v>61</v>
      </c>
      <c r="AJ20">
        <f>AJ18-AJ19</f>
        <v>84</v>
      </c>
      <c r="AT20" s="6">
        <f t="shared" si="16"/>
        <v>7</v>
      </c>
      <c r="AU20" s="6">
        <f t="shared" si="16"/>
        <v>7</v>
      </c>
      <c r="AV20" s="6">
        <f t="shared" si="16"/>
        <v>7</v>
      </c>
      <c r="AW20" s="6">
        <f t="shared" si="16"/>
        <v>7</v>
      </c>
      <c r="AX20" s="6">
        <f t="shared" si="16"/>
        <v>7</v>
      </c>
      <c r="AY20" s="6">
        <f t="shared" si="16"/>
        <v>7</v>
      </c>
      <c r="AZ20" s="6">
        <f t="shared" si="16"/>
        <v>7</v>
      </c>
      <c r="BA20" s="6">
        <f t="shared" si="16"/>
        <v>7</v>
      </c>
      <c r="BB20" s="6">
        <f t="shared" si="16"/>
        <v>7</v>
      </c>
      <c r="BC20" s="6">
        <f t="shared" si="16"/>
        <v>7</v>
      </c>
      <c r="BD20" s="6">
        <f t="shared" si="17"/>
        <v>7</v>
      </c>
      <c r="BE20" s="6">
        <f t="shared" si="17"/>
        <v>7</v>
      </c>
      <c r="BF20" s="6">
        <f t="shared" si="17"/>
        <v>7</v>
      </c>
      <c r="BG20" s="6">
        <f t="shared" si="17"/>
        <v>7</v>
      </c>
      <c r="BH20" s="6">
        <f t="shared" si="17"/>
        <v>7</v>
      </c>
      <c r="BI20" s="6">
        <f t="shared" si="17"/>
        <v>7</v>
      </c>
      <c r="BJ20" s="6">
        <f t="shared" si="17"/>
        <v>7</v>
      </c>
      <c r="BK20" s="6">
        <f t="shared" si="17"/>
        <v>7</v>
      </c>
      <c r="BL20" s="6">
        <f t="shared" si="17"/>
        <v>7</v>
      </c>
      <c r="BM20" s="6">
        <f t="shared" si="17"/>
        <v>7</v>
      </c>
      <c r="BN20" s="6">
        <f t="shared" si="18"/>
        <v>7</v>
      </c>
      <c r="BO20" s="6">
        <f t="shared" si="18"/>
        <v>7</v>
      </c>
      <c r="BP20" s="6">
        <f t="shared" si="18"/>
        <v>7</v>
      </c>
      <c r="BQ20" s="6">
        <f t="shared" si="18"/>
        <v>7</v>
      </c>
      <c r="BR20" s="6">
        <f t="shared" si="18"/>
        <v>7</v>
      </c>
      <c r="BS20" s="6">
        <f t="shared" si="18"/>
        <v>7</v>
      </c>
      <c r="BT20" s="6">
        <f t="shared" si="18"/>
        <v>7</v>
      </c>
      <c r="BU20" s="6">
        <f t="shared" si="18"/>
        <v>7</v>
      </c>
      <c r="BV20" s="6">
        <f t="shared" si="18"/>
        <v>7</v>
      </c>
      <c r="BW20" s="6">
        <f t="shared" si="18"/>
        <v>7</v>
      </c>
      <c r="BX20" s="6">
        <f t="shared" si="19"/>
        <v>7</v>
      </c>
      <c r="BY20" s="6">
        <f t="shared" si="19"/>
        <v>7</v>
      </c>
      <c r="BZ20" s="6">
        <f t="shared" si="19"/>
        <v>7</v>
      </c>
      <c r="CA20" s="6">
        <f t="shared" si="19"/>
        <v>7</v>
      </c>
      <c r="CB20" s="6">
        <f t="shared" si="19"/>
        <v>7</v>
      </c>
      <c r="CC20" s="6">
        <f t="shared" si="19"/>
        <v>7</v>
      </c>
      <c r="CD20" s="6">
        <f t="shared" si="19"/>
        <v>7</v>
      </c>
      <c r="CE20" s="6">
        <f t="shared" si="19"/>
        <v>7</v>
      </c>
      <c r="CF20" s="6">
        <f t="shared" si="19"/>
        <v>7</v>
      </c>
      <c r="CG20" s="6">
        <f t="shared" si="19"/>
        <v>7</v>
      </c>
      <c r="CH20" s="6">
        <f t="shared" si="19"/>
        <v>7</v>
      </c>
      <c r="CI20" s="6">
        <f t="shared" si="19"/>
        <v>7</v>
      </c>
      <c r="CJ20" s="6">
        <f t="shared" si="19"/>
        <v>7</v>
      </c>
      <c r="CK20" s="6"/>
      <c r="CL20" s="6"/>
    </row>
    <row r="21" spans="1:90" x14ac:dyDescent="0.35">
      <c r="A21" s="8">
        <v>20</v>
      </c>
      <c r="B21" s="6" t="s">
        <v>62</v>
      </c>
      <c r="C21" s="266">
        <v>45452</v>
      </c>
      <c r="D21" s="266">
        <v>45459</v>
      </c>
      <c r="E21" s="266">
        <f t="shared" si="15"/>
        <v>45275</v>
      </c>
      <c r="F21" s="140" t="s">
        <v>28</v>
      </c>
      <c r="G21" s="140"/>
      <c r="H21" s="274"/>
      <c r="I21" s="6"/>
      <c r="J21" s="8"/>
      <c r="K21" s="8"/>
      <c r="L21" s="8"/>
      <c r="M21" s="6"/>
      <c r="N21" s="275"/>
      <c r="O21" s="6"/>
      <c r="P21" s="8"/>
      <c r="Q21" s="8"/>
      <c r="R21" s="9"/>
      <c r="S21" s="9"/>
      <c r="T21" s="9"/>
      <c r="U21" s="33"/>
      <c r="V21" s="245" t="str">
        <f t="shared" si="0"/>
        <v>cansl</v>
      </c>
      <c r="W21" s="146">
        <f t="shared" si="8"/>
        <v>0</v>
      </c>
      <c r="X21" s="146"/>
      <c r="Z21" s="42">
        <f t="shared" si="1"/>
        <v>45275</v>
      </c>
      <c r="AA21" s="42">
        <v>45296</v>
      </c>
      <c r="AB21">
        <f t="shared" si="2"/>
        <v>177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0</v>
      </c>
      <c r="AG21">
        <f t="shared" si="14"/>
        <v>0</v>
      </c>
      <c r="AH21" s="246">
        <f t="shared" si="3"/>
        <v>0</v>
      </c>
      <c r="AT21" s="6">
        <f t="shared" si="16"/>
        <v>0</v>
      </c>
      <c r="AU21" s="6">
        <f t="shared" si="16"/>
        <v>0</v>
      </c>
      <c r="AV21" s="6">
        <f t="shared" si="16"/>
        <v>0</v>
      </c>
      <c r="AW21" s="6">
        <f t="shared" si="16"/>
        <v>0</v>
      </c>
      <c r="AX21" s="6">
        <f t="shared" si="16"/>
        <v>0</v>
      </c>
      <c r="AY21" s="6">
        <f t="shared" si="16"/>
        <v>0</v>
      </c>
      <c r="AZ21" s="6">
        <f t="shared" si="16"/>
        <v>0</v>
      </c>
      <c r="BA21" s="6">
        <f t="shared" si="16"/>
        <v>0</v>
      </c>
      <c r="BB21" s="6">
        <f t="shared" si="16"/>
        <v>0</v>
      </c>
      <c r="BC21" s="6">
        <f t="shared" si="16"/>
        <v>0</v>
      </c>
      <c r="BD21" s="6">
        <f t="shared" si="17"/>
        <v>0</v>
      </c>
      <c r="BE21" s="6">
        <f t="shared" si="17"/>
        <v>0</v>
      </c>
      <c r="BF21" s="6">
        <f t="shared" si="17"/>
        <v>0</v>
      </c>
      <c r="BG21" s="6">
        <f t="shared" si="17"/>
        <v>0</v>
      </c>
      <c r="BH21" s="6">
        <f t="shared" si="17"/>
        <v>0</v>
      </c>
      <c r="BI21" s="6">
        <f t="shared" si="17"/>
        <v>0</v>
      </c>
      <c r="BJ21" s="6">
        <f t="shared" si="17"/>
        <v>0</v>
      </c>
      <c r="BK21" s="6">
        <f t="shared" si="17"/>
        <v>0</v>
      </c>
      <c r="BL21" s="6">
        <f t="shared" si="17"/>
        <v>0</v>
      </c>
      <c r="BM21" s="6">
        <f t="shared" si="17"/>
        <v>0</v>
      </c>
      <c r="BN21" s="6">
        <f t="shared" si="18"/>
        <v>0</v>
      </c>
      <c r="BO21" s="6">
        <f t="shared" si="18"/>
        <v>0</v>
      </c>
      <c r="BP21" s="6">
        <f t="shared" si="18"/>
        <v>0</v>
      </c>
      <c r="BQ21" s="6">
        <f t="shared" si="18"/>
        <v>0</v>
      </c>
      <c r="BR21" s="6">
        <f t="shared" si="18"/>
        <v>0</v>
      </c>
      <c r="BS21" s="6">
        <f t="shared" si="18"/>
        <v>0</v>
      </c>
      <c r="BT21" s="6">
        <f t="shared" si="18"/>
        <v>0</v>
      </c>
      <c r="BU21" s="6">
        <f t="shared" si="18"/>
        <v>0</v>
      </c>
      <c r="BV21" s="6">
        <f t="shared" si="18"/>
        <v>0</v>
      </c>
      <c r="BW21" s="6">
        <f t="shared" si="18"/>
        <v>0</v>
      </c>
      <c r="BX21" s="6">
        <f t="shared" si="19"/>
        <v>0</v>
      </c>
      <c r="BY21" s="6">
        <f t="shared" si="19"/>
        <v>0</v>
      </c>
      <c r="BZ21" s="6">
        <f t="shared" si="19"/>
        <v>0</v>
      </c>
      <c r="CA21" s="6">
        <f t="shared" si="19"/>
        <v>0</v>
      </c>
      <c r="CB21" s="6">
        <f t="shared" si="19"/>
        <v>0</v>
      </c>
      <c r="CC21" s="6">
        <f t="shared" si="19"/>
        <v>0</v>
      </c>
      <c r="CD21" s="6">
        <f t="shared" si="19"/>
        <v>0</v>
      </c>
      <c r="CE21" s="6">
        <f t="shared" si="19"/>
        <v>0</v>
      </c>
      <c r="CF21" s="6">
        <f t="shared" si="19"/>
        <v>0</v>
      </c>
      <c r="CG21" s="6">
        <f t="shared" si="19"/>
        <v>0</v>
      </c>
      <c r="CH21" s="6">
        <f t="shared" si="19"/>
        <v>0</v>
      </c>
      <c r="CI21" s="6">
        <f t="shared" si="19"/>
        <v>0</v>
      </c>
      <c r="CJ21" s="6">
        <f t="shared" si="19"/>
        <v>0</v>
      </c>
      <c r="CK21" s="6"/>
      <c r="CL21" s="6"/>
    </row>
    <row r="22" spans="1:90" x14ac:dyDescent="0.35">
      <c r="A22" s="8">
        <v>21</v>
      </c>
      <c r="B22" s="6" t="s">
        <v>63</v>
      </c>
      <c r="C22" s="266">
        <v>45454</v>
      </c>
      <c r="D22" s="266">
        <v>45460</v>
      </c>
      <c r="E22" s="266">
        <f t="shared" si="15"/>
        <v>45275</v>
      </c>
      <c r="F22" s="140" t="s">
        <v>28</v>
      </c>
      <c r="G22" s="140"/>
      <c r="H22" s="274"/>
      <c r="I22" s="6"/>
      <c r="J22" s="8"/>
      <c r="K22" s="8"/>
      <c r="L22" s="8"/>
      <c r="M22" s="6"/>
      <c r="N22" s="275"/>
      <c r="O22" s="6"/>
      <c r="P22" s="8"/>
      <c r="Q22" s="8"/>
      <c r="R22" s="9"/>
      <c r="S22" s="9"/>
      <c r="T22" s="9"/>
      <c r="U22" s="33"/>
      <c r="V22" s="245" t="str">
        <f t="shared" si="0"/>
        <v>cansl</v>
      </c>
      <c r="W22" s="146">
        <f t="shared" si="8"/>
        <v>0</v>
      </c>
      <c r="X22" s="146"/>
      <c r="Z22" s="42">
        <f t="shared" si="1"/>
        <v>45275</v>
      </c>
      <c r="AA22" s="236">
        <v>45370</v>
      </c>
      <c r="AB22">
        <f t="shared" si="2"/>
        <v>179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0</v>
      </c>
      <c r="AG22">
        <f t="shared" si="14"/>
        <v>0</v>
      </c>
      <c r="AH22" s="246">
        <f t="shared" si="3"/>
        <v>0</v>
      </c>
      <c r="AT22" s="6">
        <f t="shared" ref="AT22:BC31" si="20">IF($Z22&lt;AT$1,$X22*$K22,0)</f>
        <v>0</v>
      </c>
      <c r="AU22" s="6">
        <f t="shared" si="20"/>
        <v>0</v>
      </c>
      <c r="AV22" s="6">
        <f t="shared" si="20"/>
        <v>0</v>
      </c>
      <c r="AW22" s="6">
        <f t="shared" si="20"/>
        <v>0</v>
      </c>
      <c r="AX22" s="6">
        <f t="shared" si="20"/>
        <v>0</v>
      </c>
      <c r="AY22" s="6">
        <f t="shared" si="20"/>
        <v>0</v>
      </c>
      <c r="AZ22" s="6">
        <f t="shared" si="20"/>
        <v>0</v>
      </c>
      <c r="BA22" s="6">
        <f t="shared" si="20"/>
        <v>0</v>
      </c>
      <c r="BB22" s="6">
        <f t="shared" si="20"/>
        <v>0</v>
      </c>
      <c r="BC22" s="6">
        <f t="shared" si="20"/>
        <v>0</v>
      </c>
      <c r="BD22" s="6">
        <f t="shared" ref="BD22:BM31" si="21">IF($Z22&lt;BD$1,$X22*$K22,0)</f>
        <v>0</v>
      </c>
      <c r="BE22" s="6">
        <f t="shared" si="21"/>
        <v>0</v>
      </c>
      <c r="BF22" s="6">
        <f t="shared" si="21"/>
        <v>0</v>
      </c>
      <c r="BG22" s="6">
        <f t="shared" si="21"/>
        <v>0</v>
      </c>
      <c r="BH22" s="6">
        <f t="shared" si="21"/>
        <v>0</v>
      </c>
      <c r="BI22" s="6">
        <f t="shared" si="21"/>
        <v>0</v>
      </c>
      <c r="BJ22" s="6">
        <f t="shared" si="21"/>
        <v>0</v>
      </c>
      <c r="BK22" s="6">
        <f t="shared" si="21"/>
        <v>0</v>
      </c>
      <c r="BL22" s="6">
        <f t="shared" si="21"/>
        <v>0</v>
      </c>
      <c r="BM22" s="6">
        <f t="shared" si="21"/>
        <v>0</v>
      </c>
      <c r="BN22" s="6">
        <f t="shared" ref="BN22:BW31" si="22">IF($Z22&lt;BN$1,$X22*$K22,0)</f>
        <v>0</v>
      </c>
      <c r="BO22" s="6">
        <f t="shared" si="22"/>
        <v>0</v>
      </c>
      <c r="BP22" s="6">
        <f t="shared" si="22"/>
        <v>0</v>
      </c>
      <c r="BQ22" s="6">
        <f t="shared" si="22"/>
        <v>0</v>
      </c>
      <c r="BR22" s="6">
        <f t="shared" si="22"/>
        <v>0</v>
      </c>
      <c r="BS22" s="6">
        <f t="shared" si="22"/>
        <v>0</v>
      </c>
      <c r="BT22" s="6">
        <f t="shared" si="22"/>
        <v>0</v>
      </c>
      <c r="BU22" s="6">
        <f t="shared" si="22"/>
        <v>0</v>
      </c>
      <c r="BV22" s="6">
        <f t="shared" si="22"/>
        <v>0</v>
      </c>
      <c r="BW22" s="6">
        <f t="shared" si="22"/>
        <v>0</v>
      </c>
      <c r="BX22" s="6">
        <f t="shared" ref="BX22:CJ31" si="23">IF($Z22&lt;BX$1,$X22*$K22,0)</f>
        <v>0</v>
      </c>
      <c r="BY22" s="6">
        <f t="shared" si="23"/>
        <v>0</v>
      </c>
      <c r="BZ22" s="6">
        <f t="shared" si="23"/>
        <v>0</v>
      </c>
      <c r="CA22" s="6">
        <f t="shared" si="23"/>
        <v>0</v>
      </c>
      <c r="CB22" s="6">
        <f t="shared" si="23"/>
        <v>0</v>
      </c>
      <c r="CC22" s="6">
        <f t="shared" si="23"/>
        <v>0</v>
      </c>
      <c r="CD22" s="6">
        <f t="shared" si="23"/>
        <v>0</v>
      </c>
      <c r="CE22" s="6">
        <f t="shared" si="23"/>
        <v>0</v>
      </c>
      <c r="CF22" s="6">
        <f t="shared" si="23"/>
        <v>0</v>
      </c>
      <c r="CG22" s="6">
        <f t="shared" si="23"/>
        <v>0</v>
      </c>
      <c r="CH22" s="6">
        <f t="shared" si="23"/>
        <v>0</v>
      </c>
      <c r="CI22" s="6">
        <f t="shared" si="23"/>
        <v>0</v>
      </c>
      <c r="CJ22" s="6">
        <f t="shared" si="23"/>
        <v>0</v>
      </c>
      <c r="CK22" s="6"/>
      <c r="CL22" s="6"/>
    </row>
    <row r="23" spans="1:90" x14ac:dyDescent="0.35">
      <c r="A23" s="8">
        <v>22</v>
      </c>
      <c r="B23" s="6" t="s">
        <v>64</v>
      </c>
      <c r="C23" s="266">
        <v>45435</v>
      </c>
      <c r="D23" s="266">
        <v>45439</v>
      </c>
      <c r="E23" s="266">
        <f t="shared" si="15"/>
        <v>45275</v>
      </c>
      <c r="F23" s="140" t="s">
        <v>41</v>
      </c>
      <c r="G23" s="140"/>
      <c r="H23" s="274"/>
      <c r="I23" s="6"/>
      <c r="J23" s="8"/>
      <c r="K23" s="8">
        <v>1</v>
      </c>
      <c r="L23" s="8">
        <v>2</v>
      </c>
      <c r="M23" s="6"/>
      <c r="N23" s="275"/>
      <c r="O23" s="6"/>
      <c r="P23" s="8"/>
      <c r="Q23" s="8"/>
      <c r="R23" s="9"/>
      <c r="S23" s="9"/>
      <c r="T23" s="9"/>
      <c r="U23" s="33"/>
      <c r="V23" s="245" t="str">
        <f t="shared" si="0"/>
        <v>D</v>
      </c>
      <c r="W23" s="146">
        <f t="shared" si="8"/>
        <v>2</v>
      </c>
      <c r="X23" s="146">
        <f t="shared" si="9"/>
        <v>4</v>
      </c>
      <c r="Z23" s="42">
        <f t="shared" si="1"/>
        <v>45275</v>
      </c>
      <c r="AB23">
        <f t="shared" si="2"/>
        <v>160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0</v>
      </c>
      <c r="AG23">
        <f t="shared" si="14"/>
        <v>0</v>
      </c>
      <c r="AH23" s="246">
        <f t="shared" si="3"/>
        <v>0</v>
      </c>
      <c r="AT23" s="6">
        <f t="shared" si="20"/>
        <v>4</v>
      </c>
      <c r="AU23" s="6">
        <f t="shared" si="20"/>
        <v>4</v>
      </c>
      <c r="AV23" s="6">
        <f t="shared" si="20"/>
        <v>4</v>
      </c>
      <c r="AW23" s="6">
        <f t="shared" si="20"/>
        <v>4</v>
      </c>
      <c r="AX23" s="6">
        <f t="shared" si="20"/>
        <v>4</v>
      </c>
      <c r="AY23" s="6">
        <f t="shared" si="20"/>
        <v>4</v>
      </c>
      <c r="AZ23" s="6">
        <f t="shared" si="20"/>
        <v>4</v>
      </c>
      <c r="BA23" s="6">
        <f t="shared" si="20"/>
        <v>4</v>
      </c>
      <c r="BB23" s="6">
        <f t="shared" si="20"/>
        <v>4</v>
      </c>
      <c r="BC23" s="6">
        <f t="shared" si="20"/>
        <v>4</v>
      </c>
      <c r="BD23" s="6">
        <f t="shared" si="21"/>
        <v>4</v>
      </c>
      <c r="BE23" s="6">
        <f t="shared" si="21"/>
        <v>4</v>
      </c>
      <c r="BF23" s="6">
        <f t="shared" si="21"/>
        <v>4</v>
      </c>
      <c r="BG23" s="6">
        <f t="shared" si="21"/>
        <v>4</v>
      </c>
      <c r="BH23" s="6">
        <f t="shared" si="21"/>
        <v>4</v>
      </c>
      <c r="BI23" s="6">
        <f t="shared" si="21"/>
        <v>4</v>
      </c>
      <c r="BJ23" s="6">
        <f t="shared" si="21"/>
        <v>4</v>
      </c>
      <c r="BK23" s="6">
        <f t="shared" si="21"/>
        <v>4</v>
      </c>
      <c r="BL23" s="6">
        <f t="shared" si="21"/>
        <v>4</v>
      </c>
      <c r="BM23" s="6">
        <f t="shared" si="21"/>
        <v>4</v>
      </c>
      <c r="BN23" s="6">
        <f t="shared" si="22"/>
        <v>4</v>
      </c>
      <c r="BO23" s="6">
        <f t="shared" si="22"/>
        <v>4</v>
      </c>
      <c r="BP23" s="6">
        <f t="shared" si="22"/>
        <v>4</v>
      </c>
      <c r="BQ23" s="6">
        <f t="shared" si="22"/>
        <v>4</v>
      </c>
      <c r="BR23" s="6">
        <f t="shared" si="22"/>
        <v>4</v>
      </c>
      <c r="BS23" s="6">
        <f t="shared" si="22"/>
        <v>4</v>
      </c>
      <c r="BT23" s="6">
        <f t="shared" si="22"/>
        <v>4</v>
      </c>
      <c r="BU23" s="6">
        <f t="shared" si="22"/>
        <v>4</v>
      </c>
      <c r="BV23" s="6">
        <f t="shared" si="22"/>
        <v>4</v>
      </c>
      <c r="BW23" s="6">
        <f t="shared" si="22"/>
        <v>4</v>
      </c>
      <c r="BX23" s="6">
        <f t="shared" si="23"/>
        <v>4</v>
      </c>
      <c r="BY23" s="6">
        <f t="shared" si="23"/>
        <v>4</v>
      </c>
      <c r="BZ23" s="6">
        <f t="shared" si="23"/>
        <v>4</v>
      </c>
      <c r="CA23" s="6">
        <f t="shared" si="23"/>
        <v>4</v>
      </c>
      <c r="CB23" s="6">
        <f t="shared" si="23"/>
        <v>4</v>
      </c>
      <c r="CC23" s="6">
        <f t="shared" si="23"/>
        <v>4</v>
      </c>
      <c r="CD23" s="6">
        <f t="shared" si="23"/>
        <v>4</v>
      </c>
      <c r="CE23" s="6">
        <f t="shared" si="23"/>
        <v>4</v>
      </c>
      <c r="CF23" s="6">
        <f t="shared" si="23"/>
        <v>4</v>
      </c>
      <c r="CG23" s="6">
        <f t="shared" si="23"/>
        <v>4</v>
      </c>
      <c r="CH23" s="6">
        <f t="shared" si="23"/>
        <v>4</v>
      </c>
      <c r="CI23" s="6">
        <f t="shared" si="23"/>
        <v>4</v>
      </c>
      <c r="CJ23" s="6">
        <f t="shared" si="23"/>
        <v>4</v>
      </c>
      <c r="CK23" s="6"/>
      <c r="CL23" s="6"/>
    </row>
    <row r="24" spans="1:90" x14ac:dyDescent="0.35">
      <c r="A24" s="8">
        <v>23</v>
      </c>
      <c r="B24" s="6" t="s">
        <v>65</v>
      </c>
      <c r="C24" s="266">
        <v>45495</v>
      </c>
      <c r="D24" s="266">
        <v>45500</v>
      </c>
      <c r="E24" s="266">
        <f t="shared" si="15"/>
        <v>45275</v>
      </c>
      <c r="F24" s="140" t="s">
        <v>66</v>
      </c>
      <c r="G24" s="140"/>
      <c r="H24" s="274"/>
      <c r="I24" s="141"/>
      <c r="J24" s="8"/>
      <c r="K24" s="8">
        <v>1</v>
      </c>
      <c r="L24" s="8">
        <v>2</v>
      </c>
      <c r="M24" s="6"/>
      <c r="N24" s="275"/>
      <c r="O24" s="6"/>
      <c r="P24" s="8"/>
      <c r="Q24" s="8"/>
      <c r="R24" s="9"/>
      <c r="S24" s="9"/>
      <c r="T24" s="9"/>
      <c r="U24" s="33"/>
      <c r="V24" s="245" t="str">
        <f t="shared" si="0"/>
        <v>S</v>
      </c>
      <c r="W24" s="146">
        <f t="shared" si="8"/>
        <v>2</v>
      </c>
      <c r="X24" s="146">
        <f t="shared" si="9"/>
        <v>5</v>
      </c>
      <c r="Z24" s="42">
        <f t="shared" si="1"/>
        <v>45275</v>
      </c>
      <c r="AB24">
        <f t="shared" si="2"/>
        <v>220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1</v>
      </c>
      <c r="AG24">
        <f t="shared" si="14"/>
        <v>0</v>
      </c>
      <c r="AH24" s="246">
        <f t="shared" si="3"/>
        <v>0</v>
      </c>
      <c r="AT24" s="6">
        <f t="shared" si="20"/>
        <v>5</v>
      </c>
      <c r="AU24" s="6">
        <f t="shared" si="20"/>
        <v>5</v>
      </c>
      <c r="AV24" s="6">
        <f t="shared" si="20"/>
        <v>5</v>
      </c>
      <c r="AW24" s="6">
        <f t="shared" si="20"/>
        <v>5</v>
      </c>
      <c r="AX24" s="6">
        <f t="shared" si="20"/>
        <v>5</v>
      </c>
      <c r="AY24" s="6">
        <f t="shared" si="20"/>
        <v>5</v>
      </c>
      <c r="AZ24" s="6">
        <f t="shared" si="20"/>
        <v>5</v>
      </c>
      <c r="BA24" s="6">
        <f t="shared" si="20"/>
        <v>5</v>
      </c>
      <c r="BB24" s="6">
        <f t="shared" si="20"/>
        <v>5</v>
      </c>
      <c r="BC24" s="6">
        <f t="shared" si="20"/>
        <v>5</v>
      </c>
      <c r="BD24" s="6">
        <f t="shared" si="21"/>
        <v>5</v>
      </c>
      <c r="BE24" s="6">
        <f t="shared" si="21"/>
        <v>5</v>
      </c>
      <c r="BF24" s="6">
        <f t="shared" si="21"/>
        <v>5</v>
      </c>
      <c r="BG24" s="6">
        <f t="shared" si="21"/>
        <v>5</v>
      </c>
      <c r="BH24" s="6">
        <f t="shared" si="21"/>
        <v>5</v>
      </c>
      <c r="BI24" s="6">
        <f t="shared" si="21"/>
        <v>5</v>
      </c>
      <c r="BJ24" s="6">
        <f t="shared" si="21"/>
        <v>5</v>
      </c>
      <c r="BK24" s="6">
        <f t="shared" si="21"/>
        <v>5</v>
      </c>
      <c r="BL24" s="6">
        <f t="shared" si="21"/>
        <v>5</v>
      </c>
      <c r="BM24" s="6">
        <f t="shared" si="21"/>
        <v>5</v>
      </c>
      <c r="BN24" s="6">
        <f t="shared" si="22"/>
        <v>5</v>
      </c>
      <c r="BO24" s="6">
        <f t="shared" si="22"/>
        <v>5</v>
      </c>
      <c r="BP24" s="6">
        <f t="shared" si="22"/>
        <v>5</v>
      </c>
      <c r="BQ24" s="6">
        <f t="shared" si="22"/>
        <v>5</v>
      </c>
      <c r="BR24" s="6">
        <f t="shared" si="22"/>
        <v>5</v>
      </c>
      <c r="BS24" s="6">
        <f t="shared" si="22"/>
        <v>5</v>
      </c>
      <c r="BT24" s="6">
        <f t="shared" si="22"/>
        <v>5</v>
      </c>
      <c r="BU24" s="6">
        <f t="shared" si="22"/>
        <v>5</v>
      </c>
      <c r="BV24" s="6">
        <f t="shared" si="22"/>
        <v>5</v>
      </c>
      <c r="BW24" s="6">
        <f t="shared" si="22"/>
        <v>5</v>
      </c>
      <c r="BX24" s="6">
        <f t="shared" si="23"/>
        <v>5</v>
      </c>
      <c r="BY24" s="6">
        <f t="shared" si="23"/>
        <v>5</v>
      </c>
      <c r="BZ24" s="6">
        <f t="shared" si="23"/>
        <v>5</v>
      </c>
      <c r="CA24" s="6">
        <f t="shared" si="23"/>
        <v>5</v>
      </c>
      <c r="CB24" s="6">
        <f t="shared" si="23"/>
        <v>5</v>
      </c>
      <c r="CC24" s="6">
        <f t="shared" si="23"/>
        <v>5</v>
      </c>
      <c r="CD24" s="6">
        <f t="shared" si="23"/>
        <v>5</v>
      </c>
      <c r="CE24" s="6">
        <f t="shared" si="23"/>
        <v>5</v>
      </c>
      <c r="CF24" s="6">
        <f t="shared" si="23"/>
        <v>5</v>
      </c>
      <c r="CG24" s="6">
        <f t="shared" si="23"/>
        <v>5</v>
      </c>
      <c r="CH24" s="6">
        <f t="shared" si="23"/>
        <v>5</v>
      </c>
      <c r="CI24" s="6">
        <f t="shared" si="23"/>
        <v>5</v>
      </c>
      <c r="CJ24" s="6">
        <f t="shared" si="23"/>
        <v>5</v>
      </c>
      <c r="CK24" s="6"/>
      <c r="CL24" s="6"/>
    </row>
    <row r="25" spans="1:90" x14ac:dyDescent="0.35">
      <c r="A25" s="8">
        <v>24</v>
      </c>
      <c r="B25" s="6" t="s">
        <v>67</v>
      </c>
      <c r="C25" s="266">
        <v>45500</v>
      </c>
      <c r="D25" s="266">
        <v>45501</v>
      </c>
      <c r="E25" s="266">
        <v>45292</v>
      </c>
      <c r="F25" s="140" t="s">
        <v>66</v>
      </c>
      <c r="G25" s="140"/>
      <c r="H25" s="274"/>
      <c r="I25" s="6"/>
      <c r="J25" s="8"/>
      <c r="K25" s="8">
        <v>1</v>
      </c>
      <c r="L25" s="8">
        <v>2</v>
      </c>
      <c r="M25" s="6"/>
      <c r="N25" s="275"/>
      <c r="O25" s="6"/>
      <c r="P25" s="8"/>
      <c r="Q25" s="8" t="s">
        <v>31</v>
      </c>
      <c r="R25" s="9"/>
      <c r="S25" s="9"/>
      <c r="T25" s="9"/>
      <c r="U25" s="33"/>
      <c r="V25" s="245" t="str">
        <f t="shared" si="0"/>
        <v>S</v>
      </c>
      <c r="W25" s="146">
        <f t="shared" si="8"/>
        <v>2</v>
      </c>
      <c r="X25" s="146">
        <f t="shared" si="9"/>
        <v>1</v>
      </c>
      <c r="Z25" s="42">
        <f t="shared" si="1"/>
        <v>45292</v>
      </c>
      <c r="AB25">
        <f t="shared" si="2"/>
        <v>208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1</v>
      </c>
      <c r="AG25">
        <f t="shared" si="14"/>
        <v>0</v>
      </c>
      <c r="AH25" s="246">
        <f t="shared" si="3"/>
        <v>0</v>
      </c>
      <c r="AT25" s="6">
        <f t="shared" si="20"/>
        <v>0</v>
      </c>
      <c r="AU25" s="6">
        <f t="shared" si="20"/>
        <v>1</v>
      </c>
      <c r="AV25" s="6">
        <f t="shared" si="20"/>
        <v>1</v>
      </c>
      <c r="AW25" s="6">
        <f t="shared" si="20"/>
        <v>1</v>
      </c>
      <c r="AX25" s="6">
        <f t="shared" si="20"/>
        <v>1</v>
      </c>
      <c r="AY25" s="6">
        <f t="shared" si="20"/>
        <v>1</v>
      </c>
      <c r="AZ25" s="6">
        <f t="shared" si="20"/>
        <v>1</v>
      </c>
      <c r="BA25" s="6">
        <f t="shared" si="20"/>
        <v>1</v>
      </c>
      <c r="BB25" s="6">
        <f t="shared" si="20"/>
        <v>1</v>
      </c>
      <c r="BC25" s="6">
        <f t="shared" si="20"/>
        <v>1</v>
      </c>
      <c r="BD25" s="6">
        <f t="shared" si="21"/>
        <v>1</v>
      </c>
      <c r="BE25" s="6">
        <f t="shared" si="21"/>
        <v>1</v>
      </c>
      <c r="BF25" s="6">
        <f t="shared" si="21"/>
        <v>1</v>
      </c>
      <c r="BG25" s="6">
        <f t="shared" si="21"/>
        <v>1</v>
      </c>
      <c r="BH25" s="6">
        <f t="shared" si="21"/>
        <v>1</v>
      </c>
      <c r="BI25" s="6">
        <f t="shared" si="21"/>
        <v>1</v>
      </c>
      <c r="BJ25" s="6">
        <f t="shared" si="21"/>
        <v>1</v>
      </c>
      <c r="BK25" s="6">
        <f t="shared" si="21"/>
        <v>1</v>
      </c>
      <c r="BL25" s="6">
        <f t="shared" si="21"/>
        <v>1</v>
      </c>
      <c r="BM25" s="6">
        <f t="shared" si="21"/>
        <v>1</v>
      </c>
      <c r="BN25" s="6">
        <f t="shared" si="22"/>
        <v>1</v>
      </c>
      <c r="BO25" s="6">
        <f t="shared" si="22"/>
        <v>1</v>
      </c>
      <c r="BP25" s="6">
        <f t="shared" si="22"/>
        <v>1</v>
      </c>
      <c r="BQ25" s="6">
        <f t="shared" si="22"/>
        <v>1</v>
      </c>
      <c r="BR25" s="6">
        <f t="shared" si="22"/>
        <v>1</v>
      </c>
      <c r="BS25" s="6">
        <f t="shared" si="22"/>
        <v>1</v>
      </c>
      <c r="BT25" s="6">
        <f t="shared" si="22"/>
        <v>1</v>
      </c>
      <c r="BU25" s="6">
        <f t="shared" si="22"/>
        <v>1</v>
      </c>
      <c r="BV25" s="6">
        <f t="shared" si="22"/>
        <v>1</v>
      </c>
      <c r="BW25" s="6">
        <f t="shared" si="22"/>
        <v>1</v>
      </c>
      <c r="BX25" s="6">
        <f t="shared" si="23"/>
        <v>1</v>
      </c>
      <c r="BY25" s="6">
        <f t="shared" si="23"/>
        <v>1</v>
      </c>
      <c r="BZ25" s="6">
        <f t="shared" si="23"/>
        <v>1</v>
      </c>
      <c r="CA25" s="6">
        <f t="shared" si="23"/>
        <v>1</v>
      </c>
      <c r="CB25" s="6">
        <f t="shared" si="23"/>
        <v>1</v>
      </c>
      <c r="CC25" s="6">
        <f t="shared" si="23"/>
        <v>1</v>
      </c>
      <c r="CD25" s="6">
        <f t="shared" si="23"/>
        <v>1</v>
      </c>
      <c r="CE25" s="6">
        <f t="shared" si="23"/>
        <v>1</v>
      </c>
      <c r="CF25" s="6">
        <f t="shared" si="23"/>
        <v>1</v>
      </c>
      <c r="CG25" s="6">
        <f t="shared" si="23"/>
        <v>1</v>
      </c>
      <c r="CH25" s="6">
        <f t="shared" si="23"/>
        <v>1</v>
      </c>
      <c r="CI25" s="6">
        <f t="shared" si="23"/>
        <v>1</v>
      </c>
      <c r="CJ25" s="6">
        <f t="shared" si="23"/>
        <v>1</v>
      </c>
      <c r="CK25" s="6"/>
      <c r="CL25" s="6"/>
    </row>
    <row r="26" spans="1:90" x14ac:dyDescent="0.35">
      <c r="A26" s="8">
        <v>25</v>
      </c>
      <c r="B26" s="6" t="s">
        <v>68</v>
      </c>
      <c r="C26" s="266">
        <v>45421</v>
      </c>
      <c r="D26" s="266">
        <v>45424</v>
      </c>
      <c r="E26" s="266">
        <v>45292</v>
      </c>
      <c r="F26" s="140" t="s">
        <v>30</v>
      </c>
      <c r="G26" s="140"/>
      <c r="H26" s="274"/>
      <c r="I26" s="6"/>
      <c r="J26" s="8"/>
      <c r="K26" s="257">
        <v>2</v>
      </c>
      <c r="L26" s="8">
        <v>3</v>
      </c>
      <c r="M26" s="6"/>
      <c r="N26" s="275"/>
      <c r="O26" s="6"/>
      <c r="P26" s="8"/>
      <c r="Q26" s="8" t="s">
        <v>31</v>
      </c>
      <c r="R26" s="9"/>
      <c r="S26" s="9"/>
      <c r="T26" s="9"/>
      <c r="U26" s="33"/>
      <c r="V26" s="245" t="str">
        <f t="shared" si="0"/>
        <v>DK</v>
      </c>
      <c r="W26" s="146">
        <f t="shared" si="8"/>
        <v>3</v>
      </c>
      <c r="X26" s="146">
        <f t="shared" si="9"/>
        <v>3</v>
      </c>
      <c r="Z26" s="42">
        <f t="shared" si="1"/>
        <v>45292</v>
      </c>
      <c r="AB26">
        <f t="shared" si="2"/>
        <v>129</v>
      </c>
      <c r="AC26">
        <f t="shared" si="10"/>
        <v>0</v>
      </c>
      <c r="AD26">
        <f t="shared" si="11"/>
        <v>0</v>
      </c>
      <c r="AE26">
        <f t="shared" si="12"/>
        <v>1</v>
      </c>
      <c r="AF26">
        <f t="shared" si="13"/>
        <v>0</v>
      </c>
      <c r="AG26">
        <f t="shared" si="14"/>
        <v>0</v>
      </c>
      <c r="AH26" s="246">
        <f t="shared" si="3"/>
        <v>0</v>
      </c>
      <c r="AT26" s="6">
        <f t="shared" si="20"/>
        <v>0</v>
      </c>
      <c r="AU26" s="6">
        <f t="shared" si="20"/>
        <v>6</v>
      </c>
      <c r="AV26" s="6">
        <f t="shared" si="20"/>
        <v>6</v>
      </c>
      <c r="AW26" s="6">
        <f t="shared" si="20"/>
        <v>6</v>
      </c>
      <c r="AX26" s="6">
        <f t="shared" si="20"/>
        <v>6</v>
      </c>
      <c r="AY26" s="6">
        <f t="shared" si="20"/>
        <v>6</v>
      </c>
      <c r="AZ26" s="6">
        <f t="shared" si="20"/>
        <v>6</v>
      </c>
      <c r="BA26" s="6">
        <f t="shared" si="20"/>
        <v>6</v>
      </c>
      <c r="BB26" s="6">
        <f t="shared" si="20"/>
        <v>6</v>
      </c>
      <c r="BC26" s="6">
        <f t="shared" si="20"/>
        <v>6</v>
      </c>
      <c r="BD26" s="6">
        <f t="shared" si="21"/>
        <v>6</v>
      </c>
      <c r="BE26" s="6">
        <f t="shared" si="21"/>
        <v>6</v>
      </c>
      <c r="BF26" s="6">
        <f t="shared" si="21"/>
        <v>6</v>
      </c>
      <c r="BG26" s="6">
        <f t="shared" si="21"/>
        <v>6</v>
      </c>
      <c r="BH26" s="6">
        <f t="shared" si="21"/>
        <v>6</v>
      </c>
      <c r="BI26" s="6">
        <f t="shared" si="21"/>
        <v>6</v>
      </c>
      <c r="BJ26" s="6">
        <f t="shared" si="21"/>
        <v>6</v>
      </c>
      <c r="BK26" s="6">
        <f t="shared" si="21"/>
        <v>6</v>
      </c>
      <c r="BL26" s="6">
        <f t="shared" si="21"/>
        <v>6</v>
      </c>
      <c r="BM26" s="6">
        <f t="shared" si="21"/>
        <v>6</v>
      </c>
      <c r="BN26" s="6">
        <f t="shared" si="22"/>
        <v>6</v>
      </c>
      <c r="BO26" s="6">
        <f t="shared" si="22"/>
        <v>6</v>
      </c>
      <c r="BP26" s="6">
        <f t="shared" si="22"/>
        <v>6</v>
      </c>
      <c r="BQ26" s="6">
        <f t="shared" si="22"/>
        <v>6</v>
      </c>
      <c r="BR26" s="6">
        <f t="shared" si="22"/>
        <v>6</v>
      </c>
      <c r="BS26" s="6">
        <f t="shared" si="22"/>
        <v>6</v>
      </c>
      <c r="BT26" s="6">
        <f t="shared" si="22"/>
        <v>6</v>
      </c>
      <c r="BU26" s="6">
        <f t="shared" si="22"/>
        <v>6</v>
      </c>
      <c r="BV26" s="6">
        <f t="shared" si="22"/>
        <v>6</v>
      </c>
      <c r="BW26" s="6">
        <f t="shared" si="22"/>
        <v>6</v>
      </c>
      <c r="BX26" s="6">
        <f t="shared" si="23"/>
        <v>6</v>
      </c>
      <c r="BY26" s="6">
        <f t="shared" si="23"/>
        <v>6</v>
      </c>
      <c r="BZ26" s="6">
        <f t="shared" si="23"/>
        <v>6</v>
      </c>
      <c r="CA26" s="6">
        <f t="shared" si="23"/>
        <v>6</v>
      </c>
      <c r="CB26" s="6">
        <f t="shared" si="23"/>
        <v>6</v>
      </c>
      <c r="CC26" s="6">
        <f t="shared" si="23"/>
        <v>6</v>
      </c>
      <c r="CD26" s="6">
        <f t="shared" si="23"/>
        <v>6</v>
      </c>
      <c r="CE26" s="6">
        <f t="shared" si="23"/>
        <v>6</v>
      </c>
      <c r="CF26" s="6">
        <f t="shared" si="23"/>
        <v>6</v>
      </c>
      <c r="CG26" s="6">
        <f t="shared" si="23"/>
        <v>6</v>
      </c>
      <c r="CH26" s="6">
        <f t="shared" si="23"/>
        <v>6</v>
      </c>
      <c r="CI26" s="6">
        <f t="shared" si="23"/>
        <v>6</v>
      </c>
      <c r="CJ26" s="6">
        <f t="shared" si="23"/>
        <v>6</v>
      </c>
      <c r="CK26" s="6"/>
      <c r="CL26" s="6"/>
    </row>
    <row r="27" spans="1:90" x14ac:dyDescent="0.35">
      <c r="A27" s="8">
        <v>26</v>
      </c>
      <c r="B27" s="6" t="s">
        <v>69</v>
      </c>
      <c r="C27" s="266">
        <v>45446</v>
      </c>
      <c r="D27" s="266">
        <v>45449</v>
      </c>
      <c r="E27" s="266">
        <v>45294</v>
      </c>
      <c r="F27" s="140" t="s">
        <v>30</v>
      </c>
      <c r="G27" s="140"/>
      <c r="H27" s="274"/>
      <c r="I27" s="6"/>
      <c r="J27" s="8"/>
      <c r="K27" s="8">
        <v>1</v>
      </c>
      <c r="L27" s="8">
        <v>2</v>
      </c>
      <c r="M27" s="6"/>
      <c r="N27" s="275"/>
      <c r="O27" s="6"/>
      <c r="P27" s="8"/>
      <c r="Q27" s="8" t="s">
        <v>31</v>
      </c>
      <c r="R27" s="9"/>
      <c r="S27" s="9"/>
      <c r="T27" s="9"/>
      <c r="U27" s="33"/>
      <c r="V27" s="245" t="str">
        <f t="shared" si="0"/>
        <v>DK</v>
      </c>
      <c r="W27" s="146">
        <f t="shared" si="8"/>
        <v>2</v>
      </c>
      <c r="X27" s="146">
        <f t="shared" si="9"/>
        <v>3</v>
      </c>
      <c r="Z27" s="42">
        <f t="shared" si="1"/>
        <v>45294</v>
      </c>
      <c r="AB27">
        <f t="shared" si="2"/>
        <v>152</v>
      </c>
      <c r="AC27">
        <f t="shared" si="10"/>
        <v>0</v>
      </c>
      <c r="AD27">
        <f t="shared" si="11"/>
        <v>0</v>
      </c>
      <c r="AE27">
        <f t="shared" si="12"/>
        <v>1</v>
      </c>
      <c r="AF27">
        <f t="shared" si="13"/>
        <v>0</v>
      </c>
      <c r="AG27">
        <f t="shared" si="14"/>
        <v>0</v>
      </c>
      <c r="AH27" s="246">
        <f t="shared" si="3"/>
        <v>0</v>
      </c>
      <c r="AT27" s="6">
        <f t="shared" si="20"/>
        <v>0</v>
      </c>
      <c r="AU27" s="6">
        <f t="shared" si="20"/>
        <v>3</v>
      </c>
      <c r="AV27" s="6">
        <f t="shared" si="20"/>
        <v>3</v>
      </c>
      <c r="AW27" s="6">
        <f t="shared" si="20"/>
        <v>3</v>
      </c>
      <c r="AX27" s="6">
        <f t="shared" si="20"/>
        <v>3</v>
      </c>
      <c r="AY27" s="6">
        <f t="shared" si="20"/>
        <v>3</v>
      </c>
      <c r="AZ27" s="6">
        <f t="shared" si="20"/>
        <v>3</v>
      </c>
      <c r="BA27" s="6">
        <f t="shared" si="20"/>
        <v>3</v>
      </c>
      <c r="BB27" s="6">
        <f t="shared" si="20"/>
        <v>3</v>
      </c>
      <c r="BC27" s="6">
        <f t="shared" si="20"/>
        <v>3</v>
      </c>
      <c r="BD27" s="6">
        <f t="shared" si="21"/>
        <v>3</v>
      </c>
      <c r="BE27" s="6">
        <f t="shared" si="21"/>
        <v>3</v>
      </c>
      <c r="BF27" s="6">
        <f t="shared" si="21"/>
        <v>3</v>
      </c>
      <c r="BG27" s="6">
        <f t="shared" si="21"/>
        <v>3</v>
      </c>
      <c r="BH27" s="6">
        <f t="shared" si="21"/>
        <v>3</v>
      </c>
      <c r="BI27" s="6">
        <f t="shared" si="21"/>
        <v>3</v>
      </c>
      <c r="BJ27" s="6">
        <f t="shared" si="21"/>
        <v>3</v>
      </c>
      <c r="BK27" s="6">
        <f t="shared" si="21"/>
        <v>3</v>
      </c>
      <c r="BL27" s="6">
        <f t="shared" si="21"/>
        <v>3</v>
      </c>
      <c r="BM27" s="6">
        <f t="shared" si="21"/>
        <v>3</v>
      </c>
      <c r="BN27" s="6">
        <f t="shared" si="22"/>
        <v>3</v>
      </c>
      <c r="BO27" s="6">
        <f t="shared" si="22"/>
        <v>3</v>
      </c>
      <c r="BP27" s="6">
        <f t="shared" si="22"/>
        <v>3</v>
      </c>
      <c r="BQ27" s="6">
        <f t="shared" si="22"/>
        <v>3</v>
      </c>
      <c r="BR27" s="6">
        <f t="shared" si="22"/>
        <v>3</v>
      </c>
      <c r="BS27" s="6">
        <f t="shared" si="22"/>
        <v>3</v>
      </c>
      <c r="BT27" s="6">
        <f t="shared" si="22"/>
        <v>3</v>
      </c>
      <c r="BU27" s="6">
        <f t="shared" si="22"/>
        <v>3</v>
      </c>
      <c r="BV27" s="6">
        <f t="shared" si="22"/>
        <v>3</v>
      </c>
      <c r="BW27" s="6">
        <f t="shared" si="22"/>
        <v>3</v>
      </c>
      <c r="BX27" s="6">
        <f t="shared" si="23"/>
        <v>3</v>
      </c>
      <c r="BY27" s="6">
        <f t="shared" si="23"/>
        <v>3</v>
      </c>
      <c r="BZ27" s="6">
        <f t="shared" si="23"/>
        <v>3</v>
      </c>
      <c r="CA27" s="6">
        <f t="shared" si="23"/>
        <v>3</v>
      </c>
      <c r="CB27" s="6">
        <f t="shared" si="23"/>
        <v>3</v>
      </c>
      <c r="CC27" s="6">
        <f t="shared" si="23"/>
        <v>3</v>
      </c>
      <c r="CD27" s="6">
        <f t="shared" si="23"/>
        <v>3</v>
      </c>
      <c r="CE27" s="6">
        <f t="shared" si="23"/>
        <v>3</v>
      </c>
      <c r="CF27" s="6">
        <f t="shared" si="23"/>
        <v>3</v>
      </c>
      <c r="CG27" s="6">
        <f t="shared" si="23"/>
        <v>3</v>
      </c>
      <c r="CH27" s="6">
        <f t="shared" si="23"/>
        <v>3</v>
      </c>
      <c r="CI27" s="6">
        <f t="shared" si="23"/>
        <v>3</v>
      </c>
      <c r="CJ27" s="6">
        <f t="shared" si="23"/>
        <v>3</v>
      </c>
      <c r="CK27" s="6"/>
      <c r="CL27" s="6"/>
    </row>
    <row r="28" spans="1:90" x14ac:dyDescent="0.35">
      <c r="A28" s="8">
        <v>27</v>
      </c>
      <c r="B28" s="6" t="s">
        <v>70</v>
      </c>
      <c r="C28" s="266">
        <v>45421</v>
      </c>
      <c r="D28" s="266">
        <v>45425</v>
      </c>
      <c r="E28" s="266">
        <v>45295</v>
      </c>
      <c r="F28" s="140" t="s">
        <v>30</v>
      </c>
      <c r="G28" s="140" t="s">
        <v>6</v>
      </c>
      <c r="H28" s="274"/>
      <c r="I28" s="6"/>
      <c r="J28" s="8"/>
      <c r="K28" s="8">
        <v>1</v>
      </c>
      <c r="L28" s="8">
        <v>1</v>
      </c>
      <c r="M28" s="6" t="s">
        <v>71</v>
      </c>
      <c r="N28" s="275"/>
      <c r="O28" s="6"/>
      <c r="P28" s="8"/>
      <c r="Q28" s="8" t="s">
        <v>31</v>
      </c>
      <c r="R28" s="9"/>
      <c r="S28" s="9"/>
      <c r="T28" s="9"/>
      <c r="U28" s="33"/>
      <c r="V28" s="245" t="str">
        <f t="shared" si="0"/>
        <v>DK</v>
      </c>
      <c r="W28" s="146">
        <f t="shared" si="8"/>
        <v>1</v>
      </c>
      <c r="X28" s="146">
        <f t="shared" si="9"/>
        <v>4</v>
      </c>
      <c r="Z28" s="42">
        <f t="shared" si="1"/>
        <v>45295</v>
      </c>
      <c r="AB28">
        <f t="shared" si="2"/>
        <v>126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0</v>
      </c>
      <c r="AG28">
        <f t="shared" si="14"/>
        <v>0</v>
      </c>
      <c r="AH28" s="246" t="str">
        <f t="shared" si="3"/>
        <v>WEB</v>
      </c>
      <c r="AT28" s="6">
        <f t="shared" si="20"/>
        <v>0</v>
      </c>
      <c r="AU28" s="6">
        <f t="shared" si="20"/>
        <v>4</v>
      </c>
      <c r="AV28" s="6">
        <f t="shared" si="20"/>
        <v>4</v>
      </c>
      <c r="AW28" s="6">
        <f t="shared" si="20"/>
        <v>4</v>
      </c>
      <c r="AX28" s="6">
        <f t="shared" si="20"/>
        <v>4</v>
      </c>
      <c r="AY28" s="6">
        <f t="shared" si="20"/>
        <v>4</v>
      </c>
      <c r="AZ28" s="6">
        <f t="shared" si="20"/>
        <v>4</v>
      </c>
      <c r="BA28" s="6">
        <f t="shared" si="20"/>
        <v>4</v>
      </c>
      <c r="BB28" s="6">
        <f t="shared" si="20"/>
        <v>4</v>
      </c>
      <c r="BC28" s="6">
        <f t="shared" si="20"/>
        <v>4</v>
      </c>
      <c r="BD28" s="6">
        <f t="shared" si="21"/>
        <v>4</v>
      </c>
      <c r="BE28" s="6">
        <f t="shared" si="21"/>
        <v>4</v>
      </c>
      <c r="BF28" s="6">
        <f t="shared" si="21"/>
        <v>4</v>
      </c>
      <c r="BG28" s="6">
        <f t="shared" si="21"/>
        <v>4</v>
      </c>
      <c r="BH28" s="6">
        <f t="shared" si="21"/>
        <v>4</v>
      </c>
      <c r="BI28" s="6">
        <f t="shared" si="21"/>
        <v>4</v>
      </c>
      <c r="BJ28" s="6">
        <f t="shared" si="21"/>
        <v>4</v>
      </c>
      <c r="BK28" s="6">
        <f t="shared" si="21"/>
        <v>4</v>
      </c>
      <c r="BL28" s="6">
        <f t="shared" si="21"/>
        <v>4</v>
      </c>
      <c r="BM28" s="6">
        <f t="shared" si="21"/>
        <v>4</v>
      </c>
      <c r="BN28" s="6">
        <f t="shared" si="22"/>
        <v>4</v>
      </c>
      <c r="BO28" s="6">
        <f t="shared" si="22"/>
        <v>4</v>
      </c>
      <c r="BP28" s="6">
        <f t="shared" si="22"/>
        <v>4</v>
      </c>
      <c r="BQ28" s="6">
        <f t="shared" si="22"/>
        <v>4</v>
      </c>
      <c r="BR28" s="6">
        <f t="shared" si="22"/>
        <v>4</v>
      </c>
      <c r="BS28" s="6">
        <f t="shared" si="22"/>
        <v>4</v>
      </c>
      <c r="BT28" s="6">
        <f t="shared" si="22"/>
        <v>4</v>
      </c>
      <c r="BU28" s="6">
        <f t="shared" si="22"/>
        <v>4</v>
      </c>
      <c r="BV28" s="6">
        <f t="shared" si="22"/>
        <v>4</v>
      </c>
      <c r="BW28" s="6">
        <f t="shared" si="22"/>
        <v>4</v>
      </c>
      <c r="BX28" s="6">
        <f t="shared" si="23"/>
        <v>4</v>
      </c>
      <c r="BY28" s="6">
        <f t="shared" si="23"/>
        <v>4</v>
      </c>
      <c r="BZ28" s="6">
        <f t="shared" si="23"/>
        <v>4</v>
      </c>
      <c r="CA28" s="6">
        <f t="shared" si="23"/>
        <v>4</v>
      </c>
      <c r="CB28" s="6">
        <f t="shared" si="23"/>
        <v>4</v>
      </c>
      <c r="CC28" s="6">
        <f t="shared" si="23"/>
        <v>4</v>
      </c>
      <c r="CD28" s="6">
        <f t="shared" si="23"/>
        <v>4</v>
      </c>
      <c r="CE28" s="6">
        <f t="shared" si="23"/>
        <v>4</v>
      </c>
      <c r="CF28" s="6">
        <f t="shared" si="23"/>
        <v>4</v>
      </c>
      <c r="CG28" s="6">
        <f t="shared" si="23"/>
        <v>4</v>
      </c>
      <c r="CH28" s="6">
        <f t="shared" si="23"/>
        <v>4</v>
      </c>
      <c r="CI28" s="6">
        <f t="shared" si="23"/>
        <v>4</v>
      </c>
      <c r="CJ28" s="6">
        <f t="shared" si="23"/>
        <v>4</v>
      </c>
      <c r="CK28" s="6"/>
      <c r="CL28" s="6"/>
    </row>
    <row r="29" spans="1:90" x14ac:dyDescent="0.35">
      <c r="A29" s="8">
        <v>28</v>
      </c>
      <c r="B29" s="6" t="s">
        <v>72</v>
      </c>
      <c r="C29" s="266">
        <v>45434</v>
      </c>
      <c r="D29" s="266">
        <v>45439</v>
      </c>
      <c r="E29" s="266">
        <v>45295</v>
      </c>
      <c r="F29" s="140" t="s">
        <v>73</v>
      </c>
      <c r="G29" s="140" t="s">
        <v>6</v>
      </c>
      <c r="H29" s="274"/>
      <c r="I29" s="6"/>
      <c r="J29" s="8">
        <v>10</v>
      </c>
      <c r="K29" s="8">
        <v>1</v>
      </c>
      <c r="L29" s="8">
        <v>2</v>
      </c>
      <c r="M29" s="6"/>
      <c r="N29" s="275"/>
      <c r="O29" s="6"/>
      <c r="P29" s="8"/>
      <c r="Q29" s="8" t="s">
        <v>31</v>
      </c>
      <c r="R29" s="9"/>
      <c r="S29" s="9"/>
      <c r="T29" s="9"/>
      <c r="U29" s="33"/>
      <c r="V29" s="245" t="str">
        <f t="shared" si="0"/>
        <v>N</v>
      </c>
      <c r="W29" s="146">
        <f t="shared" si="8"/>
        <v>2</v>
      </c>
      <c r="X29" s="146">
        <f t="shared" si="9"/>
        <v>5</v>
      </c>
      <c r="Z29" s="42">
        <f t="shared" si="1"/>
        <v>45295</v>
      </c>
      <c r="AB29">
        <f t="shared" si="2"/>
        <v>139</v>
      </c>
      <c r="AC29">
        <f t="shared" si="10"/>
        <v>0</v>
      </c>
      <c r="AD29">
        <f t="shared" si="11"/>
        <v>0</v>
      </c>
      <c r="AE29">
        <f t="shared" si="12"/>
        <v>1</v>
      </c>
      <c r="AF29">
        <f t="shared" si="13"/>
        <v>0</v>
      </c>
      <c r="AG29">
        <f t="shared" si="14"/>
        <v>0</v>
      </c>
      <c r="AH29" s="246" t="str">
        <f t="shared" si="3"/>
        <v>WEB</v>
      </c>
      <c r="AT29" s="6">
        <f t="shared" si="20"/>
        <v>0</v>
      </c>
      <c r="AU29" s="6">
        <f t="shared" si="20"/>
        <v>5</v>
      </c>
      <c r="AV29" s="6">
        <f t="shared" si="20"/>
        <v>5</v>
      </c>
      <c r="AW29" s="6">
        <f t="shared" si="20"/>
        <v>5</v>
      </c>
      <c r="AX29" s="6">
        <f t="shared" si="20"/>
        <v>5</v>
      </c>
      <c r="AY29" s="6">
        <f t="shared" si="20"/>
        <v>5</v>
      </c>
      <c r="AZ29" s="6">
        <f t="shared" si="20"/>
        <v>5</v>
      </c>
      <c r="BA29" s="6">
        <f t="shared" si="20"/>
        <v>5</v>
      </c>
      <c r="BB29" s="6">
        <f t="shared" si="20"/>
        <v>5</v>
      </c>
      <c r="BC29" s="6">
        <f t="shared" si="20"/>
        <v>5</v>
      </c>
      <c r="BD29" s="6">
        <f t="shared" si="21"/>
        <v>5</v>
      </c>
      <c r="BE29" s="6">
        <f t="shared" si="21"/>
        <v>5</v>
      </c>
      <c r="BF29" s="6">
        <f t="shared" si="21"/>
        <v>5</v>
      </c>
      <c r="BG29" s="6">
        <f t="shared" si="21"/>
        <v>5</v>
      </c>
      <c r="BH29" s="6">
        <f t="shared" si="21"/>
        <v>5</v>
      </c>
      <c r="BI29" s="6">
        <f t="shared" si="21"/>
        <v>5</v>
      </c>
      <c r="BJ29" s="6">
        <f t="shared" si="21"/>
        <v>5</v>
      </c>
      <c r="BK29" s="6">
        <f t="shared" si="21"/>
        <v>5</v>
      </c>
      <c r="BL29" s="6">
        <f t="shared" si="21"/>
        <v>5</v>
      </c>
      <c r="BM29" s="6">
        <f t="shared" si="21"/>
        <v>5</v>
      </c>
      <c r="BN29" s="6">
        <f t="shared" si="22"/>
        <v>5</v>
      </c>
      <c r="BO29" s="6">
        <f t="shared" si="22"/>
        <v>5</v>
      </c>
      <c r="BP29" s="6">
        <f t="shared" si="22"/>
        <v>5</v>
      </c>
      <c r="BQ29" s="6">
        <f t="shared" si="22"/>
        <v>5</v>
      </c>
      <c r="BR29" s="6">
        <f t="shared" si="22"/>
        <v>5</v>
      </c>
      <c r="BS29" s="6">
        <f t="shared" si="22"/>
        <v>5</v>
      </c>
      <c r="BT29" s="6">
        <f t="shared" si="22"/>
        <v>5</v>
      </c>
      <c r="BU29" s="6">
        <f t="shared" si="22"/>
        <v>5</v>
      </c>
      <c r="BV29" s="6">
        <f t="shared" si="22"/>
        <v>5</v>
      </c>
      <c r="BW29" s="6">
        <f t="shared" si="22"/>
        <v>5</v>
      </c>
      <c r="BX29" s="6">
        <f t="shared" si="23"/>
        <v>5</v>
      </c>
      <c r="BY29" s="6">
        <f t="shared" si="23"/>
        <v>5</v>
      </c>
      <c r="BZ29" s="6">
        <f t="shared" si="23"/>
        <v>5</v>
      </c>
      <c r="CA29" s="6">
        <f t="shared" si="23"/>
        <v>5</v>
      </c>
      <c r="CB29" s="6">
        <f t="shared" si="23"/>
        <v>5</v>
      </c>
      <c r="CC29" s="6">
        <f t="shared" si="23"/>
        <v>5</v>
      </c>
      <c r="CD29" s="6">
        <f t="shared" si="23"/>
        <v>5</v>
      </c>
      <c r="CE29" s="6">
        <f t="shared" si="23"/>
        <v>5</v>
      </c>
      <c r="CF29" s="6">
        <f t="shared" si="23"/>
        <v>5</v>
      </c>
      <c r="CG29" s="6">
        <f t="shared" si="23"/>
        <v>5</v>
      </c>
      <c r="CH29" s="6">
        <f t="shared" si="23"/>
        <v>5</v>
      </c>
      <c r="CI29" s="6">
        <f t="shared" si="23"/>
        <v>5</v>
      </c>
      <c r="CJ29" s="6">
        <f t="shared" si="23"/>
        <v>5</v>
      </c>
      <c r="CK29" s="6"/>
      <c r="CL29" s="6"/>
    </row>
    <row r="30" spans="1:90" x14ac:dyDescent="0.35">
      <c r="A30" s="8">
        <v>29</v>
      </c>
      <c r="B30" s="6" t="s">
        <v>74</v>
      </c>
      <c r="C30" s="266">
        <v>45519</v>
      </c>
      <c r="D30" s="266">
        <v>45522</v>
      </c>
      <c r="E30" s="266">
        <v>45296</v>
      </c>
      <c r="F30" s="140" t="s">
        <v>30</v>
      </c>
      <c r="G30" s="140" t="s">
        <v>6</v>
      </c>
      <c r="H30" s="274"/>
      <c r="I30" s="6"/>
      <c r="J30" s="8">
        <v>10</v>
      </c>
      <c r="K30" s="257">
        <v>2</v>
      </c>
      <c r="L30" s="8">
        <v>4</v>
      </c>
      <c r="M30" s="6"/>
      <c r="N30" s="275"/>
      <c r="O30" s="6"/>
      <c r="P30" s="8"/>
      <c r="Q30" s="8" t="s">
        <v>31</v>
      </c>
      <c r="R30" s="9"/>
      <c r="S30" s="9"/>
      <c r="T30" s="9"/>
      <c r="U30" s="33"/>
      <c r="V30" s="245" t="str">
        <f t="shared" si="0"/>
        <v>DK</v>
      </c>
      <c r="W30" s="146">
        <f t="shared" si="8"/>
        <v>4</v>
      </c>
      <c r="X30" s="146">
        <f t="shared" si="9"/>
        <v>3</v>
      </c>
      <c r="Z30" s="42">
        <f t="shared" si="1"/>
        <v>45296</v>
      </c>
      <c r="AB30">
        <f t="shared" si="2"/>
        <v>223</v>
      </c>
      <c r="AC30">
        <f t="shared" si="10"/>
        <v>0</v>
      </c>
      <c r="AD30">
        <f t="shared" si="11"/>
        <v>0</v>
      </c>
      <c r="AE30">
        <f t="shared" si="12"/>
        <v>0</v>
      </c>
      <c r="AF30">
        <f t="shared" si="13"/>
        <v>1</v>
      </c>
      <c r="AG30">
        <f t="shared" si="14"/>
        <v>0</v>
      </c>
      <c r="AH30" s="246" t="str">
        <f t="shared" si="3"/>
        <v>WEB</v>
      </c>
      <c r="AT30" s="6">
        <f t="shared" si="20"/>
        <v>0</v>
      </c>
      <c r="AU30" s="6">
        <f t="shared" si="20"/>
        <v>6</v>
      </c>
      <c r="AV30" s="6">
        <f t="shared" si="20"/>
        <v>6</v>
      </c>
      <c r="AW30" s="6">
        <f t="shared" si="20"/>
        <v>6</v>
      </c>
      <c r="AX30" s="6">
        <f t="shared" si="20"/>
        <v>6</v>
      </c>
      <c r="AY30" s="6">
        <f t="shared" si="20"/>
        <v>6</v>
      </c>
      <c r="AZ30" s="6">
        <f t="shared" si="20"/>
        <v>6</v>
      </c>
      <c r="BA30" s="6">
        <f t="shared" si="20"/>
        <v>6</v>
      </c>
      <c r="BB30" s="6">
        <f t="shared" si="20"/>
        <v>6</v>
      </c>
      <c r="BC30" s="6">
        <f t="shared" si="20"/>
        <v>6</v>
      </c>
      <c r="BD30" s="6">
        <f t="shared" si="21"/>
        <v>6</v>
      </c>
      <c r="BE30" s="6">
        <f t="shared" si="21"/>
        <v>6</v>
      </c>
      <c r="BF30" s="6">
        <f t="shared" si="21"/>
        <v>6</v>
      </c>
      <c r="BG30" s="6">
        <f t="shared" si="21"/>
        <v>6</v>
      </c>
      <c r="BH30" s="6">
        <f t="shared" si="21"/>
        <v>6</v>
      </c>
      <c r="BI30" s="6">
        <f t="shared" si="21"/>
        <v>6</v>
      </c>
      <c r="BJ30" s="6">
        <f t="shared" si="21"/>
        <v>6</v>
      </c>
      <c r="BK30" s="6">
        <f t="shared" si="21"/>
        <v>6</v>
      </c>
      <c r="BL30" s="6">
        <f t="shared" si="21"/>
        <v>6</v>
      </c>
      <c r="BM30" s="6">
        <f t="shared" si="21"/>
        <v>6</v>
      </c>
      <c r="BN30" s="6">
        <f t="shared" si="22"/>
        <v>6</v>
      </c>
      <c r="BO30" s="6">
        <f t="shared" si="22"/>
        <v>6</v>
      </c>
      <c r="BP30" s="6">
        <f t="shared" si="22"/>
        <v>6</v>
      </c>
      <c r="BQ30" s="6">
        <f t="shared" si="22"/>
        <v>6</v>
      </c>
      <c r="BR30" s="6">
        <f t="shared" si="22"/>
        <v>6</v>
      </c>
      <c r="BS30" s="6">
        <f t="shared" si="22"/>
        <v>6</v>
      </c>
      <c r="BT30" s="6">
        <f t="shared" si="22"/>
        <v>6</v>
      </c>
      <c r="BU30" s="6">
        <f t="shared" si="22"/>
        <v>6</v>
      </c>
      <c r="BV30" s="6">
        <f t="shared" si="22"/>
        <v>6</v>
      </c>
      <c r="BW30" s="6">
        <f t="shared" si="22"/>
        <v>6</v>
      </c>
      <c r="BX30" s="6">
        <f t="shared" si="23"/>
        <v>6</v>
      </c>
      <c r="BY30" s="6">
        <f t="shared" si="23"/>
        <v>6</v>
      </c>
      <c r="BZ30" s="6">
        <f t="shared" si="23"/>
        <v>6</v>
      </c>
      <c r="CA30" s="6">
        <f t="shared" si="23"/>
        <v>6</v>
      </c>
      <c r="CB30" s="6">
        <f t="shared" si="23"/>
        <v>6</v>
      </c>
      <c r="CC30" s="6">
        <f t="shared" si="23"/>
        <v>6</v>
      </c>
      <c r="CD30" s="6">
        <f t="shared" si="23"/>
        <v>6</v>
      </c>
      <c r="CE30" s="6">
        <f t="shared" si="23"/>
        <v>6</v>
      </c>
      <c r="CF30" s="6">
        <f t="shared" si="23"/>
        <v>6</v>
      </c>
      <c r="CG30" s="6">
        <f t="shared" si="23"/>
        <v>6</v>
      </c>
      <c r="CH30" s="6">
        <f t="shared" si="23"/>
        <v>6</v>
      </c>
      <c r="CI30" s="6">
        <f t="shared" si="23"/>
        <v>6</v>
      </c>
      <c r="CJ30" s="6">
        <f t="shared" si="23"/>
        <v>6</v>
      </c>
      <c r="CK30" s="6"/>
      <c r="CL30" s="6"/>
    </row>
    <row r="31" spans="1:90" x14ac:dyDescent="0.35">
      <c r="A31" s="8">
        <v>30</v>
      </c>
      <c r="B31" s="6" t="s">
        <v>75</v>
      </c>
      <c r="C31" s="266">
        <v>45475</v>
      </c>
      <c r="D31" s="266">
        <v>45480</v>
      </c>
      <c r="E31" s="266">
        <v>45296</v>
      </c>
      <c r="F31" s="140" t="s">
        <v>30</v>
      </c>
      <c r="G31" s="140"/>
      <c r="H31" s="274"/>
      <c r="I31" s="6"/>
      <c r="J31" s="8"/>
      <c r="K31" s="8">
        <v>1</v>
      </c>
      <c r="L31" s="8">
        <v>2</v>
      </c>
      <c r="M31" s="6"/>
      <c r="N31" s="275"/>
      <c r="O31" s="6"/>
      <c r="P31" s="8"/>
      <c r="Q31" s="8"/>
      <c r="R31" s="9"/>
      <c r="S31" s="9"/>
      <c r="T31" s="9"/>
      <c r="U31" s="33"/>
      <c r="V31" s="245" t="str">
        <f t="shared" si="0"/>
        <v>DK</v>
      </c>
      <c r="W31" s="146">
        <f t="shared" si="8"/>
        <v>2</v>
      </c>
      <c r="X31" s="146">
        <f t="shared" si="9"/>
        <v>5</v>
      </c>
      <c r="Z31" s="42">
        <f t="shared" si="1"/>
        <v>45296</v>
      </c>
      <c r="AB31">
        <f t="shared" si="2"/>
        <v>179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0</v>
      </c>
      <c r="AG31">
        <f t="shared" si="14"/>
        <v>0</v>
      </c>
      <c r="AH31" s="246">
        <f t="shared" si="3"/>
        <v>0</v>
      </c>
      <c r="AT31" s="6">
        <f t="shared" si="20"/>
        <v>0</v>
      </c>
      <c r="AU31" s="6">
        <f t="shared" si="20"/>
        <v>5</v>
      </c>
      <c r="AV31" s="6">
        <f t="shared" si="20"/>
        <v>5</v>
      </c>
      <c r="AW31" s="6">
        <f t="shared" si="20"/>
        <v>5</v>
      </c>
      <c r="AX31" s="6">
        <f t="shared" si="20"/>
        <v>5</v>
      </c>
      <c r="AY31" s="6">
        <f t="shared" si="20"/>
        <v>5</v>
      </c>
      <c r="AZ31" s="6">
        <f t="shared" si="20"/>
        <v>5</v>
      </c>
      <c r="BA31" s="6">
        <f t="shared" si="20"/>
        <v>5</v>
      </c>
      <c r="BB31" s="6">
        <f t="shared" si="20"/>
        <v>5</v>
      </c>
      <c r="BC31" s="6">
        <f t="shared" si="20"/>
        <v>5</v>
      </c>
      <c r="BD31" s="6">
        <f t="shared" si="21"/>
        <v>5</v>
      </c>
      <c r="BE31" s="6">
        <f t="shared" si="21"/>
        <v>5</v>
      </c>
      <c r="BF31" s="6">
        <f t="shared" si="21"/>
        <v>5</v>
      </c>
      <c r="BG31" s="6">
        <f t="shared" si="21"/>
        <v>5</v>
      </c>
      <c r="BH31" s="6">
        <f t="shared" si="21"/>
        <v>5</v>
      </c>
      <c r="BI31" s="6">
        <f t="shared" si="21"/>
        <v>5</v>
      </c>
      <c r="BJ31" s="6">
        <f t="shared" si="21"/>
        <v>5</v>
      </c>
      <c r="BK31" s="6">
        <f t="shared" si="21"/>
        <v>5</v>
      </c>
      <c r="BL31" s="6">
        <f t="shared" si="21"/>
        <v>5</v>
      </c>
      <c r="BM31" s="6">
        <f t="shared" si="21"/>
        <v>5</v>
      </c>
      <c r="BN31" s="6">
        <f t="shared" si="22"/>
        <v>5</v>
      </c>
      <c r="BO31" s="6">
        <f t="shared" si="22"/>
        <v>5</v>
      </c>
      <c r="BP31" s="6">
        <f t="shared" si="22"/>
        <v>5</v>
      </c>
      <c r="BQ31" s="6">
        <f t="shared" si="22"/>
        <v>5</v>
      </c>
      <c r="BR31" s="6">
        <f t="shared" si="22"/>
        <v>5</v>
      </c>
      <c r="BS31" s="6">
        <f t="shared" si="22"/>
        <v>5</v>
      </c>
      <c r="BT31" s="6">
        <f t="shared" si="22"/>
        <v>5</v>
      </c>
      <c r="BU31" s="6">
        <f t="shared" si="22"/>
        <v>5</v>
      </c>
      <c r="BV31" s="6">
        <f t="shared" si="22"/>
        <v>5</v>
      </c>
      <c r="BW31" s="6">
        <f t="shared" si="22"/>
        <v>5</v>
      </c>
      <c r="BX31" s="6">
        <f t="shared" si="23"/>
        <v>5</v>
      </c>
      <c r="BY31" s="6">
        <f t="shared" si="23"/>
        <v>5</v>
      </c>
      <c r="BZ31" s="6">
        <f t="shared" si="23"/>
        <v>5</v>
      </c>
      <c r="CA31" s="6">
        <f t="shared" si="23"/>
        <v>5</v>
      </c>
      <c r="CB31" s="6">
        <f t="shared" si="23"/>
        <v>5</v>
      </c>
      <c r="CC31" s="6">
        <f t="shared" si="23"/>
        <v>5</v>
      </c>
      <c r="CD31" s="6">
        <f t="shared" si="23"/>
        <v>5</v>
      </c>
      <c r="CE31" s="6">
        <f t="shared" si="23"/>
        <v>5</v>
      </c>
      <c r="CF31" s="6">
        <f t="shared" si="23"/>
        <v>5</v>
      </c>
      <c r="CG31" s="6">
        <f t="shared" si="23"/>
        <v>5</v>
      </c>
      <c r="CH31" s="6">
        <f t="shared" si="23"/>
        <v>5</v>
      </c>
      <c r="CI31" s="6">
        <f t="shared" si="23"/>
        <v>5</v>
      </c>
      <c r="CJ31" s="6">
        <f t="shared" si="23"/>
        <v>5</v>
      </c>
      <c r="CK31" s="6"/>
      <c r="CL31" s="6"/>
    </row>
    <row r="32" spans="1:90" x14ac:dyDescent="0.35">
      <c r="A32" s="8">
        <v>31</v>
      </c>
      <c r="B32" s="6" t="s">
        <v>76</v>
      </c>
      <c r="C32" s="266">
        <v>45462</v>
      </c>
      <c r="D32" s="266">
        <v>45467</v>
      </c>
      <c r="E32" s="266">
        <v>45298</v>
      </c>
      <c r="F32" s="140" t="s">
        <v>66</v>
      </c>
      <c r="G32" s="140"/>
      <c r="H32" s="274"/>
      <c r="I32" s="6"/>
      <c r="J32" s="8"/>
      <c r="K32" s="8">
        <v>1</v>
      </c>
      <c r="L32" s="8">
        <v>1</v>
      </c>
      <c r="M32" s="6" t="s">
        <v>71</v>
      </c>
      <c r="N32" s="275"/>
      <c r="O32" s="6"/>
      <c r="P32" s="8"/>
      <c r="Q32" s="8"/>
      <c r="R32" s="9"/>
      <c r="S32" s="9"/>
      <c r="T32" s="9"/>
      <c r="U32" s="33"/>
      <c r="V32" s="245" t="str">
        <f t="shared" si="0"/>
        <v>S</v>
      </c>
      <c r="W32" s="146">
        <f t="shared" si="8"/>
        <v>1</v>
      </c>
      <c r="X32" s="146">
        <f t="shared" si="9"/>
        <v>5</v>
      </c>
      <c r="Z32" s="42">
        <f t="shared" si="1"/>
        <v>45298</v>
      </c>
      <c r="AB32">
        <f t="shared" si="2"/>
        <v>164</v>
      </c>
      <c r="AC32">
        <f t="shared" si="10"/>
        <v>0</v>
      </c>
      <c r="AD32">
        <f t="shared" si="11"/>
        <v>0</v>
      </c>
      <c r="AE32">
        <f t="shared" si="12"/>
        <v>1</v>
      </c>
      <c r="AF32">
        <f t="shared" si="13"/>
        <v>0</v>
      </c>
      <c r="AG32">
        <f t="shared" si="14"/>
        <v>0</v>
      </c>
      <c r="AH32" s="246">
        <f t="shared" si="3"/>
        <v>0</v>
      </c>
      <c r="AT32" s="6">
        <f t="shared" ref="AT32:BC41" si="24">IF($Z32&lt;AT$1,$X32*$K32,0)</f>
        <v>0</v>
      </c>
      <c r="AU32" s="6">
        <f t="shared" si="24"/>
        <v>5</v>
      </c>
      <c r="AV32" s="6">
        <f t="shared" si="24"/>
        <v>5</v>
      </c>
      <c r="AW32" s="6">
        <f t="shared" si="24"/>
        <v>5</v>
      </c>
      <c r="AX32" s="6">
        <f t="shared" si="24"/>
        <v>5</v>
      </c>
      <c r="AY32" s="6">
        <f t="shared" si="24"/>
        <v>5</v>
      </c>
      <c r="AZ32" s="6">
        <f t="shared" si="24"/>
        <v>5</v>
      </c>
      <c r="BA32" s="6">
        <f t="shared" si="24"/>
        <v>5</v>
      </c>
      <c r="BB32" s="6">
        <f t="shared" si="24"/>
        <v>5</v>
      </c>
      <c r="BC32" s="6">
        <f t="shared" si="24"/>
        <v>5</v>
      </c>
      <c r="BD32" s="6">
        <f t="shared" ref="BD32:BM41" si="25">IF($Z32&lt;BD$1,$X32*$K32,0)</f>
        <v>5</v>
      </c>
      <c r="BE32" s="6">
        <f t="shared" si="25"/>
        <v>5</v>
      </c>
      <c r="BF32" s="6">
        <f t="shared" si="25"/>
        <v>5</v>
      </c>
      <c r="BG32" s="6">
        <f t="shared" si="25"/>
        <v>5</v>
      </c>
      <c r="BH32" s="6">
        <f t="shared" si="25"/>
        <v>5</v>
      </c>
      <c r="BI32" s="6">
        <f t="shared" si="25"/>
        <v>5</v>
      </c>
      <c r="BJ32" s="6">
        <f t="shared" si="25"/>
        <v>5</v>
      </c>
      <c r="BK32" s="6">
        <f t="shared" si="25"/>
        <v>5</v>
      </c>
      <c r="BL32" s="6">
        <f t="shared" si="25"/>
        <v>5</v>
      </c>
      <c r="BM32" s="6">
        <f t="shared" si="25"/>
        <v>5</v>
      </c>
      <c r="BN32" s="6">
        <f t="shared" ref="BN32:BW41" si="26">IF($Z32&lt;BN$1,$X32*$K32,0)</f>
        <v>5</v>
      </c>
      <c r="BO32" s="6">
        <f t="shared" si="26"/>
        <v>5</v>
      </c>
      <c r="BP32" s="6">
        <f t="shared" si="26"/>
        <v>5</v>
      </c>
      <c r="BQ32" s="6">
        <f t="shared" si="26"/>
        <v>5</v>
      </c>
      <c r="BR32" s="6">
        <f t="shared" si="26"/>
        <v>5</v>
      </c>
      <c r="BS32" s="6">
        <f t="shared" si="26"/>
        <v>5</v>
      </c>
      <c r="BT32" s="6">
        <f t="shared" si="26"/>
        <v>5</v>
      </c>
      <c r="BU32" s="6">
        <f t="shared" si="26"/>
        <v>5</v>
      </c>
      <c r="BV32" s="6">
        <f t="shared" si="26"/>
        <v>5</v>
      </c>
      <c r="BW32" s="6">
        <f t="shared" si="26"/>
        <v>5</v>
      </c>
      <c r="BX32" s="6">
        <f t="shared" ref="BX32:CJ41" si="27">IF($Z32&lt;BX$1,$X32*$K32,0)</f>
        <v>5</v>
      </c>
      <c r="BY32" s="6">
        <f t="shared" si="27"/>
        <v>5</v>
      </c>
      <c r="BZ32" s="6">
        <f t="shared" si="27"/>
        <v>5</v>
      </c>
      <c r="CA32" s="6">
        <f t="shared" si="27"/>
        <v>5</v>
      </c>
      <c r="CB32" s="6">
        <f t="shared" si="27"/>
        <v>5</v>
      </c>
      <c r="CC32" s="6">
        <f t="shared" si="27"/>
        <v>5</v>
      </c>
      <c r="CD32" s="6">
        <f t="shared" si="27"/>
        <v>5</v>
      </c>
      <c r="CE32" s="6">
        <f t="shared" si="27"/>
        <v>5</v>
      </c>
      <c r="CF32" s="6">
        <f t="shared" si="27"/>
        <v>5</v>
      </c>
      <c r="CG32" s="6">
        <f t="shared" si="27"/>
        <v>5</v>
      </c>
      <c r="CH32" s="6">
        <f t="shared" si="27"/>
        <v>5</v>
      </c>
      <c r="CI32" s="6">
        <f t="shared" si="27"/>
        <v>5</v>
      </c>
      <c r="CJ32" s="6">
        <f t="shared" si="27"/>
        <v>5</v>
      </c>
      <c r="CK32" s="6"/>
      <c r="CL32" s="6"/>
    </row>
    <row r="33" spans="1:90" x14ac:dyDescent="0.35">
      <c r="A33" s="8">
        <v>32</v>
      </c>
      <c r="B33" s="6" t="s">
        <v>77</v>
      </c>
      <c r="C33" s="266">
        <v>45465</v>
      </c>
      <c r="D33" s="266">
        <v>45474</v>
      </c>
      <c r="E33" s="266">
        <v>45300</v>
      </c>
      <c r="F33" s="140" t="s">
        <v>41</v>
      </c>
      <c r="G33" s="140"/>
      <c r="H33" s="274"/>
      <c r="I33" s="6"/>
      <c r="J33" s="8"/>
      <c r="K33" s="8">
        <v>1</v>
      </c>
      <c r="L33" s="8">
        <v>2</v>
      </c>
      <c r="M33" s="6"/>
      <c r="N33" s="275"/>
      <c r="O33" s="6"/>
      <c r="P33" s="8"/>
      <c r="Q33" s="8" t="s">
        <v>31</v>
      </c>
      <c r="R33" s="9"/>
      <c r="S33" s="9"/>
      <c r="T33" s="9"/>
      <c r="U33" s="33"/>
      <c r="V33" s="245" t="str">
        <f t="shared" si="0"/>
        <v>D</v>
      </c>
      <c r="W33" s="146">
        <f t="shared" si="8"/>
        <v>2</v>
      </c>
      <c r="X33" s="146">
        <f t="shared" si="9"/>
        <v>9</v>
      </c>
      <c r="Z33" s="42">
        <f t="shared" si="1"/>
        <v>45300</v>
      </c>
      <c r="AB33">
        <f t="shared" si="2"/>
        <v>165</v>
      </c>
      <c r="AC33">
        <f t="shared" si="10"/>
        <v>0</v>
      </c>
      <c r="AD33">
        <f t="shared" si="11"/>
        <v>0</v>
      </c>
      <c r="AE33">
        <f t="shared" si="12"/>
        <v>1</v>
      </c>
      <c r="AF33">
        <f t="shared" si="13"/>
        <v>0</v>
      </c>
      <c r="AG33">
        <f t="shared" si="14"/>
        <v>0</v>
      </c>
      <c r="AH33" s="246">
        <f t="shared" si="3"/>
        <v>0</v>
      </c>
      <c r="AT33" s="6">
        <f t="shared" si="24"/>
        <v>0</v>
      </c>
      <c r="AU33" s="6">
        <f t="shared" si="24"/>
        <v>0</v>
      </c>
      <c r="AV33" s="6">
        <f t="shared" si="24"/>
        <v>9</v>
      </c>
      <c r="AW33" s="6">
        <f t="shared" si="24"/>
        <v>9</v>
      </c>
      <c r="AX33" s="6">
        <f t="shared" si="24"/>
        <v>9</v>
      </c>
      <c r="AY33" s="6">
        <f t="shared" si="24"/>
        <v>9</v>
      </c>
      <c r="AZ33" s="6">
        <f t="shared" si="24"/>
        <v>9</v>
      </c>
      <c r="BA33" s="6">
        <f t="shared" si="24"/>
        <v>9</v>
      </c>
      <c r="BB33" s="6">
        <f t="shared" si="24"/>
        <v>9</v>
      </c>
      <c r="BC33" s="6">
        <f t="shared" si="24"/>
        <v>9</v>
      </c>
      <c r="BD33" s="6">
        <f t="shared" si="25"/>
        <v>9</v>
      </c>
      <c r="BE33" s="6">
        <f t="shared" si="25"/>
        <v>9</v>
      </c>
      <c r="BF33" s="6">
        <f t="shared" si="25"/>
        <v>9</v>
      </c>
      <c r="BG33" s="6">
        <f t="shared" si="25"/>
        <v>9</v>
      </c>
      <c r="BH33" s="6">
        <f t="shared" si="25"/>
        <v>9</v>
      </c>
      <c r="BI33" s="6">
        <f t="shared" si="25"/>
        <v>9</v>
      </c>
      <c r="BJ33" s="6">
        <f t="shared" si="25"/>
        <v>9</v>
      </c>
      <c r="BK33" s="6">
        <f t="shared" si="25"/>
        <v>9</v>
      </c>
      <c r="BL33" s="6">
        <f t="shared" si="25"/>
        <v>9</v>
      </c>
      <c r="BM33" s="6">
        <f t="shared" si="25"/>
        <v>9</v>
      </c>
      <c r="BN33" s="6">
        <f t="shared" si="26"/>
        <v>9</v>
      </c>
      <c r="BO33" s="6">
        <f t="shared" si="26"/>
        <v>9</v>
      </c>
      <c r="BP33" s="6">
        <f t="shared" si="26"/>
        <v>9</v>
      </c>
      <c r="BQ33" s="6">
        <f t="shared" si="26"/>
        <v>9</v>
      </c>
      <c r="BR33" s="6">
        <f t="shared" si="26"/>
        <v>9</v>
      </c>
      <c r="BS33" s="6">
        <f t="shared" si="26"/>
        <v>9</v>
      </c>
      <c r="BT33" s="6">
        <f t="shared" si="26"/>
        <v>9</v>
      </c>
      <c r="BU33" s="6">
        <f t="shared" si="26"/>
        <v>9</v>
      </c>
      <c r="BV33" s="6">
        <f t="shared" si="26"/>
        <v>9</v>
      </c>
      <c r="BW33" s="6">
        <f t="shared" si="26"/>
        <v>9</v>
      </c>
      <c r="BX33" s="6">
        <f t="shared" si="27"/>
        <v>9</v>
      </c>
      <c r="BY33" s="6">
        <f t="shared" si="27"/>
        <v>9</v>
      </c>
      <c r="BZ33" s="6">
        <f t="shared" si="27"/>
        <v>9</v>
      </c>
      <c r="CA33" s="6">
        <f t="shared" si="27"/>
        <v>9</v>
      </c>
      <c r="CB33" s="6">
        <f t="shared" si="27"/>
        <v>9</v>
      </c>
      <c r="CC33" s="6">
        <f t="shared" si="27"/>
        <v>9</v>
      </c>
      <c r="CD33" s="6">
        <f t="shared" si="27"/>
        <v>9</v>
      </c>
      <c r="CE33" s="6">
        <f t="shared" si="27"/>
        <v>9</v>
      </c>
      <c r="CF33" s="6">
        <f t="shared" si="27"/>
        <v>9</v>
      </c>
      <c r="CG33" s="6">
        <f t="shared" si="27"/>
        <v>9</v>
      </c>
      <c r="CH33" s="6">
        <f t="shared" si="27"/>
        <v>9</v>
      </c>
      <c r="CI33" s="6">
        <f t="shared" si="27"/>
        <v>9</v>
      </c>
      <c r="CJ33" s="6">
        <f t="shared" si="27"/>
        <v>9</v>
      </c>
      <c r="CK33" s="6"/>
      <c r="CL33" s="6"/>
    </row>
    <row r="34" spans="1:90" x14ac:dyDescent="0.35">
      <c r="A34" s="8">
        <v>33</v>
      </c>
      <c r="B34" s="6" t="s">
        <v>78</v>
      </c>
      <c r="C34" s="266">
        <v>45474</v>
      </c>
      <c r="D34" s="266">
        <v>45481</v>
      </c>
      <c r="E34" s="266">
        <v>45301</v>
      </c>
      <c r="F34" s="140" t="s">
        <v>28</v>
      </c>
      <c r="G34" s="140"/>
      <c r="H34" s="274"/>
      <c r="I34" s="6"/>
      <c r="J34" s="8"/>
      <c r="K34" s="8"/>
      <c r="L34" s="8"/>
      <c r="M34" s="6"/>
      <c r="N34" s="275"/>
      <c r="O34" s="6"/>
      <c r="P34" s="8"/>
      <c r="Q34" s="8"/>
      <c r="R34" s="9"/>
      <c r="S34" s="9"/>
      <c r="T34" s="9"/>
      <c r="U34" s="33"/>
      <c r="V34" s="245" t="str">
        <f t="shared" ref="V34:V65" si="28">F34</f>
        <v>cansl</v>
      </c>
      <c r="W34" s="146">
        <f t="shared" si="8"/>
        <v>0</v>
      </c>
      <c r="X34" s="146"/>
      <c r="Z34" s="42">
        <f t="shared" ref="Z34:Z65" si="29">E34</f>
        <v>45301</v>
      </c>
      <c r="AA34" s="236">
        <v>45306</v>
      </c>
      <c r="AB34">
        <f t="shared" ref="AB34:AB65" si="30">C34-Z34</f>
        <v>173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0</v>
      </c>
      <c r="AG34">
        <f t="shared" si="14"/>
        <v>0</v>
      </c>
      <c r="AH34" s="246">
        <f t="shared" ref="AH34:AH65" si="31">G34</f>
        <v>0</v>
      </c>
      <c r="AT34" s="6">
        <f t="shared" si="24"/>
        <v>0</v>
      </c>
      <c r="AU34" s="6">
        <f t="shared" si="24"/>
        <v>0</v>
      </c>
      <c r="AV34" s="6">
        <f t="shared" si="24"/>
        <v>0</v>
      </c>
      <c r="AW34" s="6">
        <f t="shared" si="24"/>
        <v>0</v>
      </c>
      <c r="AX34" s="6">
        <f t="shared" si="24"/>
        <v>0</v>
      </c>
      <c r="AY34" s="6">
        <f t="shared" si="24"/>
        <v>0</v>
      </c>
      <c r="AZ34" s="6">
        <f t="shared" si="24"/>
        <v>0</v>
      </c>
      <c r="BA34" s="6">
        <f t="shared" si="24"/>
        <v>0</v>
      </c>
      <c r="BB34" s="6">
        <f t="shared" si="24"/>
        <v>0</v>
      </c>
      <c r="BC34" s="6">
        <f t="shared" si="24"/>
        <v>0</v>
      </c>
      <c r="BD34" s="6">
        <f t="shared" si="25"/>
        <v>0</v>
      </c>
      <c r="BE34" s="6">
        <f t="shared" si="25"/>
        <v>0</v>
      </c>
      <c r="BF34" s="6">
        <f t="shared" si="25"/>
        <v>0</v>
      </c>
      <c r="BG34" s="6">
        <f t="shared" si="25"/>
        <v>0</v>
      </c>
      <c r="BH34" s="6">
        <f t="shared" si="25"/>
        <v>0</v>
      </c>
      <c r="BI34" s="6">
        <f t="shared" si="25"/>
        <v>0</v>
      </c>
      <c r="BJ34" s="6">
        <f t="shared" si="25"/>
        <v>0</v>
      </c>
      <c r="BK34" s="6">
        <f t="shared" si="25"/>
        <v>0</v>
      </c>
      <c r="BL34" s="6">
        <f t="shared" si="25"/>
        <v>0</v>
      </c>
      <c r="BM34" s="6">
        <f t="shared" si="25"/>
        <v>0</v>
      </c>
      <c r="BN34" s="6">
        <f t="shared" si="26"/>
        <v>0</v>
      </c>
      <c r="BO34" s="6">
        <f t="shared" si="26"/>
        <v>0</v>
      </c>
      <c r="BP34" s="6">
        <f t="shared" si="26"/>
        <v>0</v>
      </c>
      <c r="BQ34" s="6">
        <f t="shared" si="26"/>
        <v>0</v>
      </c>
      <c r="BR34" s="6">
        <f t="shared" si="26"/>
        <v>0</v>
      </c>
      <c r="BS34" s="6">
        <f t="shared" si="26"/>
        <v>0</v>
      </c>
      <c r="BT34" s="6">
        <f t="shared" si="26"/>
        <v>0</v>
      </c>
      <c r="BU34" s="6">
        <f t="shared" si="26"/>
        <v>0</v>
      </c>
      <c r="BV34" s="6">
        <f t="shared" si="26"/>
        <v>0</v>
      </c>
      <c r="BW34" s="6">
        <f t="shared" si="26"/>
        <v>0</v>
      </c>
      <c r="BX34" s="6">
        <f t="shared" si="27"/>
        <v>0</v>
      </c>
      <c r="BY34" s="6">
        <f t="shared" si="27"/>
        <v>0</v>
      </c>
      <c r="BZ34" s="6">
        <f t="shared" si="27"/>
        <v>0</v>
      </c>
      <c r="CA34" s="6">
        <f t="shared" si="27"/>
        <v>0</v>
      </c>
      <c r="CB34" s="6">
        <f t="shared" si="27"/>
        <v>0</v>
      </c>
      <c r="CC34" s="6">
        <f t="shared" si="27"/>
        <v>0</v>
      </c>
      <c r="CD34" s="6">
        <f t="shared" si="27"/>
        <v>0</v>
      </c>
      <c r="CE34" s="6">
        <f t="shared" si="27"/>
        <v>0</v>
      </c>
      <c r="CF34" s="6">
        <f t="shared" si="27"/>
        <v>0</v>
      </c>
      <c r="CG34" s="6">
        <f t="shared" si="27"/>
        <v>0</v>
      </c>
      <c r="CH34" s="6">
        <f t="shared" si="27"/>
        <v>0</v>
      </c>
      <c r="CI34" s="6">
        <f t="shared" si="27"/>
        <v>0</v>
      </c>
      <c r="CJ34" s="6">
        <f t="shared" si="27"/>
        <v>0</v>
      </c>
      <c r="CK34" s="6"/>
      <c r="CL34" s="6"/>
    </row>
    <row r="35" spans="1:90" x14ac:dyDescent="0.35">
      <c r="A35" s="8">
        <v>34</v>
      </c>
      <c r="B35" s="6" t="s">
        <v>79</v>
      </c>
      <c r="C35" s="266">
        <v>45513</v>
      </c>
      <c r="D35" s="266">
        <v>45518</v>
      </c>
      <c r="E35" s="266">
        <v>45303</v>
      </c>
      <c r="F35" s="140" t="s">
        <v>30</v>
      </c>
      <c r="G35" s="140" t="s">
        <v>26</v>
      </c>
      <c r="H35" s="274"/>
      <c r="I35" s="6"/>
      <c r="J35" s="8">
        <v>10</v>
      </c>
      <c r="K35" s="8">
        <v>1</v>
      </c>
      <c r="L35" s="8">
        <v>2</v>
      </c>
      <c r="M35" s="264" t="s">
        <v>80</v>
      </c>
      <c r="N35" s="275">
        <v>40474386</v>
      </c>
      <c r="O35" s="6"/>
      <c r="P35" s="8"/>
      <c r="Q35" s="8" t="s">
        <v>31</v>
      </c>
      <c r="R35" s="9"/>
      <c r="S35" s="9"/>
      <c r="T35" s="9"/>
      <c r="U35" s="33"/>
      <c r="V35" s="245" t="str">
        <f t="shared" si="28"/>
        <v>DK</v>
      </c>
      <c r="W35" s="146">
        <f t="shared" si="8"/>
        <v>2</v>
      </c>
      <c r="X35" s="146">
        <f t="shared" ref="X35:X65" si="32">(D35-C35)</f>
        <v>5</v>
      </c>
      <c r="Z35" s="42">
        <f t="shared" si="29"/>
        <v>45303</v>
      </c>
      <c r="AB35">
        <f t="shared" si="30"/>
        <v>210</v>
      </c>
      <c r="AC35">
        <f t="shared" si="10"/>
        <v>0</v>
      </c>
      <c r="AD35">
        <f t="shared" si="11"/>
        <v>0</v>
      </c>
      <c r="AE35">
        <f t="shared" si="12"/>
        <v>0</v>
      </c>
      <c r="AF35">
        <f t="shared" si="13"/>
        <v>1</v>
      </c>
      <c r="AG35">
        <f t="shared" si="14"/>
        <v>0</v>
      </c>
      <c r="AH35" s="246" t="str">
        <f t="shared" si="31"/>
        <v>web</v>
      </c>
      <c r="AT35" s="6">
        <f t="shared" si="24"/>
        <v>0</v>
      </c>
      <c r="AU35" s="6">
        <f t="shared" si="24"/>
        <v>0</v>
      </c>
      <c r="AV35" s="6">
        <f t="shared" si="24"/>
        <v>5</v>
      </c>
      <c r="AW35" s="6">
        <f t="shared" si="24"/>
        <v>5</v>
      </c>
      <c r="AX35" s="6">
        <f t="shared" si="24"/>
        <v>5</v>
      </c>
      <c r="AY35" s="6">
        <f t="shared" si="24"/>
        <v>5</v>
      </c>
      <c r="AZ35" s="6">
        <f t="shared" si="24"/>
        <v>5</v>
      </c>
      <c r="BA35" s="6">
        <f t="shared" si="24"/>
        <v>5</v>
      </c>
      <c r="BB35" s="6">
        <f t="shared" si="24"/>
        <v>5</v>
      </c>
      <c r="BC35" s="6">
        <f t="shared" si="24"/>
        <v>5</v>
      </c>
      <c r="BD35" s="6">
        <f t="shared" si="25"/>
        <v>5</v>
      </c>
      <c r="BE35" s="6">
        <f t="shared" si="25"/>
        <v>5</v>
      </c>
      <c r="BF35" s="6">
        <f t="shared" si="25"/>
        <v>5</v>
      </c>
      <c r="BG35" s="6">
        <f t="shared" si="25"/>
        <v>5</v>
      </c>
      <c r="BH35" s="6">
        <f t="shared" si="25"/>
        <v>5</v>
      </c>
      <c r="BI35" s="6">
        <f t="shared" si="25"/>
        <v>5</v>
      </c>
      <c r="BJ35" s="6">
        <f t="shared" si="25"/>
        <v>5</v>
      </c>
      <c r="BK35" s="6">
        <f t="shared" si="25"/>
        <v>5</v>
      </c>
      <c r="BL35" s="6">
        <f t="shared" si="25"/>
        <v>5</v>
      </c>
      <c r="BM35" s="6">
        <f t="shared" si="25"/>
        <v>5</v>
      </c>
      <c r="BN35" s="6">
        <f t="shared" si="26"/>
        <v>5</v>
      </c>
      <c r="BO35" s="6">
        <f t="shared" si="26"/>
        <v>5</v>
      </c>
      <c r="BP35" s="6">
        <f t="shared" si="26"/>
        <v>5</v>
      </c>
      <c r="BQ35" s="6">
        <f t="shared" si="26"/>
        <v>5</v>
      </c>
      <c r="BR35" s="6">
        <f t="shared" si="26"/>
        <v>5</v>
      </c>
      <c r="BS35" s="6">
        <f t="shared" si="26"/>
        <v>5</v>
      </c>
      <c r="BT35" s="6">
        <f t="shared" si="26"/>
        <v>5</v>
      </c>
      <c r="BU35" s="6">
        <f t="shared" si="26"/>
        <v>5</v>
      </c>
      <c r="BV35" s="6">
        <f t="shared" si="26"/>
        <v>5</v>
      </c>
      <c r="BW35" s="6">
        <f t="shared" si="26"/>
        <v>5</v>
      </c>
      <c r="BX35" s="6">
        <f t="shared" si="27"/>
        <v>5</v>
      </c>
      <c r="BY35" s="6">
        <f t="shared" si="27"/>
        <v>5</v>
      </c>
      <c r="BZ35" s="6">
        <f t="shared" si="27"/>
        <v>5</v>
      </c>
      <c r="CA35" s="6">
        <f t="shared" si="27"/>
        <v>5</v>
      </c>
      <c r="CB35" s="6">
        <f t="shared" si="27"/>
        <v>5</v>
      </c>
      <c r="CC35" s="6">
        <f t="shared" si="27"/>
        <v>5</v>
      </c>
      <c r="CD35" s="6">
        <f t="shared" si="27"/>
        <v>5</v>
      </c>
      <c r="CE35" s="6">
        <f t="shared" si="27"/>
        <v>5</v>
      </c>
      <c r="CF35" s="6">
        <f t="shared" si="27"/>
        <v>5</v>
      </c>
      <c r="CG35" s="6">
        <f t="shared" si="27"/>
        <v>5</v>
      </c>
      <c r="CH35" s="6">
        <f t="shared" si="27"/>
        <v>5</v>
      </c>
      <c r="CI35" s="6">
        <f t="shared" si="27"/>
        <v>5</v>
      </c>
      <c r="CJ35" s="6">
        <f t="shared" si="27"/>
        <v>5</v>
      </c>
      <c r="CK35" s="6"/>
      <c r="CL35" s="6"/>
    </row>
    <row r="36" spans="1:90" x14ac:dyDescent="0.35">
      <c r="A36" s="8">
        <v>35</v>
      </c>
      <c r="B36" s="6" t="s">
        <v>81</v>
      </c>
      <c r="C36" s="266">
        <v>45454</v>
      </c>
      <c r="D36" s="266">
        <v>45461</v>
      </c>
      <c r="E36" s="266">
        <v>45304</v>
      </c>
      <c r="F36" s="140" t="s">
        <v>30</v>
      </c>
      <c r="G36" s="140" t="s">
        <v>26</v>
      </c>
      <c r="H36" s="274"/>
      <c r="I36" s="141"/>
      <c r="J36" s="8"/>
      <c r="K36" s="8">
        <v>1</v>
      </c>
      <c r="L36" s="8">
        <v>2</v>
      </c>
      <c r="M36" s="264" t="s">
        <v>82</v>
      </c>
      <c r="N36" s="275">
        <v>40401575</v>
      </c>
      <c r="O36" s="6"/>
      <c r="P36" s="8"/>
      <c r="Q36" s="8" t="s">
        <v>31</v>
      </c>
      <c r="R36" s="9"/>
      <c r="S36" s="9"/>
      <c r="T36" s="9"/>
      <c r="U36" s="33">
        <v>4252.5</v>
      </c>
      <c r="V36" s="245" t="str">
        <f t="shared" si="28"/>
        <v>DK</v>
      </c>
      <c r="W36" s="146">
        <f t="shared" si="8"/>
        <v>2</v>
      </c>
      <c r="X36" s="146">
        <f t="shared" si="32"/>
        <v>7</v>
      </c>
      <c r="Z36" s="42">
        <f t="shared" si="29"/>
        <v>45304</v>
      </c>
      <c r="AB36">
        <f t="shared" si="30"/>
        <v>150</v>
      </c>
      <c r="AC36">
        <f t="shared" si="10"/>
        <v>0</v>
      </c>
      <c r="AD36">
        <f t="shared" si="11"/>
        <v>0</v>
      </c>
      <c r="AE36">
        <f t="shared" si="12"/>
        <v>1</v>
      </c>
      <c r="AF36">
        <f t="shared" si="13"/>
        <v>0</v>
      </c>
      <c r="AG36">
        <f t="shared" si="14"/>
        <v>0</v>
      </c>
      <c r="AH36" s="246" t="str">
        <f t="shared" si="31"/>
        <v>web</v>
      </c>
      <c r="AT36" s="6">
        <f t="shared" si="24"/>
        <v>0</v>
      </c>
      <c r="AU36" s="6">
        <f t="shared" si="24"/>
        <v>0</v>
      </c>
      <c r="AV36" s="6">
        <f t="shared" si="24"/>
        <v>7</v>
      </c>
      <c r="AW36" s="6">
        <f t="shared" si="24"/>
        <v>7</v>
      </c>
      <c r="AX36" s="6">
        <f t="shared" si="24"/>
        <v>7</v>
      </c>
      <c r="AY36" s="6">
        <f t="shared" si="24"/>
        <v>7</v>
      </c>
      <c r="AZ36" s="6">
        <f t="shared" si="24"/>
        <v>7</v>
      </c>
      <c r="BA36" s="6">
        <f t="shared" si="24"/>
        <v>7</v>
      </c>
      <c r="BB36" s="6">
        <f t="shared" si="24"/>
        <v>7</v>
      </c>
      <c r="BC36" s="6">
        <f t="shared" si="24"/>
        <v>7</v>
      </c>
      <c r="BD36" s="6">
        <f t="shared" si="25"/>
        <v>7</v>
      </c>
      <c r="BE36" s="6">
        <f t="shared" si="25"/>
        <v>7</v>
      </c>
      <c r="BF36" s="6">
        <f t="shared" si="25"/>
        <v>7</v>
      </c>
      <c r="BG36" s="6">
        <f t="shared" si="25"/>
        <v>7</v>
      </c>
      <c r="BH36" s="6">
        <f t="shared" si="25"/>
        <v>7</v>
      </c>
      <c r="BI36" s="6">
        <f t="shared" si="25"/>
        <v>7</v>
      </c>
      <c r="BJ36" s="6">
        <f t="shared" si="25"/>
        <v>7</v>
      </c>
      <c r="BK36" s="6">
        <f t="shared" si="25"/>
        <v>7</v>
      </c>
      <c r="BL36" s="6">
        <f t="shared" si="25"/>
        <v>7</v>
      </c>
      <c r="BM36" s="6">
        <f t="shared" si="25"/>
        <v>7</v>
      </c>
      <c r="BN36" s="6">
        <f t="shared" si="26"/>
        <v>7</v>
      </c>
      <c r="BO36" s="6">
        <f t="shared" si="26"/>
        <v>7</v>
      </c>
      <c r="BP36" s="6">
        <f t="shared" si="26"/>
        <v>7</v>
      </c>
      <c r="BQ36" s="6">
        <f t="shared" si="26"/>
        <v>7</v>
      </c>
      <c r="BR36" s="6">
        <f t="shared" si="26"/>
        <v>7</v>
      </c>
      <c r="BS36" s="6">
        <f t="shared" si="26"/>
        <v>7</v>
      </c>
      <c r="BT36" s="6">
        <f t="shared" si="26"/>
        <v>7</v>
      </c>
      <c r="BU36" s="6">
        <f t="shared" si="26"/>
        <v>7</v>
      </c>
      <c r="BV36" s="6">
        <f t="shared" si="26"/>
        <v>7</v>
      </c>
      <c r="BW36" s="6">
        <f t="shared" si="26"/>
        <v>7</v>
      </c>
      <c r="BX36" s="6">
        <f t="shared" si="27"/>
        <v>7</v>
      </c>
      <c r="BY36" s="6">
        <f t="shared" si="27"/>
        <v>7</v>
      </c>
      <c r="BZ36" s="6">
        <f t="shared" si="27"/>
        <v>7</v>
      </c>
      <c r="CA36" s="6">
        <f t="shared" si="27"/>
        <v>7</v>
      </c>
      <c r="CB36" s="6">
        <f t="shared" si="27"/>
        <v>7</v>
      </c>
      <c r="CC36" s="6">
        <f t="shared" si="27"/>
        <v>7</v>
      </c>
      <c r="CD36" s="6">
        <f t="shared" si="27"/>
        <v>7</v>
      </c>
      <c r="CE36" s="6">
        <f t="shared" si="27"/>
        <v>7</v>
      </c>
      <c r="CF36" s="6">
        <f t="shared" si="27"/>
        <v>7</v>
      </c>
      <c r="CG36" s="6">
        <f t="shared" si="27"/>
        <v>7</v>
      </c>
      <c r="CH36" s="6">
        <f t="shared" si="27"/>
        <v>7</v>
      </c>
      <c r="CI36" s="6">
        <f t="shared" si="27"/>
        <v>7</v>
      </c>
      <c r="CJ36" s="6">
        <f t="shared" si="27"/>
        <v>7</v>
      </c>
      <c r="CK36" s="6"/>
      <c r="CL36" s="6"/>
    </row>
    <row r="37" spans="1:90" x14ac:dyDescent="0.35">
      <c r="A37" s="8">
        <v>36</v>
      </c>
      <c r="B37" s="6" t="s">
        <v>83</v>
      </c>
      <c r="C37" s="266">
        <v>45516</v>
      </c>
      <c r="D37" s="266">
        <v>45522</v>
      </c>
      <c r="E37" s="266">
        <v>45304</v>
      </c>
      <c r="F37" s="140" t="s">
        <v>28</v>
      </c>
      <c r="G37" s="140"/>
      <c r="H37" s="274"/>
      <c r="I37" s="6"/>
      <c r="J37" s="8"/>
      <c r="K37" s="8"/>
      <c r="L37" s="8"/>
      <c r="M37" s="6"/>
      <c r="N37" s="275"/>
      <c r="O37" s="6"/>
      <c r="P37" s="8"/>
      <c r="Q37" s="8"/>
      <c r="R37" s="9"/>
      <c r="S37" s="9"/>
      <c r="T37" s="9"/>
      <c r="U37" s="33"/>
      <c r="V37" s="245" t="str">
        <f t="shared" si="28"/>
        <v>cansl</v>
      </c>
      <c r="W37" s="146">
        <f t="shared" si="8"/>
        <v>0</v>
      </c>
      <c r="X37" s="146"/>
      <c r="Z37" s="42">
        <f t="shared" si="29"/>
        <v>45304</v>
      </c>
      <c r="AA37" s="236">
        <v>45306</v>
      </c>
      <c r="AB37">
        <f t="shared" si="30"/>
        <v>212</v>
      </c>
      <c r="AC37">
        <f t="shared" si="10"/>
        <v>0</v>
      </c>
      <c r="AD37">
        <f t="shared" si="11"/>
        <v>0</v>
      </c>
      <c r="AE37">
        <f t="shared" si="12"/>
        <v>0</v>
      </c>
      <c r="AF37">
        <f t="shared" si="13"/>
        <v>1</v>
      </c>
      <c r="AG37">
        <f t="shared" si="14"/>
        <v>0</v>
      </c>
      <c r="AH37" s="246">
        <f t="shared" si="31"/>
        <v>0</v>
      </c>
      <c r="AT37" s="6">
        <f t="shared" si="24"/>
        <v>0</v>
      </c>
      <c r="AU37" s="6">
        <f t="shared" si="24"/>
        <v>0</v>
      </c>
      <c r="AV37" s="6">
        <f t="shared" si="24"/>
        <v>0</v>
      </c>
      <c r="AW37" s="6">
        <f t="shared" si="24"/>
        <v>0</v>
      </c>
      <c r="AX37" s="6">
        <f t="shared" si="24"/>
        <v>0</v>
      </c>
      <c r="AY37" s="6">
        <f t="shared" si="24"/>
        <v>0</v>
      </c>
      <c r="AZ37" s="6">
        <f t="shared" si="24"/>
        <v>0</v>
      </c>
      <c r="BA37" s="6">
        <f t="shared" si="24"/>
        <v>0</v>
      </c>
      <c r="BB37" s="6">
        <f t="shared" si="24"/>
        <v>0</v>
      </c>
      <c r="BC37" s="6">
        <f t="shared" si="24"/>
        <v>0</v>
      </c>
      <c r="BD37" s="6">
        <f t="shared" si="25"/>
        <v>0</v>
      </c>
      <c r="BE37" s="6">
        <f t="shared" si="25"/>
        <v>0</v>
      </c>
      <c r="BF37" s="6">
        <f t="shared" si="25"/>
        <v>0</v>
      </c>
      <c r="BG37" s="6">
        <f t="shared" si="25"/>
        <v>0</v>
      </c>
      <c r="BH37" s="6">
        <f t="shared" si="25"/>
        <v>0</v>
      </c>
      <c r="BI37" s="6">
        <f t="shared" si="25"/>
        <v>0</v>
      </c>
      <c r="BJ37" s="6">
        <f t="shared" si="25"/>
        <v>0</v>
      </c>
      <c r="BK37" s="6">
        <f t="shared" si="25"/>
        <v>0</v>
      </c>
      <c r="BL37" s="6">
        <f t="shared" si="25"/>
        <v>0</v>
      </c>
      <c r="BM37" s="6">
        <f t="shared" si="25"/>
        <v>0</v>
      </c>
      <c r="BN37" s="6">
        <f t="shared" si="26"/>
        <v>0</v>
      </c>
      <c r="BO37" s="6">
        <f t="shared" si="26"/>
        <v>0</v>
      </c>
      <c r="BP37" s="6">
        <f t="shared" si="26"/>
        <v>0</v>
      </c>
      <c r="BQ37" s="6">
        <f t="shared" si="26"/>
        <v>0</v>
      </c>
      <c r="BR37" s="6">
        <f t="shared" si="26"/>
        <v>0</v>
      </c>
      <c r="BS37" s="6">
        <f t="shared" si="26"/>
        <v>0</v>
      </c>
      <c r="BT37" s="6">
        <f t="shared" si="26"/>
        <v>0</v>
      </c>
      <c r="BU37" s="6">
        <f t="shared" si="26"/>
        <v>0</v>
      </c>
      <c r="BV37" s="6">
        <f t="shared" si="26"/>
        <v>0</v>
      </c>
      <c r="BW37" s="6">
        <f t="shared" si="26"/>
        <v>0</v>
      </c>
      <c r="BX37" s="6">
        <f t="shared" si="27"/>
        <v>0</v>
      </c>
      <c r="BY37" s="6">
        <f t="shared" si="27"/>
        <v>0</v>
      </c>
      <c r="BZ37" s="6">
        <f t="shared" si="27"/>
        <v>0</v>
      </c>
      <c r="CA37" s="6">
        <f t="shared" si="27"/>
        <v>0</v>
      </c>
      <c r="CB37" s="6">
        <f t="shared" si="27"/>
        <v>0</v>
      </c>
      <c r="CC37" s="6">
        <f t="shared" si="27"/>
        <v>0</v>
      </c>
      <c r="CD37" s="6">
        <f t="shared" si="27"/>
        <v>0</v>
      </c>
      <c r="CE37" s="6">
        <f t="shared" si="27"/>
        <v>0</v>
      </c>
      <c r="CF37" s="6">
        <f t="shared" si="27"/>
        <v>0</v>
      </c>
      <c r="CG37" s="6">
        <f t="shared" si="27"/>
        <v>0</v>
      </c>
      <c r="CH37" s="6">
        <f t="shared" si="27"/>
        <v>0</v>
      </c>
      <c r="CI37" s="6">
        <f t="shared" si="27"/>
        <v>0</v>
      </c>
      <c r="CJ37" s="6">
        <f t="shared" si="27"/>
        <v>0</v>
      </c>
      <c r="CK37" s="6"/>
      <c r="CL37" s="6"/>
    </row>
    <row r="38" spans="1:90" x14ac:dyDescent="0.35">
      <c r="A38" s="8">
        <v>37</v>
      </c>
      <c r="B38" s="6" t="s">
        <v>84</v>
      </c>
      <c r="C38" s="266">
        <v>45529</v>
      </c>
      <c r="D38" s="266">
        <v>45533</v>
      </c>
      <c r="E38" s="266">
        <v>45307</v>
      </c>
      <c r="F38" s="140" t="s">
        <v>66</v>
      </c>
      <c r="G38" s="140" t="s">
        <v>26</v>
      </c>
      <c r="H38" s="274"/>
      <c r="I38" s="6"/>
      <c r="J38" s="8">
        <v>10</v>
      </c>
      <c r="K38" s="8">
        <v>1</v>
      </c>
      <c r="L38" s="8">
        <v>2</v>
      </c>
      <c r="M38" s="264" t="s">
        <v>85</v>
      </c>
      <c r="N38" s="275"/>
      <c r="O38" s="6" t="s">
        <v>86</v>
      </c>
      <c r="P38" s="8"/>
      <c r="Q38" s="8" t="s">
        <v>31</v>
      </c>
      <c r="R38" s="9"/>
      <c r="S38" s="9"/>
      <c r="T38" s="9"/>
      <c r="U38" s="33"/>
      <c r="V38" s="245" t="str">
        <f t="shared" si="28"/>
        <v>S</v>
      </c>
      <c r="W38" s="146">
        <f t="shared" si="8"/>
        <v>2</v>
      </c>
      <c r="X38" s="146">
        <f t="shared" si="32"/>
        <v>4</v>
      </c>
      <c r="Z38" s="42">
        <f t="shared" si="29"/>
        <v>45307</v>
      </c>
      <c r="AB38">
        <f t="shared" si="30"/>
        <v>222</v>
      </c>
      <c r="AC38">
        <f t="shared" si="10"/>
        <v>0</v>
      </c>
      <c r="AD38">
        <f t="shared" si="11"/>
        <v>0</v>
      </c>
      <c r="AE38">
        <f t="shared" si="12"/>
        <v>0</v>
      </c>
      <c r="AF38">
        <f t="shared" si="13"/>
        <v>1</v>
      </c>
      <c r="AG38">
        <f t="shared" si="14"/>
        <v>0</v>
      </c>
      <c r="AH38" s="246" t="str">
        <f t="shared" si="31"/>
        <v>web</v>
      </c>
      <c r="AT38" s="6">
        <f t="shared" si="24"/>
        <v>0</v>
      </c>
      <c r="AU38" s="6">
        <f t="shared" si="24"/>
        <v>0</v>
      </c>
      <c r="AV38" s="6">
        <f t="shared" si="24"/>
        <v>0</v>
      </c>
      <c r="AW38" s="6">
        <f t="shared" si="24"/>
        <v>4</v>
      </c>
      <c r="AX38" s="6">
        <f t="shared" si="24"/>
        <v>4</v>
      </c>
      <c r="AY38" s="6">
        <f t="shared" si="24"/>
        <v>4</v>
      </c>
      <c r="AZ38" s="6">
        <f t="shared" si="24"/>
        <v>4</v>
      </c>
      <c r="BA38" s="6">
        <f t="shared" si="24"/>
        <v>4</v>
      </c>
      <c r="BB38" s="6">
        <f t="shared" si="24"/>
        <v>4</v>
      </c>
      <c r="BC38" s="6">
        <f t="shared" si="24"/>
        <v>4</v>
      </c>
      <c r="BD38" s="6">
        <f t="shared" si="25"/>
        <v>4</v>
      </c>
      <c r="BE38" s="6">
        <f t="shared" si="25"/>
        <v>4</v>
      </c>
      <c r="BF38" s="6">
        <f t="shared" si="25"/>
        <v>4</v>
      </c>
      <c r="BG38" s="6">
        <f t="shared" si="25"/>
        <v>4</v>
      </c>
      <c r="BH38" s="6">
        <f t="shared" si="25"/>
        <v>4</v>
      </c>
      <c r="BI38" s="6">
        <f t="shared" si="25"/>
        <v>4</v>
      </c>
      <c r="BJ38" s="6">
        <f t="shared" si="25"/>
        <v>4</v>
      </c>
      <c r="BK38" s="6">
        <f t="shared" si="25"/>
        <v>4</v>
      </c>
      <c r="BL38" s="6">
        <f t="shared" si="25"/>
        <v>4</v>
      </c>
      <c r="BM38" s="6">
        <f t="shared" si="25"/>
        <v>4</v>
      </c>
      <c r="BN38" s="6">
        <f t="shared" si="26"/>
        <v>4</v>
      </c>
      <c r="BO38" s="6">
        <f t="shared" si="26"/>
        <v>4</v>
      </c>
      <c r="BP38" s="6">
        <f t="shared" si="26"/>
        <v>4</v>
      </c>
      <c r="BQ38" s="6">
        <f t="shared" si="26"/>
        <v>4</v>
      </c>
      <c r="BR38" s="6">
        <f t="shared" si="26"/>
        <v>4</v>
      </c>
      <c r="BS38" s="6">
        <f t="shared" si="26"/>
        <v>4</v>
      </c>
      <c r="BT38" s="6">
        <f t="shared" si="26"/>
        <v>4</v>
      </c>
      <c r="BU38" s="6">
        <f t="shared" si="26"/>
        <v>4</v>
      </c>
      <c r="BV38" s="6">
        <f t="shared" si="26"/>
        <v>4</v>
      </c>
      <c r="BW38" s="6">
        <f t="shared" si="26"/>
        <v>4</v>
      </c>
      <c r="BX38" s="6">
        <f t="shared" si="27"/>
        <v>4</v>
      </c>
      <c r="BY38" s="6">
        <f t="shared" si="27"/>
        <v>4</v>
      </c>
      <c r="BZ38" s="6">
        <f t="shared" si="27"/>
        <v>4</v>
      </c>
      <c r="CA38" s="6">
        <f t="shared" si="27"/>
        <v>4</v>
      </c>
      <c r="CB38" s="6">
        <f t="shared" si="27"/>
        <v>4</v>
      </c>
      <c r="CC38" s="6">
        <f t="shared" si="27"/>
        <v>4</v>
      </c>
      <c r="CD38" s="6">
        <f t="shared" si="27"/>
        <v>4</v>
      </c>
      <c r="CE38" s="6">
        <f t="shared" si="27"/>
        <v>4</v>
      </c>
      <c r="CF38" s="6">
        <f t="shared" si="27"/>
        <v>4</v>
      </c>
      <c r="CG38" s="6">
        <f t="shared" si="27"/>
        <v>4</v>
      </c>
      <c r="CH38" s="6">
        <f t="shared" si="27"/>
        <v>4</v>
      </c>
      <c r="CI38" s="6">
        <f t="shared" si="27"/>
        <v>4</v>
      </c>
      <c r="CJ38" s="6">
        <f t="shared" si="27"/>
        <v>4</v>
      </c>
      <c r="CK38" s="6"/>
      <c r="CL38" s="6"/>
    </row>
    <row r="39" spans="1:90" x14ac:dyDescent="0.35">
      <c r="A39" s="8">
        <v>38</v>
      </c>
      <c r="B39" s="6" t="s">
        <v>87</v>
      </c>
      <c r="C39" s="266">
        <v>45446</v>
      </c>
      <c r="D39" s="266">
        <v>45452</v>
      </c>
      <c r="E39" s="266">
        <v>45305</v>
      </c>
      <c r="F39" s="140" t="s">
        <v>66</v>
      </c>
      <c r="G39" s="140" t="s">
        <v>26</v>
      </c>
      <c r="H39" s="274"/>
      <c r="I39" s="6"/>
      <c r="J39" s="8">
        <v>10</v>
      </c>
      <c r="K39" s="8">
        <v>1</v>
      </c>
      <c r="L39" s="8">
        <v>2</v>
      </c>
      <c r="M39" s="6"/>
      <c r="N39" s="275"/>
      <c r="O39" s="6"/>
      <c r="P39" s="8"/>
      <c r="Q39" s="8"/>
      <c r="R39" s="9"/>
      <c r="S39" s="9"/>
      <c r="T39" s="9"/>
      <c r="U39" s="33"/>
      <c r="V39" s="245" t="str">
        <f t="shared" si="28"/>
        <v>S</v>
      </c>
      <c r="W39" s="146">
        <f t="shared" si="8"/>
        <v>2</v>
      </c>
      <c r="X39" s="146">
        <f t="shared" si="32"/>
        <v>6</v>
      </c>
      <c r="Z39" s="42">
        <f t="shared" si="29"/>
        <v>45305</v>
      </c>
      <c r="AB39">
        <f t="shared" si="30"/>
        <v>141</v>
      </c>
      <c r="AC39">
        <f t="shared" si="10"/>
        <v>0</v>
      </c>
      <c r="AD39">
        <f t="shared" si="11"/>
        <v>0</v>
      </c>
      <c r="AE39">
        <f t="shared" si="12"/>
        <v>1</v>
      </c>
      <c r="AF39">
        <f t="shared" si="13"/>
        <v>0</v>
      </c>
      <c r="AG39">
        <f t="shared" si="14"/>
        <v>0</v>
      </c>
      <c r="AH39" s="246" t="str">
        <f t="shared" si="31"/>
        <v>web</v>
      </c>
      <c r="AT39" s="6">
        <f t="shared" si="24"/>
        <v>0</v>
      </c>
      <c r="AU39" s="6">
        <f t="shared" si="24"/>
        <v>0</v>
      </c>
      <c r="AV39" s="6">
        <f t="shared" si="24"/>
        <v>6</v>
      </c>
      <c r="AW39" s="6">
        <f t="shared" si="24"/>
        <v>6</v>
      </c>
      <c r="AX39" s="6">
        <f t="shared" si="24"/>
        <v>6</v>
      </c>
      <c r="AY39" s="6">
        <f t="shared" si="24"/>
        <v>6</v>
      </c>
      <c r="AZ39" s="6">
        <f t="shared" si="24"/>
        <v>6</v>
      </c>
      <c r="BA39" s="6">
        <f t="shared" si="24"/>
        <v>6</v>
      </c>
      <c r="BB39" s="6">
        <f t="shared" si="24"/>
        <v>6</v>
      </c>
      <c r="BC39" s="6">
        <f t="shared" si="24"/>
        <v>6</v>
      </c>
      <c r="BD39" s="6">
        <f t="shared" si="25"/>
        <v>6</v>
      </c>
      <c r="BE39" s="6">
        <f t="shared" si="25"/>
        <v>6</v>
      </c>
      <c r="BF39" s="6">
        <f t="shared" si="25"/>
        <v>6</v>
      </c>
      <c r="BG39" s="6">
        <f t="shared" si="25"/>
        <v>6</v>
      </c>
      <c r="BH39" s="6">
        <f t="shared" si="25"/>
        <v>6</v>
      </c>
      <c r="BI39" s="6">
        <f t="shared" si="25"/>
        <v>6</v>
      </c>
      <c r="BJ39" s="6">
        <f t="shared" si="25"/>
        <v>6</v>
      </c>
      <c r="BK39" s="6">
        <f t="shared" si="25"/>
        <v>6</v>
      </c>
      <c r="BL39" s="6">
        <f t="shared" si="25"/>
        <v>6</v>
      </c>
      <c r="BM39" s="6">
        <f t="shared" si="25"/>
        <v>6</v>
      </c>
      <c r="BN39" s="6">
        <f t="shared" si="26"/>
        <v>6</v>
      </c>
      <c r="BO39" s="6">
        <f t="shared" si="26"/>
        <v>6</v>
      </c>
      <c r="BP39" s="6">
        <f t="shared" si="26"/>
        <v>6</v>
      </c>
      <c r="BQ39" s="6">
        <f t="shared" si="26"/>
        <v>6</v>
      </c>
      <c r="BR39" s="6">
        <f t="shared" si="26"/>
        <v>6</v>
      </c>
      <c r="BS39" s="6">
        <f t="shared" si="26"/>
        <v>6</v>
      </c>
      <c r="BT39" s="6">
        <f t="shared" si="26"/>
        <v>6</v>
      </c>
      <c r="BU39" s="6">
        <f t="shared" si="26"/>
        <v>6</v>
      </c>
      <c r="BV39" s="6">
        <f t="shared" si="26"/>
        <v>6</v>
      </c>
      <c r="BW39" s="6">
        <f t="shared" si="26"/>
        <v>6</v>
      </c>
      <c r="BX39" s="6">
        <f t="shared" si="27"/>
        <v>6</v>
      </c>
      <c r="BY39" s="6">
        <f t="shared" si="27"/>
        <v>6</v>
      </c>
      <c r="BZ39" s="6">
        <f t="shared" si="27"/>
        <v>6</v>
      </c>
      <c r="CA39" s="6">
        <f t="shared" si="27"/>
        <v>6</v>
      </c>
      <c r="CB39" s="6">
        <f t="shared" si="27"/>
        <v>6</v>
      </c>
      <c r="CC39" s="6">
        <f t="shared" si="27"/>
        <v>6</v>
      </c>
      <c r="CD39" s="6">
        <f t="shared" si="27"/>
        <v>6</v>
      </c>
      <c r="CE39" s="6">
        <f t="shared" si="27"/>
        <v>6</v>
      </c>
      <c r="CF39" s="6">
        <f t="shared" si="27"/>
        <v>6</v>
      </c>
      <c r="CG39" s="6">
        <f t="shared" si="27"/>
        <v>6</v>
      </c>
      <c r="CH39" s="6">
        <f t="shared" si="27"/>
        <v>6</v>
      </c>
      <c r="CI39" s="6">
        <f t="shared" si="27"/>
        <v>6</v>
      </c>
      <c r="CJ39" s="6">
        <f t="shared" si="27"/>
        <v>6</v>
      </c>
      <c r="CK39" s="6"/>
      <c r="CL39" s="6"/>
    </row>
    <row r="40" spans="1:90" x14ac:dyDescent="0.35">
      <c r="A40" s="8">
        <v>39</v>
      </c>
      <c r="B40" s="6" t="s">
        <v>88</v>
      </c>
      <c r="C40" s="266">
        <v>45442</v>
      </c>
      <c r="D40" s="266">
        <v>45449</v>
      </c>
      <c r="E40" s="266">
        <v>45310</v>
      </c>
      <c r="F40" s="140" t="s">
        <v>41</v>
      </c>
      <c r="G40" s="140"/>
      <c r="H40" s="274"/>
      <c r="I40" s="6"/>
      <c r="J40" s="8"/>
      <c r="K40" s="8">
        <v>1</v>
      </c>
      <c r="L40" s="8">
        <v>2</v>
      </c>
      <c r="M40" s="6"/>
      <c r="N40" s="275"/>
      <c r="O40" s="6"/>
      <c r="P40" s="8"/>
      <c r="Q40" s="8" t="s">
        <v>31</v>
      </c>
      <c r="R40" s="9"/>
      <c r="S40" s="9"/>
      <c r="T40" s="9"/>
      <c r="U40" s="33"/>
      <c r="V40" s="245" t="str">
        <f t="shared" si="28"/>
        <v>D</v>
      </c>
      <c r="W40" s="146">
        <f t="shared" si="8"/>
        <v>2</v>
      </c>
      <c r="X40" s="146">
        <f t="shared" si="32"/>
        <v>7</v>
      </c>
      <c r="Z40" s="42">
        <f t="shared" si="29"/>
        <v>45310</v>
      </c>
      <c r="AB40">
        <f t="shared" si="30"/>
        <v>132</v>
      </c>
      <c r="AC40">
        <f t="shared" si="10"/>
        <v>0</v>
      </c>
      <c r="AD40">
        <f t="shared" si="11"/>
        <v>0</v>
      </c>
      <c r="AE40">
        <f t="shared" si="12"/>
        <v>1</v>
      </c>
      <c r="AF40">
        <f t="shared" si="13"/>
        <v>0</v>
      </c>
      <c r="AG40">
        <f t="shared" si="14"/>
        <v>0</v>
      </c>
      <c r="AH40" s="246">
        <f t="shared" si="31"/>
        <v>0</v>
      </c>
      <c r="AT40" s="6">
        <f t="shared" si="24"/>
        <v>0</v>
      </c>
      <c r="AU40" s="6">
        <f t="shared" si="24"/>
        <v>0</v>
      </c>
      <c r="AV40" s="6">
        <f t="shared" si="24"/>
        <v>0</v>
      </c>
      <c r="AW40" s="6">
        <f t="shared" si="24"/>
        <v>7</v>
      </c>
      <c r="AX40" s="6">
        <f t="shared" si="24"/>
        <v>7</v>
      </c>
      <c r="AY40" s="6">
        <f t="shared" si="24"/>
        <v>7</v>
      </c>
      <c r="AZ40" s="6">
        <f t="shared" si="24"/>
        <v>7</v>
      </c>
      <c r="BA40" s="6">
        <f t="shared" si="24"/>
        <v>7</v>
      </c>
      <c r="BB40" s="6">
        <f t="shared" si="24"/>
        <v>7</v>
      </c>
      <c r="BC40" s="6">
        <f t="shared" si="24"/>
        <v>7</v>
      </c>
      <c r="BD40" s="6">
        <f t="shared" si="25"/>
        <v>7</v>
      </c>
      <c r="BE40" s="6">
        <f t="shared" si="25"/>
        <v>7</v>
      </c>
      <c r="BF40" s="6">
        <f t="shared" si="25"/>
        <v>7</v>
      </c>
      <c r="BG40" s="6">
        <f t="shared" si="25"/>
        <v>7</v>
      </c>
      <c r="BH40" s="6">
        <f t="shared" si="25"/>
        <v>7</v>
      </c>
      <c r="BI40" s="6">
        <f t="shared" si="25"/>
        <v>7</v>
      </c>
      <c r="BJ40" s="6">
        <f t="shared" si="25"/>
        <v>7</v>
      </c>
      <c r="BK40" s="6">
        <f t="shared" si="25"/>
        <v>7</v>
      </c>
      <c r="BL40" s="6">
        <f t="shared" si="25"/>
        <v>7</v>
      </c>
      <c r="BM40" s="6">
        <f t="shared" si="25"/>
        <v>7</v>
      </c>
      <c r="BN40" s="6">
        <f t="shared" si="26"/>
        <v>7</v>
      </c>
      <c r="BO40" s="6">
        <f t="shared" si="26"/>
        <v>7</v>
      </c>
      <c r="BP40" s="6">
        <f t="shared" si="26"/>
        <v>7</v>
      </c>
      <c r="BQ40" s="6">
        <f t="shared" si="26"/>
        <v>7</v>
      </c>
      <c r="BR40" s="6">
        <f t="shared" si="26"/>
        <v>7</v>
      </c>
      <c r="BS40" s="6">
        <f t="shared" si="26"/>
        <v>7</v>
      </c>
      <c r="BT40" s="6">
        <f t="shared" si="26"/>
        <v>7</v>
      </c>
      <c r="BU40" s="6">
        <f t="shared" si="26"/>
        <v>7</v>
      </c>
      <c r="BV40" s="6">
        <f t="shared" si="26"/>
        <v>7</v>
      </c>
      <c r="BW40" s="6">
        <f t="shared" si="26"/>
        <v>7</v>
      </c>
      <c r="BX40" s="6">
        <f t="shared" si="27"/>
        <v>7</v>
      </c>
      <c r="BY40" s="6">
        <f t="shared" si="27"/>
        <v>7</v>
      </c>
      <c r="BZ40" s="6">
        <f t="shared" si="27"/>
        <v>7</v>
      </c>
      <c r="CA40" s="6">
        <f t="shared" si="27"/>
        <v>7</v>
      </c>
      <c r="CB40" s="6">
        <f t="shared" si="27"/>
        <v>7</v>
      </c>
      <c r="CC40" s="6">
        <f t="shared" si="27"/>
        <v>7</v>
      </c>
      <c r="CD40" s="6">
        <f t="shared" si="27"/>
        <v>7</v>
      </c>
      <c r="CE40" s="6">
        <f t="shared" si="27"/>
        <v>7</v>
      </c>
      <c r="CF40" s="6">
        <f t="shared" si="27"/>
        <v>7</v>
      </c>
      <c r="CG40" s="6">
        <f t="shared" si="27"/>
        <v>7</v>
      </c>
      <c r="CH40" s="6">
        <f t="shared" si="27"/>
        <v>7</v>
      </c>
      <c r="CI40" s="6">
        <f t="shared" si="27"/>
        <v>7</v>
      </c>
      <c r="CJ40" s="6">
        <f t="shared" si="27"/>
        <v>7</v>
      </c>
      <c r="CK40" s="6"/>
      <c r="CL40" s="6"/>
    </row>
    <row r="41" spans="1:90" x14ac:dyDescent="0.35">
      <c r="A41" s="8">
        <v>40</v>
      </c>
      <c r="B41" s="6" t="s">
        <v>89</v>
      </c>
      <c r="C41" s="266">
        <v>45488</v>
      </c>
      <c r="D41" s="266">
        <v>45495</v>
      </c>
      <c r="E41" s="266">
        <v>45309</v>
      </c>
      <c r="F41" s="140" t="s">
        <v>41</v>
      </c>
      <c r="G41" s="140"/>
      <c r="H41" s="274"/>
      <c r="I41" s="6"/>
      <c r="J41" s="8"/>
      <c r="K41" s="8">
        <v>1</v>
      </c>
      <c r="L41" s="8">
        <v>2</v>
      </c>
      <c r="M41" s="6"/>
      <c r="N41" s="275"/>
      <c r="O41" s="6"/>
      <c r="P41" s="8"/>
      <c r="Q41" s="8"/>
      <c r="R41" s="9"/>
      <c r="S41" s="9"/>
      <c r="T41" s="9"/>
      <c r="U41" s="33"/>
      <c r="V41" s="245" t="str">
        <f t="shared" si="28"/>
        <v>D</v>
      </c>
      <c r="W41" s="146">
        <f t="shared" si="8"/>
        <v>2</v>
      </c>
      <c r="X41" s="146">
        <f t="shared" si="32"/>
        <v>7</v>
      </c>
      <c r="Z41" s="42">
        <f t="shared" si="29"/>
        <v>45309</v>
      </c>
      <c r="AB41">
        <f t="shared" si="30"/>
        <v>179</v>
      </c>
      <c r="AC41">
        <f t="shared" si="10"/>
        <v>0</v>
      </c>
      <c r="AD41">
        <f t="shared" si="11"/>
        <v>0</v>
      </c>
      <c r="AE41">
        <f t="shared" si="12"/>
        <v>1</v>
      </c>
      <c r="AF41">
        <f t="shared" si="13"/>
        <v>0</v>
      </c>
      <c r="AG41">
        <f t="shared" si="14"/>
        <v>0</v>
      </c>
      <c r="AH41" s="246">
        <f t="shared" si="31"/>
        <v>0</v>
      </c>
      <c r="AT41" s="6">
        <f t="shared" si="24"/>
        <v>0</v>
      </c>
      <c r="AU41" s="6">
        <f t="shared" si="24"/>
        <v>0</v>
      </c>
      <c r="AV41" s="6">
        <f t="shared" si="24"/>
        <v>0</v>
      </c>
      <c r="AW41" s="6">
        <f t="shared" si="24"/>
        <v>7</v>
      </c>
      <c r="AX41" s="6">
        <f t="shared" si="24"/>
        <v>7</v>
      </c>
      <c r="AY41" s="6">
        <f t="shared" si="24"/>
        <v>7</v>
      </c>
      <c r="AZ41" s="6">
        <f t="shared" si="24"/>
        <v>7</v>
      </c>
      <c r="BA41" s="6">
        <f t="shared" si="24"/>
        <v>7</v>
      </c>
      <c r="BB41" s="6">
        <f t="shared" si="24"/>
        <v>7</v>
      </c>
      <c r="BC41" s="6">
        <f t="shared" si="24"/>
        <v>7</v>
      </c>
      <c r="BD41" s="6">
        <f t="shared" si="25"/>
        <v>7</v>
      </c>
      <c r="BE41" s="6">
        <f t="shared" si="25"/>
        <v>7</v>
      </c>
      <c r="BF41" s="6">
        <f t="shared" si="25"/>
        <v>7</v>
      </c>
      <c r="BG41" s="6">
        <f t="shared" si="25"/>
        <v>7</v>
      </c>
      <c r="BH41" s="6">
        <f t="shared" si="25"/>
        <v>7</v>
      </c>
      <c r="BI41" s="6">
        <f t="shared" si="25"/>
        <v>7</v>
      </c>
      <c r="BJ41" s="6">
        <f t="shared" si="25"/>
        <v>7</v>
      </c>
      <c r="BK41" s="6">
        <f t="shared" si="25"/>
        <v>7</v>
      </c>
      <c r="BL41" s="6">
        <f t="shared" si="25"/>
        <v>7</v>
      </c>
      <c r="BM41" s="6">
        <f t="shared" si="25"/>
        <v>7</v>
      </c>
      <c r="BN41" s="6">
        <f t="shared" si="26"/>
        <v>7</v>
      </c>
      <c r="BO41" s="6">
        <f t="shared" si="26"/>
        <v>7</v>
      </c>
      <c r="BP41" s="6">
        <f t="shared" si="26"/>
        <v>7</v>
      </c>
      <c r="BQ41" s="6">
        <f t="shared" si="26"/>
        <v>7</v>
      </c>
      <c r="BR41" s="6">
        <f t="shared" si="26"/>
        <v>7</v>
      </c>
      <c r="BS41" s="6">
        <f t="shared" si="26"/>
        <v>7</v>
      </c>
      <c r="BT41" s="6">
        <f t="shared" si="26"/>
        <v>7</v>
      </c>
      <c r="BU41" s="6">
        <f t="shared" si="26"/>
        <v>7</v>
      </c>
      <c r="BV41" s="6">
        <f t="shared" si="26"/>
        <v>7</v>
      </c>
      <c r="BW41" s="6">
        <f t="shared" si="26"/>
        <v>7</v>
      </c>
      <c r="BX41" s="6">
        <f t="shared" si="27"/>
        <v>7</v>
      </c>
      <c r="BY41" s="6">
        <f t="shared" si="27"/>
        <v>7</v>
      </c>
      <c r="BZ41" s="6">
        <f t="shared" si="27"/>
        <v>7</v>
      </c>
      <c r="CA41" s="6">
        <f t="shared" si="27"/>
        <v>7</v>
      </c>
      <c r="CB41" s="6">
        <f t="shared" si="27"/>
        <v>7</v>
      </c>
      <c r="CC41" s="6">
        <f t="shared" si="27"/>
        <v>7</v>
      </c>
      <c r="CD41" s="6">
        <f t="shared" si="27"/>
        <v>7</v>
      </c>
      <c r="CE41" s="6">
        <f t="shared" si="27"/>
        <v>7</v>
      </c>
      <c r="CF41" s="6">
        <f t="shared" si="27"/>
        <v>7</v>
      </c>
      <c r="CG41" s="6">
        <f t="shared" si="27"/>
        <v>7</v>
      </c>
      <c r="CH41" s="6">
        <f t="shared" si="27"/>
        <v>7</v>
      </c>
      <c r="CI41" s="6">
        <f t="shared" si="27"/>
        <v>7</v>
      </c>
      <c r="CJ41" s="6">
        <f t="shared" si="27"/>
        <v>7</v>
      </c>
      <c r="CK41" s="6"/>
      <c r="CL41" s="6"/>
    </row>
    <row r="42" spans="1:90" x14ac:dyDescent="0.35">
      <c r="A42" s="8">
        <v>41</v>
      </c>
      <c r="B42" s="6" t="s">
        <v>90</v>
      </c>
      <c r="C42" s="266">
        <v>45448</v>
      </c>
      <c r="D42" s="266">
        <v>45452</v>
      </c>
      <c r="E42" s="266">
        <v>45311</v>
      </c>
      <c r="F42" s="140" t="s">
        <v>30</v>
      </c>
      <c r="G42" s="140" t="s">
        <v>6</v>
      </c>
      <c r="H42" s="274"/>
      <c r="I42" s="6"/>
      <c r="J42" s="8">
        <v>10</v>
      </c>
      <c r="K42" s="8">
        <v>1</v>
      </c>
      <c r="L42" s="8">
        <v>2</v>
      </c>
      <c r="M42" s="6"/>
      <c r="N42" s="275"/>
      <c r="O42" s="6"/>
      <c r="P42" s="8"/>
      <c r="Q42" s="8"/>
      <c r="R42" s="9"/>
      <c r="S42" s="9"/>
      <c r="T42" s="9"/>
      <c r="U42" s="33"/>
      <c r="V42" s="245" t="str">
        <f t="shared" si="28"/>
        <v>DK</v>
      </c>
      <c r="W42" s="146">
        <f t="shared" si="8"/>
        <v>2</v>
      </c>
      <c r="X42" s="146">
        <f t="shared" si="32"/>
        <v>4</v>
      </c>
      <c r="Z42" s="42">
        <f t="shared" si="29"/>
        <v>45311</v>
      </c>
      <c r="AB42">
        <f t="shared" si="30"/>
        <v>137</v>
      </c>
      <c r="AC42">
        <f t="shared" si="10"/>
        <v>0</v>
      </c>
      <c r="AD42">
        <f t="shared" si="11"/>
        <v>0</v>
      </c>
      <c r="AE42">
        <f t="shared" si="12"/>
        <v>1</v>
      </c>
      <c r="AF42">
        <f t="shared" si="13"/>
        <v>0</v>
      </c>
      <c r="AG42">
        <f t="shared" si="14"/>
        <v>0</v>
      </c>
      <c r="AH42" s="246" t="str">
        <f t="shared" si="31"/>
        <v>WEB</v>
      </c>
      <c r="AT42" s="6">
        <f t="shared" ref="AT42:BC51" si="33">IF($Z42&lt;AT$1,$X42*$K42,0)</f>
        <v>0</v>
      </c>
      <c r="AU42" s="6">
        <f t="shared" si="33"/>
        <v>0</v>
      </c>
      <c r="AV42" s="6">
        <f t="shared" si="33"/>
        <v>0</v>
      </c>
      <c r="AW42" s="6">
        <f t="shared" si="33"/>
        <v>4</v>
      </c>
      <c r="AX42" s="6">
        <f t="shared" si="33"/>
        <v>4</v>
      </c>
      <c r="AY42" s="6">
        <f t="shared" si="33"/>
        <v>4</v>
      </c>
      <c r="AZ42" s="6">
        <f t="shared" si="33"/>
        <v>4</v>
      </c>
      <c r="BA42" s="6">
        <f t="shared" si="33"/>
        <v>4</v>
      </c>
      <c r="BB42" s="6">
        <f t="shared" si="33"/>
        <v>4</v>
      </c>
      <c r="BC42" s="6">
        <f t="shared" si="33"/>
        <v>4</v>
      </c>
      <c r="BD42" s="6">
        <f t="shared" ref="BD42:BM51" si="34">IF($Z42&lt;BD$1,$X42*$K42,0)</f>
        <v>4</v>
      </c>
      <c r="BE42" s="6">
        <f t="shared" si="34"/>
        <v>4</v>
      </c>
      <c r="BF42" s="6">
        <f t="shared" si="34"/>
        <v>4</v>
      </c>
      <c r="BG42" s="6">
        <f t="shared" si="34"/>
        <v>4</v>
      </c>
      <c r="BH42" s="6">
        <f t="shared" si="34"/>
        <v>4</v>
      </c>
      <c r="BI42" s="6">
        <f t="shared" si="34"/>
        <v>4</v>
      </c>
      <c r="BJ42" s="6">
        <f t="shared" si="34"/>
        <v>4</v>
      </c>
      <c r="BK42" s="6">
        <f t="shared" si="34"/>
        <v>4</v>
      </c>
      <c r="BL42" s="6">
        <f t="shared" si="34"/>
        <v>4</v>
      </c>
      <c r="BM42" s="6">
        <f t="shared" si="34"/>
        <v>4</v>
      </c>
      <c r="BN42" s="6">
        <f t="shared" ref="BN42:BW51" si="35">IF($Z42&lt;BN$1,$X42*$K42,0)</f>
        <v>4</v>
      </c>
      <c r="BO42" s="6">
        <f t="shared" si="35"/>
        <v>4</v>
      </c>
      <c r="BP42" s="6">
        <f t="shared" si="35"/>
        <v>4</v>
      </c>
      <c r="BQ42" s="6">
        <f t="shared" si="35"/>
        <v>4</v>
      </c>
      <c r="BR42" s="6">
        <f t="shared" si="35"/>
        <v>4</v>
      </c>
      <c r="BS42" s="6">
        <f t="shared" si="35"/>
        <v>4</v>
      </c>
      <c r="BT42" s="6">
        <f t="shared" si="35"/>
        <v>4</v>
      </c>
      <c r="BU42" s="6">
        <f t="shared" si="35"/>
        <v>4</v>
      </c>
      <c r="BV42" s="6">
        <f t="shared" si="35"/>
        <v>4</v>
      </c>
      <c r="BW42" s="6">
        <f t="shared" si="35"/>
        <v>4</v>
      </c>
      <c r="BX42" s="6">
        <f t="shared" ref="BX42:CJ51" si="36">IF($Z42&lt;BX$1,$X42*$K42,0)</f>
        <v>4</v>
      </c>
      <c r="BY42" s="6">
        <f t="shared" si="36"/>
        <v>4</v>
      </c>
      <c r="BZ42" s="6">
        <f t="shared" si="36"/>
        <v>4</v>
      </c>
      <c r="CA42" s="6">
        <f t="shared" si="36"/>
        <v>4</v>
      </c>
      <c r="CB42" s="6">
        <f t="shared" si="36"/>
        <v>4</v>
      </c>
      <c r="CC42" s="6">
        <f t="shared" si="36"/>
        <v>4</v>
      </c>
      <c r="CD42" s="6">
        <f t="shared" si="36"/>
        <v>4</v>
      </c>
      <c r="CE42" s="6">
        <f t="shared" si="36"/>
        <v>4</v>
      </c>
      <c r="CF42" s="6">
        <f t="shared" si="36"/>
        <v>4</v>
      </c>
      <c r="CG42" s="6">
        <f t="shared" si="36"/>
        <v>4</v>
      </c>
      <c r="CH42" s="6">
        <f t="shared" si="36"/>
        <v>4</v>
      </c>
      <c r="CI42" s="6">
        <f t="shared" si="36"/>
        <v>4</v>
      </c>
      <c r="CJ42" s="6">
        <f t="shared" si="36"/>
        <v>4</v>
      </c>
      <c r="CK42" s="6"/>
      <c r="CL42" s="6"/>
    </row>
    <row r="43" spans="1:90" x14ac:dyDescent="0.35">
      <c r="A43" s="8">
        <v>42</v>
      </c>
      <c r="B43" s="6" t="s">
        <v>91</v>
      </c>
      <c r="C43" s="266">
        <v>45486</v>
      </c>
      <c r="D43" s="266">
        <v>45491</v>
      </c>
      <c r="E43" s="266">
        <v>45312</v>
      </c>
      <c r="F43" s="140" t="s">
        <v>30</v>
      </c>
      <c r="G43" s="140"/>
      <c r="H43" s="274"/>
      <c r="I43" s="6"/>
      <c r="J43" s="8"/>
      <c r="K43" s="8">
        <v>1</v>
      </c>
      <c r="L43" s="8">
        <v>2</v>
      </c>
      <c r="M43" s="6"/>
      <c r="N43" s="275"/>
      <c r="O43" s="6"/>
      <c r="P43" s="8"/>
      <c r="Q43" s="8" t="s">
        <v>31</v>
      </c>
      <c r="R43" s="9"/>
      <c r="S43" s="9"/>
      <c r="T43" s="9"/>
      <c r="U43" s="33"/>
      <c r="V43" s="245" t="str">
        <f t="shared" si="28"/>
        <v>DK</v>
      </c>
      <c r="W43" s="146">
        <f t="shared" si="8"/>
        <v>2</v>
      </c>
      <c r="X43" s="146">
        <f t="shared" si="32"/>
        <v>5</v>
      </c>
      <c r="Z43" s="42">
        <f t="shared" si="29"/>
        <v>45312</v>
      </c>
      <c r="AB43">
        <f t="shared" si="30"/>
        <v>174</v>
      </c>
      <c r="AC43">
        <f t="shared" si="10"/>
        <v>0</v>
      </c>
      <c r="AD43">
        <f t="shared" si="11"/>
        <v>0</v>
      </c>
      <c r="AE43">
        <f t="shared" si="12"/>
        <v>1</v>
      </c>
      <c r="AF43">
        <f t="shared" si="13"/>
        <v>0</v>
      </c>
      <c r="AG43">
        <f t="shared" si="14"/>
        <v>0</v>
      </c>
      <c r="AH43" s="246">
        <f t="shared" si="31"/>
        <v>0</v>
      </c>
      <c r="AT43" s="6">
        <f t="shared" si="33"/>
        <v>0</v>
      </c>
      <c r="AU43" s="6">
        <f t="shared" si="33"/>
        <v>0</v>
      </c>
      <c r="AV43" s="6">
        <f t="shared" si="33"/>
        <v>0</v>
      </c>
      <c r="AW43" s="6">
        <f t="shared" si="33"/>
        <v>5</v>
      </c>
      <c r="AX43" s="6">
        <f t="shared" si="33"/>
        <v>5</v>
      </c>
      <c r="AY43" s="6">
        <f t="shared" si="33"/>
        <v>5</v>
      </c>
      <c r="AZ43" s="6">
        <f t="shared" si="33"/>
        <v>5</v>
      </c>
      <c r="BA43" s="6">
        <f t="shared" si="33"/>
        <v>5</v>
      </c>
      <c r="BB43" s="6">
        <f t="shared" si="33"/>
        <v>5</v>
      </c>
      <c r="BC43" s="6">
        <f t="shared" si="33"/>
        <v>5</v>
      </c>
      <c r="BD43" s="6">
        <f t="shared" si="34"/>
        <v>5</v>
      </c>
      <c r="BE43" s="6">
        <f t="shared" si="34"/>
        <v>5</v>
      </c>
      <c r="BF43" s="6">
        <f t="shared" si="34"/>
        <v>5</v>
      </c>
      <c r="BG43" s="6">
        <f t="shared" si="34"/>
        <v>5</v>
      </c>
      <c r="BH43" s="6">
        <f t="shared" si="34"/>
        <v>5</v>
      </c>
      <c r="BI43" s="6">
        <f t="shared" si="34"/>
        <v>5</v>
      </c>
      <c r="BJ43" s="6">
        <f t="shared" si="34"/>
        <v>5</v>
      </c>
      <c r="BK43" s="6">
        <f t="shared" si="34"/>
        <v>5</v>
      </c>
      <c r="BL43" s="6">
        <f t="shared" si="34"/>
        <v>5</v>
      </c>
      <c r="BM43" s="6">
        <f t="shared" si="34"/>
        <v>5</v>
      </c>
      <c r="BN43" s="6">
        <f t="shared" si="35"/>
        <v>5</v>
      </c>
      <c r="BO43" s="6">
        <f t="shared" si="35"/>
        <v>5</v>
      </c>
      <c r="BP43" s="6">
        <f t="shared" si="35"/>
        <v>5</v>
      </c>
      <c r="BQ43" s="6">
        <f t="shared" si="35"/>
        <v>5</v>
      </c>
      <c r="BR43" s="6">
        <f t="shared" si="35"/>
        <v>5</v>
      </c>
      <c r="BS43" s="6">
        <f t="shared" si="35"/>
        <v>5</v>
      </c>
      <c r="BT43" s="6">
        <f t="shared" si="35"/>
        <v>5</v>
      </c>
      <c r="BU43" s="6">
        <f t="shared" si="35"/>
        <v>5</v>
      </c>
      <c r="BV43" s="6">
        <f t="shared" si="35"/>
        <v>5</v>
      </c>
      <c r="BW43" s="6">
        <f t="shared" si="35"/>
        <v>5</v>
      </c>
      <c r="BX43" s="6">
        <f t="shared" si="36"/>
        <v>5</v>
      </c>
      <c r="BY43" s="6">
        <f t="shared" si="36"/>
        <v>5</v>
      </c>
      <c r="BZ43" s="6">
        <f t="shared" si="36"/>
        <v>5</v>
      </c>
      <c r="CA43" s="6">
        <f t="shared" si="36"/>
        <v>5</v>
      </c>
      <c r="CB43" s="6">
        <f t="shared" si="36"/>
        <v>5</v>
      </c>
      <c r="CC43" s="6">
        <f t="shared" si="36"/>
        <v>5</v>
      </c>
      <c r="CD43" s="6">
        <f t="shared" si="36"/>
        <v>5</v>
      </c>
      <c r="CE43" s="6">
        <f t="shared" si="36"/>
        <v>5</v>
      </c>
      <c r="CF43" s="6">
        <f t="shared" si="36"/>
        <v>5</v>
      </c>
      <c r="CG43" s="6">
        <f t="shared" si="36"/>
        <v>5</v>
      </c>
      <c r="CH43" s="6">
        <f t="shared" si="36"/>
        <v>5</v>
      </c>
      <c r="CI43" s="6">
        <f t="shared" si="36"/>
        <v>5</v>
      </c>
      <c r="CJ43" s="6">
        <f t="shared" si="36"/>
        <v>5</v>
      </c>
      <c r="CK43" s="6"/>
      <c r="CL43" s="6"/>
    </row>
    <row r="44" spans="1:90" x14ac:dyDescent="0.35">
      <c r="A44" s="8">
        <v>43</v>
      </c>
      <c r="B44" s="6" t="s">
        <v>92</v>
      </c>
      <c r="C44" s="266">
        <v>45472</v>
      </c>
      <c r="D44" s="266">
        <v>45479</v>
      </c>
      <c r="E44" s="266">
        <v>45312</v>
      </c>
      <c r="F44" s="140" t="s">
        <v>28</v>
      </c>
      <c r="G44" s="140"/>
      <c r="H44" s="274"/>
      <c r="I44" s="6"/>
      <c r="J44" s="8"/>
      <c r="K44" s="8"/>
      <c r="L44" s="8"/>
      <c r="M44" s="6"/>
      <c r="N44" s="275"/>
      <c r="O44" s="6"/>
      <c r="P44" s="8"/>
      <c r="Q44" s="8"/>
      <c r="R44" s="9"/>
      <c r="S44" s="9"/>
      <c r="T44" s="9"/>
      <c r="U44" s="33"/>
      <c r="V44" s="245" t="str">
        <f t="shared" si="28"/>
        <v>cansl</v>
      </c>
      <c r="W44" s="146">
        <f t="shared" si="8"/>
        <v>0</v>
      </c>
      <c r="X44" s="146"/>
      <c r="Z44" s="42">
        <f t="shared" si="29"/>
        <v>45312</v>
      </c>
      <c r="AA44" s="236">
        <v>45323</v>
      </c>
      <c r="AB44">
        <f t="shared" si="30"/>
        <v>160</v>
      </c>
      <c r="AC44">
        <f t="shared" si="10"/>
        <v>0</v>
      </c>
      <c r="AD44">
        <f t="shared" si="11"/>
        <v>0</v>
      </c>
      <c r="AE44">
        <f t="shared" si="12"/>
        <v>1</v>
      </c>
      <c r="AF44">
        <f t="shared" si="13"/>
        <v>0</v>
      </c>
      <c r="AG44">
        <f t="shared" si="14"/>
        <v>0</v>
      </c>
      <c r="AH44" s="246">
        <f t="shared" si="31"/>
        <v>0</v>
      </c>
      <c r="AT44" s="6">
        <f t="shared" si="33"/>
        <v>0</v>
      </c>
      <c r="AU44" s="6">
        <f t="shared" si="33"/>
        <v>0</v>
      </c>
      <c r="AV44" s="6">
        <f t="shared" si="33"/>
        <v>0</v>
      </c>
      <c r="AW44" s="6">
        <f t="shared" si="33"/>
        <v>0</v>
      </c>
      <c r="AX44" s="6">
        <f t="shared" si="33"/>
        <v>0</v>
      </c>
      <c r="AY44" s="6">
        <f t="shared" si="33"/>
        <v>0</v>
      </c>
      <c r="AZ44" s="6">
        <f t="shared" si="33"/>
        <v>0</v>
      </c>
      <c r="BA44" s="6">
        <f t="shared" si="33"/>
        <v>0</v>
      </c>
      <c r="BB44" s="6">
        <f t="shared" si="33"/>
        <v>0</v>
      </c>
      <c r="BC44" s="6">
        <f t="shared" si="33"/>
        <v>0</v>
      </c>
      <c r="BD44" s="6">
        <f t="shared" si="34"/>
        <v>0</v>
      </c>
      <c r="BE44" s="6">
        <f t="shared" si="34"/>
        <v>0</v>
      </c>
      <c r="BF44" s="6">
        <f t="shared" si="34"/>
        <v>0</v>
      </c>
      <c r="BG44" s="6">
        <f t="shared" si="34"/>
        <v>0</v>
      </c>
      <c r="BH44" s="6">
        <f t="shared" si="34"/>
        <v>0</v>
      </c>
      <c r="BI44" s="6">
        <f t="shared" si="34"/>
        <v>0</v>
      </c>
      <c r="BJ44" s="6">
        <f t="shared" si="34"/>
        <v>0</v>
      </c>
      <c r="BK44" s="6">
        <f t="shared" si="34"/>
        <v>0</v>
      </c>
      <c r="BL44" s="6">
        <f t="shared" si="34"/>
        <v>0</v>
      </c>
      <c r="BM44" s="6">
        <f t="shared" si="34"/>
        <v>0</v>
      </c>
      <c r="BN44" s="6">
        <f t="shared" si="35"/>
        <v>0</v>
      </c>
      <c r="BO44" s="6">
        <f t="shared" si="35"/>
        <v>0</v>
      </c>
      <c r="BP44" s="6">
        <f t="shared" si="35"/>
        <v>0</v>
      </c>
      <c r="BQ44" s="6">
        <f t="shared" si="35"/>
        <v>0</v>
      </c>
      <c r="BR44" s="6">
        <f t="shared" si="35"/>
        <v>0</v>
      </c>
      <c r="BS44" s="6">
        <f t="shared" si="35"/>
        <v>0</v>
      </c>
      <c r="BT44" s="6">
        <f t="shared" si="35"/>
        <v>0</v>
      </c>
      <c r="BU44" s="6">
        <f t="shared" si="35"/>
        <v>0</v>
      </c>
      <c r="BV44" s="6">
        <f t="shared" si="35"/>
        <v>0</v>
      </c>
      <c r="BW44" s="6">
        <f t="shared" si="35"/>
        <v>0</v>
      </c>
      <c r="BX44" s="6">
        <f t="shared" si="36"/>
        <v>0</v>
      </c>
      <c r="BY44" s="6">
        <f t="shared" si="36"/>
        <v>0</v>
      </c>
      <c r="BZ44" s="6">
        <f t="shared" si="36"/>
        <v>0</v>
      </c>
      <c r="CA44" s="6">
        <f t="shared" si="36"/>
        <v>0</v>
      </c>
      <c r="CB44" s="6">
        <f t="shared" si="36"/>
        <v>0</v>
      </c>
      <c r="CC44" s="6">
        <f t="shared" si="36"/>
        <v>0</v>
      </c>
      <c r="CD44" s="6">
        <f t="shared" si="36"/>
        <v>0</v>
      </c>
      <c r="CE44" s="6">
        <f t="shared" si="36"/>
        <v>0</v>
      </c>
      <c r="CF44" s="6">
        <f t="shared" si="36"/>
        <v>0</v>
      </c>
      <c r="CG44" s="6">
        <f t="shared" si="36"/>
        <v>0</v>
      </c>
      <c r="CH44" s="6">
        <f t="shared" si="36"/>
        <v>0</v>
      </c>
      <c r="CI44" s="6">
        <f t="shared" si="36"/>
        <v>0</v>
      </c>
      <c r="CJ44" s="6">
        <f t="shared" si="36"/>
        <v>0</v>
      </c>
      <c r="CK44" s="6"/>
      <c r="CL44" s="6"/>
    </row>
    <row r="45" spans="1:90" x14ac:dyDescent="0.35">
      <c r="A45" s="8">
        <v>44</v>
      </c>
      <c r="B45" s="6" t="s">
        <v>93</v>
      </c>
      <c r="C45" s="266">
        <v>45446</v>
      </c>
      <c r="D45" s="266">
        <v>45453</v>
      </c>
      <c r="E45" s="266">
        <v>45313</v>
      </c>
      <c r="F45" s="140" t="s">
        <v>30</v>
      </c>
      <c r="G45" s="140" t="s">
        <v>26</v>
      </c>
      <c r="H45" s="274"/>
      <c r="I45" s="141"/>
      <c r="J45" s="8">
        <v>10</v>
      </c>
      <c r="K45" s="8">
        <v>1</v>
      </c>
      <c r="L45" s="8">
        <v>2</v>
      </c>
      <c r="M45" s="6"/>
      <c r="N45" s="275"/>
      <c r="O45" s="6"/>
      <c r="P45" s="8"/>
      <c r="Q45" s="8" t="s">
        <v>31</v>
      </c>
      <c r="R45" s="9"/>
      <c r="S45" s="9"/>
      <c r="T45" s="9"/>
      <c r="U45" s="33"/>
      <c r="V45" s="245" t="str">
        <f t="shared" si="28"/>
        <v>DK</v>
      </c>
      <c r="W45" s="146">
        <f t="shared" si="8"/>
        <v>2</v>
      </c>
      <c r="X45" s="146">
        <f t="shared" si="32"/>
        <v>7</v>
      </c>
      <c r="Z45" s="42">
        <f t="shared" si="29"/>
        <v>45313</v>
      </c>
      <c r="AB45">
        <f t="shared" si="30"/>
        <v>133</v>
      </c>
      <c r="AC45">
        <f t="shared" si="10"/>
        <v>0</v>
      </c>
      <c r="AD45">
        <f t="shared" si="11"/>
        <v>0</v>
      </c>
      <c r="AE45">
        <f t="shared" si="12"/>
        <v>1</v>
      </c>
      <c r="AF45">
        <f t="shared" si="13"/>
        <v>0</v>
      </c>
      <c r="AG45">
        <f t="shared" si="14"/>
        <v>0</v>
      </c>
      <c r="AH45" s="246" t="str">
        <f t="shared" si="31"/>
        <v>web</v>
      </c>
      <c r="AT45" s="6">
        <f t="shared" si="33"/>
        <v>0</v>
      </c>
      <c r="AU45" s="6">
        <f t="shared" si="33"/>
        <v>0</v>
      </c>
      <c r="AV45" s="6">
        <f t="shared" si="33"/>
        <v>0</v>
      </c>
      <c r="AW45" s="6">
        <f t="shared" si="33"/>
        <v>0</v>
      </c>
      <c r="AX45" s="6">
        <f t="shared" si="33"/>
        <v>7</v>
      </c>
      <c r="AY45" s="6">
        <f t="shared" si="33"/>
        <v>7</v>
      </c>
      <c r="AZ45" s="6">
        <f t="shared" si="33"/>
        <v>7</v>
      </c>
      <c r="BA45" s="6">
        <f t="shared" si="33"/>
        <v>7</v>
      </c>
      <c r="BB45" s="6">
        <f t="shared" si="33"/>
        <v>7</v>
      </c>
      <c r="BC45" s="6">
        <f t="shared" si="33"/>
        <v>7</v>
      </c>
      <c r="BD45" s="6">
        <f t="shared" si="34"/>
        <v>7</v>
      </c>
      <c r="BE45" s="6">
        <f t="shared" si="34"/>
        <v>7</v>
      </c>
      <c r="BF45" s="6">
        <f t="shared" si="34"/>
        <v>7</v>
      </c>
      <c r="BG45" s="6">
        <f t="shared" si="34"/>
        <v>7</v>
      </c>
      <c r="BH45" s="6">
        <f t="shared" si="34"/>
        <v>7</v>
      </c>
      <c r="BI45" s="6">
        <f t="shared" si="34"/>
        <v>7</v>
      </c>
      <c r="BJ45" s="6">
        <f t="shared" si="34"/>
        <v>7</v>
      </c>
      <c r="BK45" s="6">
        <f t="shared" si="34"/>
        <v>7</v>
      </c>
      <c r="BL45" s="6">
        <f t="shared" si="34"/>
        <v>7</v>
      </c>
      <c r="BM45" s="6">
        <f t="shared" si="34"/>
        <v>7</v>
      </c>
      <c r="BN45" s="6">
        <f t="shared" si="35"/>
        <v>7</v>
      </c>
      <c r="BO45" s="6">
        <f t="shared" si="35"/>
        <v>7</v>
      </c>
      <c r="BP45" s="6">
        <f t="shared" si="35"/>
        <v>7</v>
      </c>
      <c r="BQ45" s="6">
        <f t="shared" si="35"/>
        <v>7</v>
      </c>
      <c r="BR45" s="6">
        <f t="shared" si="35"/>
        <v>7</v>
      </c>
      <c r="BS45" s="6">
        <f t="shared" si="35"/>
        <v>7</v>
      </c>
      <c r="BT45" s="6">
        <f t="shared" si="35"/>
        <v>7</v>
      </c>
      <c r="BU45" s="6">
        <f t="shared" si="35"/>
        <v>7</v>
      </c>
      <c r="BV45" s="6">
        <f t="shared" si="35"/>
        <v>7</v>
      </c>
      <c r="BW45" s="6">
        <f t="shared" si="35"/>
        <v>7</v>
      </c>
      <c r="BX45" s="6">
        <f t="shared" si="36"/>
        <v>7</v>
      </c>
      <c r="BY45" s="6">
        <f t="shared" si="36"/>
        <v>7</v>
      </c>
      <c r="BZ45" s="6">
        <f t="shared" si="36"/>
        <v>7</v>
      </c>
      <c r="CA45" s="6">
        <f t="shared" si="36"/>
        <v>7</v>
      </c>
      <c r="CB45" s="6">
        <f t="shared" si="36"/>
        <v>7</v>
      </c>
      <c r="CC45" s="6">
        <f t="shared" si="36"/>
        <v>7</v>
      </c>
      <c r="CD45" s="6">
        <f t="shared" si="36"/>
        <v>7</v>
      </c>
      <c r="CE45" s="6">
        <f t="shared" si="36"/>
        <v>7</v>
      </c>
      <c r="CF45" s="6">
        <f t="shared" si="36"/>
        <v>7</v>
      </c>
      <c r="CG45" s="6">
        <f t="shared" si="36"/>
        <v>7</v>
      </c>
      <c r="CH45" s="6">
        <f t="shared" si="36"/>
        <v>7</v>
      </c>
      <c r="CI45" s="6">
        <f t="shared" si="36"/>
        <v>7</v>
      </c>
      <c r="CJ45" s="6">
        <f t="shared" si="36"/>
        <v>7</v>
      </c>
      <c r="CK45" s="6"/>
      <c r="CL45" s="6"/>
    </row>
    <row r="46" spans="1:90" x14ac:dyDescent="0.35">
      <c r="A46" s="8">
        <v>45</v>
      </c>
      <c r="B46" s="6" t="s">
        <v>94</v>
      </c>
      <c r="C46" s="266">
        <v>45439</v>
      </c>
      <c r="D46" s="266">
        <v>45446</v>
      </c>
      <c r="E46" s="266">
        <v>45312</v>
      </c>
      <c r="F46" s="140" t="s">
        <v>41</v>
      </c>
      <c r="G46" s="140" t="s">
        <v>95</v>
      </c>
      <c r="H46" s="274"/>
      <c r="I46" s="6"/>
      <c r="J46" s="8"/>
      <c r="K46" s="8">
        <v>1</v>
      </c>
      <c r="L46" s="8">
        <v>2</v>
      </c>
      <c r="M46" s="6"/>
      <c r="N46" s="275" t="s">
        <v>96</v>
      </c>
      <c r="O46" s="6"/>
      <c r="P46" s="8"/>
      <c r="Q46" s="8"/>
      <c r="R46" s="9"/>
      <c r="S46" s="9"/>
      <c r="T46" s="9">
        <v>7665</v>
      </c>
      <c r="U46" s="33"/>
      <c r="V46" s="245" t="str">
        <f t="shared" si="28"/>
        <v>D</v>
      </c>
      <c r="W46" s="146">
        <f t="shared" si="8"/>
        <v>2</v>
      </c>
      <c r="X46" s="146">
        <f t="shared" si="32"/>
        <v>7</v>
      </c>
      <c r="Z46" s="42">
        <f t="shared" si="29"/>
        <v>45312</v>
      </c>
      <c r="AB46">
        <f t="shared" si="30"/>
        <v>127</v>
      </c>
      <c r="AC46">
        <f t="shared" si="10"/>
        <v>0</v>
      </c>
      <c r="AD46">
        <f t="shared" si="11"/>
        <v>0</v>
      </c>
      <c r="AE46">
        <f t="shared" si="12"/>
        <v>1</v>
      </c>
      <c r="AF46">
        <f t="shared" si="13"/>
        <v>0</v>
      </c>
      <c r="AG46">
        <f t="shared" si="14"/>
        <v>0</v>
      </c>
      <c r="AH46" s="246" t="str">
        <f t="shared" si="31"/>
        <v>bc</v>
      </c>
      <c r="AT46" s="6">
        <f t="shared" si="33"/>
        <v>0</v>
      </c>
      <c r="AU46" s="6">
        <f t="shared" si="33"/>
        <v>0</v>
      </c>
      <c r="AV46" s="6">
        <f t="shared" si="33"/>
        <v>0</v>
      </c>
      <c r="AW46" s="6">
        <f t="shared" si="33"/>
        <v>7</v>
      </c>
      <c r="AX46" s="6">
        <f t="shared" si="33"/>
        <v>7</v>
      </c>
      <c r="AY46" s="6">
        <f t="shared" si="33"/>
        <v>7</v>
      </c>
      <c r="AZ46" s="6">
        <f t="shared" si="33"/>
        <v>7</v>
      </c>
      <c r="BA46" s="6">
        <f t="shared" si="33"/>
        <v>7</v>
      </c>
      <c r="BB46" s="6">
        <f t="shared" si="33"/>
        <v>7</v>
      </c>
      <c r="BC46" s="6">
        <f t="shared" si="33"/>
        <v>7</v>
      </c>
      <c r="BD46" s="6">
        <f t="shared" si="34"/>
        <v>7</v>
      </c>
      <c r="BE46" s="6">
        <f t="shared" si="34"/>
        <v>7</v>
      </c>
      <c r="BF46" s="6">
        <f t="shared" si="34"/>
        <v>7</v>
      </c>
      <c r="BG46" s="6">
        <f t="shared" si="34"/>
        <v>7</v>
      </c>
      <c r="BH46" s="6">
        <f t="shared" si="34"/>
        <v>7</v>
      </c>
      <c r="BI46" s="6">
        <f t="shared" si="34"/>
        <v>7</v>
      </c>
      <c r="BJ46" s="6">
        <f t="shared" si="34"/>
        <v>7</v>
      </c>
      <c r="BK46" s="6">
        <f t="shared" si="34"/>
        <v>7</v>
      </c>
      <c r="BL46" s="6">
        <f t="shared" si="34"/>
        <v>7</v>
      </c>
      <c r="BM46" s="6">
        <f t="shared" si="34"/>
        <v>7</v>
      </c>
      <c r="BN46" s="6">
        <f t="shared" si="35"/>
        <v>7</v>
      </c>
      <c r="BO46" s="6">
        <f t="shared" si="35"/>
        <v>7</v>
      </c>
      <c r="BP46" s="6">
        <f t="shared" si="35"/>
        <v>7</v>
      </c>
      <c r="BQ46" s="6">
        <f t="shared" si="35"/>
        <v>7</v>
      </c>
      <c r="BR46" s="6">
        <f t="shared" si="35"/>
        <v>7</v>
      </c>
      <c r="BS46" s="6">
        <f t="shared" si="35"/>
        <v>7</v>
      </c>
      <c r="BT46" s="6">
        <f t="shared" si="35"/>
        <v>7</v>
      </c>
      <c r="BU46" s="6">
        <f t="shared" si="35"/>
        <v>7</v>
      </c>
      <c r="BV46" s="6">
        <f t="shared" si="35"/>
        <v>7</v>
      </c>
      <c r="BW46" s="6">
        <f t="shared" si="35"/>
        <v>7</v>
      </c>
      <c r="BX46" s="6">
        <f t="shared" si="36"/>
        <v>7</v>
      </c>
      <c r="BY46" s="6">
        <f t="shared" si="36"/>
        <v>7</v>
      </c>
      <c r="BZ46" s="6">
        <f t="shared" si="36"/>
        <v>7</v>
      </c>
      <c r="CA46" s="6">
        <f t="shared" si="36"/>
        <v>7</v>
      </c>
      <c r="CB46" s="6">
        <f t="shared" si="36"/>
        <v>7</v>
      </c>
      <c r="CC46" s="6">
        <f t="shared" si="36"/>
        <v>7</v>
      </c>
      <c r="CD46" s="6">
        <f t="shared" si="36"/>
        <v>7</v>
      </c>
      <c r="CE46" s="6">
        <f t="shared" si="36"/>
        <v>7</v>
      </c>
      <c r="CF46" s="6">
        <f t="shared" si="36"/>
        <v>7</v>
      </c>
      <c r="CG46" s="6">
        <f t="shared" si="36"/>
        <v>7</v>
      </c>
      <c r="CH46" s="6">
        <f t="shared" si="36"/>
        <v>7</v>
      </c>
      <c r="CI46" s="6">
        <f t="shared" si="36"/>
        <v>7</v>
      </c>
      <c r="CJ46" s="6">
        <f t="shared" si="36"/>
        <v>7</v>
      </c>
      <c r="CK46" s="6"/>
      <c r="CL46" s="6"/>
    </row>
    <row r="47" spans="1:90" x14ac:dyDescent="0.35">
      <c r="A47" s="8">
        <v>46</v>
      </c>
      <c r="B47" s="6" t="s">
        <v>97</v>
      </c>
      <c r="C47" s="266">
        <v>45495</v>
      </c>
      <c r="D47" s="266">
        <v>45501</v>
      </c>
      <c r="E47" s="266">
        <v>45314</v>
      </c>
      <c r="F47" s="140" t="s">
        <v>30</v>
      </c>
      <c r="G47" s="140" t="s">
        <v>26</v>
      </c>
      <c r="H47" s="274"/>
      <c r="I47" s="6"/>
      <c r="J47" s="8">
        <v>10</v>
      </c>
      <c r="K47" s="8">
        <v>1</v>
      </c>
      <c r="L47" s="8">
        <v>2</v>
      </c>
      <c r="M47" s="6"/>
      <c r="N47" s="275"/>
      <c r="O47" s="6"/>
      <c r="P47" s="8"/>
      <c r="Q47" s="8" t="s">
        <v>31</v>
      </c>
      <c r="R47" s="9"/>
      <c r="S47" s="9"/>
      <c r="T47" s="9"/>
      <c r="U47" s="33"/>
      <c r="V47" s="245" t="str">
        <f t="shared" si="28"/>
        <v>DK</v>
      </c>
      <c r="W47" s="146">
        <f t="shared" si="8"/>
        <v>2</v>
      </c>
      <c r="X47" s="146">
        <f t="shared" si="32"/>
        <v>6</v>
      </c>
      <c r="Z47" s="42">
        <f t="shared" si="29"/>
        <v>45314</v>
      </c>
      <c r="AB47">
        <f t="shared" si="30"/>
        <v>181</v>
      </c>
      <c r="AC47">
        <f t="shared" si="10"/>
        <v>0</v>
      </c>
      <c r="AD47">
        <f t="shared" si="11"/>
        <v>0</v>
      </c>
      <c r="AE47">
        <f t="shared" si="12"/>
        <v>0</v>
      </c>
      <c r="AF47">
        <f t="shared" si="13"/>
        <v>1</v>
      </c>
      <c r="AG47">
        <f t="shared" si="14"/>
        <v>0</v>
      </c>
      <c r="AH47" s="246" t="str">
        <f t="shared" si="31"/>
        <v>web</v>
      </c>
      <c r="AT47" s="6">
        <f t="shared" si="33"/>
        <v>0</v>
      </c>
      <c r="AU47" s="6">
        <f t="shared" si="33"/>
        <v>0</v>
      </c>
      <c r="AV47" s="6">
        <f t="shared" si="33"/>
        <v>0</v>
      </c>
      <c r="AW47" s="6">
        <f t="shared" si="33"/>
        <v>0</v>
      </c>
      <c r="AX47" s="6">
        <f t="shared" si="33"/>
        <v>6</v>
      </c>
      <c r="AY47" s="6">
        <f t="shared" si="33"/>
        <v>6</v>
      </c>
      <c r="AZ47" s="6">
        <f t="shared" si="33"/>
        <v>6</v>
      </c>
      <c r="BA47" s="6">
        <f t="shared" si="33"/>
        <v>6</v>
      </c>
      <c r="BB47" s="6">
        <f t="shared" si="33"/>
        <v>6</v>
      </c>
      <c r="BC47" s="6">
        <f t="shared" si="33"/>
        <v>6</v>
      </c>
      <c r="BD47" s="6">
        <f t="shared" si="34"/>
        <v>6</v>
      </c>
      <c r="BE47" s="6">
        <f t="shared" si="34"/>
        <v>6</v>
      </c>
      <c r="BF47" s="6">
        <f t="shared" si="34"/>
        <v>6</v>
      </c>
      <c r="BG47" s="6">
        <f t="shared" si="34"/>
        <v>6</v>
      </c>
      <c r="BH47" s="6">
        <f t="shared" si="34"/>
        <v>6</v>
      </c>
      <c r="BI47" s="6">
        <f t="shared" si="34"/>
        <v>6</v>
      </c>
      <c r="BJ47" s="6">
        <f t="shared" si="34"/>
        <v>6</v>
      </c>
      <c r="BK47" s="6">
        <f t="shared" si="34"/>
        <v>6</v>
      </c>
      <c r="BL47" s="6">
        <f t="shared" si="34"/>
        <v>6</v>
      </c>
      <c r="BM47" s="6">
        <f t="shared" si="34"/>
        <v>6</v>
      </c>
      <c r="BN47" s="6">
        <f t="shared" si="35"/>
        <v>6</v>
      </c>
      <c r="BO47" s="6">
        <f t="shared" si="35"/>
        <v>6</v>
      </c>
      <c r="BP47" s="6">
        <f t="shared" si="35"/>
        <v>6</v>
      </c>
      <c r="BQ47" s="6">
        <f t="shared" si="35"/>
        <v>6</v>
      </c>
      <c r="BR47" s="6">
        <f t="shared" si="35"/>
        <v>6</v>
      </c>
      <c r="BS47" s="6">
        <f t="shared" si="35"/>
        <v>6</v>
      </c>
      <c r="BT47" s="6">
        <f t="shared" si="35"/>
        <v>6</v>
      </c>
      <c r="BU47" s="6">
        <f t="shared" si="35"/>
        <v>6</v>
      </c>
      <c r="BV47" s="6">
        <f t="shared" si="35"/>
        <v>6</v>
      </c>
      <c r="BW47" s="6">
        <f t="shared" si="35"/>
        <v>6</v>
      </c>
      <c r="BX47" s="6">
        <f t="shared" si="36"/>
        <v>6</v>
      </c>
      <c r="BY47" s="6">
        <f t="shared" si="36"/>
        <v>6</v>
      </c>
      <c r="BZ47" s="6">
        <f t="shared" si="36"/>
        <v>6</v>
      </c>
      <c r="CA47" s="6">
        <f t="shared" si="36"/>
        <v>6</v>
      </c>
      <c r="CB47" s="6">
        <f t="shared" si="36"/>
        <v>6</v>
      </c>
      <c r="CC47" s="6">
        <f t="shared" si="36"/>
        <v>6</v>
      </c>
      <c r="CD47" s="6">
        <f t="shared" si="36"/>
        <v>6</v>
      </c>
      <c r="CE47" s="6">
        <f t="shared" si="36"/>
        <v>6</v>
      </c>
      <c r="CF47" s="6">
        <f t="shared" si="36"/>
        <v>6</v>
      </c>
      <c r="CG47" s="6">
        <f t="shared" si="36"/>
        <v>6</v>
      </c>
      <c r="CH47" s="6">
        <f t="shared" si="36"/>
        <v>6</v>
      </c>
      <c r="CI47" s="6">
        <f t="shared" si="36"/>
        <v>6</v>
      </c>
      <c r="CJ47" s="6">
        <f t="shared" si="36"/>
        <v>6</v>
      </c>
      <c r="CK47" s="6"/>
      <c r="CL47" s="6"/>
    </row>
    <row r="48" spans="1:90" x14ac:dyDescent="0.35">
      <c r="A48" s="8">
        <v>47</v>
      </c>
      <c r="B48" s="6" t="s">
        <v>98</v>
      </c>
      <c r="C48" s="266">
        <v>45495</v>
      </c>
      <c r="D48" s="266">
        <v>45501</v>
      </c>
      <c r="E48" s="266">
        <v>45315</v>
      </c>
      <c r="F48" s="140" t="s">
        <v>28</v>
      </c>
      <c r="G48" s="140"/>
      <c r="H48" s="274"/>
      <c r="I48" s="6"/>
      <c r="J48" s="8"/>
      <c r="K48" s="8"/>
      <c r="L48" s="8"/>
      <c r="M48" s="6"/>
      <c r="N48" s="275"/>
      <c r="O48" s="6"/>
      <c r="P48" s="8"/>
      <c r="Q48" s="8"/>
      <c r="R48" s="9"/>
      <c r="S48" s="9"/>
      <c r="T48" s="9"/>
      <c r="U48" s="33"/>
      <c r="V48" s="245" t="str">
        <f t="shared" si="28"/>
        <v>cansl</v>
      </c>
      <c r="W48" s="146">
        <f t="shared" si="8"/>
        <v>0</v>
      </c>
      <c r="X48" s="146">
        <f t="shared" si="32"/>
        <v>6</v>
      </c>
      <c r="Z48" s="42">
        <f t="shared" si="29"/>
        <v>45315</v>
      </c>
      <c r="AA48" s="236">
        <v>45317</v>
      </c>
      <c r="AB48">
        <f t="shared" si="30"/>
        <v>180</v>
      </c>
      <c r="AC48">
        <f t="shared" si="10"/>
        <v>0</v>
      </c>
      <c r="AD48">
        <f t="shared" si="11"/>
        <v>0</v>
      </c>
      <c r="AE48">
        <f t="shared" si="12"/>
        <v>0</v>
      </c>
      <c r="AF48">
        <f t="shared" si="13"/>
        <v>0</v>
      </c>
      <c r="AG48">
        <f t="shared" si="14"/>
        <v>0</v>
      </c>
      <c r="AH48" s="246">
        <f t="shared" si="31"/>
        <v>0</v>
      </c>
      <c r="AT48" s="6">
        <f t="shared" si="33"/>
        <v>0</v>
      </c>
      <c r="AU48" s="6">
        <f t="shared" si="33"/>
        <v>0</v>
      </c>
      <c r="AV48" s="6">
        <f t="shared" si="33"/>
        <v>0</v>
      </c>
      <c r="AW48" s="6">
        <f t="shared" si="33"/>
        <v>0</v>
      </c>
      <c r="AX48" s="6">
        <f t="shared" si="33"/>
        <v>0</v>
      </c>
      <c r="AY48" s="6">
        <f t="shared" si="33"/>
        <v>0</v>
      </c>
      <c r="AZ48" s="6">
        <f t="shared" si="33"/>
        <v>0</v>
      </c>
      <c r="BA48" s="6">
        <f t="shared" si="33"/>
        <v>0</v>
      </c>
      <c r="BB48" s="6">
        <f t="shared" si="33"/>
        <v>0</v>
      </c>
      <c r="BC48" s="6">
        <f t="shared" si="33"/>
        <v>0</v>
      </c>
      <c r="BD48" s="6">
        <f t="shared" si="34"/>
        <v>0</v>
      </c>
      <c r="BE48" s="6">
        <f t="shared" si="34"/>
        <v>0</v>
      </c>
      <c r="BF48" s="6">
        <f t="shared" si="34"/>
        <v>0</v>
      </c>
      <c r="BG48" s="6">
        <f t="shared" si="34"/>
        <v>0</v>
      </c>
      <c r="BH48" s="6">
        <f t="shared" si="34"/>
        <v>0</v>
      </c>
      <c r="BI48" s="6">
        <f t="shared" si="34"/>
        <v>0</v>
      </c>
      <c r="BJ48" s="6">
        <f t="shared" si="34"/>
        <v>0</v>
      </c>
      <c r="BK48" s="6">
        <f t="shared" si="34"/>
        <v>0</v>
      </c>
      <c r="BL48" s="6">
        <f t="shared" si="34"/>
        <v>0</v>
      </c>
      <c r="BM48" s="6">
        <f t="shared" si="34"/>
        <v>0</v>
      </c>
      <c r="BN48" s="6">
        <f t="shared" si="35"/>
        <v>0</v>
      </c>
      <c r="BO48" s="6">
        <f t="shared" si="35"/>
        <v>0</v>
      </c>
      <c r="BP48" s="6">
        <f t="shared" si="35"/>
        <v>0</v>
      </c>
      <c r="BQ48" s="6">
        <f t="shared" si="35"/>
        <v>0</v>
      </c>
      <c r="BR48" s="6">
        <f t="shared" si="35"/>
        <v>0</v>
      </c>
      <c r="BS48" s="6">
        <f t="shared" si="35"/>
        <v>0</v>
      </c>
      <c r="BT48" s="6">
        <f t="shared" si="35"/>
        <v>0</v>
      </c>
      <c r="BU48" s="6">
        <f t="shared" si="35"/>
        <v>0</v>
      </c>
      <c r="BV48" s="6">
        <f t="shared" si="35"/>
        <v>0</v>
      </c>
      <c r="BW48" s="6">
        <f t="shared" si="35"/>
        <v>0</v>
      </c>
      <c r="BX48" s="6">
        <f t="shared" si="36"/>
        <v>0</v>
      </c>
      <c r="BY48" s="6">
        <f t="shared" si="36"/>
        <v>0</v>
      </c>
      <c r="BZ48" s="6">
        <f t="shared" si="36"/>
        <v>0</v>
      </c>
      <c r="CA48" s="6">
        <f t="shared" si="36"/>
        <v>0</v>
      </c>
      <c r="CB48" s="6">
        <f t="shared" si="36"/>
        <v>0</v>
      </c>
      <c r="CC48" s="6">
        <f t="shared" si="36"/>
        <v>0</v>
      </c>
      <c r="CD48" s="6">
        <f t="shared" si="36"/>
        <v>0</v>
      </c>
      <c r="CE48" s="6">
        <f t="shared" si="36"/>
        <v>0</v>
      </c>
      <c r="CF48" s="6">
        <f t="shared" si="36"/>
        <v>0</v>
      </c>
      <c r="CG48" s="6">
        <f t="shared" si="36"/>
        <v>0</v>
      </c>
      <c r="CH48" s="6">
        <f t="shared" si="36"/>
        <v>0</v>
      </c>
      <c r="CI48" s="6">
        <f t="shared" si="36"/>
        <v>0</v>
      </c>
      <c r="CJ48" s="6">
        <f t="shared" si="36"/>
        <v>0</v>
      </c>
      <c r="CK48" s="6"/>
      <c r="CL48" s="6"/>
    </row>
    <row r="49" spans="1:90" x14ac:dyDescent="0.35">
      <c r="A49" s="8">
        <v>48</v>
      </c>
      <c r="B49" s="6" t="s">
        <v>99</v>
      </c>
      <c r="C49" s="266">
        <v>45467</v>
      </c>
      <c r="D49" s="266">
        <v>45471</v>
      </c>
      <c r="E49" s="266">
        <v>45315</v>
      </c>
      <c r="F49" s="140" t="s">
        <v>30</v>
      </c>
      <c r="G49" s="140" t="s">
        <v>26</v>
      </c>
      <c r="H49" s="274"/>
      <c r="I49" s="6"/>
      <c r="J49" s="8">
        <v>10</v>
      </c>
      <c r="K49" s="8">
        <v>1</v>
      </c>
      <c r="L49" s="8">
        <v>2</v>
      </c>
      <c r="M49" s="6"/>
      <c r="N49" s="275"/>
      <c r="O49" s="6"/>
      <c r="P49" s="8"/>
      <c r="Q49" s="8" t="s">
        <v>31</v>
      </c>
      <c r="R49" s="9"/>
      <c r="S49" s="9"/>
      <c r="T49" s="9"/>
      <c r="U49" s="33"/>
      <c r="V49" s="245" t="str">
        <f t="shared" si="28"/>
        <v>DK</v>
      </c>
      <c r="W49" s="146">
        <f t="shared" si="8"/>
        <v>2</v>
      </c>
      <c r="X49" s="146">
        <f t="shared" si="32"/>
        <v>4</v>
      </c>
      <c r="Z49" s="42">
        <f t="shared" si="29"/>
        <v>45315</v>
      </c>
      <c r="AB49">
        <f t="shared" si="30"/>
        <v>152</v>
      </c>
      <c r="AC49">
        <f t="shared" si="10"/>
        <v>0</v>
      </c>
      <c r="AD49">
        <f t="shared" si="11"/>
        <v>0</v>
      </c>
      <c r="AE49">
        <f t="shared" si="12"/>
        <v>1</v>
      </c>
      <c r="AF49">
        <f t="shared" si="13"/>
        <v>0</v>
      </c>
      <c r="AG49">
        <f t="shared" si="14"/>
        <v>0</v>
      </c>
      <c r="AH49" s="246" t="str">
        <f t="shared" si="31"/>
        <v>web</v>
      </c>
      <c r="AT49" s="6">
        <f t="shared" si="33"/>
        <v>0</v>
      </c>
      <c r="AU49" s="6">
        <f t="shared" si="33"/>
        <v>0</v>
      </c>
      <c r="AV49" s="6">
        <f t="shared" si="33"/>
        <v>0</v>
      </c>
      <c r="AW49" s="6">
        <f t="shared" si="33"/>
        <v>0</v>
      </c>
      <c r="AX49" s="6">
        <f t="shared" si="33"/>
        <v>4</v>
      </c>
      <c r="AY49" s="6">
        <f t="shared" si="33"/>
        <v>4</v>
      </c>
      <c r="AZ49" s="6">
        <f t="shared" si="33"/>
        <v>4</v>
      </c>
      <c r="BA49" s="6">
        <f t="shared" si="33"/>
        <v>4</v>
      </c>
      <c r="BB49" s="6">
        <f t="shared" si="33"/>
        <v>4</v>
      </c>
      <c r="BC49" s="6">
        <f t="shared" si="33"/>
        <v>4</v>
      </c>
      <c r="BD49" s="6">
        <f t="shared" si="34"/>
        <v>4</v>
      </c>
      <c r="BE49" s="6">
        <f t="shared" si="34"/>
        <v>4</v>
      </c>
      <c r="BF49" s="6">
        <f t="shared" si="34"/>
        <v>4</v>
      </c>
      <c r="BG49" s="6">
        <f t="shared" si="34"/>
        <v>4</v>
      </c>
      <c r="BH49" s="6">
        <f t="shared" si="34"/>
        <v>4</v>
      </c>
      <c r="BI49" s="6">
        <f t="shared" si="34"/>
        <v>4</v>
      </c>
      <c r="BJ49" s="6">
        <f t="shared" si="34"/>
        <v>4</v>
      </c>
      <c r="BK49" s="6">
        <f t="shared" si="34"/>
        <v>4</v>
      </c>
      <c r="BL49" s="6">
        <f t="shared" si="34"/>
        <v>4</v>
      </c>
      <c r="BM49" s="6">
        <f t="shared" si="34"/>
        <v>4</v>
      </c>
      <c r="BN49" s="6">
        <f t="shared" si="35"/>
        <v>4</v>
      </c>
      <c r="BO49" s="6">
        <f t="shared" si="35"/>
        <v>4</v>
      </c>
      <c r="BP49" s="6">
        <f t="shared" si="35"/>
        <v>4</v>
      </c>
      <c r="BQ49" s="6">
        <f t="shared" si="35"/>
        <v>4</v>
      </c>
      <c r="BR49" s="6">
        <f t="shared" si="35"/>
        <v>4</v>
      </c>
      <c r="BS49" s="6">
        <f t="shared" si="35"/>
        <v>4</v>
      </c>
      <c r="BT49" s="6">
        <f t="shared" si="35"/>
        <v>4</v>
      </c>
      <c r="BU49" s="6">
        <f t="shared" si="35"/>
        <v>4</v>
      </c>
      <c r="BV49" s="6">
        <f t="shared" si="35"/>
        <v>4</v>
      </c>
      <c r="BW49" s="6">
        <f t="shared" si="35"/>
        <v>4</v>
      </c>
      <c r="BX49" s="6">
        <f t="shared" si="36"/>
        <v>4</v>
      </c>
      <c r="BY49" s="6">
        <f t="shared" si="36"/>
        <v>4</v>
      </c>
      <c r="BZ49" s="6">
        <f t="shared" si="36"/>
        <v>4</v>
      </c>
      <c r="CA49" s="6">
        <f t="shared" si="36"/>
        <v>4</v>
      </c>
      <c r="CB49" s="6">
        <f t="shared" si="36"/>
        <v>4</v>
      </c>
      <c r="CC49" s="6">
        <f t="shared" si="36"/>
        <v>4</v>
      </c>
      <c r="CD49" s="6">
        <f t="shared" si="36"/>
        <v>4</v>
      </c>
      <c r="CE49" s="6">
        <f t="shared" si="36"/>
        <v>4</v>
      </c>
      <c r="CF49" s="6">
        <f t="shared" si="36"/>
        <v>4</v>
      </c>
      <c r="CG49" s="6">
        <f t="shared" si="36"/>
        <v>4</v>
      </c>
      <c r="CH49" s="6">
        <f t="shared" si="36"/>
        <v>4</v>
      </c>
      <c r="CI49" s="6">
        <f t="shared" si="36"/>
        <v>4</v>
      </c>
      <c r="CJ49" s="6">
        <f t="shared" si="36"/>
        <v>4</v>
      </c>
      <c r="CK49" s="6"/>
      <c r="CL49" s="6"/>
    </row>
    <row r="50" spans="1:90" x14ac:dyDescent="0.35">
      <c r="A50" s="8">
        <v>49</v>
      </c>
      <c r="B50" s="6" t="s">
        <v>100</v>
      </c>
      <c r="C50" s="266">
        <v>45494</v>
      </c>
      <c r="D50" s="266">
        <v>45501</v>
      </c>
      <c r="E50" s="266">
        <v>45319</v>
      </c>
      <c r="F50" s="140" t="s">
        <v>28</v>
      </c>
      <c r="G50" s="140"/>
      <c r="H50" s="274"/>
      <c r="I50" s="6"/>
      <c r="J50" s="8"/>
      <c r="K50" s="8"/>
      <c r="L50" s="8"/>
      <c r="M50" s="6"/>
      <c r="N50" s="275"/>
      <c r="O50" s="6"/>
      <c r="P50" s="8"/>
      <c r="Q50" s="8"/>
      <c r="R50" s="9"/>
      <c r="S50" s="9"/>
      <c r="T50" s="9"/>
      <c r="U50" s="33"/>
      <c r="V50" s="245" t="str">
        <f t="shared" si="28"/>
        <v>cansl</v>
      </c>
      <c r="W50" s="146">
        <f t="shared" si="8"/>
        <v>0</v>
      </c>
      <c r="X50" s="146"/>
      <c r="Z50" s="42">
        <f t="shared" si="29"/>
        <v>45319</v>
      </c>
      <c r="AA50" s="236">
        <v>45323</v>
      </c>
      <c r="AB50">
        <f t="shared" si="30"/>
        <v>175</v>
      </c>
      <c r="AC50">
        <f t="shared" si="10"/>
        <v>0</v>
      </c>
      <c r="AD50">
        <f t="shared" si="11"/>
        <v>0</v>
      </c>
      <c r="AE50">
        <f t="shared" si="12"/>
        <v>1</v>
      </c>
      <c r="AF50">
        <f t="shared" si="13"/>
        <v>0</v>
      </c>
      <c r="AG50">
        <f t="shared" si="14"/>
        <v>0</v>
      </c>
      <c r="AH50" s="246">
        <f t="shared" si="31"/>
        <v>0</v>
      </c>
      <c r="AT50" s="6">
        <f t="shared" si="33"/>
        <v>0</v>
      </c>
      <c r="AU50" s="6">
        <f t="shared" si="33"/>
        <v>0</v>
      </c>
      <c r="AV50" s="6">
        <f t="shared" si="33"/>
        <v>0</v>
      </c>
      <c r="AW50" s="6">
        <f t="shared" si="33"/>
        <v>0</v>
      </c>
      <c r="AX50" s="6">
        <f t="shared" si="33"/>
        <v>0</v>
      </c>
      <c r="AY50" s="6">
        <f t="shared" si="33"/>
        <v>0</v>
      </c>
      <c r="AZ50" s="6">
        <f t="shared" si="33"/>
        <v>0</v>
      </c>
      <c r="BA50" s="6">
        <f t="shared" si="33"/>
        <v>0</v>
      </c>
      <c r="BB50" s="6">
        <f t="shared" si="33"/>
        <v>0</v>
      </c>
      <c r="BC50" s="6">
        <f t="shared" si="33"/>
        <v>0</v>
      </c>
      <c r="BD50" s="6">
        <f t="shared" si="34"/>
        <v>0</v>
      </c>
      <c r="BE50" s="6">
        <f t="shared" si="34"/>
        <v>0</v>
      </c>
      <c r="BF50" s="6">
        <f t="shared" si="34"/>
        <v>0</v>
      </c>
      <c r="BG50" s="6">
        <f t="shared" si="34"/>
        <v>0</v>
      </c>
      <c r="BH50" s="6">
        <f t="shared" si="34"/>
        <v>0</v>
      </c>
      <c r="BI50" s="6">
        <f t="shared" si="34"/>
        <v>0</v>
      </c>
      <c r="BJ50" s="6">
        <f t="shared" si="34"/>
        <v>0</v>
      </c>
      <c r="BK50" s="6">
        <f t="shared" si="34"/>
        <v>0</v>
      </c>
      <c r="BL50" s="6">
        <f t="shared" si="34"/>
        <v>0</v>
      </c>
      <c r="BM50" s="6">
        <f t="shared" si="34"/>
        <v>0</v>
      </c>
      <c r="BN50" s="6">
        <f t="shared" si="35"/>
        <v>0</v>
      </c>
      <c r="BO50" s="6">
        <f t="shared" si="35"/>
        <v>0</v>
      </c>
      <c r="BP50" s="6">
        <f t="shared" si="35"/>
        <v>0</v>
      </c>
      <c r="BQ50" s="6">
        <f t="shared" si="35"/>
        <v>0</v>
      </c>
      <c r="BR50" s="6">
        <f t="shared" si="35"/>
        <v>0</v>
      </c>
      <c r="BS50" s="6">
        <f t="shared" si="35"/>
        <v>0</v>
      </c>
      <c r="BT50" s="6">
        <f t="shared" si="35"/>
        <v>0</v>
      </c>
      <c r="BU50" s="6">
        <f t="shared" si="35"/>
        <v>0</v>
      </c>
      <c r="BV50" s="6">
        <f t="shared" si="35"/>
        <v>0</v>
      </c>
      <c r="BW50" s="6">
        <f t="shared" si="35"/>
        <v>0</v>
      </c>
      <c r="BX50" s="6">
        <f t="shared" si="36"/>
        <v>0</v>
      </c>
      <c r="BY50" s="6">
        <f t="shared" si="36"/>
        <v>0</v>
      </c>
      <c r="BZ50" s="6">
        <f t="shared" si="36"/>
        <v>0</v>
      </c>
      <c r="CA50" s="6">
        <f t="shared" si="36"/>
        <v>0</v>
      </c>
      <c r="CB50" s="6">
        <f t="shared" si="36"/>
        <v>0</v>
      </c>
      <c r="CC50" s="6">
        <f t="shared" si="36"/>
        <v>0</v>
      </c>
      <c r="CD50" s="6">
        <f t="shared" si="36"/>
        <v>0</v>
      </c>
      <c r="CE50" s="6">
        <f t="shared" si="36"/>
        <v>0</v>
      </c>
      <c r="CF50" s="6">
        <f t="shared" si="36"/>
        <v>0</v>
      </c>
      <c r="CG50" s="6">
        <f t="shared" si="36"/>
        <v>0</v>
      </c>
      <c r="CH50" s="6">
        <f t="shared" si="36"/>
        <v>0</v>
      </c>
      <c r="CI50" s="6">
        <f t="shared" si="36"/>
        <v>0</v>
      </c>
      <c r="CJ50" s="6">
        <f t="shared" si="36"/>
        <v>0</v>
      </c>
      <c r="CK50" s="6"/>
      <c r="CL50" s="6"/>
    </row>
    <row r="51" spans="1:90" x14ac:dyDescent="0.35">
      <c r="A51" s="8">
        <v>50</v>
      </c>
      <c r="B51" s="6" t="s">
        <v>101</v>
      </c>
      <c r="C51" s="266">
        <v>45511</v>
      </c>
      <c r="D51" s="266">
        <v>45518</v>
      </c>
      <c r="E51" s="266">
        <v>45321</v>
      </c>
      <c r="F51" s="140" t="s">
        <v>28</v>
      </c>
      <c r="G51" s="140"/>
      <c r="H51" s="274"/>
      <c r="I51" s="6"/>
      <c r="J51" s="8"/>
      <c r="K51" s="8"/>
      <c r="L51" s="8"/>
      <c r="M51" s="6"/>
      <c r="N51" s="275"/>
      <c r="O51" s="6"/>
      <c r="P51" s="8"/>
      <c r="Q51" s="8"/>
      <c r="R51" s="9"/>
      <c r="S51" s="9"/>
      <c r="T51" s="9"/>
      <c r="U51" s="33"/>
      <c r="V51" s="245" t="str">
        <f t="shared" si="28"/>
        <v>cansl</v>
      </c>
      <c r="W51" s="146">
        <f t="shared" si="8"/>
        <v>0</v>
      </c>
      <c r="X51" s="146"/>
      <c r="Z51" s="42">
        <f t="shared" si="29"/>
        <v>45321</v>
      </c>
      <c r="AA51" s="236">
        <v>45352</v>
      </c>
      <c r="AB51">
        <f t="shared" si="30"/>
        <v>190</v>
      </c>
      <c r="AC51">
        <f t="shared" si="10"/>
        <v>0</v>
      </c>
      <c r="AD51">
        <f t="shared" si="11"/>
        <v>0</v>
      </c>
      <c r="AE51">
        <f t="shared" si="12"/>
        <v>0</v>
      </c>
      <c r="AF51">
        <f t="shared" si="13"/>
        <v>1</v>
      </c>
      <c r="AG51">
        <f t="shared" si="14"/>
        <v>0</v>
      </c>
      <c r="AH51" s="246">
        <f t="shared" si="31"/>
        <v>0</v>
      </c>
      <c r="AT51" s="6">
        <f t="shared" si="33"/>
        <v>0</v>
      </c>
      <c r="AU51" s="6">
        <f t="shared" si="33"/>
        <v>0</v>
      </c>
      <c r="AV51" s="6">
        <f t="shared" si="33"/>
        <v>0</v>
      </c>
      <c r="AW51" s="6">
        <f t="shared" si="33"/>
        <v>0</v>
      </c>
      <c r="AX51" s="6">
        <f t="shared" si="33"/>
        <v>0</v>
      </c>
      <c r="AY51" s="6">
        <f t="shared" si="33"/>
        <v>0</v>
      </c>
      <c r="AZ51" s="6">
        <f t="shared" si="33"/>
        <v>0</v>
      </c>
      <c r="BA51" s="6">
        <f t="shared" si="33"/>
        <v>0</v>
      </c>
      <c r="BB51" s="6">
        <f t="shared" si="33"/>
        <v>0</v>
      </c>
      <c r="BC51" s="6">
        <f t="shared" si="33"/>
        <v>0</v>
      </c>
      <c r="BD51" s="6">
        <f t="shared" si="34"/>
        <v>0</v>
      </c>
      <c r="BE51" s="6">
        <f t="shared" si="34"/>
        <v>0</v>
      </c>
      <c r="BF51" s="6">
        <f t="shared" si="34"/>
        <v>0</v>
      </c>
      <c r="BG51" s="6">
        <f t="shared" si="34"/>
        <v>0</v>
      </c>
      <c r="BH51" s="6">
        <f t="shared" si="34"/>
        <v>0</v>
      </c>
      <c r="BI51" s="6">
        <f t="shared" si="34"/>
        <v>0</v>
      </c>
      <c r="BJ51" s="6">
        <f t="shared" si="34"/>
        <v>0</v>
      </c>
      <c r="BK51" s="6">
        <f t="shared" si="34"/>
        <v>0</v>
      </c>
      <c r="BL51" s="6">
        <f t="shared" si="34"/>
        <v>0</v>
      </c>
      <c r="BM51" s="6">
        <f t="shared" si="34"/>
        <v>0</v>
      </c>
      <c r="BN51" s="6">
        <f t="shared" si="35"/>
        <v>0</v>
      </c>
      <c r="BO51" s="6">
        <f t="shared" si="35"/>
        <v>0</v>
      </c>
      <c r="BP51" s="6">
        <f t="shared" si="35"/>
        <v>0</v>
      </c>
      <c r="BQ51" s="6">
        <f t="shared" si="35"/>
        <v>0</v>
      </c>
      <c r="BR51" s="6">
        <f t="shared" si="35"/>
        <v>0</v>
      </c>
      <c r="BS51" s="6">
        <f t="shared" si="35"/>
        <v>0</v>
      </c>
      <c r="BT51" s="6">
        <f t="shared" si="35"/>
        <v>0</v>
      </c>
      <c r="BU51" s="6">
        <f t="shared" si="35"/>
        <v>0</v>
      </c>
      <c r="BV51" s="6">
        <f t="shared" si="35"/>
        <v>0</v>
      </c>
      <c r="BW51" s="6">
        <f t="shared" si="35"/>
        <v>0</v>
      </c>
      <c r="BX51" s="6">
        <f t="shared" si="36"/>
        <v>0</v>
      </c>
      <c r="BY51" s="6">
        <f t="shared" si="36"/>
        <v>0</v>
      </c>
      <c r="BZ51" s="6">
        <f t="shared" si="36"/>
        <v>0</v>
      </c>
      <c r="CA51" s="6">
        <f t="shared" si="36"/>
        <v>0</v>
      </c>
      <c r="CB51" s="6">
        <f t="shared" si="36"/>
        <v>0</v>
      </c>
      <c r="CC51" s="6">
        <f t="shared" si="36"/>
        <v>0</v>
      </c>
      <c r="CD51" s="6">
        <f t="shared" si="36"/>
        <v>0</v>
      </c>
      <c r="CE51" s="6">
        <f t="shared" si="36"/>
        <v>0</v>
      </c>
      <c r="CF51" s="6">
        <f t="shared" si="36"/>
        <v>0</v>
      </c>
      <c r="CG51" s="6">
        <f t="shared" si="36"/>
        <v>0</v>
      </c>
      <c r="CH51" s="6">
        <f t="shared" si="36"/>
        <v>0</v>
      </c>
      <c r="CI51" s="6">
        <f t="shared" si="36"/>
        <v>0</v>
      </c>
      <c r="CJ51" s="6">
        <f t="shared" si="36"/>
        <v>0</v>
      </c>
      <c r="CK51" s="6"/>
      <c r="CL51" s="6"/>
    </row>
    <row r="52" spans="1:90" x14ac:dyDescent="0.35">
      <c r="A52" s="8">
        <v>51</v>
      </c>
      <c r="B52" s="6" t="s">
        <v>102</v>
      </c>
      <c r="C52" s="266">
        <v>45414</v>
      </c>
      <c r="D52" s="266">
        <v>45417</v>
      </c>
      <c r="E52" s="266">
        <v>45321</v>
      </c>
      <c r="F52" s="140" t="s">
        <v>30</v>
      </c>
      <c r="G52" s="140" t="s">
        <v>26</v>
      </c>
      <c r="H52" s="274"/>
      <c r="I52" s="6"/>
      <c r="J52" s="8">
        <v>5</v>
      </c>
      <c r="K52" s="8">
        <v>1</v>
      </c>
      <c r="L52" s="8">
        <v>2</v>
      </c>
      <c r="M52" s="6"/>
      <c r="N52" s="275"/>
      <c r="O52" s="6"/>
      <c r="P52" s="8"/>
      <c r="Q52" s="8"/>
      <c r="R52" s="9"/>
      <c r="S52" s="9"/>
      <c r="T52" s="9"/>
      <c r="U52" s="33"/>
      <c r="V52" s="245" t="str">
        <f t="shared" si="28"/>
        <v>DK</v>
      </c>
      <c r="W52" s="146">
        <f t="shared" si="8"/>
        <v>2</v>
      </c>
      <c r="X52" s="146">
        <f t="shared" si="32"/>
        <v>3</v>
      </c>
      <c r="Z52" s="42">
        <f t="shared" si="29"/>
        <v>45321</v>
      </c>
      <c r="AB52">
        <f t="shared" si="30"/>
        <v>93</v>
      </c>
      <c r="AC52">
        <f t="shared" si="10"/>
        <v>0</v>
      </c>
      <c r="AD52">
        <f t="shared" si="11"/>
        <v>0</v>
      </c>
      <c r="AE52">
        <f t="shared" si="12"/>
        <v>1</v>
      </c>
      <c r="AF52">
        <f t="shared" si="13"/>
        <v>0</v>
      </c>
      <c r="AG52">
        <f t="shared" si="14"/>
        <v>0</v>
      </c>
      <c r="AH52" s="246" t="str">
        <f t="shared" si="31"/>
        <v>web</v>
      </c>
      <c r="AT52" s="6">
        <f t="shared" ref="AT52:BC61" si="37">IF($Z52&lt;AT$1,$X52*$K52,0)</f>
        <v>0</v>
      </c>
      <c r="AU52" s="6">
        <f t="shared" si="37"/>
        <v>0</v>
      </c>
      <c r="AV52" s="6">
        <f t="shared" si="37"/>
        <v>0</v>
      </c>
      <c r="AW52" s="6">
        <f t="shared" si="37"/>
        <v>0</v>
      </c>
      <c r="AX52" s="6">
        <f t="shared" si="37"/>
        <v>0</v>
      </c>
      <c r="AY52" s="6">
        <f t="shared" si="37"/>
        <v>3</v>
      </c>
      <c r="AZ52" s="6">
        <f t="shared" si="37"/>
        <v>3</v>
      </c>
      <c r="BA52" s="6">
        <f t="shared" si="37"/>
        <v>3</v>
      </c>
      <c r="BB52" s="6">
        <f t="shared" si="37"/>
        <v>3</v>
      </c>
      <c r="BC52" s="6">
        <f t="shared" si="37"/>
        <v>3</v>
      </c>
      <c r="BD52" s="6">
        <f t="shared" ref="BD52:BM61" si="38">IF($Z52&lt;BD$1,$X52*$K52,0)</f>
        <v>3</v>
      </c>
      <c r="BE52" s="6">
        <f t="shared" si="38"/>
        <v>3</v>
      </c>
      <c r="BF52" s="6">
        <f t="shared" si="38"/>
        <v>3</v>
      </c>
      <c r="BG52" s="6">
        <f t="shared" si="38"/>
        <v>3</v>
      </c>
      <c r="BH52" s="6">
        <f t="shared" si="38"/>
        <v>3</v>
      </c>
      <c r="BI52" s="6">
        <f t="shared" si="38"/>
        <v>3</v>
      </c>
      <c r="BJ52" s="6">
        <f t="shared" si="38"/>
        <v>3</v>
      </c>
      <c r="BK52" s="6">
        <f t="shared" si="38"/>
        <v>3</v>
      </c>
      <c r="BL52" s="6">
        <f t="shared" si="38"/>
        <v>3</v>
      </c>
      <c r="BM52" s="6">
        <f t="shared" si="38"/>
        <v>3</v>
      </c>
      <c r="BN52" s="6">
        <f t="shared" ref="BN52:BW61" si="39">IF($Z52&lt;BN$1,$X52*$K52,0)</f>
        <v>3</v>
      </c>
      <c r="BO52" s="6">
        <f t="shared" si="39"/>
        <v>3</v>
      </c>
      <c r="BP52" s="6">
        <f t="shared" si="39"/>
        <v>3</v>
      </c>
      <c r="BQ52" s="6">
        <f t="shared" si="39"/>
        <v>3</v>
      </c>
      <c r="BR52" s="6">
        <f t="shared" si="39"/>
        <v>3</v>
      </c>
      <c r="BS52" s="6">
        <f t="shared" si="39"/>
        <v>3</v>
      </c>
      <c r="BT52" s="6">
        <f t="shared" si="39"/>
        <v>3</v>
      </c>
      <c r="BU52" s="6">
        <f t="shared" si="39"/>
        <v>3</v>
      </c>
      <c r="BV52" s="6">
        <f t="shared" si="39"/>
        <v>3</v>
      </c>
      <c r="BW52" s="6">
        <f t="shared" si="39"/>
        <v>3</v>
      </c>
      <c r="BX52" s="6">
        <f t="shared" ref="BX52:CJ61" si="40">IF($Z52&lt;BX$1,$X52*$K52,0)</f>
        <v>3</v>
      </c>
      <c r="BY52" s="6">
        <f t="shared" si="40"/>
        <v>3</v>
      </c>
      <c r="BZ52" s="6">
        <f t="shared" si="40"/>
        <v>3</v>
      </c>
      <c r="CA52" s="6">
        <f t="shared" si="40"/>
        <v>3</v>
      </c>
      <c r="CB52" s="6">
        <f t="shared" si="40"/>
        <v>3</v>
      </c>
      <c r="CC52" s="6">
        <f t="shared" si="40"/>
        <v>3</v>
      </c>
      <c r="CD52" s="6">
        <f t="shared" si="40"/>
        <v>3</v>
      </c>
      <c r="CE52" s="6">
        <f t="shared" si="40"/>
        <v>3</v>
      </c>
      <c r="CF52" s="6">
        <f t="shared" si="40"/>
        <v>3</v>
      </c>
      <c r="CG52" s="6">
        <f t="shared" si="40"/>
        <v>3</v>
      </c>
      <c r="CH52" s="6">
        <f t="shared" si="40"/>
        <v>3</v>
      </c>
      <c r="CI52" s="6">
        <f t="shared" si="40"/>
        <v>3</v>
      </c>
      <c r="CJ52" s="6">
        <f t="shared" si="40"/>
        <v>3</v>
      </c>
      <c r="CK52" s="6"/>
      <c r="CL52" s="6"/>
    </row>
    <row r="53" spans="1:90" x14ac:dyDescent="0.35">
      <c r="A53" s="8">
        <v>52</v>
      </c>
      <c r="B53" s="6" t="s">
        <v>103</v>
      </c>
      <c r="C53" s="266">
        <v>45442</v>
      </c>
      <c r="D53" s="266">
        <v>45448</v>
      </c>
      <c r="E53" s="266">
        <v>45322</v>
      </c>
      <c r="F53" s="140" t="s">
        <v>41</v>
      </c>
      <c r="G53" s="140" t="s">
        <v>26</v>
      </c>
      <c r="H53" s="274"/>
      <c r="I53" s="6"/>
      <c r="J53" s="8">
        <v>10</v>
      </c>
      <c r="K53" s="8">
        <v>1</v>
      </c>
      <c r="L53" s="8">
        <v>2</v>
      </c>
      <c r="M53" s="6"/>
      <c r="N53" s="275"/>
      <c r="O53" s="6"/>
      <c r="P53" s="8"/>
      <c r="Q53" s="8" t="s">
        <v>31</v>
      </c>
      <c r="R53" s="9"/>
      <c r="S53" s="9"/>
      <c r="T53" s="9"/>
      <c r="U53" s="33"/>
      <c r="V53" s="245" t="str">
        <f t="shared" si="28"/>
        <v>D</v>
      </c>
      <c r="W53" s="146">
        <f t="shared" si="8"/>
        <v>2</v>
      </c>
      <c r="X53" s="146">
        <f t="shared" si="32"/>
        <v>6</v>
      </c>
      <c r="Z53" s="42">
        <f t="shared" si="29"/>
        <v>45322</v>
      </c>
      <c r="AB53">
        <f t="shared" si="30"/>
        <v>120</v>
      </c>
      <c r="AC53">
        <f t="shared" si="10"/>
        <v>0</v>
      </c>
      <c r="AD53">
        <f t="shared" si="11"/>
        <v>0</v>
      </c>
      <c r="AE53">
        <f t="shared" si="12"/>
        <v>1</v>
      </c>
      <c r="AF53">
        <f t="shared" si="13"/>
        <v>0</v>
      </c>
      <c r="AG53">
        <f t="shared" si="14"/>
        <v>0</v>
      </c>
      <c r="AH53" s="246" t="str">
        <f t="shared" si="31"/>
        <v>web</v>
      </c>
      <c r="AT53" s="6">
        <f t="shared" si="37"/>
        <v>0</v>
      </c>
      <c r="AU53" s="6">
        <f t="shared" si="37"/>
        <v>0</v>
      </c>
      <c r="AV53" s="6">
        <f t="shared" si="37"/>
        <v>0</v>
      </c>
      <c r="AW53" s="6">
        <f t="shared" si="37"/>
        <v>0</v>
      </c>
      <c r="AX53" s="6">
        <f t="shared" si="37"/>
        <v>0</v>
      </c>
      <c r="AY53" s="6">
        <f t="shared" si="37"/>
        <v>6</v>
      </c>
      <c r="AZ53" s="6">
        <f t="shared" si="37"/>
        <v>6</v>
      </c>
      <c r="BA53" s="6">
        <f t="shared" si="37"/>
        <v>6</v>
      </c>
      <c r="BB53" s="6">
        <f t="shared" si="37"/>
        <v>6</v>
      </c>
      <c r="BC53" s="6">
        <f t="shared" si="37"/>
        <v>6</v>
      </c>
      <c r="BD53" s="6">
        <f t="shared" si="38"/>
        <v>6</v>
      </c>
      <c r="BE53" s="6">
        <f t="shared" si="38"/>
        <v>6</v>
      </c>
      <c r="BF53" s="6">
        <f t="shared" si="38"/>
        <v>6</v>
      </c>
      <c r="BG53" s="6">
        <f t="shared" si="38"/>
        <v>6</v>
      </c>
      <c r="BH53" s="6">
        <f t="shared" si="38"/>
        <v>6</v>
      </c>
      <c r="BI53" s="6">
        <f t="shared" si="38"/>
        <v>6</v>
      </c>
      <c r="BJ53" s="6">
        <f t="shared" si="38"/>
        <v>6</v>
      </c>
      <c r="BK53" s="6">
        <f t="shared" si="38"/>
        <v>6</v>
      </c>
      <c r="BL53" s="6">
        <f t="shared" si="38"/>
        <v>6</v>
      </c>
      <c r="BM53" s="6">
        <f t="shared" si="38"/>
        <v>6</v>
      </c>
      <c r="BN53" s="6">
        <f t="shared" si="39"/>
        <v>6</v>
      </c>
      <c r="BO53" s="6">
        <f t="shared" si="39"/>
        <v>6</v>
      </c>
      <c r="BP53" s="6">
        <f t="shared" si="39"/>
        <v>6</v>
      </c>
      <c r="BQ53" s="6">
        <f t="shared" si="39"/>
        <v>6</v>
      </c>
      <c r="BR53" s="6">
        <f t="shared" si="39"/>
        <v>6</v>
      </c>
      <c r="BS53" s="6">
        <f t="shared" si="39"/>
        <v>6</v>
      </c>
      <c r="BT53" s="6">
        <f t="shared" si="39"/>
        <v>6</v>
      </c>
      <c r="BU53" s="6">
        <f t="shared" si="39"/>
        <v>6</v>
      </c>
      <c r="BV53" s="6">
        <f t="shared" si="39"/>
        <v>6</v>
      </c>
      <c r="BW53" s="6">
        <f t="shared" si="39"/>
        <v>6</v>
      </c>
      <c r="BX53" s="6">
        <f t="shared" si="40"/>
        <v>6</v>
      </c>
      <c r="BY53" s="6">
        <f t="shared" si="40"/>
        <v>6</v>
      </c>
      <c r="BZ53" s="6">
        <f t="shared" si="40"/>
        <v>6</v>
      </c>
      <c r="CA53" s="6">
        <f t="shared" si="40"/>
        <v>6</v>
      </c>
      <c r="CB53" s="6">
        <f t="shared" si="40"/>
        <v>6</v>
      </c>
      <c r="CC53" s="6">
        <f t="shared" si="40"/>
        <v>6</v>
      </c>
      <c r="CD53" s="6">
        <f t="shared" si="40"/>
        <v>6</v>
      </c>
      <c r="CE53" s="6">
        <f t="shared" si="40"/>
        <v>6</v>
      </c>
      <c r="CF53" s="6">
        <f t="shared" si="40"/>
        <v>6</v>
      </c>
      <c r="CG53" s="6">
        <f t="shared" si="40"/>
        <v>6</v>
      </c>
      <c r="CH53" s="6">
        <f t="shared" si="40"/>
        <v>6</v>
      </c>
      <c r="CI53" s="6">
        <f t="shared" si="40"/>
        <v>6</v>
      </c>
      <c r="CJ53" s="6">
        <f t="shared" si="40"/>
        <v>6</v>
      </c>
      <c r="CK53" s="6"/>
      <c r="CL53" s="6"/>
    </row>
    <row r="54" spans="1:90" x14ac:dyDescent="0.35">
      <c r="A54" s="8">
        <v>53</v>
      </c>
      <c r="B54" s="6" t="s">
        <v>104</v>
      </c>
      <c r="C54" s="266">
        <v>45434</v>
      </c>
      <c r="D54" s="266">
        <v>45436</v>
      </c>
      <c r="E54" s="266">
        <v>45322</v>
      </c>
      <c r="F54" s="140" t="s">
        <v>30</v>
      </c>
      <c r="G54" s="140" t="s">
        <v>26</v>
      </c>
      <c r="H54" s="274"/>
      <c r="I54" s="6"/>
      <c r="J54" s="8">
        <v>10</v>
      </c>
      <c r="K54" s="8">
        <v>1</v>
      </c>
      <c r="L54" s="8">
        <v>2</v>
      </c>
      <c r="M54" s="6"/>
      <c r="N54" s="275"/>
      <c r="O54" s="6"/>
      <c r="P54" s="8"/>
      <c r="Q54" s="8" t="s">
        <v>31</v>
      </c>
      <c r="R54" s="9"/>
      <c r="S54" s="9"/>
      <c r="T54" s="9"/>
      <c r="U54" s="33"/>
      <c r="V54" s="245" t="str">
        <f t="shared" si="28"/>
        <v>DK</v>
      </c>
      <c r="W54" s="146">
        <f t="shared" si="8"/>
        <v>2</v>
      </c>
      <c r="X54" s="146">
        <f t="shared" si="32"/>
        <v>2</v>
      </c>
      <c r="Z54" s="42">
        <f t="shared" si="29"/>
        <v>45322</v>
      </c>
      <c r="AB54">
        <f t="shared" si="30"/>
        <v>112</v>
      </c>
      <c r="AC54">
        <f t="shared" si="10"/>
        <v>0</v>
      </c>
      <c r="AD54">
        <f t="shared" si="11"/>
        <v>0</v>
      </c>
      <c r="AE54">
        <f t="shared" si="12"/>
        <v>1</v>
      </c>
      <c r="AF54">
        <f t="shared" si="13"/>
        <v>0</v>
      </c>
      <c r="AG54">
        <f t="shared" si="14"/>
        <v>0</v>
      </c>
      <c r="AH54" s="246" t="str">
        <f t="shared" si="31"/>
        <v>web</v>
      </c>
      <c r="AT54" s="6">
        <f t="shared" si="37"/>
        <v>0</v>
      </c>
      <c r="AU54" s="6">
        <f t="shared" si="37"/>
        <v>0</v>
      </c>
      <c r="AV54" s="6">
        <f t="shared" si="37"/>
        <v>0</v>
      </c>
      <c r="AW54" s="6">
        <f t="shared" si="37"/>
        <v>0</v>
      </c>
      <c r="AX54" s="6">
        <f t="shared" si="37"/>
        <v>0</v>
      </c>
      <c r="AY54" s="6">
        <f t="shared" si="37"/>
        <v>2</v>
      </c>
      <c r="AZ54" s="6">
        <f t="shared" si="37"/>
        <v>2</v>
      </c>
      <c r="BA54" s="6">
        <f t="shared" si="37"/>
        <v>2</v>
      </c>
      <c r="BB54" s="6">
        <f t="shared" si="37"/>
        <v>2</v>
      </c>
      <c r="BC54" s="6">
        <f t="shared" si="37"/>
        <v>2</v>
      </c>
      <c r="BD54" s="6">
        <f t="shared" si="38"/>
        <v>2</v>
      </c>
      <c r="BE54" s="6">
        <f t="shared" si="38"/>
        <v>2</v>
      </c>
      <c r="BF54" s="6">
        <f t="shared" si="38"/>
        <v>2</v>
      </c>
      <c r="BG54" s="6">
        <f t="shared" si="38"/>
        <v>2</v>
      </c>
      <c r="BH54" s="6">
        <f t="shared" si="38"/>
        <v>2</v>
      </c>
      <c r="BI54" s="6">
        <f t="shared" si="38"/>
        <v>2</v>
      </c>
      <c r="BJ54" s="6">
        <f t="shared" si="38"/>
        <v>2</v>
      </c>
      <c r="BK54" s="6">
        <f t="shared" si="38"/>
        <v>2</v>
      </c>
      <c r="BL54" s="6">
        <f t="shared" si="38"/>
        <v>2</v>
      </c>
      <c r="BM54" s="6">
        <f t="shared" si="38"/>
        <v>2</v>
      </c>
      <c r="BN54" s="6">
        <f t="shared" si="39"/>
        <v>2</v>
      </c>
      <c r="BO54" s="6">
        <f t="shared" si="39"/>
        <v>2</v>
      </c>
      <c r="BP54" s="6">
        <f t="shared" si="39"/>
        <v>2</v>
      </c>
      <c r="BQ54" s="6">
        <f t="shared" si="39"/>
        <v>2</v>
      </c>
      <c r="BR54" s="6">
        <f t="shared" si="39"/>
        <v>2</v>
      </c>
      <c r="BS54" s="6">
        <f t="shared" si="39"/>
        <v>2</v>
      </c>
      <c r="BT54" s="6">
        <f t="shared" si="39"/>
        <v>2</v>
      </c>
      <c r="BU54" s="6">
        <f t="shared" si="39"/>
        <v>2</v>
      </c>
      <c r="BV54" s="6">
        <f t="shared" si="39"/>
        <v>2</v>
      </c>
      <c r="BW54" s="6">
        <f t="shared" si="39"/>
        <v>2</v>
      </c>
      <c r="BX54" s="6">
        <f t="shared" si="40"/>
        <v>2</v>
      </c>
      <c r="BY54" s="6">
        <f t="shared" si="40"/>
        <v>2</v>
      </c>
      <c r="BZ54" s="6">
        <f t="shared" si="40"/>
        <v>2</v>
      </c>
      <c r="CA54" s="6">
        <f t="shared" si="40"/>
        <v>2</v>
      </c>
      <c r="CB54" s="6">
        <f t="shared" si="40"/>
        <v>2</v>
      </c>
      <c r="CC54" s="6">
        <f t="shared" si="40"/>
        <v>2</v>
      </c>
      <c r="CD54" s="6">
        <f t="shared" si="40"/>
        <v>2</v>
      </c>
      <c r="CE54" s="6">
        <f t="shared" si="40"/>
        <v>2</v>
      </c>
      <c r="CF54" s="6">
        <f t="shared" si="40"/>
        <v>2</v>
      </c>
      <c r="CG54" s="6">
        <f t="shared" si="40"/>
        <v>2</v>
      </c>
      <c r="CH54" s="6">
        <f t="shared" si="40"/>
        <v>2</v>
      </c>
      <c r="CI54" s="6">
        <f t="shared" si="40"/>
        <v>2</v>
      </c>
      <c r="CJ54" s="6">
        <f t="shared" si="40"/>
        <v>2</v>
      </c>
      <c r="CK54" s="6"/>
      <c r="CL54" s="6"/>
    </row>
    <row r="55" spans="1:90" x14ac:dyDescent="0.35">
      <c r="A55" s="8">
        <v>54</v>
      </c>
      <c r="B55" s="6" t="s">
        <v>105</v>
      </c>
      <c r="C55" s="266">
        <v>45439</v>
      </c>
      <c r="D55" s="266">
        <v>45446</v>
      </c>
      <c r="E55" s="266">
        <v>45324</v>
      </c>
      <c r="F55" s="140" t="s">
        <v>41</v>
      </c>
      <c r="G55" s="140" t="s">
        <v>95</v>
      </c>
      <c r="H55" s="274"/>
      <c r="I55" s="6"/>
      <c r="J55" s="8"/>
      <c r="K55" s="8">
        <v>1</v>
      </c>
      <c r="L55" s="8">
        <v>1</v>
      </c>
      <c r="M55" s="6"/>
      <c r="N55" s="275"/>
      <c r="O55" s="6"/>
      <c r="P55" s="8"/>
      <c r="Q55" s="8" t="s">
        <v>31</v>
      </c>
      <c r="R55" s="102"/>
      <c r="S55" s="102"/>
      <c r="T55" s="102">
        <v>7665</v>
      </c>
      <c r="U55" s="145"/>
      <c r="V55" s="245" t="str">
        <f t="shared" si="28"/>
        <v>D</v>
      </c>
      <c r="W55" s="146">
        <f t="shared" si="8"/>
        <v>1</v>
      </c>
      <c r="X55" s="146">
        <f t="shared" si="32"/>
        <v>7</v>
      </c>
      <c r="Z55" s="42">
        <f t="shared" si="29"/>
        <v>45324</v>
      </c>
      <c r="AB55">
        <f t="shared" si="30"/>
        <v>115</v>
      </c>
      <c r="AC55">
        <f t="shared" si="10"/>
        <v>0</v>
      </c>
      <c r="AD55">
        <f t="shared" si="11"/>
        <v>0</v>
      </c>
      <c r="AE55">
        <f t="shared" si="12"/>
        <v>1</v>
      </c>
      <c r="AF55">
        <f t="shared" si="13"/>
        <v>0</v>
      </c>
      <c r="AG55">
        <f t="shared" si="14"/>
        <v>0</v>
      </c>
      <c r="AH55" s="246" t="str">
        <f t="shared" si="31"/>
        <v>bc</v>
      </c>
      <c r="AT55" s="6">
        <f t="shared" si="37"/>
        <v>0</v>
      </c>
      <c r="AU55" s="6">
        <f t="shared" si="37"/>
        <v>0</v>
      </c>
      <c r="AV55" s="6">
        <f t="shared" si="37"/>
        <v>0</v>
      </c>
      <c r="AW55" s="6">
        <f t="shared" si="37"/>
        <v>0</v>
      </c>
      <c r="AX55" s="6">
        <f t="shared" si="37"/>
        <v>0</v>
      </c>
      <c r="AY55" s="6">
        <f t="shared" si="37"/>
        <v>7</v>
      </c>
      <c r="AZ55" s="6">
        <f t="shared" si="37"/>
        <v>7</v>
      </c>
      <c r="BA55" s="6">
        <f t="shared" si="37"/>
        <v>7</v>
      </c>
      <c r="BB55" s="6">
        <f t="shared" si="37"/>
        <v>7</v>
      </c>
      <c r="BC55" s="6">
        <f t="shared" si="37"/>
        <v>7</v>
      </c>
      <c r="BD55" s="6">
        <f t="shared" si="38"/>
        <v>7</v>
      </c>
      <c r="BE55" s="6">
        <f t="shared" si="38"/>
        <v>7</v>
      </c>
      <c r="BF55" s="6">
        <f t="shared" si="38"/>
        <v>7</v>
      </c>
      <c r="BG55" s="6">
        <f t="shared" si="38"/>
        <v>7</v>
      </c>
      <c r="BH55" s="6">
        <f t="shared" si="38"/>
        <v>7</v>
      </c>
      <c r="BI55" s="6">
        <f t="shared" si="38"/>
        <v>7</v>
      </c>
      <c r="BJ55" s="6">
        <f t="shared" si="38"/>
        <v>7</v>
      </c>
      <c r="BK55" s="6">
        <f t="shared" si="38"/>
        <v>7</v>
      </c>
      <c r="BL55" s="6">
        <f t="shared" si="38"/>
        <v>7</v>
      </c>
      <c r="BM55" s="6">
        <f t="shared" si="38"/>
        <v>7</v>
      </c>
      <c r="BN55" s="6">
        <f t="shared" si="39"/>
        <v>7</v>
      </c>
      <c r="BO55" s="6">
        <f t="shared" si="39"/>
        <v>7</v>
      </c>
      <c r="BP55" s="6">
        <f t="shared" si="39"/>
        <v>7</v>
      </c>
      <c r="BQ55" s="6">
        <f t="shared" si="39"/>
        <v>7</v>
      </c>
      <c r="BR55" s="6">
        <f t="shared" si="39"/>
        <v>7</v>
      </c>
      <c r="BS55" s="6">
        <f t="shared" si="39"/>
        <v>7</v>
      </c>
      <c r="BT55" s="6">
        <f t="shared" si="39"/>
        <v>7</v>
      </c>
      <c r="BU55" s="6">
        <f t="shared" si="39"/>
        <v>7</v>
      </c>
      <c r="BV55" s="6">
        <f t="shared" si="39"/>
        <v>7</v>
      </c>
      <c r="BW55" s="6">
        <f t="shared" si="39"/>
        <v>7</v>
      </c>
      <c r="BX55" s="6">
        <f t="shared" si="40"/>
        <v>7</v>
      </c>
      <c r="BY55" s="6">
        <f t="shared" si="40"/>
        <v>7</v>
      </c>
      <c r="BZ55" s="6">
        <f t="shared" si="40"/>
        <v>7</v>
      </c>
      <c r="CA55" s="6">
        <f t="shared" si="40"/>
        <v>7</v>
      </c>
      <c r="CB55" s="6">
        <f t="shared" si="40"/>
        <v>7</v>
      </c>
      <c r="CC55" s="6">
        <f t="shared" si="40"/>
        <v>7</v>
      </c>
      <c r="CD55" s="6">
        <f t="shared" si="40"/>
        <v>7</v>
      </c>
      <c r="CE55" s="6">
        <f t="shared" si="40"/>
        <v>7</v>
      </c>
      <c r="CF55" s="6">
        <f t="shared" si="40"/>
        <v>7</v>
      </c>
      <c r="CG55" s="6">
        <f t="shared" si="40"/>
        <v>7</v>
      </c>
      <c r="CH55" s="6">
        <f t="shared" si="40"/>
        <v>7</v>
      </c>
      <c r="CI55" s="6">
        <f t="shared" si="40"/>
        <v>7</v>
      </c>
      <c r="CJ55" s="6">
        <f t="shared" si="40"/>
        <v>7</v>
      </c>
      <c r="CK55" s="6"/>
      <c r="CL55" s="6"/>
    </row>
    <row r="56" spans="1:90" x14ac:dyDescent="0.35">
      <c r="A56" s="8">
        <v>55</v>
      </c>
      <c r="B56" s="152" t="s">
        <v>106</v>
      </c>
      <c r="C56" s="266">
        <v>45432</v>
      </c>
      <c r="D56" s="266">
        <v>45436</v>
      </c>
      <c r="E56" s="266">
        <v>45333</v>
      </c>
      <c r="F56" s="140" t="s">
        <v>30</v>
      </c>
      <c r="G56" s="140" t="s">
        <v>26</v>
      </c>
      <c r="H56" s="274"/>
      <c r="I56" s="6"/>
      <c r="J56" s="8">
        <v>10</v>
      </c>
      <c r="K56" s="257">
        <v>3</v>
      </c>
      <c r="L56" s="8">
        <v>6</v>
      </c>
      <c r="M56" s="6"/>
      <c r="N56" s="275"/>
      <c r="O56" s="6"/>
      <c r="P56" s="8"/>
      <c r="Q56" s="8"/>
      <c r="R56" s="9"/>
      <c r="S56" s="9"/>
      <c r="T56" s="9"/>
      <c r="U56" s="33"/>
      <c r="V56" s="245" t="str">
        <f t="shared" si="28"/>
        <v>DK</v>
      </c>
      <c r="W56" s="146">
        <f t="shared" si="8"/>
        <v>6</v>
      </c>
      <c r="X56" s="146">
        <f t="shared" si="32"/>
        <v>4</v>
      </c>
      <c r="Z56" s="42">
        <f t="shared" si="29"/>
        <v>45333</v>
      </c>
      <c r="AB56">
        <f t="shared" si="30"/>
        <v>99</v>
      </c>
      <c r="AC56">
        <f t="shared" si="10"/>
        <v>0</v>
      </c>
      <c r="AD56">
        <f t="shared" si="11"/>
        <v>0</v>
      </c>
      <c r="AE56">
        <f t="shared" si="12"/>
        <v>1</v>
      </c>
      <c r="AF56">
        <f t="shared" si="13"/>
        <v>0</v>
      </c>
      <c r="AG56">
        <f t="shared" si="14"/>
        <v>0</v>
      </c>
      <c r="AH56" s="246" t="str">
        <f t="shared" si="31"/>
        <v>web</v>
      </c>
      <c r="AT56" s="6">
        <f t="shared" si="37"/>
        <v>0</v>
      </c>
      <c r="AU56" s="6">
        <f t="shared" si="37"/>
        <v>0</v>
      </c>
      <c r="AV56" s="6">
        <f t="shared" si="37"/>
        <v>0</v>
      </c>
      <c r="AW56" s="6">
        <f t="shared" si="37"/>
        <v>0</v>
      </c>
      <c r="AX56" s="6">
        <f t="shared" si="37"/>
        <v>0</v>
      </c>
      <c r="AY56" s="6">
        <f t="shared" si="37"/>
        <v>0</v>
      </c>
      <c r="AZ56" s="6">
        <f t="shared" si="37"/>
        <v>12</v>
      </c>
      <c r="BA56" s="6">
        <f t="shared" si="37"/>
        <v>12</v>
      </c>
      <c r="BB56" s="6">
        <f t="shared" si="37"/>
        <v>12</v>
      </c>
      <c r="BC56" s="6">
        <f t="shared" si="37"/>
        <v>12</v>
      </c>
      <c r="BD56" s="6">
        <f t="shared" si="38"/>
        <v>12</v>
      </c>
      <c r="BE56" s="6">
        <f t="shared" si="38"/>
        <v>12</v>
      </c>
      <c r="BF56" s="6">
        <f t="shared" si="38"/>
        <v>12</v>
      </c>
      <c r="BG56" s="6">
        <f t="shared" si="38"/>
        <v>12</v>
      </c>
      <c r="BH56" s="6">
        <f t="shared" si="38"/>
        <v>12</v>
      </c>
      <c r="BI56" s="6">
        <f t="shared" si="38"/>
        <v>12</v>
      </c>
      <c r="BJ56" s="6">
        <f t="shared" si="38"/>
        <v>12</v>
      </c>
      <c r="BK56" s="6">
        <f t="shared" si="38"/>
        <v>12</v>
      </c>
      <c r="BL56" s="6">
        <f t="shared" si="38"/>
        <v>12</v>
      </c>
      <c r="BM56" s="6">
        <f t="shared" si="38"/>
        <v>12</v>
      </c>
      <c r="BN56" s="6">
        <f t="shared" si="39"/>
        <v>12</v>
      </c>
      <c r="BO56" s="6">
        <f t="shared" si="39"/>
        <v>12</v>
      </c>
      <c r="BP56" s="6">
        <f t="shared" si="39"/>
        <v>12</v>
      </c>
      <c r="BQ56" s="6">
        <f t="shared" si="39"/>
        <v>12</v>
      </c>
      <c r="BR56" s="6">
        <f t="shared" si="39"/>
        <v>12</v>
      </c>
      <c r="BS56" s="6">
        <f t="shared" si="39"/>
        <v>12</v>
      </c>
      <c r="BT56" s="6">
        <f t="shared" si="39"/>
        <v>12</v>
      </c>
      <c r="BU56" s="6">
        <f t="shared" si="39"/>
        <v>12</v>
      </c>
      <c r="BV56" s="6">
        <f t="shared" si="39"/>
        <v>12</v>
      </c>
      <c r="BW56" s="6">
        <f t="shared" si="39"/>
        <v>12</v>
      </c>
      <c r="BX56" s="6">
        <f t="shared" si="40"/>
        <v>12</v>
      </c>
      <c r="BY56" s="6">
        <f t="shared" si="40"/>
        <v>12</v>
      </c>
      <c r="BZ56" s="6">
        <f t="shared" si="40"/>
        <v>12</v>
      </c>
      <c r="CA56" s="6">
        <f t="shared" si="40"/>
        <v>12</v>
      </c>
      <c r="CB56" s="6">
        <f t="shared" si="40"/>
        <v>12</v>
      </c>
      <c r="CC56" s="6">
        <f t="shared" si="40"/>
        <v>12</v>
      </c>
      <c r="CD56" s="6">
        <f t="shared" si="40"/>
        <v>12</v>
      </c>
      <c r="CE56" s="6">
        <f t="shared" si="40"/>
        <v>12</v>
      </c>
      <c r="CF56" s="6">
        <f t="shared" si="40"/>
        <v>12</v>
      </c>
      <c r="CG56" s="6">
        <f t="shared" si="40"/>
        <v>12</v>
      </c>
      <c r="CH56" s="6">
        <f t="shared" si="40"/>
        <v>12</v>
      </c>
      <c r="CI56" s="6">
        <f t="shared" si="40"/>
        <v>12</v>
      </c>
      <c r="CJ56" s="6">
        <f t="shared" si="40"/>
        <v>12</v>
      </c>
      <c r="CK56" s="6"/>
      <c r="CL56" s="6"/>
    </row>
    <row r="57" spans="1:90" x14ac:dyDescent="0.35">
      <c r="A57" s="8">
        <v>56</v>
      </c>
      <c r="B57" s="6" t="s">
        <v>107</v>
      </c>
      <c r="C57" s="266">
        <v>45516</v>
      </c>
      <c r="D57" s="266">
        <v>45521</v>
      </c>
      <c r="E57" s="266">
        <v>45325</v>
      </c>
      <c r="F57" s="140" t="s">
        <v>30</v>
      </c>
      <c r="G57" s="140"/>
      <c r="H57" s="274"/>
      <c r="I57" s="6"/>
      <c r="J57" s="8"/>
      <c r="K57" s="8">
        <v>1</v>
      </c>
      <c r="L57" s="8">
        <v>2</v>
      </c>
      <c r="M57" s="6"/>
      <c r="N57" s="275"/>
      <c r="O57" s="6"/>
      <c r="P57" s="8"/>
      <c r="Q57" s="8"/>
      <c r="R57" s="9"/>
      <c r="S57" s="9"/>
      <c r="T57" s="9"/>
      <c r="U57" s="33"/>
      <c r="V57" s="245" t="str">
        <f t="shared" si="28"/>
        <v>DK</v>
      </c>
      <c r="W57" s="146">
        <f t="shared" si="8"/>
        <v>2</v>
      </c>
      <c r="X57" s="146">
        <f t="shared" si="32"/>
        <v>5</v>
      </c>
      <c r="Z57" s="42">
        <f t="shared" si="29"/>
        <v>45325</v>
      </c>
      <c r="AB57">
        <f t="shared" si="30"/>
        <v>191</v>
      </c>
      <c r="AC57">
        <f t="shared" si="10"/>
        <v>0</v>
      </c>
      <c r="AD57">
        <f t="shared" si="11"/>
        <v>0</v>
      </c>
      <c r="AE57">
        <f t="shared" si="12"/>
        <v>0</v>
      </c>
      <c r="AF57">
        <f t="shared" si="13"/>
        <v>1</v>
      </c>
      <c r="AG57">
        <f t="shared" si="14"/>
        <v>0</v>
      </c>
      <c r="AH57" s="246">
        <f t="shared" si="31"/>
        <v>0</v>
      </c>
      <c r="AT57" s="6">
        <f t="shared" si="37"/>
        <v>0</v>
      </c>
      <c r="AU57" s="6">
        <f t="shared" si="37"/>
        <v>0</v>
      </c>
      <c r="AV57" s="6">
        <f t="shared" si="37"/>
        <v>0</v>
      </c>
      <c r="AW57" s="6">
        <f t="shared" si="37"/>
        <v>0</v>
      </c>
      <c r="AX57" s="6">
        <f t="shared" si="37"/>
        <v>0</v>
      </c>
      <c r="AY57" s="6">
        <f t="shared" si="37"/>
        <v>5</v>
      </c>
      <c r="AZ57" s="6">
        <f t="shared" si="37"/>
        <v>5</v>
      </c>
      <c r="BA57" s="6">
        <f t="shared" si="37"/>
        <v>5</v>
      </c>
      <c r="BB57" s="6">
        <f t="shared" si="37"/>
        <v>5</v>
      </c>
      <c r="BC57" s="6">
        <f t="shared" si="37"/>
        <v>5</v>
      </c>
      <c r="BD57" s="6">
        <f t="shared" si="38"/>
        <v>5</v>
      </c>
      <c r="BE57" s="6">
        <f t="shared" si="38"/>
        <v>5</v>
      </c>
      <c r="BF57" s="6">
        <f t="shared" si="38"/>
        <v>5</v>
      </c>
      <c r="BG57" s="6">
        <f t="shared" si="38"/>
        <v>5</v>
      </c>
      <c r="BH57" s="6">
        <f t="shared" si="38"/>
        <v>5</v>
      </c>
      <c r="BI57" s="6">
        <f t="shared" si="38"/>
        <v>5</v>
      </c>
      <c r="BJ57" s="6">
        <f t="shared" si="38"/>
        <v>5</v>
      </c>
      <c r="BK57" s="6">
        <f t="shared" si="38"/>
        <v>5</v>
      </c>
      <c r="BL57" s="6">
        <f t="shared" si="38"/>
        <v>5</v>
      </c>
      <c r="BM57" s="6">
        <f t="shared" si="38"/>
        <v>5</v>
      </c>
      <c r="BN57" s="6">
        <f t="shared" si="39"/>
        <v>5</v>
      </c>
      <c r="BO57" s="6">
        <f t="shared" si="39"/>
        <v>5</v>
      </c>
      <c r="BP57" s="6">
        <f t="shared" si="39"/>
        <v>5</v>
      </c>
      <c r="BQ57" s="6">
        <f t="shared" si="39"/>
        <v>5</v>
      </c>
      <c r="BR57" s="6">
        <f t="shared" si="39"/>
        <v>5</v>
      </c>
      <c r="BS57" s="6">
        <f t="shared" si="39"/>
        <v>5</v>
      </c>
      <c r="BT57" s="6">
        <f t="shared" si="39"/>
        <v>5</v>
      </c>
      <c r="BU57" s="6">
        <f t="shared" si="39"/>
        <v>5</v>
      </c>
      <c r="BV57" s="6">
        <f t="shared" si="39"/>
        <v>5</v>
      </c>
      <c r="BW57" s="6">
        <f t="shared" si="39"/>
        <v>5</v>
      </c>
      <c r="BX57" s="6">
        <f t="shared" si="40"/>
        <v>5</v>
      </c>
      <c r="BY57" s="6">
        <f t="shared" si="40"/>
        <v>5</v>
      </c>
      <c r="BZ57" s="6">
        <f t="shared" si="40"/>
        <v>5</v>
      </c>
      <c r="CA57" s="6">
        <f t="shared" si="40"/>
        <v>5</v>
      </c>
      <c r="CB57" s="6">
        <f t="shared" si="40"/>
        <v>5</v>
      </c>
      <c r="CC57" s="6">
        <f t="shared" si="40"/>
        <v>5</v>
      </c>
      <c r="CD57" s="6">
        <f t="shared" si="40"/>
        <v>5</v>
      </c>
      <c r="CE57" s="6">
        <f t="shared" si="40"/>
        <v>5</v>
      </c>
      <c r="CF57" s="6">
        <f t="shared" si="40"/>
        <v>5</v>
      </c>
      <c r="CG57" s="6">
        <f t="shared" si="40"/>
        <v>5</v>
      </c>
      <c r="CH57" s="6">
        <f t="shared" si="40"/>
        <v>5</v>
      </c>
      <c r="CI57" s="6">
        <f t="shared" si="40"/>
        <v>5</v>
      </c>
      <c r="CJ57" s="6">
        <f t="shared" si="40"/>
        <v>5</v>
      </c>
      <c r="CK57" s="6"/>
      <c r="CL57" s="6"/>
    </row>
    <row r="58" spans="1:90" x14ac:dyDescent="0.35">
      <c r="A58" s="8">
        <v>57</v>
      </c>
      <c r="B58" s="6" t="s">
        <v>108</v>
      </c>
      <c r="C58" s="266">
        <v>45524</v>
      </c>
      <c r="D58" s="266">
        <v>45527</v>
      </c>
      <c r="E58" s="266">
        <v>45326</v>
      </c>
      <c r="F58" s="140" t="s">
        <v>30</v>
      </c>
      <c r="G58" s="140" t="s">
        <v>26</v>
      </c>
      <c r="H58" s="274"/>
      <c r="I58" s="6"/>
      <c r="J58" s="8">
        <v>10</v>
      </c>
      <c r="K58" s="257">
        <v>2</v>
      </c>
      <c r="L58" s="8">
        <v>4</v>
      </c>
      <c r="M58" s="6"/>
      <c r="N58" s="275"/>
      <c r="O58" s="6"/>
      <c r="P58" s="8"/>
      <c r="Q58" s="8"/>
      <c r="R58" s="9"/>
      <c r="S58" s="9"/>
      <c r="T58" s="9"/>
      <c r="U58" s="33"/>
      <c r="V58" s="245" t="str">
        <f t="shared" si="28"/>
        <v>DK</v>
      </c>
      <c r="W58" s="146">
        <f t="shared" si="8"/>
        <v>4</v>
      </c>
      <c r="X58" s="146">
        <f t="shared" si="32"/>
        <v>3</v>
      </c>
      <c r="Z58" s="42">
        <f t="shared" si="29"/>
        <v>45326</v>
      </c>
      <c r="AB58">
        <f t="shared" si="30"/>
        <v>198</v>
      </c>
      <c r="AC58">
        <f t="shared" si="10"/>
        <v>0</v>
      </c>
      <c r="AD58">
        <f t="shared" si="11"/>
        <v>0</v>
      </c>
      <c r="AE58">
        <f t="shared" si="12"/>
        <v>0</v>
      </c>
      <c r="AF58">
        <f t="shared" si="13"/>
        <v>1</v>
      </c>
      <c r="AG58">
        <f t="shared" si="14"/>
        <v>0</v>
      </c>
      <c r="AH58" s="246" t="str">
        <f t="shared" si="31"/>
        <v>web</v>
      </c>
      <c r="AT58" s="6">
        <f t="shared" si="37"/>
        <v>0</v>
      </c>
      <c r="AU58" s="6">
        <f t="shared" si="37"/>
        <v>0</v>
      </c>
      <c r="AV58" s="6">
        <f t="shared" si="37"/>
        <v>0</v>
      </c>
      <c r="AW58" s="6">
        <f t="shared" si="37"/>
        <v>0</v>
      </c>
      <c r="AX58" s="6">
        <f t="shared" si="37"/>
        <v>0</v>
      </c>
      <c r="AY58" s="6">
        <f t="shared" si="37"/>
        <v>6</v>
      </c>
      <c r="AZ58" s="6">
        <f t="shared" si="37"/>
        <v>6</v>
      </c>
      <c r="BA58" s="6">
        <f t="shared" si="37"/>
        <v>6</v>
      </c>
      <c r="BB58" s="6">
        <f t="shared" si="37"/>
        <v>6</v>
      </c>
      <c r="BC58" s="6">
        <f t="shared" si="37"/>
        <v>6</v>
      </c>
      <c r="BD58" s="6">
        <f t="shared" si="38"/>
        <v>6</v>
      </c>
      <c r="BE58" s="6">
        <f t="shared" si="38"/>
        <v>6</v>
      </c>
      <c r="BF58" s="6">
        <f t="shared" si="38"/>
        <v>6</v>
      </c>
      <c r="BG58" s="6">
        <f t="shared" si="38"/>
        <v>6</v>
      </c>
      <c r="BH58" s="6">
        <f t="shared" si="38"/>
        <v>6</v>
      </c>
      <c r="BI58" s="6">
        <f t="shared" si="38"/>
        <v>6</v>
      </c>
      <c r="BJ58" s="6">
        <f t="shared" si="38"/>
        <v>6</v>
      </c>
      <c r="BK58" s="6">
        <f t="shared" si="38"/>
        <v>6</v>
      </c>
      <c r="BL58" s="6">
        <f t="shared" si="38"/>
        <v>6</v>
      </c>
      <c r="BM58" s="6">
        <f t="shared" si="38"/>
        <v>6</v>
      </c>
      <c r="BN58" s="6">
        <f t="shared" si="39"/>
        <v>6</v>
      </c>
      <c r="BO58" s="6">
        <f t="shared" si="39"/>
        <v>6</v>
      </c>
      <c r="BP58" s="6">
        <f t="shared" si="39"/>
        <v>6</v>
      </c>
      <c r="BQ58" s="6">
        <f t="shared" si="39"/>
        <v>6</v>
      </c>
      <c r="BR58" s="6">
        <f t="shared" si="39"/>
        <v>6</v>
      </c>
      <c r="BS58" s="6">
        <f t="shared" si="39"/>
        <v>6</v>
      </c>
      <c r="BT58" s="6">
        <f t="shared" si="39"/>
        <v>6</v>
      </c>
      <c r="BU58" s="6">
        <f t="shared" si="39"/>
        <v>6</v>
      </c>
      <c r="BV58" s="6">
        <f t="shared" si="39"/>
        <v>6</v>
      </c>
      <c r="BW58" s="6">
        <f t="shared" si="39"/>
        <v>6</v>
      </c>
      <c r="BX58" s="6">
        <f t="shared" si="40"/>
        <v>6</v>
      </c>
      <c r="BY58" s="6">
        <f t="shared" si="40"/>
        <v>6</v>
      </c>
      <c r="BZ58" s="6">
        <f t="shared" si="40"/>
        <v>6</v>
      </c>
      <c r="CA58" s="6">
        <f t="shared" si="40"/>
        <v>6</v>
      </c>
      <c r="CB58" s="6">
        <f t="shared" si="40"/>
        <v>6</v>
      </c>
      <c r="CC58" s="6">
        <f t="shared" si="40"/>
        <v>6</v>
      </c>
      <c r="CD58" s="6">
        <f t="shared" si="40"/>
        <v>6</v>
      </c>
      <c r="CE58" s="6">
        <f t="shared" si="40"/>
        <v>6</v>
      </c>
      <c r="CF58" s="6">
        <f t="shared" si="40"/>
        <v>6</v>
      </c>
      <c r="CG58" s="6">
        <f t="shared" si="40"/>
        <v>6</v>
      </c>
      <c r="CH58" s="6">
        <f t="shared" si="40"/>
        <v>6</v>
      </c>
      <c r="CI58" s="6">
        <f t="shared" si="40"/>
        <v>6</v>
      </c>
      <c r="CJ58" s="6">
        <f t="shared" si="40"/>
        <v>6</v>
      </c>
      <c r="CK58" s="6"/>
      <c r="CL58" s="6"/>
    </row>
    <row r="59" spans="1:90" x14ac:dyDescent="0.35">
      <c r="A59" s="8">
        <v>58</v>
      </c>
      <c r="B59" s="6" t="s">
        <v>109</v>
      </c>
      <c r="C59" s="266">
        <v>45548</v>
      </c>
      <c r="D59" s="266">
        <v>45554</v>
      </c>
      <c r="E59" s="266">
        <v>45333</v>
      </c>
      <c r="F59" s="140" t="s">
        <v>30</v>
      </c>
      <c r="G59" s="140" t="s">
        <v>26</v>
      </c>
      <c r="H59" s="274"/>
      <c r="I59" s="6"/>
      <c r="J59" s="8">
        <v>10</v>
      </c>
      <c r="K59" s="8">
        <v>1</v>
      </c>
      <c r="L59" s="8">
        <v>2</v>
      </c>
      <c r="M59" s="6"/>
      <c r="N59" s="275"/>
      <c r="O59" s="6"/>
      <c r="P59" s="8"/>
      <c r="Q59" s="8" t="s">
        <v>31</v>
      </c>
      <c r="R59" s="9"/>
      <c r="S59" s="9"/>
      <c r="T59" s="9"/>
      <c r="U59" s="33"/>
      <c r="V59" s="245" t="str">
        <f t="shared" si="28"/>
        <v>DK</v>
      </c>
      <c r="W59" s="146">
        <f t="shared" si="8"/>
        <v>2</v>
      </c>
      <c r="X59" s="146">
        <f t="shared" si="32"/>
        <v>6</v>
      </c>
      <c r="Z59" s="42">
        <f t="shared" si="29"/>
        <v>45333</v>
      </c>
      <c r="AB59">
        <f t="shared" si="30"/>
        <v>215</v>
      </c>
      <c r="AC59">
        <f t="shared" si="10"/>
        <v>0</v>
      </c>
      <c r="AD59">
        <f t="shared" si="11"/>
        <v>0</v>
      </c>
      <c r="AE59">
        <f t="shared" si="12"/>
        <v>0</v>
      </c>
      <c r="AF59">
        <f t="shared" si="13"/>
        <v>1</v>
      </c>
      <c r="AG59">
        <f t="shared" si="14"/>
        <v>0</v>
      </c>
      <c r="AH59" s="246" t="str">
        <f t="shared" si="31"/>
        <v>web</v>
      </c>
      <c r="AT59" s="6">
        <f t="shared" si="37"/>
        <v>0</v>
      </c>
      <c r="AU59" s="6">
        <f t="shared" si="37"/>
        <v>0</v>
      </c>
      <c r="AV59" s="6">
        <f t="shared" si="37"/>
        <v>0</v>
      </c>
      <c r="AW59" s="6">
        <f t="shared" si="37"/>
        <v>0</v>
      </c>
      <c r="AX59" s="6">
        <f t="shared" si="37"/>
        <v>0</v>
      </c>
      <c r="AY59" s="6">
        <f t="shared" si="37"/>
        <v>0</v>
      </c>
      <c r="AZ59" s="6">
        <f t="shared" si="37"/>
        <v>6</v>
      </c>
      <c r="BA59" s="6">
        <f t="shared" si="37"/>
        <v>6</v>
      </c>
      <c r="BB59" s="6">
        <f t="shared" si="37"/>
        <v>6</v>
      </c>
      <c r="BC59" s="6">
        <f t="shared" si="37"/>
        <v>6</v>
      </c>
      <c r="BD59" s="6">
        <f t="shared" si="38"/>
        <v>6</v>
      </c>
      <c r="BE59" s="6">
        <f t="shared" si="38"/>
        <v>6</v>
      </c>
      <c r="BF59" s="6">
        <f t="shared" si="38"/>
        <v>6</v>
      </c>
      <c r="BG59" s="6">
        <f t="shared" si="38"/>
        <v>6</v>
      </c>
      <c r="BH59" s="6">
        <f t="shared" si="38"/>
        <v>6</v>
      </c>
      <c r="BI59" s="6">
        <f t="shared" si="38"/>
        <v>6</v>
      </c>
      <c r="BJ59" s="6">
        <f t="shared" si="38"/>
        <v>6</v>
      </c>
      <c r="BK59" s="6">
        <f t="shared" si="38"/>
        <v>6</v>
      </c>
      <c r="BL59" s="6">
        <f t="shared" si="38"/>
        <v>6</v>
      </c>
      <c r="BM59" s="6">
        <f t="shared" si="38"/>
        <v>6</v>
      </c>
      <c r="BN59" s="6">
        <f t="shared" si="39"/>
        <v>6</v>
      </c>
      <c r="BO59" s="6">
        <f t="shared" si="39"/>
        <v>6</v>
      </c>
      <c r="BP59" s="6">
        <f t="shared" si="39"/>
        <v>6</v>
      </c>
      <c r="BQ59" s="6">
        <f t="shared" si="39"/>
        <v>6</v>
      </c>
      <c r="BR59" s="6">
        <f t="shared" si="39"/>
        <v>6</v>
      </c>
      <c r="BS59" s="6">
        <f t="shared" si="39"/>
        <v>6</v>
      </c>
      <c r="BT59" s="6">
        <f t="shared" si="39"/>
        <v>6</v>
      </c>
      <c r="BU59" s="6">
        <f t="shared" si="39"/>
        <v>6</v>
      </c>
      <c r="BV59" s="6">
        <f t="shared" si="39"/>
        <v>6</v>
      </c>
      <c r="BW59" s="6">
        <f t="shared" si="39"/>
        <v>6</v>
      </c>
      <c r="BX59" s="6">
        <f t="shared" si="40"/>
        <v>6</v>
      </c>
      <c r="BY59" s="6">
        <f t="shared" si="40"/>
        <v>6</v>
      </c>
      <c r="BZ59" s="6">
        <f t="shared" si="40"/>
        <v>6</v>
      </c>
      <c r="CA59" s="6">
        <f t="shared" si="40"/>
        <v>6</v>
      </c>
      <c r="CB59" s="6">
        <f t="shared" si="40"/>
        <v>6</v>
      </c>
      <c r="CC59" s="6">
        <f t="shared" si="40"/>
        <v>6</v>
      </c>
      <c r="CD59" s="6">
        <f t="shared" si="40"/>
        <v>6</v>
      </c>
      <c r="CE59" s="6">
        <f t="shared" si="40"/>
        <v>6</v>
      </c>
      <c r="CF59" s="6">
        <f t="shared" si="40"/>
        <v>6</v>
      </c>
      <c r="CG59" s="6">
        <f t="shared" si="40"/>
        <v>6</v>
      </c>
      <c r="CH59" s="6">
        <f t="shared" si="40"/>
        <v>6</v>
      </c>
      <c r="CI59" s="6">
        <f t="shared" si="40"/>
        <v>6</v>
      </c>
      <c r="CJ59" s="6">
        <f t="shared" si="40"/>
        <v>6</v>
      </c>
      <c r="CK59" s="6"/>
      <c r="CL59" s="6"/>
    </row>
    <row r="60" spans="1:90" x14ac:dyDescent="0.35">
      <c r="A60" s="8">
        <v>59</v>
      </c>
      <c r="B60" s="6" t="s">
        <v>110</v>
      </c>
      <c r="C60" s="266">
        <v>45492</v>
      </c>
      <c r="D60" s="266">
        <v>45502</v>
      </c>
      <c r="E60" s="266">
        <v>45333</v>
      </c>
      <c r="F60" s="140" t="s">
        <v>30</v>
      </c>
      <c r="G60" s="140"/>
      <c r="H60" s="274"/>
      <c r="I60" s="6"/>
      <c r="J60" s="8"/>
      <c r="K60" s="8">
        <v>1</v>
      </c>
      <c r="L60" s="8">
        <v>2</v>
      </c>
      <c r="M60" s="6"/>
      <c r="N60" s="275"/>
      <c r="O60" s="6"/>
      <c r="P60" s="8"/>
      <c r="Q60" s="8" t="s">
        <v>31</v>
      </c>
      <c r="R60" s="9"/>
      <c r="S60" s="9"/>
      <c r="T60" s="9"/>
      <c r="U60" s="33"/>
      <c r="V60" s="245" t="str">
        <f t="shared" si="28"/>
        <v>DK</v>
      </c>
      <c r="W60" s="146">
        <f t="shared" si="8"/>
        <v>2</v>
      </c>
      <c r="X60" s="146">
        <f t="shared" si="32"/>
        <v>10</v>
      </c>
      <c r="Z60" s="42">
        <f t="shared" si="29"/>
        <v>45333</v>
      </c>
      <c r="AB60">
        <f t="shared" si="30"/>
        <v>159</v>
      </c>
      <c r="AC60">
        <f t="shared" si="10"/>
        <v>0</v>
      </c>
      <c r="AD60">
        <f t="shared" si="11"/>
        <v>0</v>
      </c>
      <c r="AE60">
        <f t="shared" si="12"/>
        <v>1</v>
      </c>
      <c r="AF60">
        <f t="shared" si="13"/>
        <v>0</v>
      </c>
      <c r="AG60">
        <f t="shared" si="14"/>
        <v>0</v>
      </c>
      <c r="AH60" s="246">
        <f t="shared" si="31"/>
        <v>0</v>
      </c>
      <c r="AT60" s="6">
        <f t="shared" si="37"/>
        <v>0</v>
      </c>
      <c r="AU60" s="6">
        <f t="shared" si="37"/>
        <v>0</v>
      </c>
      <c r="AV60" s="6">
        <f t="shared" si="37"/>
        <v>0</v>
      </c>
      <c r="AW60" s="6">
        <f t="shared" si="37"/>
        <v>0</v>
      </c>
      <c r="AX60" s="6">
        <f t="shared" si="37"/>
        <v>0</v>
      </c>
      <c r="AY60" s="6">
        <f t="shared" si="37"/>
        <v>0</v>
      </c>
      <c r="AZ60" s="6">
        <f t="shared" si="37"/>
        <v>10</v>
      </c>
      <c r="BA60" s="6">
        <f t="shared" si="37"/>
        <v>10</v>
      </c>
      <c r="BB60" s="6">
        <f t="shared" si="37"/>
        <v>10</v>
      </c>
      <c r="BC60" s="6">
        <f t="shared" si="37"/>
        <v>10</v>
      </c>
      <c r="BD60" s="6">
        <f t="shared" si="38"/>
        <v>10</v>
      </c>
      <c r="BE60" s="6">
        <f t="shared" si="38"/>
        <v>10</v>
      </c>
      <c r="BF60" s="6">
        <f t="shared" si="38"/>
        <v>10</v>
      </c>
      <c r="BG60" s="6">
        <f t="shared" si="38"/>
        <v>10</v>
      </c>
      <c r="BH60" s="6">
        <f t="shared" si="38"/>
        <v>10</v>
      </c>
      <c r="BI60" s="6">
        <f t="shared" si="38"/>
        <v>10</v>
      </c>
      <c r="BJ60" s="6">
        <f t="shared" si="38"/>
        <v>10</v>
      </c>
      <c r="BK60" s="6">
        <f t="shared" si="38"/>
        <v>10</v>
      </c>
      <c r="BL60" s="6">
        <f t="shared" si="38"/>
        <v>10</v>
      </c>
      <c r="BM60" s="6">
        <f t="shared" si="38"/>
        <v>10</v>
      </c>
      <c r="BN60" s="6">
        <f t="shared" si="39"/>
        <v>10</v>
      </c>
      <c r="BO60" s="6">
        <f t="shared" si="39"/>
        <v>10</v>
      </c>
      <c r="BP60" s="6">
        <f t="shared" si="39"/>
        <v>10</v>
      </c>
      <c r="BQ60" s="6">
        <f t="shared" si="39"/>
        <v>10</v>
      </c>
      <c r="BR60" s="6">
        <f t="shared" si="39"/>
        <v>10</v>
      </c>
      <c r="BS60" s="6">
        <f t="shared" si="39"/>
        <v>10</v>
      </c>
      <c r="BT60" s="6">
        <f t="shared" si="39"/>
        <v>10</v>
      </c>
      <c r="BU60" s="6">
        <f t="shared" si="39"/>
        <v>10</v>
      </c>
      <c r="BV60" s="6">
        <f t="shared" si="39"/>
        <v>10</v>
      </c>
      <c r="BW60" s="6">
        <f t="shared" si="39"/>
        <v>10</v>
      </c>
      <c r="BX60" s="6">
        <f t="shared" si="40"/>
        <v>10</v>
      </c>
      <c r="BY60" s="6">
        <f t="shared" si="40"/>
        <v>10</v>
      </c>
      <c r="BZ60" s="6">
        <f t="shared" si="40"/>
        <v>10</v>
      </c>
      <c r="CA60" s="6">
        <f t="shared" si="40"/>
        <v>10</v>
      </c>
      <c r="CB60" s="6">
        <f t="shared" si="40"/>
        <v>10</v>
      </c>
      <c r="CC60" s="6">
        <f t="shared" si="40"/>
        <v>10</v>
      </c>
      <c r="CD60" s="6">
        <f t="shared" si="40"/>
        <v>10</v>
      </c>
      <c r="CE60" s="6">
        <f t="shared" si="40"/>
        <v>10</v>
      </c>
      <c r="CF60" s="6">
        <f t="shared" si="40"/>
        <v>10</v>
      </c>
      <c r="CG60" s="6">
        <f t="shared" si="40"/>
        <v>10</v>
      </c>
      <c r="CH60" s="6">
        <f t="shared" si="40"/>
        <v>10</v>
      </c>
      <c r="CI60" s="6">
        <f t="shared" si="40"/>
        <v>10</v>
      </c>
      <c r="CJ60" s="6">
        <f t="shared" si="40"/>
        <v>10</v>
      </c>
      <c r="CK60" s="6"/>
      <c r="CL60" s="6"/>
    </row>
    <row r="61" spans="1:90" x14ac:dyDescent="0.35">
      <c r="A61" s="8">
        <v>60</v>
      </c>
      <c r="B61" s="6" t="s">
        <v>111</v>
      </c>
      <c r="C61" s="266">
        <v>45464</v>
      </c>
      <c r="D61" s="266">
        <v>45471</v>
      </c>
      <c r="E61" s="266">
        <v>45340</v>
      </c>
      <c r="F61" s="140" t="s">
        <v>30</v>
      </c>
      <c r="G61" s="140"/>
      <c r="H61" s="274"/>
      <c r="I61" s="6"/>
      <c r="J61" s="8"/>
      <c r="K61" s="8">
        <v>1</v>
      </c>
      <c r="L61" s="8">
        <v>2</v>
      </c>
      <c r="M61" s="6"/>
      <c r="N61" s="275"/>
      <c r="O61" s="6"/>
      <c r="P61" s="8"/>
      <c r="Q61" s="8"/>
      <c r="R61" s="9"/>
      <c r="S61" s="9"/>
      <c r="T61" s="9"/>
      <c r="U61" s="33"/>
      <c r="V61" s="245" t="str">
        <f t="shared" si="28"/>
        <v>DK</v>
      </c>
      <c r="W61" s="146">
        <f t="shared" si="8"/>
        <v>2</v>
      </c>
      <c r="X61" s="146">
        <f t="shared" si="32"/>
        <v>7</v>
      </c>
      <c r="Z61" s="42">
        <f t="shared" si="29"/>
        <v>45340</v>
      </c>
      <c r="AB61">
        <f t="shared" si="30"/>
        <v>124</v>
      </c>
      <c r="AC61">
        <f t="shared" si="10"/>
        <v>0</v>
      </c>
      <c r="AD61">
        <f t="shared" si="11"/>
        <v>0</v>
      </c>
      <c r="AE61">
        <f t="shared" si="12"/>
        <v>1</v>
      </c>
      <c r="AF61">
        <f t="shared" si="13"/>
        <v>0</v>
      </c>
      <c r="AG61">
        <f t="shared" si="14"/>
        <v>0</v>
      </c>
      <c r="AH61" s="246">
        <f t="shared" si="31"/>
        <v>0</v>
      </c>
      <c r="AT61" s="6">
        <f t="shared" si="37"/>
        <v>0</v>
      </c>
      <c r="AU61" s="6">
        <f t="shared" si="37"/>
        <v>0</v>
      </c>
      <c r="AV61" s="6">
        <f t="shared" si="37"/>
        <v>0</v>
      </c>
      <c r="AW61" s="6">
        <f t="shared" si="37"/>
        <v>0</v>
      </c>
      <c r="AX61" s="6">
        <f t="shared" si="37"/>
        <v>0</v>
      </c>
      <c r="AY61" s="6">
        <f t="shared" si="37"/>
        <v>0</v>
      </c>
      <c r="AZ61" s="6">
        <f t="shared" si="37"/>
        <v>0</v>
      </c>
      <c r="BA61" s="6">
        <f t="shared" si="37"/>
        <v>7</v>
      </c>
      <c r="BB61" s="6">
        <f t="shared" si="37"/>
        <v>7</v>
      </c>
      <c r="BC61" s="6">
        <f t="shared" si="37"/>
        <v>7</v>
      </c>
      <c r="BD61" s="6">
        <f t="shared" si="38"/>
        <v>7</v>
      </c>
      <c r="BE61" s="6">
        <f t="shared" si="38"/>
        <v>7</v>
      </c>
      <c r="BF61" s="6">
        <f t="shared" si="38"/>
        <v>7</v>
      </c>
      <c r="BG61" s="6">
        <f t="shared" si="38"/>
        <v>7</v>
      </c>
      <c r="BH61" s="6">
        <f t="shared" si="38"/>
        <v>7</v>
      </c>
      <c r="BI61" s="6">
        <f t="shared" si="38"/>
        <v>7</v>
      </c>
      <c r="BJ61" s="6">
        <f t="shared" si="38"/>
        <v>7</v>
      </c>
      <c r="BK61" s="6">
        <f t="shared" si="38"/>
        <v>7</v>
      </c>
      <c r="BL61" s="6">
        <f t="shared" si="38"/>
        <v>7</v>
      </c>
      <c r="BM61" s="6">
        <f t="shared" si="38"/>
        <v>7</v>
      </c>
      <c r="BN61" s="6">
        <f t="shared" si="39"/>
        <v>7</v>
      </c>
      <c r="BO61" s="6">
        <f t="shared" si="39"/>
        <v>7</v>
      </c>
      <c r="BP61" s="6">
        <f t="shared" si="39"/>
        <v>7</v>
      </c>
      <c r="BQ61" s="6">
        <f t="shared" si="39"/>
        <v>7</v>
      </c>
      <c r="BR61" s="6">
        <f t="shared" si="39"/>
        <v>7</v>
      </c>
      <c r="BS61" s="6">
        <f t="shared" si="39"/>
        <v>7</v>
      </c>
      <c r="BT61" s="6">
        <f t="shared" si="39"/>
        <v>7</v>
      </c>
      <c r="BU61" s="6">
        <f t="shared" si="39"/>
        <v>7</v>
      </c>
      <c r="BV61" s="6">
        <f t="shared" si="39"/>
        <v>7</v>
      </c>
      <c r="BW61" s="6">
        <f t="shared" si="39"/>
        <v>7</v>
      </c>
      <c r="BX61" s="6">
        <f t="shared" si="40"/>
        <v>7</v>
      </c>
      <c r="BY61" s="6">
        <f t="shared" si="40"/>
        <v>7</v>
      </c>
      <c r="BZ61" s="6">
        <f t="shared" si="40"/>
        <v>7</v>
      </c>
      <c r="CA61" s="6">
        <f t="shared" si="40"/>
        <v>7</v>
      </c>
      <c r="CB61" s="6">
        <f t="shared" si="40"/>
        <v>7</v>
      </c>
      <c r="CC61" s="6">
        <f t="shared" si="40"/>
        <v>7</v>
      </c>
      <c r="CD61" s="6">
        <f t="shared" si="40"/>
        <v>7</v>
      </c>
      <c r="CE61" s="6">
        <f t="shared" si="40"/>
        <v>7</v>
      </c>
      <c r="CF61" s="6">
        <f t="shared" si="40"/>
        <v>7</v>
      </c>
      <c r="CG61" s="6">
        <f t="shared" si="40"/>
        <v>7</v>
      </c>
      <c r="CH61" s="6">
        <f t="shared" si="40"/>
        <v>7</v>
      </c>
      <c r="CI61" s="6">
        <f t="shared" si="40"/>
        <v>7</v>
      </c>
      <c r="CJ61" s="6">
        <f t="shared" si="40"/>
        <v>7</v>
      </c>
      <c r="CK61" s="6"/>
      <c r="CL61" s="6"/>
    </row>
    <row r="62" spans="1:90" x14ac:dyDescent="0.35">
      <c r="A62" s="8">
        <v>61</v>
      </c>
      <c r="B62" s="6" t="s">
        <v>112</v>
      </c>
      <c r="C62" s="266">
        <v>45480</v>
      </c>
      <c r="D62" s="266">
        <v>45487</v>
      </c>
      <c r="E62" s="266">
        <v>45340</v>
      </c>
      <c r="F62" s="140" t="s">
        <v>30</v>
      </c>
      <c r="G62" s="140" t="s">
        <v>95</v>
      </c>
      <c r="H62" s="274"/>
      <c r="I62" s="6"/>
      <c r="J62" s="8"/>
      <c r="K62" s="8">
        <v>1</v>
      </c>
      <c r="L62" s="8">
        <v>2</v>
      </c>
      <c r="M62" s="6"/>
      <c r="N62" s="275">
        <v>22604864</v>
      </c>
      <c r="O62" s="6"/>
      <c r="P62" s="8"/>
      <c r="Q62" s="8"/>
      <c r="R62" s="9"/>
      <c r="S62" s="9"/>
      <c r="T62" s="9"/>
      <c r="U62" s="33"/>
      <c r="V62" s="245" t="str">
        <f t="shared" si="28"/>
        <v>DK</v>
      </c>
      <c r="W62" s="146">
        <f t="shared" si="8"/>
        <v>2</v>
      </c>
      <c r="X62" s="146">
        <f t="shared" si="32"/>
        <v>7</v>
      </c>
      <c r="Z62" s="42">
        <f t="shared" si="29"/>
        <v>45340</v>
      </c>
      <c r="AB62">
        <f t="shared" si="30"/>
        <v>140</v>
      </c>
      <c r="AC62">
        <f t="shared" si="10"/>
        <v>0</v>
      </c>
      <c r="AD62">
        <f t="shared" si="11"/>
        <v>0</v>
      </c>
      <c r="AE62">
        <f t="shared" si="12"/>
        <v>1</v>
      </c>
      <c r="AF62">
        <f t="shared" si="13"/>
        <v>0</v>
      </c>
      <c r="AG62">
        <f t="shared" si="14"/>
        <v>0</v>
      </c>
      <c r="AH62" s="246" t="str">
        <f t="shared" si="31"/>
        <v>bc</v>
      </c>
      <c r="AT62" s="6">
        <f t="shared" ref="AT62:BC71" si="41">IF($Z62&lt;AT$1,$X62*$K62,0)</f>
        <v>0</v>
      </c>
      <c r="AU62" s="6">
        <f t="shared" si="41"/>
        <v>0</v>
      </c>
      <c r="AV62" s="6">
        <f t="shared" si="41"/>
        <v>0</v>
      </c>
      <c r="AW62" s="6">
        <f t="shared" si="41"/>
        <v>0</v>
      </c>
      <c r="AX62" s="6">
        <f t="shared" si="41"/>
        <v>0</v>
      </c>
      <c r="AY62" s="6">
        <f t="shared" si="41"/>
        <v>0</v>
      </c>
      <c r="AZ62" s="6">
        <f t="shared" si="41"/>
        <v>0</v>
      </c>
      <c r="BA62" s="6">
        <f t="shared" si="41"/>
        <v>7</v>
      </c>
      <c r="BB62" s="6">
        <f t="shared" si="41"/>
        <v>7</v>
      </c>
      <c r="BC62" s="6">
        <f t="shared" si="41"/>
        <v>7</v>
      </c>
      <c r="BD62" s="6">
        <f t="shared" ref="BD62:BM71" si="42">IF($Z62&lt;BD$1,$X62*$K62,0)</f>
        <v>7</v>
      </c>
      <c r="BE62" s="6">
        <f t="shared" si="42"/>
        <v>7</v>
      </c>
      <c r="BF62" s="6">
        <f t="shared" si="42"/>
        <v>7</v>
      </c>
      <c r="BG62" s="6">
        <f t="shared" si="42"/>
        <v>7</v>
      </c>
      <c r="BH62" s="6">
        <f t="shared" si="42"/>
        <v>7</v>
      </c>
      <c r="BI62" s="6">
        <f t="shared" si="42"/>
        <v>7</v>
      </c>
      <c r="BJ62" s="6">
        <f t="shared" si="42"/>
        <v>7</v>
      </c>
      <c r="BK62" s="6">
        <f t="shared" si="42"/>
        <v>7</v>
      </c>
      <c r="BL62" s="6">
        <f t="shared" si="42"/>
        <v>7</v>
      </c>
      <c r="BM62" s="6">
        <f t="shared" si="42"/>
        <v>7</v>
      </c>
      <c r="BN62" s="6">
        <f t="shared" ref="BN62:BW71" si="43">IF($Z62&lt;BN$1,$X62*$K62,0)</f>
        <v>7</v>
      </c>
      <c r="BO62" s="6">
        <f t="shared" si="43"/>
        <v>7</v>
      </c>
      <c r="BP62" s="6">
        <f t="shared" si="43"/>
        <v>7</v>
      </c>
      <c r="BQ62" s="6">
        <f t="shared" si="43"/>
        <v>7</v>
      </c>
      <c r="BR62" s="6">
        <f t="shared" si="43"/>
        <v>7</v>
      </c>
      <c r="BS62" s="6">
        <f t="shared" si="43"/>
        <v>7</v>
      </c>
      <c r="BT62" s="6">
        <f t="shared" si="43"/>
        <v>7</v>
      </c>
      <c r="BU62" s="6">
        <f t="shared" si="43"/>
        <v>7</v>
      </c>
      <c r="BV62" s="6">
        <f t="shared" si="43"/>
        <v>7</v>
      </c>
      <c r="BW62" s="6">
        <f t="shared" si="43"/>
        <v>7</v>
      </c>
      <c r="BX62" s="6">
        <f t="shared" ref="BX62:CJ71" si="44">IF($Z62&lt;BX$1,$X62*$K62,0)</f>
        <v>7</v>
      </c>
      <c r="BY62" s="6">
        <f t="shared" si="44"/>
        <v>7</v>
      </c>
      <c r="BZ62" s="6">
        <f t="shared" si="44"/>
        <v>7</v>
      </c>
      <c r="CA62" s="6">
        <f t="shared" si="44"/>
        <v>7</v>
      </c>
      <c r="CB62" s="6">
        <f t="shared" si="44"/>
        <v>7</v>
      </c>
      <c r="CC62" s="6">
        <f t="shared" si="44"/>
        <v>7</v>
      </c>
      <c r="CD62" s="6">
        <f t="shared" si="44"/>
        <v>7</v>
      </c>
      <c r="CE62" s="6">
        <f t="shared" si="44"/>
        <v>7</v>
      </c>
      <c r="CF62" s="6">
        <f t="shared" si="44"/>
        <v>7</v>
      </c>
      <c r="CG62" s="6">
        <f t="shared" si="44"/>
        <v>7</v>
      </c>
      <c r="CH62" s="6">
        <f t="shared" si="44"/>
        <v>7</v>
      </c>
      <c r="CI62" s="6">
        <f t="shared" si="44"/>
        <v>7</v>
      </c>
      <c r="CJ62" s="6">
        <f t="shared" si="44"/>
        <v>7</v>
      </c>
      <c r="CK62" s="6"/>
      <c r="CL62" s="6"/>
    </row>
    <row r="63" spans="1:90" x14ac:dyDescent="0.35">
      <c r="A63" s="8">
        <v>62</v>
      </c>
      <c r="B63" s="6" t="s">
        <v>113</v>
      </c>
      <c r="C63" s="266">
        <v>45502</v>
      </c>
      <c r="D63" s="266">
        <v>45506</v>
      </c>
      <c r="E63" s="266">
        <v>45340</v>
      </c>
      <c r="F63" s="140" t="s">
        <v>66</v>
      </c>
      <c r="G63" s="140"/>
      <c r="H63" s="274"/>
      <c r="I63" s="6"/>
      <c r="J63" s="8"/>
      <c r="K63" s="8">
        <v>1</v>
      </c>
      <c r="L63" s="8">
        <v>2</v>
      </c>
      <c r="M63" s="6"/>
      <c r="N63" s="275"/>
      <c r="O63" s="6"/>
      <c r="P63" s="8"/>
      <c r="Q63" s="8" t="s">
        <v>31</v>
      </c>
      <c r="R63" s="9"/>
      <c r="S63" s="9"/>
      <c r="T63" s="9"/>
      <c r="U63" s="33"/>
      <c r="V63" s="245" t="str">
        <f t="shared" si="28"/>
        <v>S</v>
      </c>
      <c r="W63" s="146">
        <f t="shared" si="8"/>
        <v>2</v>
      </c>
      <c r="X63" s="146">
        <f t="shared" si="32"/>
        <v>4</v>
      </c>
      <c r="Z63" s="42">
        <f t="shared" si="29"/>
        <v>45340</v>
      </c>
      <c r="AB63">
        <f t="shared" si="30"/>
        <v>162</v>
      </c>
      <c r="AC63">
        <f t="shared" si="10"/>
        <v>0</v>
      </c>
      <c r="AD63">
        <f t="shared" si="11"/>
        <v>0</v>
      </c>
      <c r="AE63">
        <f t="shared" si="12"/>
        <v>1</v>
      </c>
      <c r="AF63">
        <f t="shared" si="13"/>
        <v>0</v>
      </c>
      <c r="AG63">
        <f t="shared" si="14"/>
        <v>0</v>
      </c>
      <c r="AH63" s="246">
        <f t="shared" si="31"/>
        <v>0</v>
      </c>
      <c r="AT63" s="6">
        <f t="shared" si="41"/>
        <v>0</v>
      </c>
      <c r="AU63" s="6">
        <f t="shared" si="41"/>
        <v>0</v>
      </c>
      <c r="AV63" s="6">
        <f t="shared" si="41"/>
        <v>0</v>
      </c>
      <c r="AW63" s="6">
        <f t="shared" si="41"/>
        <v>0</v>
      </c>
      <c r="AX63" s="6">
        <f t="shared" si="41"/>
        <v>0</v>
      </c>
      <c r="AY63" s="6">
        <f t="shared" si="41"/>
        <v>0</v>
      </c>
      <c r="AZ63" s="6">
        <f t="shared" si="41"/>
        <v>0</v>
      </c>
      <c r="BA63" s="6">
        <f t="shared" si="41"/>
        <v>4</v>
      </c>
      <c r="BB63" s="6">
        <f t="shared" si="41"/>
        <v>4</v>
      </c>
      <c r="BC63" s="6">
        <f t="shared" si="41"/>
        <v>4</v>
      </c>
      <c r="BD63" s="6">
        <f t="shared" si="42"/>
        <v>4</v>
      </c>
      <c r="BE63" s="6">
        <f t="shared" si="42"/>
        <v>4</v>
      </c>
      <c r="BF63" s="6">
        <f t="shared" si="42"/>
        <v>4</v>
      </c>
      <c r="BG63" s="6">
        <f t="shared" si="42"/>
        <v>4</v>
      </c>
      <c r="BH63" s="6">
        <f t="shared" si="42"/>
        <v>4</v>
      </c>
      <c r="BI63" s="6">
        <f t="shared" si="42"/>
        <v>4</v>
      </c>
      <c r="BJ63" s="6">
        <f t="shared" si="42"/>
        <v>4</v>
      </c>
      <c r="BK63" s="6">
        <f t="shared" si="42"/>
        <v>4</v>
      </c>
      <c r="BL63" s="6">
        <f t="shared" si="42"/>
        <v>4</v>
      </c>
      <c r="BM63" s="6">
        <f t="shared" si="42"/>
        <v>4</v>
      </c>
      <c r="BN63" s="6">
        <f t="shared" si="43"/>
        <v>4</v>
      </c>
      <c r="BO63" s="6">
        <f t="shared" si="43"/>
        <v>4</v>
      </c>
      <c r="BP63" s="6">
        <f t="shared" si="43"/>
        <v>4</v>
      </c>
      <c r="BQ63" s="6">
        <f t="shared" si="43"/>
        <v>4</v>
      </c>
      <c r="BR63" s="6">
        <f t="shared" si="43"/>
        <v>4</v>
      </c>
      <c r="BS63" s="6">
        <f t="shared" si="43"/>
        <v>4</v>
      </c>
      <c r="BT63" s="6">
        <f t="shared" si="43"/>
        <v>4</v>
      </c>
      <c r="BU63" s="6">
        <f t="shared" si="43"/>
        <v>4</v>
      </c>
      <c r="BV63" s="6">
        <f t="shared" si="43"/>
        <v>4</v>
      </c>
      <c r="BW63" s="6">
        <f t="shared" si="43"/>
        <v>4</v>
      </c>
      <c r="BX63" s="6">
        <f t="shared" si="44"/>
        <v>4</v>
      </c>
      <c r="BY63" s="6">
        <f t="shared" si="44"/>
        <v>4</v>
      </c>
      <c r="BZ63" s="6">
        <f t="shared" si="44"/>
        <v>4</v>
      </c>
      <c r="CA63" s="6">
        <f t="shared" si="44"/>
        <v>4</v>
      </c>
      <c r="CB63" s="6">
        <f t="shared" si="44"/>
        <v>4</v>
      </c>
      <c r="CC63" s="6">
        <f t="shared" si="44"/>
        <v>4</v>
      </c>
      <c r="CD63" s="6">
        <f t="shared" si="44"/>
        <v>4</v>
      </c>
      <c r="CE63" s="6">
        <f t="shared" si="44"/>
        <v>4</v>
      </c>
      <c r="CF63" s="6">
        <f t="shared" si="44"/>
        <v>4</v>
      </c>
      <c r="CG63" s="6">
        <f t="shared" si="44"/>
        <v>4</v>
      </c>
      <c r="CH63" s="6">
        <f t="shared" si="44"/>
        <v>4</v>
      </c>
      <c r="CI63" s="6">
        <f t="shared" si="44"/>
        <v>4</v>
      </c>
      <c r="CJ63" s="6">
        <f t="shared" si="44"/>
        <v>4</v>
      </c>
      <c r="CK63" s="6"/>
      <c r="CL63" s="6"/>
    </row>
    <row r="64" spans="1:90" x14ac:dyDescent="0.35">
      <c r="A64" s="8">
        <v>63</v>
      </c>
      <c r="B64" s="6" t="s">
        <v>114</v>
      </c>
      <c r="C64" s="266">
        <v>45533</v>
      </c>
      <c r="D64" s="266">
        <v>45537</v>
      </c>
      <c r="E64" s="266">
        <v>45340</v>
      </c>
      <c r="F64" s="140" t="s">
        <v>30</v>
      </c>
      <c r="G64" s="140" t="s">
        <v>26</v>
      </c>
      <c r="H64" s="274" t="s">
        <v>115</v>
      </c>
      <c r="I64" s="6" t="s">
        <v>116</v>
      </c>
      <c r="J64" s="8">
        <v>10</v>
      </c>
      <c r="K64" s="8">
        <v>1</v>
      </c>
      <c r="L64" s="8">
        <v>2</v>
      </c>
      <c r="M64" s="264" t="s">
        <v>117</v>
      </c>
      <c r="N64" s="275">
        <v>20967489</v>
      </c>
      <c r="O64" s="6" t="s">
        <v>118</v>
      </c>
      <c r="P64" s="8"/>
      <c r="Q64" s="8" t="s">
        <v>31</v>
      </c>
      <c r="R64" s="9"/>
      <c r="S64" s="9"/>
      <c r="T64" s="9">
        <v>3942</v>
      </c>
      <c r="U64" s="33"/>
      <c r="V64" s="245" t="str">
        <f t="shared" si="28"/>
        <v>DK</v>
      </c>
      <c r="W64" s="146">
        <f t="shared" si="8"/>
        <v>2</v>
      </c>
      <c r="X64" s="146">
        <f t="shared" si="32"/>
        <v>4</v>
      </c>
      <c r="Z64" s="42">
        <f t="shared" si="29"/>
        <v>45340</v>
      </c>
      <c r="AB64">
        <f t="shared" si="30"/>
        <v>193</v>
      </c>
      <c r="AC64">
        <f t="shared" si="10"/>
        <v>0</v>
      </c>
      <c r="AD64">
        <f t="shared" si="11"/>
        <v>0</v>
      </c>
      <c r="AE64">
        <f t="shared" si="12"/>
        <v>0</v>
      </c>
      <c r="AF64">
        <f t="shared" si="13"/>
        <v>1</v>
      </c>
      <c r="AG64">
        <f t="shared" si="14"/>
        <v>0</v>
      </c>
      <c r="AH64" s="246" t="str">
        <f t="shared" si="31"/>
        <v>web</v>
      </c>
      <c r="AT64" s="6">
        <f t="shared" si="41"/>
        <v>0</v>
      </c>
      <c r="AU64" s="6">
        <f t="shared" si="41"/>
        <v>0</v>
      </c>
      <c r="AV64" s="6">
        <f t="shared" si="41"/>
        <v>0</v>
      </c>
      <c r="AW64" s="6">
        <f t="shared" si="41"/>
        <v>0</v>
      </c>
      <c r="AX64" s="6">
        <f t="shared" si="41"/>
        <v>0</v>
      </c>
      <c r="AY64" s="6">
        <f t="shared" si="41"/>
        <v>0</v>
      </c>
      <c r="AZ64" s="6">
        <f t="shared" si="41"/>
        <v>0</v>
      </c>
      <c r="BA64" s="6">
        <f t="shared" si="41"/>
        <v>4</v>
      </c>
      <c r="BB64" s="6">
        <f t="shared" si="41"/>
        <v>4</v>
      </c>
      <c r="BC64" s="6">
        <f t="shared" si="41"/>
        <v>4</v>
      </c>
      <c r="BD64" s="6">
        <f t="shared" si="42"/>
        <v>4</v>
      </c>
      <c r="BE64" s="6">
        <f t="shared" si="42"/>
        <v>4</v>
      </c>
      <c r="BF64" s="6">
        <f t="shared" si="42"/>
        <v>4</v>
      </c>
      <c r="BG64" s="6">
        <f t="shared" si="42"/>
        <v>4</v>
      </c>
      <c r="BH64" s="6">
        <f t="shared" si="42"/>
        <v>4</v>
      </c>
      <c r="BI64" s="6">
        <f t="shared" si="42"/>
        <v>4</v>
      </c>
      <c r="BJ64" s="6">
        <f t="shared" si="42"/>
        <v>4</v>
      </c>
      <c r="BK64" s="6">
        <f t="shared" si="42"/>
        <v>4</v>
      </c>
      <c r="BL64" s="6">
        <f t="shared" si="42"/>
        <v>4</v>
      </c>
      <c r="BM64" s="6">
        <f t="shared" si="42"/>
        <v>4</v>
      </c>
      <c r="BN64" s="6">
        <f t="shared" si="43"/>
        <v>4</v>
      </c>
      <c r="BO64" s="6">
        <f t="shared" si="43"/>
        <v>4</v>
      </c>
      <c r="BP64" s="6">
        <f t="shared" si="43"/>
        <v>4</v>
      </c>
      <c r="BQ64" s="6">
        <f t="shared" si="43"/>
        <v>4</v>
      </c>
      <c r="BR64" s="6">
        <f t="shared" si="43"/>
        <v>4</v>
      </c>
      <c r="BS64" s="6">
        <f t="shared" si="43"/>
        <v>4</v>
      </c>
      <c r="BT64" s="6">
        <f t="shared" si="43"/>
        <v>4</v>
      </c>
      <c r="BU64" s="6">
        <f t="shared" si="43"/>
        <v>4</v>
      </c>
      <c r="BV64" s="6">
        <f t="shared" si="43"/>
        <v>4</v>
      </c>
      <c r="BW64" s="6">
        <f t="shared" si="43"/>
        <v>4</v>
      </c>
      <c r="BX64" s="6">
        <f t="shared" si="44"/>
        <v>4</v>
      </c>
      <c r="BY64" s="6">
        <f t="shared" si="44"/>
        <v>4</v>
      </c>
      <c r="BZ64" s="6">
        <f t="shared" si="44"/>
        <v>4</v>
      </c>
      <c r="CA64" s="6">
        <f t="shared" si="44"/>
        <v>4</v>
      </c>
      <c r="CB64" s="6">
        <f t="shared" si="44"/>
        <v>4</v>
      </c>
      <c r="CC64" s="6">
        <f t="shared" si="44"/>
        <v>4</v>
      </c>
      <c r="CD64" s="6">
        <f t="shared" si="44"/>
        <v>4</v>
      </c>
      <c r="CE64" s="6">
        <f t="shared" si="44"/>
        <v>4</v>
      </c>
      <c r="CF64" s="6">
        <f t="shared" si="44"/>
        <v>4</v>
      </c>
      <c r="CG64" s="6">
        <f t="shared" si="44"/>
        <v>4</v>
      </c>
      <c r="CH64" s="6">
        <f t="shared" si="44"/>
        <v>4</v>
      </c>
      <c r="CI64" s="6">
        <f t="shared" si="44"/>
        <v>4</v>
      </c>
      <c r="CJ64" s="6">
        <f t="shared" si="44"/>
        <v>4</v>
      </c>
      <c r="CK64" s="6"/>
      <c r="CL64" s="6"/>
    </row>
    <row r="65" spans="1:90" x14ac:dyDescent="0.35">
      <c r="A65" s="8">
        <v>64</v>
      </c>
      <c r="B65" s="6" t="s">
        <v>119</v>
      </c>
      <c r="C65" s="266">
        <v>45506</v>
      </c>
      <c r="D65" s="266">
        <v>45510</v>
      </c>
      <c r="E65" s="266">
        <v>45341</v>
      </c>
      <c r="F65" s="140" t="s">
        <v>30</v>
      </c>
      <c r="G65" s="140" t="s">
        <v>26</v>
      </c>
      <c r="H65" s="274"/>
      <c r="I65" s="6"/>
      <c r="J65" s="8">
        <v>10</v>
      </c>
      <c r="K65" s="8">
        <v>1</v>
      </c>
      <c r="L65" s="8">
        <v>2</v>
      </c>
      <c r="M65" s="6"/>
      <c r="N65" s="275">
        <v>27570750</v>
      </c>
      <c r="O65" s="6"/>
      <c r="P65" s="8"/>
      <c r="Q65" s="8" t="s">
        <v>31</v>
      </c>
      <c r="R65" s="9"/>
      <c r="S65" s="9"/>
      <c r="T65" s="9"/>
      <c r="U65" s="33"/>
      <c r="V65" s="245" t="str">
        <f t="shared" si="28"/>
        <v>DK</v>
      </c>
      <c r="W65" s="146">
        <f t="shared" si="8"/>
        <v>2</v>
      </c>
      <c r="X65" s="146">
        <f t="shared" si="32"/>
        <v>4</v>
      </c>
      <c r="Z65" s="42">
        <f t="shared" si="29"/>
        <v>45341</v>
      </c>
      <c r="AB65">
        <f t="shared" si="30"/>
        <v>165</v>
      </c>
      <c r="AC65">
        <f t="shared" si="10"/>
        <v>0</v>
      </c>
      <c r="AD65">
        <f t="shared" si="11"/>
        <v>0</v>
      </c>
      <c r="AE65">
        <f t="shared" si="12"/>
        <v>1</v>
      </c>
      <c r="AF65">
        <f t="shared" si="13"/>
        <v>0</v>
      </c>
      <c r="AG65">
        <f t="shared" si="14"/>
        <v>0</v>
      </c>
      <c r="AH65" s="246" t="str">
        <f t="shared" si="31"/>
        <v>web</v>
      </c>
      <c r="AT65" s="6">
        <f t="shared" si="41"/>
        <v>0</v>
      </c>
      <c r="AU65" s="6">
        <f t="shared" si="41"/>
        <v>0</v>
      </c>
      <c r="AV65" s="6">
        <f t="shared" si="41"/>
        <v>0</v>
      </c>
      <c r="AW65" s="6">
        <f t="shared" si="41"/>
        <v>0</v>
      </c>
      <c r="AX65" s="6">
        <f t="shared" si="41"/>
        <v>0</v>
      </c>
      <c r="AY65" s="6">
        <f t="shared" si="41"/>
        <v>0</v>
      </c>
      <c r="AZ65" s="6">
        <f t="shared" si="41"/>
        <v>0</v>
      </c>
      <c r="BA65" s="6">
        <f t="shared" si="41"/>
        <v>0</v>
      </c>
      <c r="BB65" s="6">
        <f t="shared" si="41"/>
        <v>4</v>
      </c>
      <c r="BC65" s="6">
        <f t="shared" si="41"/>
        <v>4</v>
      </c>
      <c r="BD65" s="6">
        <f t="shared" si="42"/>
        <v>4</v>
      </c>
      <c r="BE65" s="6">
        <f t="shared" si="42"/>
        <v>4</v>
      </c>
      <c r="BF65" s="6">
        <f t="shared" si="42"/>
        <v>4</v>
      </c>
      <c r="BG65" s="6">
        <f t="shared" si="42"/>
        <v>4</v>
      </c>
      <c r="BH65" s="6">
        <f t="shared" si="42"/>
        <v>4</v>
      </c>
      <c r="BI65" s="6">
        <f t="shared" si="42"/>
        <v>4</v>
      </c>
      <c r="BJ65" s="6">
        <f t="shared" si="42"/>
        <v>4</v>
      </c>
      <c r="BK65" s="6">
        <f t="shared" si="42"/>
        <v>4</v>
      </c>
      <c r="BL65" s="6">
        <f t="shared" si="42"/>
        <v>4</v>
      </c>
      <c r="BM65" s="6">
        <f t="shared" si="42"/>
        <v>4</v>
      </c>
      <c r="BN65" s="6">
        <f t="shared" si="43"/>
        <v>4</v>
      </c>
      <c r="BO65" s="6">
        <f t="shared" si="43"/>
        <v>4</v>
      </c>
      <c r="BP65" s="6">
        <f t="shared" si="43"/>
        <v>4</v>
      </c>
      <c r="BQ65" s="6">
        <f t="shared" si="43"/>
        <v>4</v>
      </c>
      <c r="BR65" s="6">
        <f t="shared" si="43"/>
        <v>4</v>
      </c>
      <c r="BS65" s="6">
        <f t="shared" si="43"/>
        <v>4</v>
      </c>
      <c r="BT65" s="6">
        <f t="shared" si="43"/>
        <v>4</v>
      </c>
      <c r="BU65" s="6">
        <f t="shared" si="43"/>
        <v>4</v>
      </c>
      <c r="BV65" s="6">
        <f t="shared" si="43"/>
        <v>4</v>
      </c>
      <c r="BW65" s="6">
        <f t="shared" si="43"/>
        <v>4</v>
      </c>
      <c r="BX65" s="6">
        <f t="shared" si="44"/>
        <v>4</v>
      </c>
      <c r="BY65" s="6">
        <f t="shared" si="44"/>
        <v>4</v>
      </c>
      <c r="BZ65" s="6">
        <f t="shared" si="44"/>
        <v>4</v>
      </c>
      <c r="CA65" s="6">
        <f t="shared" si="44"/>
        <v>4</v>
      </c>
      <c r="CB65" s="6">
        <f t="shared" si="44"/>
        <v>4</v>
      </c>
      <c r="CC65" s="6">
        <f t="shared" si="44"/>
        <v>4</v>
      </c>
      <c r="CD65" s="6">
        <f t="shared" si="44"/>
        <v>4</v>
      </c>
      <c r="CE65" s="6">
        <f t="shared" si="44"/>
        <v>4</v>
      </c>
      <c r="CF65" s="6">
        <f t="shared" si="44"/>
        <v>4</v>
      </c>
      <c r="CG65" s="6">
        <f t="shared" si="44"/>
        <v>4</v>
      </c>
      <c r="CH65" s="6">
        <f t="shared" si="44"/>
        <v>4</v>
      </c>
      <c r="CI65" s="6">
        <f t="shared" si="44"/>
        <v>4</v>
      </c>
      <c r="CJ65" s="6">
        <f t="shared" si="44"/>
        <v>4</v>
      </c>
      <c r="CK65" s="6"/>
      <c r="CL65" s="6"/>
    </row>
    <row r="66" spans="1:90" x14ac:dyDescent="0.35">
      <c r="A66" s="8">
        <v>65</v>
      </c>
      <c r="B66" s="6" t="s">
        <v>120</v>
      </c>
      <c r="C66" s="266">
        <v>45560</v>
      </c>
      <c r="D66" s="266">
        <v>45567</v>
      </c>
      <c r="E66" s="266">
        <v>45341</v>
      </c>
      <c r="F66" s="140" t="s">
        <v>28</v>
      </c>
      <c r="G66" s="140"/>
      <c r="H66" s="274"/>
      <c r="I66" s="6"/>
      <c r="J66" s="8"/>
      <c r="K66" s="8"/>
      <c r="L66" s="8"/>
      <c r="M66" s="6"/>
      <c r="N66" s="275"/>
      <c r="O66" s="6"/>
      <c r="P66" s="8"/>
      <c r="Q66" s="8"/>
      <c r="R66" s="9"/>
      <c r="S66" s="9"/>
      <c r="T66" s="9"/>
      <c r="U66" s="33"/>
      <c r="V66" s="245" t="str">
        <f t="shared" ref="V66:V97" si="45">F66</f>
        <v>cansl</v>
      </c>
      <c r="W66" s="146">
        <f t="shared" si="8"/>
        <v>0</v>
      </c>
      <c r="X66" s="146"/>
      <c r="Z66" s="42">
        <f t="shared" ref="Z66:Z97" si="46">E66</f>
        <v>45341</v>
      </c>
      <c r="AA66" s="236">
        <v>45352</v>
      </c>
      <c r="AB66">
        <f t="shared" ref="AB66:AB97" si="47">C66-Z66</f>
        <v>219</v>
      </c>
      <c r="AC66">
        <f t="shared" si="10"/>
        <v>0</v>
      </c>
      <c r="AD66">
        <f t="shared" si="11"/>
        <v>0</v>
      </c>
      <c r="AE66">
        <f t="shared" si="12"/>
        <v>0</v>
      </c>
      <c r="AF66">
        <f t="shared" si="13"/>
        <v>1</v>
      </c>
      <c r="AG66">
        <f t="shared" si="14"/>
        <v>0</v>
      </c>
      <c r="AH66" s="246">
        <f t="shared" ref="AH66:AH97" si="48">G66</f>
        <v>0</v>
      </c>
      <c r="AT66" s="6">
        <f t="shared" si="41"/>
        <v>0</v>
      </c>
      <c r="AU66" s="6">
        <f t="shared" si="41"/>
        <v>0</v>
      </c>
      <c r="AV66" s="6">
        <f t="shared" si="41"/>
        <v>0</v>
      </c>
      <c r="AW66" s="6">
        <f t="shared" si="41"/>
        <v>0</v>
      </c>
      <c r="AX66" s="6">
        <f t="shared" si="41"/>
        <v>0</v>
      </c>
      <c r="AY66" s="6">
        <f t="shared" si="41"/>
        <v>0</v>
      </c>
      <c r="AZ66" s="6">
        <f t="shared" si="41"/>
        <v>0</v>
      </c>
      <c r="BA66" s="6">
        <f t="shared" si="41"/>
        <v>0</v>
      </c>
      <c r="BB66" s="6">
        <f t="shared" si="41"/>
        <v>0</v>
      </c>
      <c r="BC66" s="6">
        <f t="shared" si="41"/>
        <v>0</v>
      </c>
      <c r="BD66" s="6">
        <f t="shared" si="42"/>
        <v>0</v>
      </c>
      <c r="BE66" s="6">
        <f t="shared" si="42"/>
        <v>0</v>
      </c>
      <c r="BF66" s="6">
        <f t="shared" si="42"/>
        <v>0</v>
      </c>
      <c r="BG66" s="6">
        <f t="shared" si="42"/>
        <v>0</v>
      </c>
      <c r="BH66" s="6">
        <f t="shared" si="42"/>
        <v>0</v>
      </c>
      <c r="BI66" s="6">
        <f t="shared" si="42"/>
        <v>0</v>
      </c>
      <c r="BJ66" s="6">
        <f t="shared" si="42"/>
        <v>0</v>
      </c>
      <c r="BK66" s="6">
        <f t="shared" si="42"/>
        <v>0</v>
      </c>
      <c r="BL66" s="6">
        <f t="shared" si="42"/>
        <v>0</v>
      </c>
      <c r="BM66" s="6">
        <f t="shared" si="42"/>
        <v>0</v>
      </c>
      <c r="BN66" s="6">
        <f t="shared" si="43"/>
        <v>0</v>
      </c>
      <c r="BO66" s="6">
        <f t="shared" si="43"/>
        <v>0</v>
      </c>
      <c r="BP66" s="6">
        <f t="shared" si="43"/>
        <v>0</v>
      </c>
      <c r="BQ66" s="6">
        <f t="shared" si="43"/>
        <v>0</v>
      </c>
      <c r="BR66" s="6">
        <f t="shared" si="43"/>
        <v>0</v>
      </c>
      <c r="BS66" s="6">
        <f t="shared" si="43"/>
        <v>0</v>
      </c>
      <c r="BT66" s="6">
        <f t="shared" si="43"/>
        <v>0</v>
      </c>
      <c r="BU66" s="6">
        <f t="shared" si="43"/>
        <v>0</v>
      </c>
      <c r="BV66" s="6">
        <f t="shared" si="43"/>
        <v>0</v>
      </c>
      <c r="BW66" s="6">
        <f t="shared" si="43"/>
        <v>0</v>
      </c>
      <c r="BX66" s="6">
        <f t="shared" si="44"/>
        <v>0</v>
      </c>
      <c r="BY66" s="6">
        <f t="shared" si="44"/>
        <v>0</v>
      </c>
      <c r="BZ66" s="6">
        <f t="shared" si="44"/>
        <v>0</v>
      </c>
      <c r="CA66" s="6">
        <f t="shared" si="44"/>
        <v>0</v>
      </c>
      <c r="CB66" s="6">
        <f t="shared" si="44"/>
        <v>0</v>
      </c>
      <c r="CC66" s="6">
        <f t="shared" si="44"/>
        <v>0</v>
      </c>
      <c r="CD66" s="6">
        <f t="shared" si="44"/>
        <v>0</v>
      </c>
      <c r="CE66" s="6">
        <f t="shared" si="44"/>
        <v>0</v>
      </c>
      <c r="CF66" s="6">
        <f t="shared" si="44"/>
        <v>0</v>
      </c>
      <c r="CG66" s="6">
        <f t="shared" si="44"/>
        <v>0</v>
      </c>
      <c r="CH66" s="6">
        <f t="shared" si="44"/>
        <v>0</v>
      </c>
      <c r="CI66" s="6">
        <f t="shared" si="44"/>
        <v>0</v>
      </c>
      <c r="CJ66" s="6">
        <f t="shared" si="44"/>
        <v>0</v>
      </c>
      <c r="CK66" s="6"/>
      <c r="CL66" s="6"/>
    </row>
    <row r="67" spans="1:90" x14ac:dyDescent="0.35">
      <c r="A67" s="8">
        <v>66</v>
      </c>
      <c r="B67" s="6" t="s">
        <v>121</v>
      </c>
      <c r="C67" s="266">
        <v>45438</v>
      </c>
      <c r="D67" s="266">
        <v>45446</v>
      </c>
      <c r="E67" s="266">
        <v>45341</v>
      </c>
      <c r="F67" s="140" t="s">
        <v>41</v>
      </c>
      <c r="G67" s="140" t="s">
        <v>95</v>
      </c>
      <c r="H67" s="274"/>
      <c r="I67" s="6"/>
      <c r="J67" s="8"/>
      <c r="K67" s="8">
        <v>1</v>
      </c>
      <c r="L67" s="8">
        <v>2</v>
      </c>
      <c r="M67" s="6"/>
      <c r="N67" s="275" t="s">
        <v>122</v>
      </c>
      <c r="O67" s="6"/>
      <c r="P67" s="8"/>
      <c r="Q67" s="8"/>
      <c r="R67" s="9"/>
      <c r="S67" s="9"/>
      <c r="T67" s="9">
        <v>7240</v>
      </c>
      <c r="U67" s="33"/>
      <c r="V67" s="245" t="str">
        <f t="shared" si="45"/>
        <v>D</v>
      </c>
      <c r="W67" s="146">
        <f t="shared" ref="W67:W130" si="49">L67</f>
        <v>2</v>
      </c>
      <c r="X67" s="146">
        <f t="shared" ref="X67:X76" si="50">(D67-C67)</f>
        <v>8</v>
      </c>
      <c r="Z67" s="42">
        <f t="shared" si="46"/>
        <v>45341</v>
      </c>
      <c r="AB67">
        <f t="shared" si="47"/>
        <v>97</v>
      </c>
      <c r="AC67">
        <f t="shared" ref="AC67:AC130" si="51">IF(AND(AB67&lt;$AC$1,AB67&gt;0),1,0)</f>
        <v>0</v>
      </c>
      <c r="AD67">
        <f t="shared" ref="AD67:AD130" si="52">IF(AND(AB67&gt;=$AC$1,AB67&lt;$AD$1),1,)</f>
        <v>0</v>
      </c>
      <c r="AE67">
        <f t="shared" ref="AE67:AE130" si="53">IF(AND(AB67&gt;=$AD$1,AB67&lt;$AE$1),1,)</f>
        <v>1</v>
      </c>
      <c r="AF67">
        <f t="shared" ref="AF67:AF130" si="54">IF(AND(AB67&lt;$AF$1,AB67&gt;$AE$1),1,)</f>
        <v>0</v>
      </c>
      <c r="AG67">
        <f t="shared" ref="AG67:AG130" si="55">IF((AB67&gt;=$AG$1),1,)</f>
        <v>0</v>
      </c>
      <c r="AH67" s="246" t="str">
        <f t="shared" si="48"/>
        <v>bc</v>
      </c>
      <c r="AT67" s="6">
        <f t="shared" si="41"/>
        <v>0</v>
      </c>
      <c r="AU67" s="6">
        <f t="shared" si="41"/>
        <v>0</v>
      </c>
      <c r="AV67" s="6">
        <f t="shared" si="41"/>
        <v>0</v>
      </c>
      <c r="AW67" s="6">
        <f t="shared" si="41"/>
        <v>0</v>
      </c>
      <c r="AX67" s="6">
        <f t="shared" si="41"/>
        <v>0</v>
      </c>
      <c r="AY67" s="6">
        <f t="shared" si="41"/>
        <v>0</v>
      </c>
      <c r="AZ67" s="6">
        <f t="shared" si="41"/>
        <v>0</v>
      </c>
      <c r="BA67" s="6">
        <f t="shared" si="41"/>
        <v>0</v>
      </c>
      <c r="BB67" s="6">
        <f t="shared" si="41"/>
        <v>8</v>
      </c>
      <c r="BC67" s="6">
        <f t="shared" si="41"/>
        <v>8</v>
      </c>
      <c r="BD67" s="6">
        <f t="shared" si="42"/>
        <v>8</v>
      </c>
      <c r="BE67" s="6">
        <f t="shared" si="42"/>
        <v>8</v>
      </c>
      <c r="BF67" s="6">
        <f t="shared" si="42"/>
        <v>8</v>
      </c>
      <c r="BG67" s="6">
        <f t="shared" si="42"/>
        <v>8</v>
      </c>
      <c r="BH67" s="6">
        <f t="shared" si="42"/>
        <v>8</v>
      </c>
      <c r="BI67" s="6">
        <f t="shared" si="42"/>
        <v>8</v>
      </c>
      <c r="BJ67" s="6">
        <f t="shared" si="42"/>
        <v>8</v>
      </c>
      <c r="BK67" s="6">
        <f t="shared" si="42"/>
        <v>8</v>
      </c>
      <c r="BL67" s="6">
        <f t="shared" si="42"/>
        <v>8</v>
      </c>
      <c r="BM67" s="6">
        <f t="shared" si="42"/>
        <v>8</v>
      </c>
      <c r="BN67" s="6">
        <f t="shared" si="43"/>
        <v>8</v>
      </c>
      <c r="BO67" s="6">
        <f t="shared" si="43"/>
        <v>8</v>
      </c>
      <c r="BP67" s="6">
        <f t="shared" si="43"/>
        <v>8</v>
      </c>
      <c r="BQ67" s="6">
        <f t="shared" si="43"/>
        <v>8</v>
      </c>
      <c r="BR67" s="6">
        <f t="shared" si="43"/>
        <v>8</v>
      </c>
      <c r="BS67" s="6">
        <f t="shared" si="43"/>
        <v>8</v>
      </c>
      <c r="BT67" s="6">
        <f t="shared" si="43"/>
        <v>8</v>
      </c>
      <c r="BU67" s="6">
        <f t="shared" si="43"/>
        <v>8</v>
      </c>
      <c r="BV67" s="6">
        <f t="shared" si="43"/>
        <v>8</v>
      </c>
      <c r="BW67" s="6">
        <f t="shared" si="43"/>
        <v>8</v>
      </c>
      <c r="BX67" s="6">
        <f t="shared" si="44"/>
        <v>8</v>
      </c>
      <c r="BY67" s="6">
        <f t="shared" si="44"/>
        <v>8</v>
      </c>
      <c r="BZ67" s="6">
        <f t="shared" si="44"/>
        <v>8</v>
      </c>
      <c r="CA67" s="6">
        <f t="shared" si="44"/>
        <v>8</v>
      </c>
      <c r="CB67" s="6">
        <f t="shared" si="44"/>
        <v>8</v>
      </c>
      <c r="CC67" s="6">
        <f t="shared" si="44"/>
        <v>8</v>
      </c>
      <c r="CD67" s="6">
        <f t="shared" si="44"/>
        <v>8</v>
      </c>
      <c r="CE67" s="6">
        <f t="shared" si="44"/>
        <v>8</v>
      </c>
      <c r="CF67" s="6">
        <f t="shared" si="44"/>
        <v>8</v>
      </c>
      <c r="CG67" s="6">
        <f t="shared" si="44"/>
        <v>8</v>
      </c>
      <c r="CH67" s="6">
        <f t="shared" si="44"/>
        <v>8</v>
      </c>
      <c r="CI67" s="6">
        <f t="shared" si="44"/>
        <v>8</v>
      </c>
      <c r="CJ67" s="6">
        <f t="shared" si="44"/>
        <v>8</v>
      </c>
      <c r="CK67" s="6"/>
      <c r="CL67" s="6"/>
    </row>
    <row r="68" spans="1:90" x14ac:dyDescent="0.35">
      <c r="A68" s="8">
        <v>67</v>
      </c>
      <c r="B68" s="6" t="s">
        <v>123</v>
      </c>
      <c r="C68" s="266">
        <v>45415</v>
      </c>
      <c r="D68" s="266">
        <v>45419</v>
      </c>
      <c r="E68" s="266">
        <v>45343</v>
      </c>
      <c r="F68" s="140" t="s">
        <v>30</v>
      </c>
      <c r="G68" s="140"/>
      <c r="H68" s="274"/>
      <c r="I68" s="6"/>
      <c r="J68" s="8"/>
      <c r="K68" s="8">
        <v>1</v>
      </c>
      <c r="L68" s="8">
        <v>2</v>
      </c>
      <c r="M68" s="6"/>
      <c r="N68" s="275"/>
      <c r="O68" s="6"/>
      <c r="P68" s="8"/>
      <c r="Q68" s="8" t="s">
        <v>31</v>
      </c>
      <c r="R68" s="9"/>
      <c r="S68" s="9"/>
      <c r="T68" s="9"/>
      <c r="U68" s="33"/>
      <c r="V68" s="245" t="str">
        <f t="shared" si="45"/>
        <v>DK</v>
      </c>
      <c r="W68" s="146">
        <f t="shared" si="49"/>
        <v>2</v>
      </c>
      <c r="X68" s="146">
        <f t="shared" si="50"/>
        <v>4</v>
      </c>
      <c r="Z68" s="42">
        <f t="shared" si="46"/>
        <v>45343</v>
      </c>
      <c r="AB68">
        <f t="shared" si="47"/>
        <v>72</v>
      </c>
      <c r="AC68">
        <f t="shared" si="51"/>
        <v>0</v>
      </c>
      <c r="AD68">
        <f t="shared" si="52"/>
        <v>1</v>
      </c>
      <c r="AE68">
        <f t="shared" si="53"/>
        <v>0</v>
      </c>
      <c r="AF68">
        <f t="shared" si="54"/>
        <v>0</v>
      </c>
      <c r="AG68">
        <f t="shared" si="55"/>
        <v>0</v>
      </c>
      <c r="AH68" s="246">
        <f t="shared" si="48"/>
        <v>0</v>
      </c>
      <c r="AT68" s="6">
        <f t="shared" si="41"/>
        <v>0</v>
      </c>
      <c r="AU68" s="6">
        <f t="shared" si="41"/>
        <v>0</v>
      </c>
      <c r="AV68" s="6">
        <f t="shared" si="41"/>
        <v>0</v>
      </c>
      <c r="AW68" s="6">
        <f t="shared" si="41"/>
        <v>0</v>
      </c>
      <c r="AX68" s="6">
        <f t="shared" si="41"/>
        <v>0</v>
      </c>
      <c r="AY68" s="6">
        <f t="shared" si="41"/>
        <v>0</v>
      </c>
      <c r="AZ68" s="6">
        <f t="shared" si="41"/>
        <v>0</v>
      </c>
      <c r="BA68" s="6">
        <f t="shared" si="41"/>
        <v>0</v>
      </c>
      <c r="BB68" s="6">
        <f t="shared" si="41"/>
        <v>4</v>
      </c>
      <c r="BC68" s="6">
        <f t="shared" si="41"/>
        <v>4</v>
      </c>
      <c r="BD68" s="6">
        <f t="shared" si="42"/>
        <v>4</v>
      </c>
      <c r="BE68" s="6">
        <f t="shared" si="42"/>
        <v>4</v>
      </c>
      <c r="BF68" s="6">
        <f t="shared" si="42"/>
        <v>4</v>
      </c>
      <c r="BG68" s="6">
        <f t="shared" si="42"/>
        <v>4</v>
      </c>
      <c r="BH68" s="6">
        <f t="shared" si="42"/>
        <v>4</v>
      </c>
      <c r="BI68" s="6">
        <f t="shared" si="42"/>
        <v>4</v>
      </c>
      <c r="BJ68" s="6">
        <f t="shared" si="42"/>
        <v>4</v>
      </c>
      <c r="BK68" s="6">
        <f t="shared" si="42"/>
        <v>4</v>
      </c>
      <c r="BL68" s="6">
        <f t="shared" si="42"/>
        <v>4</v>
      </c>
      <c r="BM68" s="6">
        <f t="shared" si="42"/>
        <v>4</v>
      </c>
      <c r="BN68" s="6">
        <f t="shared" si="43"/>
        <v>4</v>
      </c>
      <c r="BO68" s="6">
        <f t="shared" si="43"/>
        <v>4</v>
      </c>
      <c r="BP68" s="6">
        <f t="shared" si="43"/>
        <v>4</v>
      </c>
      <c r="BQ68" s="6">
        <f t="shared" si="43"/>
        <v>4</v>
      </c>
      <c r="BR68" s="6">
        <f t="shared" si="43"/>
        <v>4</v>
      </c>
      <c r="BS68" s="6">
        <f t="shared" si="43"/>
        <v>4</v>
      </c>
      <c r="BT68" s="6">
        <f t="shared" si="43"/>
        <v>4</v>
      </c>
      <c r="BU68" s="6">
        <f t="shared" si="43"/>
        <v>4</v>
      </c>
      <c r="BV68" s="6">
        <f t="shared" si="43"/>
        <v>4</v>
      </c>
      <c r="BW68" s="6">
        <f t="shared" si="43"/>
        <v>4</v>
      </c>
      <c r="BX68" s="6">
        <f t="shared" si="44"/>
        <v>4</v>
      </c>
      <c r="BY68" s="6">
        <f t="shared" si="44"/>
        <v>4</v>
      </c>
      <c r="BZ68" s="6">
        <f t="shared" si="44"/>
        <v>4</v>
      </c>
      <c r="CA68" s="6">
        <f t="shared" si="44"/>
        <v>4</v>
      </c>
      <c r="CB68" s="6">
        <f t="shared" si="44"/>
        <v>4</v>
      </c>
      <c r="CC68" s="6">
        <f t="shared" si="44"/>
        <v>4</v>
      </c>
      <c r="CD68" s="6">
        <f t="shared" si="44"/>
        <v>4</v>
      </c>
      <c r="CE68" s="6">
        <f t="shared" si="44"/>
        <v>4</v>
      </c>
      <c r="CF68" s="6">
        <f t="shared" si="44"/>
        <v>4</v>
      </c>
      <c r="CG68" s="6">
        <f t="shared" si="44"/>
        <v>4</v>
      </c>
      <c r="CH68" s="6">
        <f t="shared" si="44"/>
        <v>4</v>
      </c>
      <c r="CI68" s="6">
        <f t="shared" si="44"/>
        <v>4</v>
      </c>
      <c r="CJ68" s="6">
        <f t="shared" si="44"/>
        <v>4</v>
      </c>
      <c r="CK68" s="6"/>
      <c r="CL68" s="6"/>
    </row>
    <row r="69" spans="1:90" x14ac:dyDescent="0.35">
      <c r="A69" s="8">
        <v>68</v>
      </c>
      <c r="B69" s="6" t="s">
        <v>124</v>
      </c>
      <c r="C69" s="266">
        <v>45436</v>
      </c>
      <c r="D69" s="266">
        <v>45438</v>
      </c>
      <c r="E69" s="266">
        <v>45345</v>
      </c>
      <c r="F69" s="140" t="s">
        <v>66</v>
      </c>
      <c r="G69" s="140" t="s">
        <v>95</v>
      </c>
      <c r="H69" s="274"/>
      <c r="I69" s="6"/>
      <c r="J69" s="8"/>
      <c r="K69" s="8">
        <v>1</v>
      </c>
      <c r="L69" s="8">
        <v>2</v>
      </c>
      <c r="M69" s="6"/>
      <c r="N69" s="275">
        <v>46707296990</v>
      </c>
      <c r="O69" s="6"/>
      <c r="P69" s="8"/>
      <c r="Q69" s="8" t="s">
        <v>31</v>
      </c>
      <c r="R69" s="9"/>
      <c r="S69" s="9"/>
      <c r="T69" s="9">
        <v>2190</v>
      </c>
      <c r="U69" s="33"/>
      <c r="V69" s="245" t="str">
        <f t="shared" si="45"/>
        <v>S</v>
      </c>
      <c r="W69" s="146">
        <f t="shared" si="49"/>
        <v>2</v>
      </c>
      <c r="X69" s="146">
        <f t="shared" si="50"/>
        <v>2</v>
      </c>
      <c r="Z69" s="42">
        <f t="shared" si="46"/>
        <v>45345</v>
      </c>
      <c r="AB69">
        <f t="shared" si="47"/>
        <v>91</v>
      </c>
      <c r="AC69">
        <f t="shared" si="51"/>
        <v>0</v>
      </c>
      <c r="AD69">
        <f t="shared" si="52"/>
        <v>0</v>
      </c>
      <c r="AE69">
        <f t="shared" si="53"/>
        <v>1</v>
      </c>
      <c r="AF69">
        <f t="shared" si="54"/>
        <v>0</v>
      </c>
      <c r="AG69">
        <f t="shared" si="55"/>
        <v>0</v>
      </c>
      <c r="AH69" s="246" t="str">
        <f t="shared" si="48"/>
        <v>bc</v>
      </c>
      <c r="AT69" s="6">
        <f t="shared" si="41"/>
        <v>0</v>
      </c>
      <c r="AU69" s="6">
        <f t="shared" si="41"/>
        <v>0</v>
      </c>
      <c r="AV69" s="6">
        <f t="shared" si="41"/>
        <v>0</v>
      </c>
      <c r="AW69" s="6">
        <f t="shared" si="41"/>
        <v>0</v>
      </c>
      <c r="AX69" s="6">
        <f t="shared" si="41"/>
        <v>0</v>
      </c>
      <c r="AY69" s="6">
        <f t="shared" si="41"/>
        <v>0</v>
      </c>
      <c r="AZ69" s="6">
        <f t="shared" si="41"/>
        <v>0</v>
      </c>
      <c r="BA69" s="6">
        <f t="shared" si="41"/>
        <v>0</v>
      </c>
      <c r="BB69" s="6">
        <f t="shared" si="41"/>
        <v>2</v>
      </c>
      <c r="BC69" s="6">
        <f t="shared" si="41"/>
        <v>2</v>
      </c>
      <c r="BD69" s="6">
        <f t="shared" si="42"/>
        <v>2</v>
      </c>
      <c r="BE69" s="6">
        <f t="shared" si="42"/>
        <v>2</v>
      </c>
      <c r="BF69" s="6">
        <f t="shared" si="42"/>
        <v>2</v>
      </c>
      <c r="BG69" s="6">
        <f t="shared" si="42"/>
        <v>2</v>
      </c>
      <c r="BH69" s="6">
        <f t="shared" si="42"/>
        <v>2</v>
      </c>
      <c r="BI69" s="6">
        <f t="shared" si="42"/>
        <v>2</v>
      </c>
      <c r="BJ69" s="6">
        <f t="shared" si="42"/>
        <v>2</v>
      </c>
      <c r="BK69" s="6">
        <f t="shared" si="42"/>
        <v>2</v>
      </c>
      <c r="BL69" s="6">
        <f t="shared" si="42"/>
        <v>2</v>
      </c>
      <c r="BM69" s="6">
        <f t="shared" si="42"/>
        <v>2</v>
      </c>
      <c r="BN69" s="6">
        <f t="shared" si="43"/>
        <v>2</v>
      </c>
      <c r="BO69" s="6">
        <f t="shared" si="43"/>
        <v>2</v>
      </c>
      <c r="BP69" s="6">
        <f t="shared" si="43"/>
        <v>2</v>
      </c>
      <c r="BQ69" s="6">
        <f t="shared" si="43"/>
        <v>2</v>
      </c>
      <c r="BR69" s="6">
        <f t="shared" si="43"/>
        <v>2</v>
      </c>
      <c r="BS69" s="6">
        <f t="shared" si="43"/>
        <v>2</v>
      </c>
      <c r="BT69" s="6">
        <f t="shared" si="43"/>
        <v>2</v>
      </c>
      <c r="BU69" s="6">
        <f t="shared" si="43"/>
        <v>2</v>
      </c>
      <c r="BV69" s="6">
        <f t="shared" si="43"/>
        <v>2</v>
      </c>
      <c r="BW69" s="6">
        <f t="shared" si="43"/>
        <v>2</v>
      </c>
      <c r="BX69" s="6">
        <f t="shared" si="44"/>
        <v>2</v>
      </c>
      <c r="BY69" s="6">
        <f t="shared" si="44"/>
        <v>2</v>
      </c>
      <c r="BZ69" s="6">
        <f t="shared" si="44"/>
        <v>2</v>
      </c>
      <c r="CA69" s="6">
        <f t="shared" si="44"/>
        <v>2</v>
      </c>
      <c r="CB69" s="6">
        <f t="shared" si="44"/>
        <v>2</v>
      </c>
      <c r="CC69" s="6">
        <f t="shared" si="44"/>
        <v>2</v>
      </c>
      <c r="CD69" s="6">
        <f t="shared" si="44"/>
        <v>2</v>
      </c>
      <c r="CE69" s="6">
        <f t="shared" si="44"/>
        <v>2</v>
      </c>
      <c r="CF69" s="6">
        <f t="shared" si="44"/>
        <v>2</v>
      </c>
      <c r="CG69" s="6">
        <f t="shared" si="44"/>
        <v>2</v>
      </c>
      <c r="CH69" s="6">
        <f t="shared" si="44"/>
        <v>2</v>
      </c>
      <c r="CI69" s="6">
        <f t="shared" si="44"/>
        <v>2</v>
      </c>
      <c r="CJ69" s="6">
        <f t="shared" si="44"/>
        <v>2</v>
      </c>
      <c r="CK69" s="6"/>
      <c r="CL69" s="6"/>
    </row>
    <row r="70" spans="1:90" x14ac:dyDescent="0.35">
      <c r="A70" s="8">
        <v>69</v>
      </c>
      <c r="B70" s="6" t="s">
        <v>125</v>
      </c>
      <c r="C70" s="266">
        <v>45523</v>
      </c>
      <c r="D70" s="266">
        <v>45527</v>
      </c>
      <c r="E70" s="266">
        <v>45348</v>
      </c>
      <c r="F70" s="140" t="s">
        <v>30</v>
      </c>
      <c r="G70" s="140"/>
      <c r="H70" s="274"/>
      <c r="I70" s="6"/>
      <c r="J70" s="8"/>
      <c r="K70" s="8">
        <v>1</v>
      </c>
      <c r="L70" s="8">
        <v>2</v>
      </c>
      <c r="M70" s="6"/>
      <c r="N70" s="275"/>
      <c r="O70" s="6"/>
      <c r="P70" s="8"/>
      <c r="Q70" s="8"/>
      <c r="R70" s="9"/>
      <c r="S70" s="9"/>
      <c r="T70" s="9"/>
      <c r="U70" s="33"/>
      <c r="V70" s="245" t="str">
        <f t="shared" si="45"/>
        <v>DK</v>
      </c>
      <c r="W70" s="146">
        <f t="shared" si="49"/>
        <v>2</v>
      </c>
      <c r="X70" s="146">
        <f t="shared" si="50"/>
        <v>4</v>
      </c>
      <c r="Z70" s="42">
        <f t="shared" si="46"/>
        <v>45348</v>
      </c>
      <c r="AB70">
        <f t="shared" si="47"/>
        <v>175</v>
      </c>
      <c r="AC70">
        <f t="shared" si="51"/>
        <v>0</v>
      </c>
      <c r="AD70">
        <f t="shared" si="52"/>
        <v>0</v>
      </c>
      <c r="AE70">
        <f t="shared" si="53"/>
        <v>1</v>
      </c>
      <c r="AF70">
        <f t="shared" si="54"/>
        <v>0</v>
      </c>
      <c r="AG70">
        <f t="shared" si="55"/>
        <v>0</v>
      </c>
      <c r="AH70" s="246">
        <f t="shared" si="48"/>
        <v>0</v>
      </c>
      <c r="AT70" s="6">
        <f t="shared" si="41"/>
        <v>0</v>
      </c>
      <c r="AU70" s="6">
        <f t="shared" si="41"/>
        <v>0</v>
      </c>
      <c r="AV70" s="6">
        <f t="shared" si="41"/>
        <v>0</v>
      </c>
      <c r="AW70" s="6">
        <f t="shared" si="41"/>
        <v>0</v>
      </c>
      <c r="AX70" s="6">
        <f t="shared" si="41"/>
        <v>0</v>
      </c>
      <c r="AY70" s="6">
        <f t="shared" si="41"/>
        <v>0</v>
      </c>
      <c r="AZ70" s="6">
        <f t="shared" si="41"/>
        <v>0</v>
      </c>
      <c r="BA70" s="6">
        <f t="shared" si="41"/>
        <v>0</v>
      </c>
      <c r="BB70" s="6">
        <f t="shared" si="41"/>
        <v>0</v>
      </c>
      <c r="BC70" s="6">
        <f t="shared" si="41"/>
        <v>4</v>
      </c>
      <c r="BD70" s="6">
        <f t="shared" si="42"/>
        <v>4</v>
      </c>
      <c r="BE70" s="6">
        <f t="shared" si="42"/>
        <v>4</v>
      </c>
      <c r="BF70" s="6">
        <f t="shared" si="42"/>
        <v>4</v>
      </c>
      <c r="BG70" s="6">
        <f t="shared" si="42"/>
        <v>4</v>
      </c>
      <c r="BH70" s="6">
        <f t="shared" si="42"/>
        <v>4</v>
      </c>
      <c r="BI70" s="6">
        <f t="shared" si="42"/>
        <v>4</v>
      </c>
      <c r="BJ70" s="6">
        <f t="shared" si="42"/>
        <v>4</v>
      </c>
      <c r="BK70" s="6">
        <f t="shared" si="42"/>
        <v>4</v>
      </c>
      <c r="BL70" s="6">
        <f t="shared" si="42"/>
        <v>4</v>
      </c>
      <c r="BM70" s="6">
        <f t="shared" si="42"/>
        <v>4</v>
      </c>
      <c r="BN70" s="6">
        <f t="shared" si="43"/>
        <v>4</v>
      </c>
      <c r="BO70" s="6">
        <f t="shared" si="43"/>
        <v>4</v>
      </c>
      <c r="BP70" s="6">
        <f t="shared" si="43"/>
        <v>4</v>
      </c>
      <c r="BQ70" s="6">
        <f t="shared" si="43"/>
        <v>4</v>
      </c>
      <c r="BR70" s="6">
        <f t="shared" si="43"/>
        <v>4</v>
      </c>
      <c r="BS70" s="6">
        <f t="shared" si="43"/>
        <v>4</v>
      </c>
      <c r="BT70" s="6">
        <f t="shared" si="43"/>
        <v>4</v>
      </c>
      <c r="BU70" s="6">
        <f t="shared" si="43"/>
        <v>4</v>
      </c>
      <c r="BV70" s="6">
        <f t="shared" si="43"/>
        <v>4</v>
      </c>
      <c r="BW70" s="6">
        <f t="shared" si="43"/>
        <v>4</v>
      </c>
      <c r="BX70" s="6">
        <f t="shared" si="44"/>
        <v>4</v>
      </c>
      <c r="BY70" s="6">
        <f t="shared" si="44"/>
        <v>4</v>
      </c>
      <c r="BZ70" s="6">
        <f t="shared" si="44"/>
        <v>4</v>
      </c>
      <c r="CA70" s="6">
        <f t="shared" si="44"/>
        <v>4</v>
      </c>
      <c r="CB70" s="6">
        <f t="shared" si="44"/>
        <v>4</v>
      </c>
      <c r="CC70" s="6">
        <f t="shared" si="44"/>
        <v>4</v>
      </c>
      <c r="CD70" s="6">
        <f t="shared" si="44"/>
        <v>4</v>
      </c>
      <c r="CE70" s="6">
        <f t="shared" si="44"/>
        <v>4</v>
      </c>
      <c r="CF70" s="6">
        <f t="shared" si="44"/>
        <v>4</v>
      </c>
      <c r="CG70" s="6">
        <f t="shared" si="44"/>
        <v>4</v>
      </c>
      <c r="CH70" s="6">
        <f t="shared" si="44"/>
        <v>4</v>
      </c>
      <c r="CI70" s="6">
        <f t="shared" si="44"/>
        <v>4</v>
      </c>
      <c r="CJ70" s="6">
        <f t="shared" si="44"/>
        <v>4</v>
      </c>
      <c r="CK70" s="6"/>
      <c r="CL70" s="6"/>
    </row>
    <row r="71" spans="1:90" x14ac:dyDescent="0.35">
      <c r="A71" s="8">
        <v>70</v>
      </c>
      <c r="B71" s="6" t="s">
        <v>126</v>
      </c>
      <c r="C71" s="266">
        <v>45468</v>
      </c>
      <c r="D71" s="266">
        <v>45473</v>
      </c>
      <c r="E71" s="266">
        <v>45352</v>
      </c>
      <c r="F71" s="140" t="s">
        <v>28</v>
      </c>
      <c r="G71" s="140"/>
      <c r="H71" s="274"/>
      <c r="I71" s="6"/>
      <c r="J71" s="8"/>
      <c r="K71" s="8"/>
      <c r="L71" s="8"/>
      <c r="M71" s="6"/>
      <c r="N71" s="275"/>
      <c r="O71" s="6"/>
      <c r="P71" s="8"/>
      <c r="Q71" s="8"/>
      <c r="R71" s="9"/>
      <c r="S71" s="9"/>
      <c r="T71" s="9"/>
      <c r="U71" s="33"/>
      <c r="V71" s="245" t="str">
        <f t="shared" si="45"/>
        <v>cansl</v>
      </c>
      <c r="W71" s="146">
        <f t="shared" si="49"/>
        <v>0</v>
      </c>
      <c r="X71" s="146"/>
      <c r="Z71" s="42">
        <f t="shared" si="46"/>
        <v>45352</v>
      </c>
      <c r="AA71" s="236">
        <v>45352</v>
      </c>
      <c r="AB71">
        <f t="shared" si="47"/>
        <v>116</v>
      </c>
      <c r="AC71">
        <f t="shared" si="51"/>
        <v>0</v>
      </c>
      <c r="AD71">
        <f t="shared" si="52"/>
        <v>0</v>
      </c>
      <c r="AE71">
        <f t="shared" si="53"/>
        <v>1</v>
      </c>
      <c r="AF71">
        <f t="shared" si="54"/>
        <v>0</v>
      </c>
      <c r="AG71">
        <f t="shared" si="55"/>
        <v>0</v>
      </c>
      <c r="AH71" s="246">
        <f t="shared" si="48"/>
        <v>0</v>
      </c>
      <c r="AT71" s="6">
        <f t="shared" si="41"/>
        <v>0</v>
      </c>
      <c r="AU71" s="6">
        <f t="shared" si="41"/>
        <v>0</v>
      </c>
      <c r="AV71" s="6">
        <f t="shared" si="41"/>
        <v>0</v>
      </c>
      <c r="AW71" s="6">
        <f t="shared" si="41"/>
        <v>0</v>
      </c>
      <c r="AX71" s="6">
        <f t="shared" si="41"/>
        <v>0</v>
      </c>
      <c r="AY71" s="6">
        <f t="shared" si="41"/>
        <v>0</v>
      </c>
      <c r="AZ71" s="6">
        <f t="shared" si="41"/>
        <v>0</v>
      </c>
      <c r="BA71" s="6">
        <f t="shared" si="41"/>
        <v>0</v>
      </c>
      <c r="BB71" s="6">
        <f t="shared" si="41"/>
        <v>0</v>
      </c>
      <c r="BC71" s="6">
        <f t="shared" si="41"/>
        <v>0</v>
      </c>
      <c r="BD71" s="6">
        <f t="shared" si="42"/>
        <v>0</v>
      </c>
      <c r="BE71" s="6">
        <f t="shared" si="42"/>
        <v>0</v>
      </c>
      <c r="BF71" s="6">
        <f t="shared" si="42"/>
        <v>0</v>
      </c>
      <c r="BG71" s="6">
        <f t="shared" si="42"/>
        <v>0</v>
      </c>
      <c r="BH71" s="6">
        <f t="shared" si="42"/>
        <v>0</v>
      </c>
      <c r="BI71" s="6">
        <f t="shared" si="42"/>
        <v>0</v>
      </c>
      <c r="BJ71" s="6">
        <f t="shared" si="42"/>
        <v>0</v>
      </c>
      <c r="BK71" s="6">
        <f t="shared" si="42"/>
        <v>0</v>
      </c>
      <c r="BL71" s="6">
        <f t="shared" si="42"/>
        <v>0</v>
      </c>
      <c r="BM71" s="6">
        <f t="shared" si="42"/>
        <v>0</v>
      </c>
      <c r="BN71" s="6">
        <f t="shared" si="43"/>
        <v>0</v>
      </c>
      <c r="BO71" s="6">
        <f t="shared" si="43"/>
        <v>0</v>
      </c>
      <c r="BP71" s="6">
        <f t="shared" si="43"/>
        <v>0</v>
      </c>
      <c r="BQ71" s="6">
        <f t="shared" si="43"/>
        <v>0</v>
      </c>
      <c r="BR71" s="6">
        <f t="shared" si="43"/>
        <v>0</v>
      </c>
      <c r="BS71" s="6">
        <f t="shared" si="43"/>
        <v>0</v>
      </c>
      <c r="BT71" s="6">
        <f t="shared" si="43"/>
        <v>0</v>
      </c>
      <c r="BU71" s="6">
        <f t="shared" si="43"/>
        <v>0</v>
      </c>
      <c r="BV71" s="6">
        <f t="shared" si="43"/>
        <v>0</v>
      </c>
      <c r="BW71" s="6">
        <f t="shared" si="43"/>
        <v>0</v>
      </c>
      <c r="BX71" s="6">
        <f t="shared" si="44"/>
        <v>0</v>
      </c>
      <c r="BY71" s="6">
        <f t="shared" si="44"/>
        <v>0</v>
      </c>
      <c r="BZ71" s="6">
        <f t="shared" si="44"/>
        <v>0</v>
      </c>
      <c r="CA71" s="6">
        <f t="shared" si="44"/>
        <v>0</v>
      </c>
      <c r="CB71" s="6">
        <f t="shared" si="44"/>
        <v>0</v>
      </c>
      <c r="CC71" s="6">
        <f t="shared" si="44"/>
        <v>0</v>
      </c>
      <c r="CD71" s="6">
        <f t="shared" si="44"/>
        <v>0</v>
      </c>
      <c r="CE71" s="6">
        <f t="shared" si="44"/>
        <v>0</v>
      </c>
      <c r="CF71" s="6">
        <f t="shared" si="44"/>
        <v>0</v>
      </c>
      <c r="CG71" s="6">
        <f t="shared" si="44"/>
        <v>0</v>
      </c>
      <c r="CH71" s="6">
        <f t="shared" si="44"/>
        <v>0</v>
      </c>
      <c r="CI71" s="6">
        <f t="shared" si="44"/>
        <v>0</v>
      </c>
      <c r="CJ71" s="6">
        <f t="shared" si="44"/>
        <v>0</v>
      </c>
      <c r="CK71" s="6"/>
      <c r="CL71" s="6"/>
    </row>
    <row r="72" spans="1:90" x14ac:dyDescent="0.35">
      <c r="A72" s="8">
        <v>71</v>
      </c>
      <c r="B72" s="6" t="s">
        <v>127</v>
      </c>
      <c r="C72" s="266">
        <v>45511</v>
      </c>
      <c r="D72" s="266">
        <v>45515</v>
      </c>
      <c r="E72" s="266">
        <v>45352</v>
      </c>
      <c r="F72" s="140" t="s">
        <v>128</v>
      </c>
      <c r="G72" s="140"/>
      <c r="H72" s="274"/>
      <c r="I72" s="6"/>
      <c r="J72" s="8"/>
      <c r="K72" s="257">
        <v>2</v>
      </c>
      <c r="L72" s="8">
        <v>4</v>
      </c>
      <c r="M72" s="6"/>
      <c r="N72" s="275"/>
      <c r="O72" s="6"/>
      <c r="P72" s="8"/>
      <c r="Q72" s="8"/>
      <c r="R72" s="9"/>
      <c r="S72" s="9"/>
      <c r="T72" s="9"/>
      <c r="U72" s="33"/>
      <c r="V72" s="245" t="str">
        <f t="shared" si="45"/>
        <v>NL</v>
      </c>
      <c r="W72" s="146">
        <f t="shared" si="49"/>
        <v>4</v>
      </c>
      <c r="X72" s="146">
        <f t="shared" si="50"/>
        <v>4</v>
      </c>
      <c r="Z72" s="42">
        <f t="shared" si="46"/>
        <v>45352</v>
      </c>
      <c r="AB72">
        <f t="shared" si="47"/>
        <v>159</v>
      </c>
      <c r="AC72">
        <f t="shared" si="51"/>
        <v>0</v>
      </c>
      <c r="AD72">
        <f t="shared" si="52"/>
        <v>0</v>
      </c>
      <c r="AE72">
        <f t="shared" si="53"/>
        <v>1</v>
      </c>
      <c r="AF72">
        <f t="shared" si="54"/>
        <v>0</v>
      </c>
      <c r="AG72">
        <f t="shared" si="55"/>
        <v>0</v>
      </c>
      <c r="AH72" s="246">
        <f t="shared" si="48"/>
        <v>0</v>
      </c>
      <c r="AT72" s="6">
        <f t="shared" ref="AT72:BC81" si="56">IF($Z72&lt;AT$1,$X72*$K72,0)</f>
        <v>0</v>
      </c>
      <c r="AU72" s="6">
        <f t="shared" si="56"/>
        <v>0</v>
      </c>
      <c r="AV72" s="6">
        <f t="shared" si="56"/>
        <v>0</v>
      </c>
      <c r="AW72" s="6">
        <f t="shared" si="56"/>
        <v>0</v>
      </c>
      <c r="AX72" s="6">
        <f t="shared" si="56"/>
        <v>0</v>
      </c>
      <c r="AY72" s="6">
        <f t="shared" si="56"/>
        <v>0</v>
      </c>
      <c r="AZ72" s="6">
        <f t="shared" si="56"/>
        <v>0</v>
      </c>
      <c r="BA72" s="6">
        <f t="shared" si="56"/>
        <v>0</v>
      </c>
      <c r="BB72" s="6">
        <f t="shared" si="56"/>
        <v>0</v>
      </c>
      <c r="BC72" s="6">
        <f t="shared" si="56"/>
        <v>8</v>
      </c>
      <c r="BD72" s="6">
        <f t="shared" ref="BD72:BM81" si="57">IF($Z72&lt;BD$1,$X72*$K72,0)</f>
        <v>8</v>
      </c>
      <c r="BE72" s="6">
        <f t="shared" si="57"/>
        <v>8</v>
      </c>
      <c r="BF72" s="6">
        <f t="shared" si="57"/>
        <v>8</v>
      </c>
      <c r="BG72" s="6">
        <f t="shared" si="57"/>
        <v>8</v>
      </c>
      <c r="BH72" s="6">
        <f t="shared" si="57"/>
        <v>8</v>
      </c>
      <c r="BI72" s="6">
        <f t="shared" si="57"/>
        <v>8</v>
      </c>
      <c r="BJ72" s="6">
        <f t="shared" si="57"/>
        <v>8</v>
      </c>
      <c r="BK72" s="6">
        <f t="shared" si="57"/>
        <v>8</v>
      </c>
      <c r="BL72" s="6">
        <f t="shared" si="57"/>
        <v>8</v>
      </c>
      <c r="BM72" s="6">
        <f t="shared" si="57"/>
        <v>8</v>
      </c>
      <c r="BN72" s="6">
        <f t="shared" ref="BN72:BW81" si="58">IF($Z72&lt;BN$1,$X72*$K72,0)</f>
        <v>8</v>
      </c>
      <c r="BO72" s="6">
        <f t="shared" si="58"/>
        <v>8</v>
      </c>
      <c r="BP72" s="6">
        <f t="shared" si="58"/>
        <v>8</v>
      </c>
      <c r="BQ72" s="6">
        <f t="shared" si="58"/>
        <v>8</v>
      </c>
      <c r="BR72" s="6">
        <f t="shared" si="58"/>
        <v>8</v>
      </c>
      <c r="BS72" s="6">
        <f t="shared" si="58"/>
        <v>8</v>
      </c>
      <c r="BT72" s="6">
        <f t="shared" si="58"/>
        <v>8</v>
      </c>
      <c r="BU72" s="6">
        <f t="shared" si="58"/>
        <v>8</v>
      </c>
      <c r="BV72" s="6">
        <f t="shared" si="58"/>
        <v>8</v>
      </c>
      <c r="BW72" s="6">
        <f t="shared" si="58"/>
        <v>8</v>
      </c>
      <c r="BX72" s="6">
        <f t="shared" ref="BX72:CJ81" si="59">IF($Z72&lt;BX$1,$X72*$K72,0)</f>
        <v>8</v>
      </c>
      <c r="BY72" s="6">
        <f t="shared" si="59"/>
        <v>8</v>
      </c>
      <c r="BZ72" s="6">
        <f t="shared" si="59"/>
        <v>8</v>
      </c>
      <c r="CA72" s="6">
        <f t="shared" si="59"/>
        <v>8</v>
      </c>
      <c r="CB72" s="6">
        <f t="shared" si="59"/>
        <v>8</v>
      </c>
      <c r="CC72" s="6">
        <f t="shared" si="59"/>
        <v>8</v>
      </c>
      <c r="CD72" s="6">
        <f t="shared" si="59"/>
        <v>8</v>
      </c>
      <c r="CE72" s="6">
        <f t="shared" si="59"/>
        <v>8</v>
      </c>
      <c r="CF72" s="6">
        <f t="shared" si="59"/>
        <v>8</v>
      </c>
      <c r="CG72" s="6">
        <f t="shared" si="59"/>
        <v>8</v>
      </c>
      <c r="CH72" s="6">
        <f t="shared" si="59"/>
        <v>8</v>
      </c>
      <c r="CI72" s="6">
        <f t="shared" si="59"/>
        <v>8</v>
      </c>
      <c r="CJ72" s="6">
        <f t="shared" si="59"/>
        <v>8</v>
      </c>
      <c r="CK72" s="6"/>
      <c r="CL72" s="6"/>
    </row>
    <row r="73" spans="1:90" x14ac:dyDescent="0.35">
      <c r="A73" s="8">
        <v>72</v>
      </c>
      <c r="B73" s="6" t="s">
        <v>129</v>
      </c>
      <c r="C73" s="266">
        <v>45421</v>
      </c>
      <c r="D73" s="266">
        <v>45423</v>
      </c>
      <c r="E73" s="266">
        <v>45353</v>
      </c>
      <c r="F73" s="140" t="s">
        <v>30</v>
      </c>
      <c r="G73" s="140"/>
      <c r="H73" s="274"/>
      <c r="I73" s="6"/>
      <c r="J73" s="8"/>
      <c r="K73" s="8">
        <v>1</v>
      </c>
      <c r="L73" s="8">
        <v>2</v>
      </c>
      <c r="M73" s="6"/>
      <c r="N73" s="275"/>
      <c r="O73" s="6"/>
      <c r="P73" s="8"/>
      <c r="Q73" s="8"/>
      <c r="R73" s="9"/>
      <c r="S73" s="9"/>
      <c r="T73" s="9"/>
      <c r="U73" s="33"/>
      <c r="V73" s="245" t="str">
        <f t="shared" si="45"/>
        <v>DK</v>
      </c>
      <c r="W73" s="146">
        <f t="shared" si="49"/>
        <v>2</v>
      </c>
      <c r="X73" s="146">
        <f t="shared" si="50"/>
        <v>2</v>
      </c>
      <c r="Z73" s="42">
        <f t="shared" si="46"/>
        <v>45353</v>
      </c>
      <c r="AB73">
        <f t="shared" si="47"/>
        <v>68</v>
      </c>
      <c r="AC73">
        <f t="shared" si="51"/>
        <v>0</v>
      </c>
      <c r="AD73">
        <f t="shared" si="52"/>
        <v>1</v>
      </c>
      <c r="AE73">
        <f t="shared" si="53"/>
        <v>0</v>
      </c>
      <c r="AF73">
        <f t="shared" si="54"/>
        <v>0</v>
      </c>
      <c r="AG73">
        <f t="shared" si="55"/>
        <v>0</v>
      </c>
      <c r="AH73" s="246">
        <f t="shared" si="48"/>
        <v>0</v>
      </c>
      <c r="AT73" s="6">
        <f t="shared" si="56"/>
        <v>0</v>
      </c>
      <c r="AU73" s="6">
        <f t="shared" si="56"/>
        <v>0</v>
      </c>
      <c r="AV73" s="6">
        <f t="shared" si="56"/>
        <v>0</v>
      </c>
      <c r="AW73" s="6">
        <f t="shared" si="56"/>
        <v>0</v>
      </c>
      <c r="AX73" s="6">
        <f t="shared" si="56"/>
        <v>0</v>
      </c>
      <c r="AY73" s="6">
        <f t="shared" si="56"/>
        <v>0</v>
      </c>
      <c r="AZ73" s="6">
        <f t="shared" si="56"/>
        <v>0</v>
      </c>
      <c r="BA73" s="6">
        <f t="shared" si="56"/>
        <v>0</v>
      </c>
      <c r="BB73" s="6">
        <f t="shared" si="56"/>
        <v>0</v>
      </c>
      <c r="BC73" s="6">
        <f t="shared" si="56"/>
        <v>2</v>
      </c>
      <c r="BD73" s="6">
        <f t="shared" si="57"/>
        <v>2</v>
      </c>
      <c r="BE73" s="6">
        <f t="shared" si="57"/>
        <v>2</v>
      </c>
      <c r="BF73" s="6">
        <f t="shared" si="57"/>
        <v>2</v>
      </c>
      <c r="BG73" s="6">
        <f t="shared" si="57"/>
        <v>2</v>
      </c>
      <c r="BH73" s="6">
        <f t="shared" si="57"/>
        <v>2</v>
      </c>
      <c r="BI73" s="6">
        <f t="shared" si="57"/>
        <v>2</v>
      </c>
      <c r="BJ73" s="6">
        <f t="shared" si="57"/>
        <v>2</v>
      </c>
      <c r="BK73" s="6">
        <f t="shared" si="57"/>
        <v>2</v>
      </c>
      <c r="BL73" s="6">
        <f t="shared" si="57"/>
        <v>2</v>
      </c>
      <c r="BM73" s="6">
        <f t="shared" si="57"/>
        <v>2</v>
      </c>
      <c r="BN73" s="6">
        <f t="shared" si="58"/>
        <v>2</v>
      </c>
      <c r="BO73" s="6">
        <f t="shared" si="58"/>
        <v>2</v>
      </c>
      <c r="BP73" s="6">
        <f t="shared" si="58"/>
        <v>2</v>
      </c>
      <c r="BQ73" s="6">
        <f t="shared" si="58"/>
        <v>2</v>
      </c>
      <c r="BR73" s="6">
        <f t="shared" si="58"/>
        <v>2</v>
      </c>
      <c r="BS73" s="6">
        <f t="shared" si="58"/>
        <v>2</v>
      </c>
      <c r="BT73" s="6">
        <f t="shared" si="58"/>
        <v>2</v>
      </c>
      <c r="BU73" s="6">
        <f t="shared" si="58"/>
        <v>2</v>
      </c>
      <c r="BV73" s="6">
        <f t="shared" si="58"/>
        <v>2</v>
      </c>
      <c r="BW73" s="6">
        <f t="shared" si="58"/>
        <v>2</v>
      </c>
      <c r="BX73" s="6">
        <f t="shared" si="59"/>
        <v>2</v>
      </c>
      <c r="BY73" s="6">
        <f t="shared" si="59"/>
        <v>2</v>
      </c>
      <c r="BZ73" s="6">
        <f t="shared" si="59"/>
        <v>2</v>
      </c>
      <c r="CA73" s="6">
        <f t="shared" si="59"/>
        <v>2</v>
      </c>
      <c r="CB73" s="6">
        <f t="shared" si="59"/>
        <v>2</v>
      </c>
      <c r="CC73" s="6">
        <f t="shared" si="59"/>
        <v>2</v>
      </c>
      <c r="CD73" s="6">
        <f t="shared" si="59"/>
        <v>2</v>
      </c>
      <c r="CE73" s="6">
        <f t="shared" si="59"/>
        <v>2</v>
      </c>
      <c r="CF73" s="6">
        <f t="shared" si="59"/>
        <v>2</v>
      </c>
      <c r="CG73" s="6">
        <f t="shared" si="59"/>
        <v>2</v>
      </c>
      <c r="CH73" s="6">
        <f t="shared" si="59"/>
        <v>2</v>
      </c>
      <c r="CI73" s="6">
        <f t="shared" si="59"/>
        <v>2</v>
      </c>
      <c r="CJ73" s="6">
        <f t="shared" si="59"/>
        <v>2</v>
      </c>
      <c r="CK73" s="6"/>
      <c r="CL73" s="6"/>
    </row>
    <row r="74" spans="1:90" x14ac:dyDescent="0.35">
      <c r="A74" s="8">
        <v>73</v>
      </c>
      <c r="B74" s="6" t="s">
        <v>130</v>
      </c>
      <c r="C74" s="266">
        <v>45503</v>
      </c>
      <c r="D74" s="266">
        <v>45506</v>
      </c>
      <c r="E74" s="266">
        <v>45356</v>
      </c>
      <c r="F74" s="140" t="s">
        <v>30</v>
      </c>
      <c r="G74" s="140" t="s">
        <v>26</v>
      </c>
      <c r="H74" s="274"/>
      <c r="I74" s="6"/>
      <c r="J74" s="8">
        <v>10</v>
      </c>
      <c r="K74" s="257">
        <v>2</v>
      </c>
      <c r="L74" s="8">
        <v>4</v>
      </c>
      <c r="M74" s="6"/>
      <c r="N74" s="275"/>
      <c r="O74" s="6"/>
      <c r="P74" s="8"/>
      <c r="Q74" s="8" t="s">
        <v>31</v>
      </c>
      <c r="R74" s="9"/>
      <c r="S74" s="9"/>
      <c r="T74" s="9"/>
      <c r="U74" s="33"/>
      <c r="V74" s="245" t="str">
        <f t="shared" si="45"/>
        <v>DK</v>
      </c>
      <c r="W74" s="146">
        <f t="shared" si="49"/>
        <v>4</v>
      </c>
      <c r="X74" s="146">
        <f t="shared" si="50"/>
        <v>3</v>
      </c>
      <c r="Z74" s="42">
        <f t="shared" si="46"/>
        <v>45356</v>
      </c>
      <c r="AB74">
        <f t="shared" si="47"/>
        <v>147</v>
      </c>
      <c r="AC74">
        <f t="shared" si="51"/>
        <v>0</v>
      </c>
      <c r="AD74">
        <f t="shared" si="52"/>
        <v>0</v>
      </c>
      <c r="AE74">
        <f t="shared" si="53"/>
        <v>1</v>
      </c>
      <c r="AF74">
        <f t="shared" si="54"/>
        <v>0</v>
      </c>
      <c r="AG74">
        <f t="shared" si="55"/>
        <v>0</v>
      </c>
      <c r="AH74" s="246" t="str">
        <f t="shared" si="48"/>
        <v>web</v>
      </c>
      <c r="AT74" s="6">
        <f t="shared" si="56"/>
        <v>0</v>
      </c>
      <c r="AU74" s="6">
        <f t="shared" si="56"/>
        <v>0</v>
      </c>
      <c r="AV74" s="6">
        <f t="shared" si="56"/>
        <v>0</v>
      </c>
      <c r="AW74" s="6">
        <f t="shared" si="56"/>
        <v>0</v>
      </c>
      <c r="AX74" s="6">
        <f t="shared" si="56"/>
        <v>0</v>
      </c>
      <c r="AY74" s="6">
        <f t="shared" si="56"/>
        <v>0</v>
      </c>
      <c r="AZ74" s="6">
        <f t="shared" si="56"/>
        <v>0</v>
      </c>
      <c r="BA74" s="6">
        <f t="shared" si="56"/>
        <v>0</v>
      </c>
      <c r="BB74" s="6">
        <f t="shared" si="56"/>
        <v>0</v>
      </c>
      <c r="BC74" s="6">
        <f t="shared" si="56"/>
        <v>0</v>
      </c>
      <c r="BD74" s="6">
        <f t="shared" si="57"/>
        <v>6</v>
      </c>
      <c r="BE74" s="6">
        <f t="shared" si="57"/>
        <v>6</v>
      </c>
      <c r="BF74" s="6">
        <f t="shared" si="57"/>
        <v>6</v>
      </c>
      <c r="BG74" s="6">
        <f t="shared" si="57"/>
        <v>6</v>
      </c>
      <c r="BH74" s="6">
        <f t="shared" si="57"/>
        <v>6</v>
      </c>
      <c r="BI74" s="6">
        <f t="shared" si="57"/>
        <v>6</v>
      </c>
      <c r="BJ74" s="6">
        <f t="shared" si="57"/>
        <v>6</v>
      </c>
      <c r="BK74" s="6">
        <f t="shared" si="57"/>
        <v>6</v>
      </c>
      <c r="BL74" s="6">
        <f t="shared" si="57"/>
        <v>6</v>
      </c>
      <c r="BM74" s="6">
        <f t="shared" si="57"/>
        <v>6</v>
      </c>
      <c r="BN74" s="6">
        <f t="shared" si="58"/>
        <v>6</v>
      </c>
      <c r="BO74" s="6">
        <f t="shared" si="58"/>
        <v>6</v>
      </c>
      <c r="BP74" s="6">
        <f t="shared" si="58"/>
        <v>6</v>
      </c>
      <c r="BQ74" s="6">
        <f t="shared" si="58"/>
        <v>6</v>
      </c>
      <c r="BR74" s="6">
        <f t="shared" si="58"/>
        <v>6</v>
      </c>
      <c r="BS74" s="6">
        <f t="shared" si="58"/>
        <v>6</v>
      </c>
      <c r="BT74" s="6">
        <f t="shared" si="58"/>
        <v>6</v>
      </c>
      <c r="BU74" s="6">
        <f t="shared" si="58"/>
        <v>6</v>
      </c>
      <c r="BV74" s="6">
        <f t="shared" si="58"/>
        <v>6</v>
      </c>
      <c r="BW74" s="6">
        <f t="shared" si="58"/>
        <v>6</v>
      </c>
      <c r="BX74" s="6">
        <f t="shared" si="59"/>
        <v>6</v>
      </c>
      <c r="BY74" s="6">
        <f t="shared" si="59"/>
        <v>6</v>
      </c>
      <c r="BZ74" s="6">
        <f t="shared" si="59"/>
        <v>6</v>
      </c>
      <c r="CA74" s="6">
        <f t="shared" si="59"/>
        <v>6</v>
      </c>
      <c r="CB74" s="6">
        <f t="shared" si="59"/>
        <v>6</v>
      </c>
      <c r="CC74" s="6">
        <f t="shared" si="59"/>
        <v>6</v>
      </c>
      <c r="CD74" s="6">
        <f t="shared" si="59"/>
        <v>6</v>
      </c>
      <c r="CE74" s="6">
        <f t="shared" si="59"/>
        <v>6</v>
      </c>
      <c r="CF74" s="6">
        <f t="shared" si="59"/>
        <v>6</v>
      </c>
      <c r="CG74" s="6">
        <f t="shared" si="59"/>
        <v>6</v>
      </c>
      <c r="CH74" s="6">
        <f t="shared" si="59"/>
        <v>6</v>
      </c>
      <c r="CI74" s="6">
        <f t="shared" si="59"/>
        <v>6</v>
      </c>
      <c r="CJ74" s="6">
        <f t="shared" si="59"/>
        <v>6</v>
      </c>
      <c r="CK74" s="6"/>
      <c r="CL74" s="6"/>
    </row>
    <row r="75" spans="1:90" x14ac:dyDescent="0.35">
      <c r="A75" s="8">
        <v>74</v>
      </c>
      <c r="B75" s="6" t="s">
        <v>131</v>
      </c>
      <c r="C75" s="266">
        <v>45502</v>
      </c>
      <c r="D75" s="266">
        <v>45509</v>
      </c>
      <c r="E75" s="266">
        <v>45356</v>
      </c>
      <c r="F75" s="140" t="s">
        <v>30</v>
      </c>
      <c r="G75" s="140"/>
      <c r="H75" s="274"/>
      <c r="I75" s="6"/>
      <c r="J75" s="8"/>
      <c r="K75" s="8">
        <v>1</v>
      </c>
      <c r="L75" s="8">
        <v>2</v>
      </c>
      <c r="M75" s="6"/>
      <c r="N75" s="275"/>
      <c r="O75" s="6"/>
      <c r="P75" s="8"/>
      <c r="Q75" s="8" t="s">
        <v>31</v>
      </c>
      <c r="R75" s="9"/>
      <c r="S75" s="9"/>
      <c r="T75" s="9"/>
      <c r="U75" s="33"/>
      <c r="V75" s="245" t="str">
        <f t="shared" si="45"/>
        <v>DK</v>
      </c>
      <c r="W75" s="146">
        <f t="shared" si="49"/>
        <v>2</v>
      </c>
      <c r="X75" s="146">
        <f t="shared" si="50"/>
        <v>7</v>
      </c>
      <c r="Z75" s="42">
        <f t="shared" si="46"/>
        <v>45356</v>
      </c>
      <c r="AB75">
        <f t="shared" si="47"/>
        <v>146</v>
      </c>
      <c r="AC75">
        <f t="shared" si="51"/>
        <v>0</v>
      </c>
      <c r="AD75">
        <f t="shared" si="52"/>
        <v>0</v>
      </c>
      <c r="AE75">
        <f t="shared" si="53"/>
        <v>1</v>
      </c>
      <c r="AF75">
        <f t="shared" si="54"/>
        <v>0</v>
      </c>
      <c r="AG75">
        <f t="shared" si="55"/>
        <v>0</v>
      </c>
      <c r="AH75" s="246">
        <f t="shared" si="48"/>
        <v>0</v>
      </c>
      <c r="AT75" s="6">
        <f t="shared" si="56"/>
        <v>0</v>
      </c>
      <c r="AU75" s="6">
        <f t="shared" si="56"/>
        <v>0</v>
      </c>
      <c r="AV75" s="6">
        <f t="shared" si="56"/>
        <v>0</v>
      </c>
      <c r="AW75" s="6">
        <f t="shared" si="56"/>
        <v>0</v>
      </c>
      <c r="AX75" s="6">
        <f t="shared" si="56"/>
        <v>0</v>
      </c>
      <c r="AY75" s="6">
        <f t="shared" si="56"/>
        <v>0</v>
      </c>
      <c r="AZ75" s="6">
        <f t="shared" si="56"/>
        <v>0</v>
      </c>
      <c r="BA75" s="6">
        <f t="shared" si="56"/>
        <v>0</v>
      </c>
      <c r="BB75" s="6">
        <f t="shared" si="56"/>
        <v>0</v>
      </c>
      <c r="BC75" s="6">
        <f t="shared" si="56"/>
        <v>0</v>
      </c>
      <c r="BD75" s="6">
        <f t="shared" si="57"/>
        <v>7</v>
      </c>
      <c r="BE75" s="6">
        <f t="shared" si="57"/>
        <v>7</v>
      </c>
      <c r="BF75" s="6">
        <f t="shared" si="57"/>
        <v>7</v>
      </c>
      <c r="BG75" s="6">
        <f t="shared" si="57"/>
        <v>7</v>
      </c>
      <c r="BH75" s="6">
        <f t="shared" si="57"/>
        <v>7</v>
      </c>
      <c r="BI75" s="6">
        <f t="shared" si="57"/>
        <v>7</v>
      </c>
      <c r="BJ75" s="6">
        <f t="shared" si="57"/>
        <v>7</v>
      </c>
      <c r="BK75" s="6">
        <f t="shared" si="57"/>
        <v>7</v>
      </c>
      <c r="BL75" s="6">
        <f t="shared" si="57"/>
        <v>7</v>
      </c>
      <c r="BM75" s="6">
        <f t="shared" si="57"/>
        <v>7</v>
      </c>
      <c r="BN75" s="6">
        <f t="shared" si="58"/>
        <v>7</v>
      </c>
      <c r="BO75" s="6">
        <f t="shared" si="58"/>
        <v>7</v>
      </c>
      <c r="BP75" s="6">
        <f t="shared" si="58"/>
        <v>7</v>
      </c>
      <c r="BQ75" s="6">
        <f t="shared" si="58"/>
        <v>7</v>
      </c>
      <c r="BR75" s="6">
        <f t="shared" si="58"/>
        <v>7</v>
      </c>
      <c r="BS75" s="6">
        <f t="shared" si="58"/>
        <v>7</v>
      </c>
      <c r="BT75" s="6">
        <f t="shared" si="58"/>
        <v>7</v>
      </c>
      <c r="BU75" s="6">
        <f t="shared" si="58"/>
        <v>7</v>
      </c>
      <c r="BV75" s="6">
        <f t="shared" si="58"/>
        <v>7</v>
      </c>
      <c r="BW75" s="6">
        <f t="shared" si="58"/>
        <v>7</v>
      </c>
      <c r="BX75" s="6">
        <f t="shared" si="59"/>
        <v>7</v>
      </c>
      <c r="BY75" s="6">
        <f t="shared" si="59"/>
        <v>7</v>
      </c>
      <c r="BZ75" s="6">
        <f t="shared" si="59"/>
        <v>7</v>
      </c>
      <c r="CA75" s="6">
        <f t="shared" si="59"/>
        <v>7</v>
      </c>
      <c r="CB75" s="6">
        <f t="shared" si="59"/>
        <v>7</v>
      </c>
      <c r="CC75" s="6">
        <f t="shared" si="59"/>
        <v>7</v>
      </c>
      <c r="CD75" s="6">
        <f t="shared" si="59"/>
        <v>7</v>
      </c>
      <c r="CE75" s="6">
        <f t="shared" si="59"/>
        <v>7</v>
      </c>
      <c r="CF75" s="6">
        <f t="shared" si="59"/>
        <v>7</v>
      </c>
      <c r="CG75" s="6">
        <f t="shared" si="59"/>
        <v>7</v>
      </c>
      <c r="CH75" s="6">
        <f t="shared" si="59"/>
        <v>7</v>
      </c>
      <c r="CI75" s="6">
        <f t="shared" si="59"/>
        <v>7</v>
      </c>
      <c r="CJ75" s="6">
        <f t="shared" si="59"/>
        <v>7</v>
      </c>
      <c r="CK75" s="6"/>
      <c r="CL75" s="6"/>
    </row>
    <row r="76" spans="1:90" x14ac:dyDescent="0.35">
      <c r="A76" s="8">
        <v>75</v>
      </c>
      <c r="B76" s="6" t="s">
        <v>132</v>
      </c>
      <c r="C76" s="266">
        <v>45554</v>
      </c>
      <c r="D76" s="266">
        <v>45557</v>
      </c>
      <c r="E76" s="266">
        <v>45358</v>
      </c>
      <c r="F76" s="140" t="s">
        <v>28</v>
      </c>
      <c r="G76" s="140"/>
      <c r="H76" s="274"/>
      <c r="I76" s="6"/>
      <c r="J76" s="8"/>
      <c r="K76" s="8"/>
      <c r="L76" s="8"/>
      <c r="M76" s="6"/>
      <c r="N76" s="275"/>
      <c r="O76" s="6"/>
      <c r="P76" s="8"/>
      <c r="Q76" s="8"/>
      <c r="R76" s="9"/>
      <c r="S76" s="9"/>
      <c r="T76" s="9"/>
      <c r="U76" s="33"/>
      <c r="V76" s="245" t="str">
        <f t="shared" si="45"/>
        <v>cansl</v>
      </c>
      <c r="W76" s="146">
        <f t="shared" si="49"/>
        <v>0</v>
      </c>
      <c r="X76" s="146">
        <f t="shared" si="50"/>
        <v>3</v>
      </c>
      <c r="Z76" s="42">
        <f t="shared" si="46"/>
        <v>45358</v>
      </c>
      <c r="AA76" s="236">
        <v>45549</v>
      </c>
      <c r="AB76">
        <f t="shared" si="47"/>
        <v>196</v>
      </c>
      <c r="AC76">
        <f t="shared" si="51"/>
        <v>0</v>
      </c>
      <c r="AD76">
        <f t="shared" si="52"/>
        <v>0</v>
      </c>
      <c r="AE76">
        <f t="shared" si="53"/>
        <v>0</v>
      </c>
      <c r="AF76">
        <f t="shared" si="54"/>
        <v>1</v>
      </c>
      <c r="AG76">
        <f t="shared" si="55"/>
        <v>0</v>
      </c>
      <c r="AH76" s="246">
        <f t="shared" si="48"/>
        <v>0</v>
      </c>
      <c r="AT76" s="6">
        <f t="shared" si="56"/>
        <v>0</v>
      </c>
      <c r="AU76" s="6">
        <f t="shared" si="56"/>
        <v>0</v>
      </c>
      <c r="AV76" s="6">
        <f t="shared" si="56"/>
        <v>0</v>
      </c>
      <c r="AW76" s="6">
        <f t="shared" si="56"/>
        <v>0</v>
      </c>
      <c r="AX76" s="6">
        <f t="shared" si="56"/>
        <v>0</v>
      </c>
      <c r="AY76" s="6">
        <f t="shared" si="56"/>
        <v>0</v>
      </c>
      <c r="AZ76" s="6">
        <f t="shared" si="56"/>
        <v>0</v>
      </c>
      <c r="BA76" s="6">
        <f t="shared" si="56"/>
        <v>0</v>
      </c>
      <c r="BB76" s="6">
        <f t="shared" si="56"/>
        <v>0</v>
      </c>
      <c r="BC76" s="6">
        <f t="shared" si="56"/>
        <v>0</v>
      </c>
      <c r="BD76" s="6">
        <f t="shared" si="57"/>
        <v>0</v>
      </c>
      <c r="BE76" s="6">
        <f t="shared" si="57"/>
        <v>0</v>
      </c>
      <c r="BF76" s="6">
        <f t="shared" si="57"/>
        <v>0</v>
      </c>
      <c r="BG76" s="6">
        <f t="shared" si="57"/>
        <v>0</v>
      </c>
      <c r="BH76" s="6">
        <f t="shared" si="57"/>
        <v>0</v>
      </c>
      <c r="BI76" s="6">
        <f t="shared" si="57"/>
        <v>0</v>
      </c>
      <c r="BJ76" s="6">
        <f t="shared" si="57"/>
        <v>0</v>
      </c>
      <c r="BK76" s="6">
        <f t="shared" si="57"/>
        <v>0</v>
      </c>
      <c r="BL76" s="6">
        <f t="shared" si="57"/>
        <v>0</v>
      </c>
      <c r="BM76" s="6">
        <f t="shared" si="57"/>
        <v>0</v>
      </c>
      <c r="BN76" s="6">
        <f t="shared" si="58"/>
        <v>0</v>
      </c>
      <c r="BO76" s="6">
        <f t="shared" si="58"/>
        <v>0</v>
      </c>
      <c r="BP76" s="6">
        <f t="shared" si="58"/>
        <v>0</v>
      </c>
      <c r="BQ76" s="6">
        <f t="shared" si="58"/>
        <v>0</v>
      </c>
      <c r="BR76" s="6">
        <f t="shared" si="58"/>
        <v>0</v>
      </c>
      <c r="BS76" s="6">
        <f t="shared" si="58"/>
        <v>0</v>
      </c>
      <c r="BT76" s="6">
        <f t="shared" si="58"/>
        <v>0</v>
      </c>
      <c r="BU76" s="6">
        <f t="shared" si="58"/>
        <v>0</v>
      </c>
      <c r="BV76" s="6">
        <f t="shared" si="58"/>
        <v>0</v>
      </c>
      <c r="BW76" s="6">
        <f t="shared" si="58"/>
        <v>0</v>
      </c>
      <c r="BX76" s="6">
        <f t="shared" si="59"/>
        <v>0</v>
      </c>
      <c r="BY76" s="6">
        <f t="shared" si="59"/>
        <v>0</v>
      </c>
      <c r="BZ76" s="6">
        <f t="shared" si="59"/>
        <v>0</v>
      </c>
      <c r="CA76" s="6">
        <f t="shared" si="59"/>
        <v>0</v>
      </c>
      <c r="CB76" s="6">
        <f t="shared" si="59"/>
        <v>0</v>
      </c>
      <c r="CC76" s="6">
        <f t="shared" si="59"/>
        <v>0</v>
      </c>
      <c r="CD76" s="6">
        <f t="shared" si="59"/>
        <v>0</v>
      </c>
      <c r="CE76" s="6">
        <f t="shared" si="59"/>
        <v>0</v>
      </c>
      <c r="CF76" s="6">
        <f t="shared" si="59"/>
        <v>0</v>
      </c>
      <c r="CG76" s="6">
        <f t="shared" si="59"/>
        <v>0</v>
      </c>
      <c r="CH76" s="6">
        <f t="shared" si="59"/>
        <v>0</v>
      </c>
      <c r="CI76" s="6">
        <f t="shared" si="59"/>
        <v>0</v>
      </c>
      <c r="CJ76" s="6">
        <f t="shared" si="59"/>
        <v>0</v>
      </c>
      <c r="CK76" s="6"/>
      <c r="CL76" s="6"/>
    </row>
    <row r="77" spans="1:90" x14ac:dyDescent="0.35">
      <c r="A77" s="8">
        <v>76</v>
      </c>
      <c r="B77" s="6" t="s">
        <v>133</v>
      </c>
      <c r="C77" s="266">
        <v>45523</v>
      </c>
      <c r="D77" s="266">
        <v>45529</v>
      </c>
      <c r="E77" s="266">
        <v>45359</v>
      </c>
      <c r="F77" s="140" t="s">
        <v>28</v>
      </c>
      <c r="G77" s="140"/>
      <c r="H77" s="274"/>
      <c r="I77" s="6"/>
      <c r="J77" s="8"/>
      <c r="K77" s="8"/>
      <c r="L77" s="8"/>
      <c r="M77" s="6"/>
      <c r="N77" s="275"/>
      <c r="O77" s="6"/>
      <c r="P77" s="8"/>
      <c r="Q77" s="8"/>
      <c r="R77" s="9"/>
      <c r="S77" s="9"/>
      <c r="T77" s="9"/>
      <c r="U77" s="33"/>
      <c r="V77" s="245" t="str">
        <f t="shared" si="45"/>
        <v>cansl</v>
      </c>
      <c r="W77" s="146">
        <f t="shared" si="49"/>
        <v>0</v>
      </c>
      <c r="X77" s="146"/>
      <c r="Z77" s="42">
        <f t="shared" si="46"/>
        <v>45359</v>
      </c>
      <c r="AA77" s="236">
        <v>45383</v>
      </c>
      <c r="AB77">
        <f t="shared" si="47"/>
        <v>164</v>
      </c>
      <c r="AC77">
        <f t="shared" si="51"/>
        <v>0</v>
      </c>
      <c r="AD77">
        <f t="shared" si="52"/>
        <v>0</v>
      </c>
      <c r="AE77">
        <f t="shared" si="53"/>
        <v>1</v>
      </c>
      <c r="AF77">
        <f t="shared" si="54"/>
        <v>0</v>
      </c>
      <c r="AG77">
        <f t="shared" si="55"/>
        <v>0</v>
      </c>
      <c r="AH77" s="246">
        <f t="shared" si="48"/>
        <v>0</v>
      </c>
      <c r="AT77" s="6">
        <f t="shared" si="56"/>
        <v>0</v>
      </c>
      <c r="AU77" s="6">
        <f t="shared" si="56"/>
        <v>0</v>
      </c>
      <c r="AV77" s="6">
        <f t="shared" si="56"/>
        <v>0</v>
      </c>
      <c r="AW77" s="6">
        <f t="shared" si="56"/>
        <v>0</v>
      </c>
      <c r="AX77" s="6">
        <f t="shared" si="56"/>
        <v>0</v>
      </c>
      <c r="AY77" s="6">
        <f t="shared" si="56"/>
        <v>0</v>
      </c>
      <c r="AZ77" s="6">
        <f t="shared" si="56"/>
        <v>0</v>
      </c>
      <c r="BA77" s="6">
        <f t="shared" si="56"/>
        <v>0</v>
      </c>
      <c r="BB77" s="6">
        <f t="shared" si="56"/>
        <v>0</v>
      </c>
      <c r="BC77" s="6">
        <f t="shared" si="56"/>
        <v>0</v>
      </c>
      <c r="BD77" s="6">
        <f t="shared" si="57"/>
        <v>0</v>
      </c>
      <c r="BE77" s="6">
        <f t="shared" si="57"/>
        <v>0</v>
      </c>
      <c r="BF77" s="6">
        <f t="shared" si="57"/>
        <v>0</v>
      </c>
      <c r="BG77" s="6">
        <f t="shared" si="57"/>
        <v>0</v>
      </c>
      <c r="BH77" s="6">
        <f t="shared" si="57"/>
        <v>0</v>
      </c>
      <c r="BI77" s="6">
        <f t="shared" si="57"/>
        <v>0</v>
      </c>
      <c r="BJ77" s="6">
        <f t="shared" si="57"/>
        <v>0</v>
      </c>
      <c r="BK77" s="6">
        <f t="shared" si="57"/>
        <v>0</v>
      </c>
      <c r="BL77" s="6">
        <f t="shared" si="57"/>
        <v>0</v>
      </c>
      <c r="BM77" s="6">
        <f t="shared" si="57"/>
        <v>0</v>
      </c>
      <c r="BN77" s="6">
        <f t="shared" si="58"/>
        <v>0</v>
      </c>
      <c r="BO77" s="6">
        <f t="shared" si="58"/>
        <v>0</v>
      </c>
      <c r="BP77" s="6">
        <f t="shared" si="58"/>
        <v>0</v>
      </c>
      <c r="BQ77" s="6">
        <f t="shared" si="58"/>
        <v>0</v>
      </c>
      <c r="BR77" s="6">
        <f t="shared" si="58"/>
        <v>0</v>
      </c>
      <c r="BS77" s="6">
        <f t="shared" si="58"/>
        <v>0</v>
      </c>
      <c r="BT77" s="6">
        <f t="shared" si="58"/>
        <v>0</v>
      </c>
      <c r="BU77" s="6">
        <f t="shared" si="58"/>
        <v>0</v>
      </c>
      <c r="BV77" s="6">
        <f t="shared" si="58"/>
        <v>0</v>
      </c>
      <c r="BW77" s="6">
        <f t="shared" si="58"/>
        <v>0</v>
      </c>
      <c r="BX77" s="6">
        <f t="shared" si="59"/>
        <v>0</v>
      </c>
      <c r="BY77" s="6">
        <f t="shared" si="59"/>
        <v>0</v>
      </c>
      <c r="BZ77" s="6">
        <f t="shared" si="59"/>
        <v>0</v>
      </c>
      <c r="CA77" s="6">
        <f t="shared" si="59"/>
        <v>0</v>
      </c>
      <c r="CB77" s="6">
        <f t="shared" si="59"/>
        <v>0</v>
      </c>
      <c r="CC77" s="6">
        <f t="shared" si="59"/>
        <v>0</v>
      </c>
      <c r="CD77" s="6">
        <f t="shared" si="59"/>
        <v>0</v>
      </c>
      <c r="CE77" s="6">
        <f t="shared" si="59"/>
        <v>0</v>
      </c>
      <c r="CF77" s="6">
        <f t="shared" si="59"/>
        <v>0</v>
      </c>
      <c r="CG77" s="6">
        <f t="shared" si="59"/>
        <v>0</v>
      </c>
      <c r="CH77" s="6">
        <f t="shared" si="59"/>
        <v>0</v>
      </c>
      <c r="CI77" s="6">
        <f t="shared" si="59"/>
        <v>0</v>
      </c>
      <c r="CJ77" s="6">
        <f t="shared" si="59"/>
        <v>0</v>
      </c>
      <c r="CK77" s="6"/>
      <c r="CL77" s="6"/>
    </row>
    <row r="78" spans="1:90" x14ac:dyDescent="0.35">
      <c r="A78" s="8">
        <v>77</v>
      </c>
      <c r="B78" s="6" t="s">
        <v>134</v>
      </c>
      <c r="C78" s="266">
        <v>45470</v>
      </c>
      <c r="D78" s="266">
        <v>45473</v>
      </c>
      <c r="E78" s="266">
        <v>45356</v>
      </c>
      <c r="F78" s="140" t="s">
        <v>30</v>
      </c>
      <c r="G78" s="140" t="s">
        <v>26</v>
      </c>
      <c r="H78" s="274"/>
      <c r="I78" s="6"/>
      <c r="J78" s="8">
        <v>10</v>
      </c>
      <c r="K78" s="8">
        <v>1</v>
      </c>
      <c r="L78" s="8">
        <v>2</v>
      </c>
      <c r="M78" s="6"/>
      <c r="N78" s="275"/>
      <c r="O78" s="6"/>
      <c r="P78" s="8"/>
      <c r="Q78" s="8" t="s">
        <v>31</v>
      </c>
      <c r="R78" s="9"/>
      <c r="S78" s="9"/>
      <c r="T78" s="9"/>
      <c r="U78" s="33"/>
      <c r="V78" s="245" t="str">
        <f t="shared" si="45"/>
        <v>DK</v>
      </c>
      <c r="W78" s="146">
        <f t="shared" si="49"/>
        <v>2</v>
      </c>
      <c r="X78" s="146">
        <f t="shared" ref="X78:X91" si="60">(D78-C78)</f>
        <v>3</v>
      </c>
      <c r="Z78" s="42">
        <f t="shared" si="46"/>
        <v>45356</v>
      </c>
      <c r="AB78">
        <f t="shared" si="47"/>
        <v>114</v>
      </c>
      <c r="AC78">
        <f t="shared" si="51"/>
        <v>0</v>
      </c>
      <c r="AD78">
        <f t="shared" si="52"/>
        <v>0</v>
      </c>
      <c r="AE78">
        <f t="shared" si="53"/>
        <v>1</v>
      </c>
      <c r="AF78">
        <f t="shared" si="54"/>
        <v>0</v>
      </c>
      <c r="AG78">
        <f t="shared" si="55"/>
        <v>0</v>
      </c>
      <c r="AH78" s="246" t="str">
        <f t="shared" si="48"/>
        <v>web</v>
      </c>
      <c r="AT78" s="6">
        <f t="shared" si="56"/>
        <v>0</v>
      </c>
      <c r="AU78" s="6">
        <f t="shared" si="56"/>
        <v>0</v>
      </c>
      <c r="AV78" s="6">
        <f t="shared" si="56"/>
        <v>0</v>
      </c>
      <c r="AW78" s="6">
        <f t="shared" si="56"/>
        <v>0</v>
      </c>
      <c r="AX78" s="6">
        <f t="shared" si="56"/>
        <v>0</v>
      </c>
      <c r="AY78" s="6">
        <f t="shared" si="56"/>
        <v>0</v>
      </c>
      <c r="AZ78" s="6">
        <f t="shared" si="56"/>
        <v>0</v>
      </c>
      <c r="BA78" s="6">
        <f t="shared" si="56"/>
        <v>0</v>
      </c>
      <c r="BB78" s="6">
        <f t="shared" si="56"/>
        <v>0</v>
      </c>
      <c r="BC78" s="6">
        <f t="shared" si="56"/>
        <v>0</v>
      </c>
      <c r="BD78" s="6">
        <f t="shared" si="57"/>
        <v>3</v>
      </c>
      <c r="BE78" s="6">
        <f t="shared" si="57"/>
        <v>3</v>
      </c>
      <c r="BF78" s="6">
        <f t="shared" si="57"/>
        <v>3</v>
      </c>
      <c r="BG78" s="6">
        <f t="shared" si="57"/>
        <v>3</v>
      </c>
      <c r="BH78" s="6">
        <f t="shared" si="57"/>
        <v>3</v>
      </c>
      <c r="BI78" s="6">
        <f t="shared" si="57"/>
        <v>3</v>
      </c>
      <c r="BJ78" s="6">
        <f t="shared" si="57"/>
        <v>3</v>
      </c>
      <c r="BK78" s="6">
        <f t="shared" si="57"/>
        <v>3</v>
      </c>
      <c r="BL78" s="6">
        <f t="shared" si="57"/>
        <v>3</v>
      </c>
      <c r="BM78" s="6">
        <f t="shared" si="57"/>
        <v>3</v>
      </c>
      <c r="BN78" s="6">
        <f t="shared" si="58"/>
        <v>3</v>
      </c>
      <c r="BO78" s="6">
        <f t="shared" si="58"/>
        <v>3</v>
      </c>
      <c r="BP78" s="6">
        <f t="shared" si="58"/>
        <v>3</v>
      </c>
      <c r="BQ78" s="6">
        <f t="shared" si="58"/>
        <v>3</v>
      </c>
      <c r="BR78" s="6">
        <f t="shared" si="58"/>
        <v>3</v>
      </c>
      <c r="BS78" s="6">
        <f t="shared" si="58"/>
        <v>3</v>
      </c>
      <c r="BT78" s="6">
        <f t="shared" si="58"/>
        <v>3</v>
      </c>
      <c r="BU78" s="6">
        <f t="shared" si="58"/>
        <v>3</v>
      </c>
      <c r="BV78" s="6">
        <f t="shared" si="58"/>
        <v>3</v>
      </c>
      <c r="BW78" s="6">
        <f t="shared" si="58"/>
        <v>3</v>
      </c>
      <c r="BX78" s="6">
        <f t="shared" si="59"/>
        <v>3</v>
      </c>
      <c r="BY78" s="6">
        <f t="shared" si="59"/>
        <v>3</v>
      </c>
      <c r="BZ78" s="6">
        <f t="shared" si="59"/>
        <v>3</v>
      </c>
      <c r="CA78" s="6">
        <f t="shared" si="59"/>
        <v>3</v>
      </c>
      <c r="CB78" s="6">
        <f t="shared" si="59"/>
        <v>3</v>
      </c>
      <c r="CC78" s="6">
        <f t="shared" si="59"/>
        <v>3</v>
      </c>
      <c r="CD78" s="6">
        <f t="shared" si="59"/>
        <v>3</v>
      </c>
      <c r="CE78" s="6">
        <f t="shared" si="59"/>
        <v>3</v>
      </c>
      <c r="CF78" s="6">
        <f t="shared" si="59"/>
        <v>3</v>
      </c>
      <c r="CG78" s="6">
        <f t="shared" si="59"/>
        <v>3</v>
      </c>
      <c r="CH78" s="6">
        <f t="shared" si="59"/>
        <v>3</v>
      </c>
      <c r="CI78" s="6">
        <f t="shared" si="59"/>
        <v>3</v>
      </c>
      <c r="CJ78" s="6">
        <f t="shared" si="59"/>
        <v>3</v>
      </c>
      <c r="CK78" s="6"/>
      <c r="CL78" s="6"/>
    </row>
    <row r="79" spans="1:90" x14ac:dyDescent="0.35">
      <c r="A79" s="8">
        <v>78</v>
      </c>
      <c r="B79" s="6" t="s">
        <v>135</v>
      </c>
      <c r="C79" s="266">
        <v>45490</v>
      </c>
      <c r="D79" s="266">
        <v>45494</v>
      </c>
      <c r="E79" s="266">
        <v>45361</v>
      </c>
      <c r="F79" s="140" t="s">
        <v>30</v>
      </c>
      <c r="G79" s="140"/>
      <c r="H79" s="274"/>
      <c r="I79" s="6"/>
      <c r="J79" s="8"/>
      <c r="K79" s="8">
        <v>1</v>
      </c>
      <c r="L79" s="8">
        <v>2</v>
      </c>
      <c r="M79" s="6"/>
      <c r="N79" s="275"/>
      <c r="O79" s="6"/>
      <c r="P79" s="8"/>
      <c r="Q79" s="8" t="s">
        <v>31</v>
      </c>
      <c r="R79" s="9"/>
      <c r="S79" s="9"/>
      <c r="T79" s="9"/>
      <c r="U79" s="33"/>
      <c r="V79" s="245" t="str">
        <f t="shared" si="45"/>
        <v>DK</v>
      </c>
      <c r="W79" s="146">
        <f t="shared" si="49"/>
        <v>2</v>
      </c>
      <c r="X79" s="146">
        <f t="shared" si="60"/>
        <v>4</v>
      </c>
      <c r="Z79" s="42">
        <f t="shared" si="46"/>
        <v>45361</v>
      </c>
      <c r="AB79">
        <f t="shared" si="47"/>
        <v>129</v>
      </c>
      <c r="AC79">
        <f t="shared" si="51"/>
        <v>0</v>
      </c>
      <c r="AD79">
        <f t="shared" si="52"/>
        <v>0</v>
      </c>
      <c r="AE79">
        <f t="shared" si="53"/>
        <v>1</v>
      </c>
      <c r="AF79">
        <f t="shared" si="54"/>
        <v>0</v>
      </c>
      <c r="AG79">
        <f t="shared" si="55"/>
        <v>0</v>
      </c>
      <c r="AH79" s="246">
        <f t="shared" si="48"/>
        <v>0</v>
      </c>
      <c r="AT79" s="6">
        <f t="shared" si="56"/>
        <v>0</v>
      </c>
      <c r="AU79" s="6">
        <f t="shared" si="56"/>
        <v>0</v>
      </c>
      <c r="AV79" s="6">
        <f t="shared" si="56"/>
        <v>0</v>
      </c>
      <c r="AW79" s="6">
        <f t="shared" si="56"/>
        <v>0</v>
      </c>
      <c r="AX79" s="6">
        <f t="shared" si="56"/>
        <v>0</v>
      </c>
      <c r="AY79" s="6">
        <f t="shared" si="56"/>
        <v>0</v>
      </c>
      <c r="AZ79" s="6">
        <f t="shared" si="56"/>
        <v>0</v>
      </c>
      <c r="BA79" s="6">
        <f t="shared" si="56"/>
        <v>0</v>
      </c>
      <c r="BB79" s="6">
        <f t="shared" si="56"/>
        <v>0</v>
      </c>
      <c r="BC79" s="6">
        <f t="shared" si="56"/>
        <v>0</v>
      </c>
      <c r="BD79" s="6">
        <f t="shared" si="57"/>
        <v>4</v>
      </c>
      <c r="BE79" s="6">
        <f t="shared" si="57"/>
        <v>4</v>
      </c>
      <c r="BF79" s="6">
        <f t="shared" si="57"/>
        <v>4</v>
      </c>
      <c r="BG79" s="6">
        <f t="shared" si="57"/>
        <v>4</v>
      </c>
      <c r="BH79" s="6">
        <f t="shared" si="57"/>
        <v>4</v>
      </c>
      <c r="BI79" s="6">
        <f t="shared" si="57"/>
        <v>4</v>
      </c>
      <c r="BJ79" s="6">
        <f t="shared" si="57"/>
        <v>4</v>
      </c>
      <c r="BK79" s="6">
        <f t="shared" si="57"/>
        <v>4</v>
      </c>
      <c r="BL79" s="6">
        <f t="shared" si="57"/>
        <v>4</v>
      </c>
      <c r="BM79" s="6">
        <f t="shared" si="57"/>
        <v>4</v>
      </c>
      <c r="BN79" s="6">
        <f t="shared" si="58"/>
        <v>4</v>
      </c>
      <c r="BO79" s="6">
        <f t="shared" si="58"/>
        <v>4</v>
      </c>
      <c r="BP79" s="6">
        <f t="shared" si="58"/>
        <v>4</v>
      </c>
      <c r="BQ79" s="6">
        <f t="shared" si="58"/>
        <v>4</v>
      </c>
      <c r="BR79" s="6">
        <f t="shared" si="58"/>
        <v>4</v>
      </c>
      <c r="BS79" s="6">
        <f t="shared" si="58"/>
        <v>4</v>
      </c>
      <c r="BT79" s="6">
        <f t="shared" si="58"/>
        <v>4</v>
      </c>
      <c r="BU79" s="6">
        <f t="shared" si="58"/>
        <v>4</v>
      </c>
      <c r="BV79" s="6">
        <f t="shared" si="58"/>
        <v>4</v>
      </c>
      <c r="BW79" s="6">
        <f t="shared" si="58"/>
        <v>4</v>
      </c>
      <c r="BX79" s="6">
        <f t="shared" si="59"/>
        <v>4</v>
      </c>
      <c r="BY79" s="6">
        <f t="shared" si="59"/>
        <v>4</v>
      </c>
      <c r="BZ79" s="6">
        <f t="shared" si="59"/>
        <v>4</v>
      </c>
      <c r="CA79" s="6">
        <f t="shared" si="59"/>
        <v>4</v>
      </c>
      <c r="CB79" s="6">
        <f t="shared" si="59"/>
        <v>4</v>
      </c>
      <c r="CC79" s="6">
        <f t="shared" si="59"/>
        <v>4</v>
      </c>
      <c r="CD79" s="6">
        <f t="shared" si="59"/>
        <v>4</v>
      </c>
      <c r="CE79" s="6">
        <f t="shared" si="59"/>
        <v>4</v>
      </c>
      <c r="CF79" s="6">
        <f t="shared" si="59"/>
        <v>4</v>
      </c>
      <c r="CG79" s="6">
        <f t="shared" si="59"/>
        <v>4</v>
      </c>
      <c r="CH79" s="6">
        <f t="shared" si="59"/>
        <v>4</v>
      </c>
      <c r="CI79" s="6">
        <f t="shared" si="59"/>
        <v>4</v>
      </c>
      <c r="CJ79" s="6">
        <f t="shared" si="59"/>
        <v>4</v>
      </c>
      <c r="CK79" s="6"/>
      <c r="CL79" s="6"/>
    </row>
    <row r="80" spans="1:90" x14ac:dyDescent="0.35">
      <c r="A80" s="8">
        <v>79</v>
      </c>
      <c r="B80" s="6" t="s">
        <v>136</v>
      </c>
      <c r="C80" s="266">
        <v>45479</v>
      </c>
      <c r="D80" s="266">
        <v>45486</v>
      </c>
      <c r="E80" s="266">
        <v>45361</v>
      </c>
      <c r="F80" s="140" t="s">
        <v>30</v>
      </c>
      <c r="G80" s="140" t="s">
        <v>26</v>
      </c>
      <c r="H80" s="274"/>
      <c r="I80" s="6"/>
      <c r="J80" s="8">
        <v>10</v>
      </c>
      <c r="K80" s="8">
        <v>1</v>
      </c>
      <c r="L80" s="8">
        <v>2</v>
      </c>
      <c r="M80" s="6"/>
      <c r="N80" s="275"/>
      <c r="O80" s="6"/>
      <c r="P80" s="8"/>
      <c r="Q80" s="8" t="s">
        <v>31</v>
      </c>
      <c r="R80" s="9"/>
      <c r="S80" s="9"/>
      <c r="T80" s="9"/>
      <c r="U80" s="33"/>
      <c r="V80" s="245" t="str">
        <f t="shared" si="45"/>
        <v>DK</v>
      </c>
      <c r="W80" s="146">
        <f t="shared" si="49"/>
        <v>2</v>
      </c>
      <c r="X80" s="146">
        <f t="shared" si="60"/>
        <v>7</v>
      </c>
      <c r="Z80" s="42">
        <f t="shared" si="46"/>
        <v>45361</v>
      </c>
      <c r="AB80">
        <f t="shared" si="47"/>
        <v>118</v>
      </c>
      <c r="AC80">
        <f t="shared" si="51"/>
        <v>0</v>
      </c>
      <c r="AD80">
        <f t="shared" si="52"/>
        <v>0</v>
      </c>
      <c r="AE80">
        <f t="shared" si="53"/>
        <v>1</v>
      </c>
      <c r="AF80">
        <f t="shared" si="54"/>
        <v>0</v>
      </c>
      <c r="AG80">
        <f t="shared" si="55"/>
        <v>0</v>
      </c>
      <c r="AH80" s="246" t="str">
        <f t="shared" si="48"/>
        <v>web</v>
      </c>
      <c r="AT80" s="6">
        <f t="shared" si="56"/>
        <v>0</v>
      </c>
      <c r="AU80" s="6">
        <f t="shared" si="56"/>
        <v>0</v>
      </c>
      <c r="AV80" s="6">
        <f t="shared" si="56"/>
        <v>0</v>
      </c>
      <c r="AW80" s="6">
        <f t="shared" si="56"/>
        <v>0</v>
      </c>
      <c r="AX80" s="6">
        <f t="shared" si="56"/>
        <v>0</v>
      </c>
      <c r="AY80" s="6">
        <f t="shared" si="56"/>
        <v>0</v>
      </c>
      <c r="AZ80" s="6">
        <f t="shared" si="56"/>
        <v>0</v>
      </c>
      <c r="BA80" s="6">
        <f t="shared" si="56"/>
        <v>0</v>
      </c>
      <c r="BB80" s="6">
        <f t="shared" si="56"/>
        <v>0</v>
      </c>
      <c r="BC80" s="6">
        <f t="shared" si="56"/>
        <v>0</v>
      </c>
      <c r="BD80" s="6">
        <f t="shared" si="57"/>
        <v>7</v>
      </c>
      <c r="BE80" s="6">
        <f t="shared" si="57"/>
        <v>7</v>
      </c>
      <c r="BF80" s="6">
        <f t="shared" si="57"/>
        <v>7</v>
      </c>
      <c r="BG80" s="6">
        <f t="shared" si="57"/>
        <v>7</v>
      </c>
      <c r="BH80" s="6">
        <f t="shared" si="57"/>
        <v>7</v>
      </c>
      <c r="BI80" s="6">
        <f t="shared" si="57"/>
        <v>7</v>
      </c>
      <c r="BJ80" s="6">
        <f t="shared" si="57"/>
        <v>7</v>
      </c>
      <c r="BK80" s="6">
        <f t="shared" si="57"/>
        <v>7</v>
      </c>
      <c r="BL80" s="6">
        <f t="shared" si="57"/>
        <v>7</v>
      </c>
      <c r="BM80" s="6">
        <f t="shared" si="57"/>
        <v>7</v>
      </c>
      <c r="BN80" s="6">
        <f t="shared" si="58"/>
        <v>7</v>
      </c>
      <c r="BO80" s="6">
        <f t="shared" si="58"/>
        <v>7</v>
      </c>
      <c r="BP80" s="6">
        <f t="shared" si="58"/>
        <v>7</v>
      </c>
      <c r="BQ80" s="6">
        <f t="shared" si="58"/>
        <v>7</v>
      </c>
      <c r="BR80" s="6">
        <f t="shared" si="58"/>
        <v>7</v>
      </c>
      <c r="BS80" s="6">
        <f t="shared" si="58"/>
        <v>7</v>
      </c>
      <c r="BT80" s="6">
        <f t="shared" si="58"/>
        <v>7</v>
      </c>
      <c r="BU80" s="6">
        <f t="shared" si="58"/>
        <v>7</v>
      </c>
      <c r="BV80" s="6">
        <f t="shared" si="58"/>
        <v>7</v>
      </c>
      <c r="BW80" s="6">
        <f t="shared" si="58"/>
        <v>7</v>
      </c>
      <c r="BX80" s="6">
        <f t="shared" si="59"/>
        <v>7</v>
      </c>
      <c r="BY80" s="6">
        <f t="shared" si="59"/>
        <v>7</v>
      </c>
      <c r="BZ80" s="6">
        <f t="shared" si="59"/>
        <v>7</v>
      </c>
      <c r="CA80" s="6">
        <f t="shared" si="59"/>
        <v>7</v>
      </c>
      <c r="CB80" s="6">
        <f t="shared" si="59"/>
        <v>7</v>
      </c>
      <c r="CC80" s="6">
        <f t="shared" si="59"/>
        <v>7</v>
      </c>
      <c r="CD80" s="6">
        <f t="shared" si="59"/>
        <v>7</v>
      </c>
      <c r="CE80" s="6">
        <f t="shared" si="59"/>
        <v>7</v>
      </c>
      <c r="CF80" s="6">
        <f t="shared" si="59"/>
        <v>7</v>
      </c>
      <c r="CG80" s="6">
        <f t="shared" si="59"/>
        <v>7</v>
      </c>
      <c r="CH80" s="6">
        <f t="shared" si="59"/>
        <v>7</v>
      </c>
      <c r="CI80" s="6">
        <f t="shared" si="59"/>
        <v>7</v>
      </c>
      <c r="CJ80" s="6">
        <f t="shared" si="59"/>
        <v>7</v>
      </c>
      <c r="CK80" s="6"/>
      <c r="CL80" s="6"/>
    </row>
    <row r="81" spans="1:90" x14ac:dyDescent="0.35">
      <c r="A81" s="8">
        <v>80</v>
      </c>
      <c r="B81" s="6" t="s">
        <v>137</v>
      </c>
      <c r="C81" s="266">
        <v>45436</v>
      </c>
      <c r="D81" s="266">
        <v>45440</v>
      </c>
      <c r="E81" s="266">
        <v>45364</v>
      </c>
      <c r="F81" s="140" t="s">
        <v>30</v>
      </c>
      <c r="G81" s="140" t="s">
        <v>26</v>
      </c>
      <c r="H81" s="274"/>
      <c r="I81" s="6"/>
      <c r="J81" s="8">
        <v>10</v>
      </c>
      <c r="K81" s="8">
        <v>1</v>
      </c>
      <c r="L81" s="8">
        <v>2</v>
      </c>
      <c r="M81" s="6"/>
      <c r="N81" s="275"/>
      <c r="O81" s="6"/>
      <c r="P81" s="8"/>
      <c r="Q81" s="8" t="s">
        <v>31</v>
      </c>
      <c r="R81" s="9"/>
      <c r="S81" s="9"/>
      <c r="T81" s="9"/>
      <c r="U81" s="33"/>
      <c r="V81" s="245" t="str">
        <f t="shared" si="45"/>
        <v>DK</v>
      </c>
      <c r="W81" s="146">
        <f t="shared" si="49"/>
        <v>2</v>
      </c>
      <c r="X81" s="146">
        <f t="shared" si="60"/>
        <v>4</v>
      </c>
      <c r="Z81" s="42">
        <f t="shared" si="46"/>
        <v>45364</v>
      </c>
      <c r="AB81">
        <f t="shared" si="47"/>
        <v>72</v>
      </c>
      <c r="AC81">
        <f t="shared" si="51"/>
        <v>0</v>
      </c>
      <c r="AD81">
        <f t="shared" si="52"/>
        <v>1</v>
      </c>
      <c r="AE81">
        <f t="shared" si="53"/>
        <v>0</v>
      </c>
      <c r="AF81">
        <f t="shared" si="54"/>
        <v>0</v>
      </c>
      <c r="AG81">
        <f t="shared" si="55"/>
        <v>0</v>
      </c>
      <c r="AH81" s="246" t="str">
        <f t="shared" si="48"/>
        <v>web</v>
      </c>
      <c r="AT81" s="6">
        <f t="shared" si="56"/>
        <v>0</v>
      </c>
      <c r="AU81" s="6">
        <f t="shared" si="56"/>
        <v>0</v>
      </c>
      <c r="AV81" s="6">
        <f t="shared" si="56"/>
        <v>0</v>
      </c>
      <c r="AW81" s="6">
        <f t="shared" si="56"/>
        <v>0</v>
      </c>
      <c r="AX81" s="6">
        <f t="shared" si="56"/>
        <v>0</v>
      </c>
      <c r="AY81" s="6">
        <f t="shared" si="56"/>
        <v>0</v>
      </c>
      <c r="AZ81" s="6">
        <f t="shared" si="56"/>
        <v>0</v>
      </c>
      <c r="BA81" s="6">
        <f t="shared" si="56"/>
        <v>0</v>
      </c>
      <c r="BB81" s="6">
        <f t="shared" si="56"/>
        <v>0</v>
      </c>
      <c r="BC81" s="6">
        <f t="shared" si="56"/>
        <v>0</v>
      </c>
      <c r="BD81" s="6">
        <f t="shared" si="57"/>
        <v>0</v>
      </c>
      <c r="BE81" s="6">
        <f t="shared" si="57"/>
        <v>4</v>
      </c>
      <c r="BF81" s="6">
        <f t="shared" si="57"/>
        <v>4</v>
      </c>
      <c r="BG81" s="6">
        <f t="shared" si="57"/>
        <v>4</v>
      </c>
      <c r="BH81" s="6">
        <f t="shared" si="57"/>
        <v>4</v>
      </c>
      <c r="BI81" s="6">
        <f t="shared" si="57"/>
        <v>4</v>
      </c>
      <c r="BJ81" s="6">
        <f t="shared" si="57"/>
        <v>4</v>
      </c>
      <c r="BK81" s="6">
        <f t="shared" si="57"/>
        <v>4</v>
      </c>
      <c r="BL81" s="6">
        <f t="shared" si="57"/>
        <v>4</v>
      </c>
      <c r="BM81" s="6">
        <f t="shared" si="57"/>
        <v>4</v>
      </c>
      <c r="BN81" s="6">
        <f t="shared" si="58"/>
        <v>4</v>
      </c>
      <c r="BO81" s="6">
        <f t="shared" si="58"/>
        <v>4</v>
      </c>
      <c r="BP81" s="6">
        <f t="shared" si="58"/>
        <v>4</v>
      </c>
      <c r="BQ81" s="6">
        <f t="shared" si="58"/>
        <v>4</v>
      </c>
      <c r="BR81" s="6">
        <f t="shared" si="58"/>
        <v>4</v>
      </c>
      <c r="BS81" s="6">
        <f t="shared" si="58"/>
        <v>4</v>
      </c>
      <c r="BT81" s="6">
        <f t="shared" si="58"/>
        <v>4</v>
      </c>
      <c r="BU81" s="6">
        <f t="shared" si="58"/>
        <v>4</v>
      </c>
      <c r="BV81" s="6">
        <f t="shared" si="58"/>
        <v>4</v>
      </c>
      <c r="BW81" s="6">
        <f t="shared" si="58"/>
        <v>4</v>
      </c>
      <c r="BX81" s="6">
        <f t="shared" si="59"/>
        <v>4</v>
      </c>
      <c r="BY81" s="6">
        <f t="shared" si="59"/>
        <v>4</v>
      </c>
      <c r="BZ81" s="6">
        <f t="shared" si="59"/>
        <v>4</v>
      </c>
      <c r="CA81" s="6">
        <f t="shared" si="59"/>
        <v>4</v>
      </c>
      <c r="CB81" s="6">
        <f t="shared" si="59"/>
        <v>4</v>
      </c>
      <c r="CC81" s="6">
        <f t="shared" si="59"/>
        <v>4</v>
      </c>
      <c r="CD81" s="6">
        <f t="shared" si="59"/>
        <v>4</v>
      </c>
      <c r="CE81" s="6">
        <f t="shared" si="59"/>
        <v>4</v>
      </c>
      <c r="CF81" s="6">
        <f t="shared" si="59"/>
        <v>4</v>
      </c>
      <c r="CG81" s="6">
        <f t="shared" si="59"/>
        <v>4</v>
      </c>
      <c r="CH81" s="6">
        <f t="shared" si="59"/>
        <v>4</v>
      </c>
      <c r="CI81" s="6">
        <f t="shared" si="59"/>
        <v>4</v>
      </c>
      <c r="CJ81" s="6">
        <f t="shared" si="59"/>
        <v>4</v>
      </c>
      <c r="CK81" s="6"/>
      <c r="CL81" s="6"/>
    </row>
    <row r="82" spans="1:90" x14ac:dyDescent="0.35">
      <c r="A82" s="8">
        <v>81</v>
      </c>
      <c r="B82" s="6" t="s">
        <v>138</v>
      </c>
      <c r="C82" s="266">
        <v>45475</v>
      </c>
      <c r="D82" s="266">
        <v>45482</v>
      </c>
      <c r="E82" s="266">
        <v>45364</v>
      </c>
      <c r="F82" s="140" t="s">
        <v>28</v>
      </c>
      <c r="G82" s="140"/>
      <c r="H82" s="274"/>
      <c r="I82" s="6"/>
      <c r="J82" s="8"/>
      <c r="K82" s="8"/>
      <c r="L82" s="8"/>
      <c r="M82" s="6"/>
      <c r="N82" s="275"/>
      <c r="O82" s="6"/>
      <c r="P82" s="8"/>
      <c r="Q82" s="8"/>
      <c r="R82" s="9"/>
      <c r="S82" s="9"/>
      <c r="T82" s="9"/>
      <c r="U82" s="33"/>
      <c r="V82" s="245" t="str">
        <f t="shared" si="45"/>
        <v>cansl</v>
      </c>
      <c r="W82" s="146">
        <f t="shared" si="49"/>
        <v>0</v>
      </c>
      <c r="X82" s="146"/>
      <c r="Z82" s="42">
        <f t="shared" si="46"/>
        <v>45364</v>
      </c>
      <c r="AA82" s="236">
        <v>45465</v>
      </c>
      <c r="AB82">
        <f t="shared" si="47"/>
        <v>111</v>
      </c>
      <c r="AC82">
        <f t="shared" si="51"/>
        <v>0</v>
      </c>
      <c r="AD82">
        <f t="shared" si="52"/>
        <v>0</v>
      </c>
      <c r="AE82">
        <f t="shared" si="53"/>
        <v>1</v>
      </c>
      <c r="AF82">
        <f t="shared" si="54"/>
        <v>0</v>
      </c>
      <c r="AG82">
        <f t="shared" si="55"/>
        <v>0</v>
      </c>
      <c r="AH82" s="246">
        <f t="shared" si="48"/>
        <v>0</v>
      </c>
      <c r="AT82" s="6">
        <f t="shared" ref="AT82:BC91" si="61">IF($Z82&lt;AT$1,$X82*$K82,0)</f>
        <v>0</v>
      </c>
      <c r="AU82" s="6">
        <f t="shared" si="61"/>
        <v>0</v>
      </c>
      <c r="AV82" s="6">
        <f t="shared" si="61"/>
        <v>0</v>
      </c>
      <c r="AW82" s="6">
        <f t="shared" si="61"/>
        <v>0</v>
      </c>
      <c r="AX82" s="6">
        <f t="shared" si="61"/>
        <v>0</v>
      </c>
      <c r="AY82" s="6">
        <f t="shared" si="61"/>
        <v>0</v>
      </c>
      <c r="AZ82" s="6">
        <f t="shared" si="61"/>
        <v>0</v>
      </c>
      <c r="BA82" s="6">
        <f t="shared" si="61"/>
        <v>0</v>
      </c>
      <c r="BB82" s="6">
        <f t="shared" si="61"/>
        <v>0</v>
      </c>
      <c r="BC82" s="6">
        <f t="shared" si="61"/>
        <v>0</v>
      </c>
      <c r="BD82" s="6">
        <f t="shared" ref="BD82:BM91" si="62">IF($Z82&lt;BD$1,$X82*$K82,0)</f>
        <v>0</v>
      </c>
      <c r="BE82" s="6">
        <f t="shared" si="62"/>
        <v>0</v>
      </c>
      <c r="BF82" s="6">
        <f t="shared" si="62"/>
        <v>0</v>
      </c>
      <c r="BG82" s="6">
        <f t="shared" si="62"/>
        <v>0</v>
      </c>
      <c r="BH82" s="6">
        <f t="shared" si="62"/>
        <v>0</v>
      </c>
      <c r="BI82" s="6">
        <f t="shared" si="62"/>
        <v>0</v>
      </c>
      <c r="BJ82" s="6">
        <f t="shared" si="62"/>
        <v>0</v>
      </c>
      <c r="BK82" s="6">
        <f t="shared" si="62"/>
        <v>0</v>
      </c>
      <c r="BL82" s="6">
        <f t="shared" si="62"/>
        <v>0</v>
      </c>
      <c r="BM82" s="6">
        <f t="shared" si="62"/>
        <v>0</v>
      </c>
      <c r="BN82" s="6">
        <f t="shared" ref="BN82:BW91" si="63">IF($Z82&lt;BN$1,$X82*$K82,0)</f>
        <v>0</v>
      </c>
      <c r="BO82" s="6">
        <f t="shared" si="63"/>
        <v>0</v>
      </c>
      <c r="BP82" s="6">
        <f t="shared" si="63"/>
        <v>0</v>
      </c>
      <c r="BQ82" s="6">
        <f t="shared" si="63"/>
        <v>0</v>
      </c>
      <c r="BR82" s="6">
        <f t="shared" si="63"/>
        <v>0</v>
      </c>
      <c r="BS82" s="6">
        <f t="shared" si="63"/>
        <v>0</v>
      </c>
      <c r="BT82" s="6">
        <f t="shared" si="63"/>
        <v>0</v>
      </c>
      <c r="BU82" s="6">
        <f t="shared" si="63"/>
        <v>0</v>
      </c>
      <c r="BV82" s="6">
        <f t="shared" si="63"/>
        <v>0</v>
      </c>
      <c r="BW82" s="6">
        <f t="shared" si="63"/>
        <v>0</v>
      </c>
      <c r="BX82" s="6">
        <f t="shared" ref="BX82:CJ91" si="64">IF($Z82&lt;BX$1,$X82*$K82,0)</f>
        <v>0</v>
      </c>
      <c r="BY82" s="6">
        <f t="shared" si="64"/>
        <v>0</v>
      </c>
      <c r="BZ82" s="6">
        <f t="shared" si="64"/>
        <v>0</v>
      </c>
      <c r="CA82" s="6">
        <f t="shared" si="64"/>
        <v>0</v>
      </c>
      <c r="CB82" s="6">
        <f t="shared" si="64"/>
        <v>0</v>
      </c>
      <c r="CC82" s="6">
        <f t="shared" si="64"/>
        <v>0</v>
      </c>
      <c r="CD82" s="6">
        <f t="shared" si="64"/>
        <v>0</v>
      </c>
      <c r="CE82" s="6">
        <f t="shared" si="64"/>
        <v>0</v>
      </c>
      <c r="CF82" s="6">
        <f t="shared" si="64"/>
        <v>0</v>
      </c>
      <c r="CG82" s="6">
        <f t="shared" si="64"/>
        <v>0</v>
      </c>
      <c r="CH82" s="6">
        <f t="shared" si="64"/>
        <v>0</v>
      </c>
      <c r="CI82" s="6">
        <f t="shared" si="64"/>
        <v>0</v>
      </c>
      <c r="CJ82" s="6">
        <f t="shared" si="64"/>
        <v>0</v>
      </c>
      <c r="CK82" s="6"/>
      <c r="CL82" s="6"/>
    </row>
    <row r="83" spans="1:90" x14ac:dyDescent="0.35">
      <c r="A83" s="8">
        <v>82</v>
      </c>
      <c r="B83" s="6" t="s">
        <v>139</v>
      </c>
      <c r="C83" s="266">
        <v>45473</v>
      </c>
      <c r="D83" s="266">
        <v>45477</v>
      </c>
      <c r="E83" s="266">
        <v>45367</v>
      </c>
      <c r="F83" s="140" t="s">
        <v>28</v>
      </c>
      <c r="G83" s="140"/>
      <c r="H83" s="274"/>
      <c r="I83" s="6"/>
      <c r="J83" s="8"/>
      <c r="K83" s="8"/>
      <c r="L83" s="8"/>
      <c r="M83" s="6"/>
      <c r="N83" s="275"/>
      <c r="O83" s="6"/>
      <c r="P83" s="8"/>
      <c r="Q83" s="8"/>
      <c r="R83" s="9"/>
      <c r="S83" s="9"/>
      <c r="T83" s="9"/>
      <c r="U83" s="33"/>
      <c r="V83" s="245" t="str">
        <f t="shared" si="45"/>
        <v>cansl</v>
      </c>
      <c r="W83" s="146">
        <f t="shared" si="49"/>
        <v>0</v>
      </c>
      <c r="X83" s="146"/>
      <c r="Z83" s="42">
        <f t="shared" si="46"/>
        <v>45367</v>
      </c>
      <c r="AA83" s="236">
        <v>45370</v>
      </c>
      <c r="AB83">
        <f t="shared" si="47"/>
        <v>106</v>
      </c>
      <c r="AC83">
        <f t="shared" si="51"/>
        <v>0</v>
      </c>
      <c r="AD83">
        <f t="shared" si="52"/>
        <v>0</v>
      </c>
      <c r="AE83">
        <f t="shared" si="53"/>
        <v>1</v>
      </c>
      <c r="AF83">
        <f t="shared" si="54"/>
        <v>0</v>
      </c>
      <c r="AG83">
        <f t="shared" si="55"/>
        <v>0</v>
      </c>
      <c r="AH83" s="246">
        <f t="shared" si="48"/>
        <v>0</v>
      </c>
      <c r="AT83" s="6">
        <f t="shared" si="61"/>
        <v>0</v>
      </c>
      <c r="AU83" s="6">
        <f t="shared" si="61"/>
        <v>0</v>
      </c>
      <c r="AV83" s="6">
        <f t="shared" si="61"/>
        <v>0</v>
      </c>
      <c r="AW83" s="6">
        <f t="shared" si="61"/>
        <v>0</v>
      </c>
      <c r="AX83" s="6">
        <f t="shared" si="61"/>
        <v>0</v>
      </c>
      <c r="AY83" s="6">
        <f t="shared" si="61"/>
        <v>0</v>
      </c>
      <c r="AZ83" s="6">
        <f t="shared" si="61"/>
        <v>0</v>
      </c>
      <c r="BA83" s="6">
        <f t="shared" si="61"/>
        <v>0</v>
      </c>
      <c r="BB83" s="6">
        <f t="shared" si="61"/>
        <v>0</v>
      </c>
      <c r="BC83" s="6">
        <f t="shared" si="61"/>
        <v>0</v>
      </c>
      <c r="BD83" s="6">
        <f t="shared" si="62"/>
        <v>0</v>
      </c>
      <c r="BE83" s="6">
        <f t="shared" si="62"/>
        <v>0</v>
      </c>
      <c r="BF83" s="6">
        <f t="shared" si="62"/>
        <v>0</v>
      </c>
      <c r="BG83" s="6">
        <f t="shared" si="62"/>
        <v>0</v>
      </c>
      <c r="BH83" s="6">
        <f t="shared" si="62"/>
        <v>0</v>
      </c>
      <c r="BI83" s="6">
        <f t="shared" si="62"/>
        <v>0</v>
      </c>
      <c r="BJ83" s="6">
        <f t="shared" si="62"/>
        <v>0</v>
      </c>
      <c r="BK83" s="6">
        <f t="shared" si="62"/>
        <v>0</v>
      </c>
      <c r="BL83" s="6">
        <f t="shared" si="62"/>
        <v>0</v>
      </c>
      <c r="BM83" s="6">
        <f t="shared" si="62"/>
        <v>0</v>
      </c>
      <c r="BN83" s="6">
        <f t="shared" si="63"/>
        <v>0</v>
      </c>
      <c r="BO83" s="6">
        <f t="shared" si="63"/>
        <v>0</v>
      </c>
      <c r="BP83" s="6">
        <f t="shared" si="63"/>
        <v>0</v>
      </c>
      <c r="BQ83" s="6">
        <f t="shared" si="63"/>
        <v>0</v>
      </c>
      <c r="BR83" s="6">
        <f t="shared" si="63"/>
        <v>0</v>
      </c>
      <c r="BS83" s="6">
        <f t="shared" si="63"/>
        <v>0</v>
      </c>
      <c r="BT83" s="6">
        <f t="shared" si="63"/>
        <v>0</v>
      </c>
      <c r="BU83" s="6">
        <f t="shared" si="63"/>
        <v>0</v>
      </c>
      <c r="BV83" s="6">
        <f t="shared" si="63"/>
        <v>0</v>
      </c>
      <c r="BW83" s="6">
        <f t="shared" si="63"/>
        <v>0</v>
      </c>
      <c r="BX83" s="6">
        <f t="shared" si="64"/>
        <v>0</v>
      </c>
      <c r="BY83" s="6">
        <f t="shared" si="64"/>
        <v>0</v>
      </c>
      <c r="BZ83" s="6">
        <f t="shared" si="64"/>
        <v>0</v>
      </c>
      <c r="CA83" s="6">
        <f t="shared" si="64"/>
        <v>0</v>
      </c>
      <c r="CB83" s="6">
        <f t="shared" si="64"/>
        <v>0</v>
      </c>
      <c r="CC83" s="6">
        <f t="shared" si="64"/>
        <v>0</v>
      </c>
      <c r="CD83" s="6">
        <f t="shared" si="64"/>
        <v>0</v>
      </c>
      <c r="CE83" s="6">
        <f t="shared" si="64"/>
        <v>0</v>
      </c>
      <c r="CF83" s="6">
        <f t="shared" si="64"/>
        <v>0</v>
      </c>
      <c r="CG83" s="6">
        <f t="shared" si="64"/>
        <v>0</v>
      </c>
      <c r="CH83" s="6">
        <f t="shared" si="64"/>
        <v>0</v>
      </c>
      <c r="CI83" s="6">
        <f t="shared" si="64"/>
        <v>0</v>
      </c>
      <c r="CJ83" s="6">
        <f t="shared" si="64"/>
        <v>0</v>
      </c>
      <c r="CK83" s="6"/>
      <c r="CL83" s="6"/>
    </row>
    <row r="84" spans="1:90" x14ac:dyDescent="0.35">
      <c r="A84" s="8">
        <v>83</v>
      </c>
      <c r="B84" s="6" t="s">
        <v>140</v>
      </c>
      <c r="C84" s="266">
        <v>45530</v>
      </c>
      <c r="D84" s="266">
        <v>45533</v>
      </c>
      <c r="E84" s="266">
        <v>45370</v>
      </c>
      <c r="F84" s="140" t="s">
        <v>30</v>
      </c>
      <c r="G84" s="140" t="s">
        <v>26</v>
      </c>
      <c r="H84" s="274"/>
      <c r="I84" s="6"/>
      <c r="J84" s="8">
        <v>5</v>
      </c>
      <c r="K84" s="8">
        <v>2</v>
      </c>
      <c r="L84" s="8">
        <v>4</v>
      </c>
      <c r="M84" s="264" t="s">
        <v>141</v>
      </c>
      <c r="N84" s="276"/>
      <c r="O84" s="264"/>
      <c r="P84" s="8"/>
      <c r="Q84" s="8" t="s">
        <v>31</v>
      </c>
      <c r="R84" s="9"/>
      <c r="S84" s="9"/>
      <c r="T84" s="9"/>
      <c r="U84" s="33"/>
      <c r="V84" s="245" t="str">
        <f t="shared" si="45"/>
        <v>DK</v>
      </c>
      <c r="W84" s="146">
        <f t="shared" si="49"/>
        <v>4</v>
      </c>
      <c r="X84" s="146">
        <f t="shared" si="60"/>
        <v>3</v>
      </c>
      <c r="Z84" s="42">
        <f t="shared" si="46"/>
        <v>45370</v>
      </c>
      <c r="AB84">
        <f t="shared" si="47"/>
        <v>160</v>
      </c>
      <c r="AC84">
        <f t="shared" si="51"/>
        <v>0</v>
      </c>
      <c r="AD84">
        <f t="shared" si="52"/>
        <v>0</v>
      </c>
      <c r="AE84">
        <f t="shared" si="53"/>
        <v>1</v>
      </c>
      <c r="AF84">
        <f t="shared" si="54"/>
        <v>0</v>
      </c>
      <c r="AG84">
        <f t="shared" si="55"/>
        <v>0</v>
      </c>
      <c r="AH84" s="246" t="str">
        <f t="shared" si="48"/>
        <v>web</v>
      </c>
      <c r="AT84" s="6">
        <f t="shared" si="61"/>
        <v>0</v>
      </c>
      <c r="AU84" s="6">
        <f t="shared" si="61"/>
        <v>0</v>
      </c>
      <c r="AV84" s="6">
        <f t="shared" si="61"/>
        <v>0</v>
      </c>
      <c r="AW84" s="6">
        <f t="shared" si="61"/>
        <v>0</v>
      </c>
      <c r="AX84" s="6">
        <f t="shared" si="61"/>
        <v>0</v>
      </c>
      <c r="AY84" s="6">
        <f t="shared" si="61"/>
        <v>0</v>
      </c>
      <c r="AZ84" s="6">
        <f t="shared" si="61"/>
        <v>0</v>
      </c>
      <c r="BA84" s="6">
        <f t="shared" si="61"/>
        <v>0</v>
      </c>
      <c r="BB84" s="6">
        <f t="shared" si="61"/>
        <v>0</v>
      </c>
      <c r="BC84" s="6">
        <f t="shared" si="61"/>
        <v>0</v>
      </c>
      <c r="BD84" s="6">
        <f t="shared" si="62"/>
        <v>0</v>
      </c>
      <c r="BE84" s="6">
        <f t="shared" si="62"/>
        <v>0</v>
      </c>
      <c r="BF84" s="6">
        <f t="shared" si="62"/>
        <v>6</v>
      </c>
      <c r="BG84" s="6">
        <f t="shared" si="62"/>
        <v>6</v>
      </c>
      <c r="BH84" s="6">
        <f t="shared" si="62"/>
        <v>6</v>
      </c>
      <c r="BI84" s="6">
        <f t="shared" si="62"/>
        <v>6</v>
      </c>
      <c r="BJ84" s="6">
        <f t="shared" si="62"/>
        <v>6</v>
      </c>
      <c r="BK84" s="6">
        <f t="shared" si="62"/>
        <v>6</v>
      </c>
      <c r="BL84" s="6">
        <f t="shared" si="62"/>
        <v>6</v>
      </c>
      <c r="BM84" s="6">
        <f t="shared" si="62"/>
        <v>6</v>
      </c>
      <c r="BN84" s="6">
        <f t="shared" si="63"/>
        <v>6</v>
      </c>
      <c r="BO84" s="6">
        <f t="shared" si="63"/>
        <v>6</v>
      </c>
      <c r="BP84" s="6">
        <f t="shared" si="63"/>
        <v>6</v>
      </c>
      <c r="BQ84" s="6">
        <f t="shared" si="63"/>
        <v>6</v>
      </c>
      <c r="BR84" s="6">
        <f t="shared" si="63"/>
        <v>6</v>
      </c>
      <c r="BS84" s="6">
        <f t="shared" si="63"/>
        <v>6</v>
      </c>
      <c r="BT84" s="6">
        <f t="shared" si="63"/>
        <v>6</v>
      </c>
      <c r="BU84" s="6">
        <f t="shared" si="63"/>
        <v>6</v>
      </c>
      <c r="BV84" s="6">
        <f t="shared" si="63"/>
        <v>6</v>
      </c>
      <c r="BW84" s="6">
        <f t="shared" si="63"/>
        <v>6</v>
      </c>
      <c r="BX84" s="6">
        <f t="shared" si="64"/>
        <v>6</v>
      </c>
      <c r="BY84" s="6">
        <f t="shared" si="64"/>
        <v>6</v>
      </c>
      <c r="BZ84" s="6">
        <f t="shared" si="64"/>
        <v>6</v>
      </c>
      <c r="CA84" s="6">
        <f t="shared" si="64"/>
        <v>6</v>
      </c>
      <c r="CB84" s="6">
        <f t="shared" si="64"/>
        <v>6</v>
      </c>
      <c r="CC84" s="6">
        <f t="shared" si="64"/>
        <v>6</v>
      </c>
      <c r="CD84" s="6">
        <f t="shared" si="64"/>
        <v>6</v>
      </c>
      <c r="CE84" s="6">
        <f t="shared" si="64"/>
        <v>6</v>
      </c>
      <c r="CF84" s="6">
        <f t="shared" si="64"/>
        <v>6</v>
      </c>
      <c r="CG84" s="6">
        <f t="shared" si="64"/>
        <v>6</v>
      </c>
      <c r="CH84" s="6">
        <f t="shared" si="64"/>
        <v>6</v>
      </c>
      <c r="CI84" s="6">
        <f t="shared" si="64"/>
        <v>6</v>
      </c>
      <c r="CJ84" s="6">
        <f t="shared" si="64"/>
        <v>6</v>
      </c>
      <c r="CK84" s="6"/>
      <c r="CL84" s="6"/>
    </row>
    <row r="85" spans="1:90" x14ac:dyDescent="0.35">
      <c r="A85" s="8">
        <v>84</v>
      </c>
      <c r="B85" s="6" t="s">
        <v>81</v>
      </c>
      <c r="C85" s="266">
        <v>45429</v>
      </c>
      <c r="D85" s="266">
        <v>45432</v>
      </c>
      <c r="E85" s="266">
        <v>45370</v>
      </c>
      <c r="F85" s="140" t="s">
        <v>30</v>
      </c>
      <c r="G85" s="140" t="s">
        <v>26</v>
      </c>
      <c r="H85" s="274"/>
      <c r="I85" s="6"/>
      <c r="J85" s="8"/>
      <c r="K85" s="8">
        <v>1</v>
      </c>
      <c r="L85" s="8">
        <v>2</v>
      </c>
      <c r="M85" s="6"/>
      <c r="N85" s="275"/>
      <c r="O85" s="6"/>
      <c r="P85" s="8"/>
      <c r="Q85" s="8" t="s">
        <v>31</v>
      </c>
      <c r="R85" s="9"/>
      <c r="S85" s="9"/>
      <c r="T85" s="9"/>
      <c r="U85" s="33"/>
      <c r="V85" s="245" t="str">
        <f t="shared" si="45"/>
        <v>DK</v>
      </c>
      <c r="W85" s="146">
        <f t="shared" si="49"/>
        <v>2</v>
      </c>
      <c r="X85" s="146">
        <f t="shared" si="60"/>
        <v>3</v>
      </c>
      <c r="Z85" s="42">
        <f t="shared" si="46"/>
        <v>45370</v>
      </c>
      <c r="AB85">
        <f t="shared" si="47"/>
        <v>59</v>
      </c>
      <c r="AC85">
        <f t="shared" si="51"/>
        <v>0</v>
      </c>
      <c r="AD85">
        <f t="shared" si="52"/>
        <v>1</v>
      </c>
      <c r="AE85">
        <f t="shared" si="53"/>
        <v>0</v>
      </c>
      <c r="AF85">
        <f t="shared" si="54"/>
        <v>0</v>
      </c>
      <c r="AG85">
        <f t="shared" si="55"/>
        <v>0</v>
      </c>
      <c r="AH85" s="246" t="str">
        <f t="shared" si="48"/>
        <v>web</v>
      </c>
      <c r="AT85" s="6">
        <f t="shared" si="61"/>
        <v>0</v>
      </c>
      <c r="AU85" s="6">
        <f t="shared" si="61"/>
        <v>0</v>
      </c>
      <c r="AV85" s="6">
        <f t="shared" si="61"/>
        <v>0</v>
      </c>
      <c r="AW85" s="6">
        <f t="shared" si="61"/>
        <v>0</v>
      </c>
      <c r="AX85" s="6">
        <f t="shared" si="61"/>
        <v>0</v>
      </c>
      <c r="AY85" s="6">
        <f t="shared" si="61"/>
        <v>0</v>
      </c>
      <c r="AZ85" s="6">
        <f t="shared" si="61"/>
        <v>0</v>
      </c>
      <c r="BA85" s="6">
        <f t="shared" si="61"/>
        <v>0</v>
      </c>
      <c r="BB85" s="6">
        <f t="shared" si="61"/>
        <v>0</v>
      </c>
      <c r="BC85" s="6">
        <f t="shared" si="61"/>
        <v>0</v>
      </c>
      <c r="BD85" s="6">
        <f t="shared" si="62"/>
        <v>0</v>
      </c>
      <c r="BE85" s="6">
        <f t="shared" si="62"/>
        <v>0</v>
      </c>
      <c r="BF85" s="6">
        <f t="shared" si="62"/>
        <v>3</v>
      </c>
      <c r="BG85" s="6">
        <f t="shared" si="62"/>
        <v>3</v>
      </c>
      <c r="BH85" s="6">
        <f t="shared" si="62"/>
        <v>3</v>
      </c>
      <c r="BI85" s="6">
        <f t="shared" si="62"/>
        <v>3</v>
      </c>
      <c r="BJ85" s="6">
        <f t="shared" si="62"/>
        <v>3</v>
      </c>
      <c r="BK85" s="6">
        <f t="shared" si="62"/>
        <v>3</v>
      </c>
      <c r="BL85" s="6">
        <f t="shared" si="62"/>
        <v>3</v>
      </c>
      <c r="BM85" s="6">
        <f t="shared" si="62"/>
        <v>3</v>
      </c>
      <c r="BN85" s="6">
        <f t="shared" si="63"/>
        <v>3</v>
      </c>
      <c r="BO85" s="6">
        <f t="shared" si="63"/>
        <v>3</v>
      </c>
      <c r="BP85" s="6">
        <f t="shared" si="63"/>
        <v>3</v>
      </c>
      <c r="BQ85" s="6">
        <f t="shared" si="63"/>
        <v>3</v>
      </c>
      <c r="BR85" s="6">
        <f t="shared" si="63"/>
        <v>3</v>
      </c>
      <c r="BS85" s="6">
        <f t="shared" si="63"/>
        <v>3</v>
      </c>
      <c r="BT85" s="6">
        <f t="shared" si="63"/>
        <v>3</v>
      </c>
      <c r="BU85" s="6">
        <f t="shared" si="63"/>
        <v>3</v>
      </c>
      <c r="BV85" s="6">
        <f t="shared" si="63"/>
        <v>3</v>
      </c>
      <c r="BW85" s="6">
        <f t="shared" si="63"/>
        <v>3</v>
      </c>
      <c r="BX85" s="6">
        <f t="shared" si="64"/>
        <v>3</v>
      </c>
      <c r="BY85" s="6">
        <f t="shared" si="64"/>
        <v>3</v>
      </c>
      <c r="BZ85" s="6">
        <f t="shared" si="64"/>
        <v>3</v>
      </c>
      <c r="CA85" s="6">
        <f t="shared" si="64"/>
        <v>3</v>
      </c>
      <c r="CB85" s="6">
        <f t="shared" si="64"/>
        <v>3</v>
      </c>
      <c r="CC85" s="6">
        <f t="shared" si="64"/>
        <v>3</v>
      </c>
      <c r="CD85" s="6">
        <f t="shared" si="64"/>
        <v>3</v>
      </c>
      <c r="CE85" s="6">
        <f t="shared" si="64"/>
        <v>3</v>
      </c>
      <c r="CF85" s="6">
        <f t="shared" si="64"/>
        <v>3</v>
      </c>
      <c r="CG85" s="6">
        <f t="shared" si="64"/>
        <v>3</v>
      </c>
      <c r="CH85" s="6">
        <f t="shared" si="64"/>
        <v>3</v>
      </c>
      <c r="CI85" s="6">
        <f t="shared" si="64"/>
        <v>3</v>
      </c>
      <c r="CJ85" s="6">
        <f t="shared" si="64"/>
        <v>3</v>
      </c>
      <c r="CK85" s="6"/>
      <c r="CL85" s="6"/>
    </row>
    <row r="86" spans="1:90" x14ac:dyDescent="0.35">
      <c r="A86" s="8">
        <v>85</v>
      </c>
      <c r="B86" s="6" t="s">
        <v>142</v>
      </c>
      <c r="C86" s="266">
        <v>45519</v>
      </c>
      <c r="D86" s="266">
        <v>45522</v>
      </c>
      <c r="E86" s="266">
        <v>45369</v>
      </c>
      <c r="F86" s="140" t="s">
        <v>30</v>
      </c>
      <c r="G86" s="140" t="s">
        <v>26</v>
      </c>
      <c r="H86" s="274"/>
      <c r="I86" s="6"/>
      <c r="J86" s="8"/>
      <c r="K86" s="8">
        <v>1</v>
      </c>
      <c r="L86" s="8">
        <v>2</v>
      </c>
      <c r="M86" s="264" t="s">
        <v>143</v>
      </c>
      <c r="N86" s="276"/>
      <c r="O86" s="264"/>
      <c r="P86" s="8"/>
      <c r="Q86" s="8" t="s">
        <v>31</v>
      </c>
      <c r="R86" s="9"/>
      <c r="S86" s="9"/>
      <c r="T86" s="9"/>
      <c r="U86" s="33"/>
      <c r="V86" s="245" t="str">
        <f t="shared" si="45"/>
        <v>DK</v>
      </c>
      <c r="W86" s="146">
        <f t="shared" si="49"/>
        <v>2</v>
      </c>
      <c r="X86" s="146">
        <f t="shared" si="60"/>
        <v>3</v>
      </c>
      <c r="Z86" s="42">
        <f t="shared" si="46"/>
        <v>45369</v>
      </c>
      <c r="AB86">
        <f t="shared" si="47"/>
        <v>150</v>
      </c>
      <c r="AC86">
        <f t="shared" si="51"/>
        <v>0</v>
      </c>
      <c r="AD86">
        <f t="shared" si="52"/>
        <v>0</v>
      </c>
      <c r="AE86">
        <f t="shared" si="53"/>
        <v>1</v>
      </c>
      <c r="AF86">
        <f t="shared" si="54"/>
        <v>0</v>
      </c>
      <c r="AG86">
        <f t="shared" si="55"/>
        <v>0</v>
      </c>
      <c r="AH86" s="246" t="str">
        <f t="shared" si="48"/>
        <v>web</v>
      </c>
      <c r="AT86" s="6">
        <f t="shared" si="61"/>
        <v>0</v>
      </c>
      <c r="AU86" s="6">
        <f t="shared" si="61"/>
        <v>0</v>
      </c>
      <c r="AV86" s="6">
        <f t="shared" si="61"/>
        <v>0</v>
      </c>
      <c r="AW86" s="6">
        <f t="shared" si="61"/>
        <v>0</v>
      </c>
      <c r="AX86" s="6">
        <f t="shared" si="61"/>
        <v>0</v>
      </c>
      <c r="AY86" s="6">
        <f t="shared" si="61"/>
        <v>0</v>
      </c>
      <c r="AZ86" s="6">
        <f t="shared" si="61"/>
        <v>0</v>
      </c>
      <c r="BA86" s="6">
        <f t="shared" si="61"/>
        <v>0</v>
      </c>
      <c r="BB86" s="6">
        <f t="shared" si="61"/>
        <v>0</v>
      </c>
      <c r="BC86" s="6">
        <f t="shared" si="61"/>
        <v>0</v>
      </c>
      <c r="BD86" s="6">
        <f t="shared" si="62"/>
        <v>0</v>
      </c>
      <c r="BE86" s="6">
        <f t="shared" si="62"/>
        <v>0</v>
      </c>
      <c r="BF86" s="6">
        <f t="shared" si="62"/>
        <v>3</v>
      </c>
      <c r="BG86" s="6">
        <f t="shared" si="62"/>
        <v>3</v>
      </c>
      <c r="BH86" s="6">
        <f t="shared" si="62"/>
        <v>3</v>
      </c>
      <c r="BI86" s="6">
        <f t="shared" si="62"/>
        <v>3</v>
      </c>
      <c r="BJ86" s="6">
        <f t="shared" si="62"/>
        <v>3</v>
      </c>
      <c r="BK86" s="6">
        <f t="shared" si="62"/>
        <v>3</v>
      </c>
      <c r="BL86" s="6">
        <f t="shared" si="62"/>
        <v>3</v>
      </c>
      <c r="BM86" s="6">
        <f t="shared" si="62"/>
        <v>3</v>
      </c>
      <c r="BN86" s="6">
        <f t="shared" si="63"/>
        <v>3</v>
      </c>
      <c r="BO86" s="6">
        <f t="shared" si="63"/>
        <v>3</v>
      </c>
      <c r="BP86" s="6">
        <f t="shared" si="63"/>
        <v>3</v>
      </c>
      <c r="BQ86" s="6">
        <f t="shared" si="63"/>
        <v>3</v>
      </c>
      <c r="BR86" s="6">
        <f t="shared" si="63"/>
        <v>3</v>
      </c>
      <c r="BS86" s="6">
        <f t="shared" si="63"/>
        <v>3</v>
      </c>
      <c r="BT86" s="6">
        <f t="shared" si="63"/>
        <v>3</v>
      </c>
      <c r="BU86" s="6">
        <f t="shared" si="63"/>
        <v>3</v>
      </c>
      <c r="BV86" s="6">
        <f t="shared" si="63"/>
        <v>3</v>
      </c>
      <c r="BW86" s="6">
        <f t="shared" si="63"/>
        <v>3</v>
      </c>
      <c r="BX86" s="6">
        <f t="shared" si="64"/>
        <v>3</v>
      </c>
      <c r="BY86" s="6">
        <f t="shared" si="64"/>
        <v>3</v>
      </c>
      <c r="BZ86" s="6">
        <f t="shared" si="64"/>
        <v>3</v>
      </c>
      <c r="CA86" s="6">
        <f t="shared" si="64"/>
        <v>3</v>
      </c>
      <c r="CB86" s="6">
        <f t="shared" si="64"/>
        <v>3</v>
      </c>
      <c r="CC86" s="6">
        <f t="shared" si="64"/>
        <v>3</v>
      </c>
      <c r="CD86" s="6">
        <f t="shared" si="64"/>
        <v>3</v>
      </c>
      <c r="CE86" s="6">
        <f t="shared" si="64"/>
        <v>3</v>
      </c>
      <c r="CF86" s="6">
        <f t="shared" si="64"/>
        <v>3</v>
      </c>
      <c r="CG86" s="6">
        <f t="shared" si="64"/>
        <v>3</v>
      </c>
      <c r="CH86" s="6">
        <f t="shared" si="64"/>
        <v>3</v>
      </c>
      <c r="CI86" s="6">
        <f t="shared" si="64"/>
        <v>3</v>
      </c>
      <c r="CJ86" s="6">
        <f t="shared" si="64"/>
        <v>3</v>
      </c>
      <c r="CK86" s="6"/>
      <c r="CL86" s="6"/>
    </row>
    <row r="87" spans="1:90" x14ac:dyDescent="0.35">
      <c r="A87" s="8">
        <v>86</v>
      </c>
      <c r="B87" s="6" t="s">
        <v>144</v>
      </c>
      <c r="C87" s="266">
        <v>45527</v>
      </c>
      <c r="D87" s="266">
        <v>45530</v>
      </c>
      <c r="E87" s="266">
        <v>45378</v>
      </c>
      <c r="F87" s="140" t="s">
        <v>28</v>
      </c>
      <c r="G87" s="140"/>
      <c r="H87" s="274"/>
      <c r="I87" s="6"/>
      <c r="J87" s="8"/>
      <c r="K87" s="8"/>
      <c r="L87" s="8"/>
      <c r="M87" s="6"/>
      <c r="N87" s="275"/>
      <c r="O87" s="6"/>
      <c r="P87" s="8"/>
      <c r="Q87" s="8"/>
      <c r="R87" s="9"/>
      <c r="S87" s="9"/>
      <c r="T87" s="9"/>
      <c r="U87" s="33"/>
      <c r="V87" s="245" t="str">
        <f t="shared" si="45"/>
        <v>cansl</v>
      </c>
      <c r="W87" s="146">
        <f t="shared" si="49"/>
        <v>0</v>
      </c>
      <c r="X87" s="146"/>
      <c r="Z87" s="42">
        <f t="shared" si="46"/>
        <v>45378</v>
      </c>
      <c r="AA87" s="236">
        <v>45413</v>
      </c>
      <c r="AB87">
        <f t="shared" si="47"/>
        <v>149</v>
      </c>
      <c r="AC87">
        <f t="shared" si="51"/>
        <v>0</v>
      </c>
      <c r="AD87">
        <f t="shared" si="52"/>
        <v>0</v>
      </c>
      <c r="AE87">
        <f t="shared" si="53"/>
        <v>1</v>
      </c>
      <c r="AF87">
        <f t="shared" si="54"/>
        <v>0</v>
      </c>
      <c r="AG87">
        <f t="shared" si="55"/>
        <v>0</v>
      </c>
      <c r="AH87" s="246">
        <f t="shared" si="48"/>
        <v>0</v>
      </c>
      <c r="AT87" s="6">
        <f t="shared" si="61"/>
        <v>0</v>
      </c>
      <c r="AU87" s="6">
        <f t="shared" si="61"/>
        <v>0</v>
      </c>
      <c r="AV87" s="6">
        <f t="shared" si="61"/>
        <v>0</v>
      </c>
      <c r="AW87" s="6">
        <f t="shared" si="61"/>
        <v>0</v>
      </c>
      <c r="AX87" s="6">
        <f t="shared" si="61"/>
        <v>0</v>
      </c>
      <c r="AY87" s="6">
        <f t="shared" si="61"/>
        <v>0</v>
      </c>
      <c r="AZ87" s="6">
        <f t="shared" si="61"/>
        <v>0</v>
      </c>
      <c r="BA87" s="6">
        <f t="shared" si="61"/>
        <v>0</v>
      </c>
      <c r="BB87" s="6">
        <f t="shared" si="61"/>
        <v>0</v>
      </c>
      <c r="BC87" s="6">
        <f t="shared" si="61"/>
        <v>0</v>
      </c>
      <c r="BD87" s="6">
        <f t="shared" si="62"/>
        <v>0</v>
      </c>
      <c r="BE87" s="6">
        <f t="shared" si="62"/>
        <v>0</v>
      </c>
      <c r="BF87" s="6">
        <f t="shared" si="62"/>
        <v>0</v>
      </c>
      <c r="BG87" s="6">
        <f t="shared" si="62"/>
        <v>0</v>
      </c>
      <c r="BH87" s="6">
        <f t="shared" si="62"/>
        <v>0</v>
      </c>
      <c r="BI87" s="6">
        <f t="shared" si="62"/>
        <v>0</v>
      </c>
      <c r="BJ87" s="6">
        <f t="shared" si="62"/>
        <v>0</v>
      </c>
      <c r="BK87" s="6">
        <f t="shared" si="62"/>
        <v>0</v>
      </c>
      <c r="BL87" s="6">
        <f t="shared" si="62"/>
        <v>0</v>
      </c>
      <c r="BM87" s="6">
        <f t="shared" si="62"/>
        <v>0</v>
      </c>
      <c r="BN87" s="6">
        <f t="shared" si="63"/>
        <v>0</v>
      </c>
      <c r="BO87" s="6">
        <f t="shared" si="63"/>
        <v>0</v>
      </c>
      <c r="BP87" s="6">
        <f t="shared" si="63"/>
        <v>0</v>
      </c>
      <c r="BQ87" s="6">
        <f t="shared" si="63"/>
        <v>0</v>
      </c>
      <c r="BR87" s="6">
        <f t="shared" si="63"/>
        <v>0</v>
      </c>
      <c r="BS87" s="6">
        <f t="shared" si="63"/>
        <v>0</v>
      </c>
      <c r="BT87" s="6">
        <f t="shared" si="63"/>
        <v>0</v>
      </c>
      <c r="BU87" s="6">
        <f t="shared" si="63"/>
        <v>0</v>
      </c>
      <c r="BV87" s="6">
        <f t="shared" si="63"/>
        <v>0</v>
      </c>
      <c r="BW87" s="6">
        <f t="shared" si="63"/>
        <v>0</v>
      </c>
      <c r="BX87" s="6">
        <f t="shared" si="64"/>
        <v>0</v>
      </c>
      <c r="BY87" s="6">
        <f t="shared" si="64"/>
        <v>0</v>
      </c>
      <c r="BZ87" s="6">
        <f t="shared" si="64"/>
        <v>0</v>
      </c>
      <c r="CA87" s="6">
        <f t="shared" si="64"/>
        <v>0</v>
      </c>
      <c r="CB87" s="6">
        <f t="shared" si="64"/>
        <v>0</v>
      </c>
      <c r="CC87" s="6">
        <f t="shared" si="64"/>
        <v>0</v>
      </c>
      <c r="CD87" s="6">
        <f t="shared" si="64"/>
        <v>0</v>
      </c>
      <c r="CE87" s="6">
        <f t="shared" si="64"/>
        <v>0</v>
      </c>
      <c r="CF87" s="6">
        <f t="shared" si="64"/>
        <v>0</v>
      </c>
      <c r="CG87" s="6">
        <f t="shared" si="64"/>
        <v>0</v>
      </c>
      <c r="CH87" s="6">
        <f t="shared" si="64"/>
        <v>0</v>
      </c>
      <c r="CI87" s="6">
        <f t="shared" si="64"/>
        <v>0</v>
      </c>
      <c r="CJ87" s="6">
        <f t="shared" si="64"/>
        <v>0</v>
      </c>
      <c r="CK87" s="6"/>
      <c r="CL87" s="6"/>
    </row>
    <row r="88" spans="1:90" x14ac:dyDescent="0.35">
      <c r="A88" s="8">
        <v>87</v>
      </c>
      <c r="B88" s="6" t="s">
        <v>145</v>
      </c>
      <c r="C88" s="266">
        <v>45508</v>
      </c>
      <c r="D88" s="266">
        <v>45515</v>
      </c>
      <c r="E88" s="266">
        <v>45378</v>
      </c>
      <c r="F88" s="140" t="s">
        <v>30</v>
      </c>
      <c r="G88" s="140" t="s">
        <v>26</v>
      </c>
      <c r="H88" s="274"/>
      <c r="I88" s="6"/>
      <c r="J88" s="8"/>
      <c r="K88" s="8">
        <v>1</v>
      </c>
      <c r="L88" s="8">
        <v>2</v>
      </c>
      <c r="M88" s="264" t="s">
        <v>146</v>
      </c>
      <c r="N88" s="276">
        <v>20831213</v>
      </c>
      <c r="O88" s="264"/>
      <c r="P88" s="8"/>
      <c r="Q88" s="8" t="s">
        <v>31</v>
      </c>
      <c r="R88" s="9"/>
      <c r="S88" s="9"/>
      <c r="T88" s="9"/>
      <c r="U88" s="33"/>
      <c r="V88" s="245" t="str">
        <f t="shared" si="45"/>
        <v>DK</v>
      </c>
      <c r="W88" s="146">
        <f t="shared" si="49"/>
        <v>2</v>
      </c>
      <c r="X88" s="146">
        <f t="shared" si="60"/>
        <v>7</v>
      </c>
      <c r="Z88" s="42">
        <f t="shared" si="46"/>
        <v>45378</v>
      </c>
      <c r="AB88">
        <f t="shared" si="47"/>
        <v>130</v>
      </c>
      <c r="AC88">
        <f t="shared" si="51"/>
        <v>0</v>
      </c>
      <c r="AD88">
        <f t="shared" si="52"/>
        <v>0</v>
      </c>
      <c r="AE88">
        <f t="shared" si="53"/>
        <v>1</v>
      </c>
      <c r="AF88">
        <f t="shared" si="54"/>
        <v>0</v>
      </c>
      <c r="AG88">
        <f t="shared" si="55"/>
        <v>0</v>
      </c>
      <c r="AH88" s="246" t="str">
        <f t="shared" si="48"/>
        <v>web</v>
      </c>
      <c r="AT88" s="6">
        <f t="shared" si="61"/>
        <v>0</v>
      </c>
      <c r="AU88" s="6">
        <f t="shared" si="61"/>
        <v>0</v>
      </c>
      <c r="AV88" s="6">
        <f t="shared" si="61"/>
        <v>0</v>
      </c>
      <c r="AW88" s="6">
        <f t="shared" si="61"/>
        <v>0</v>
      </c>
      <c r="AX88" s="6">
        <f t="shared" si="61"/>
        <v>0</v>
      </c>
      <c r="AY88" s="6">
        <f t="shared" si="61"/>
        <v>0</v>
      </c>
      <c r="AZ88" s="6">
        <f t="shared" si="61"/>
        <v>0</v>
      </c>
      <c r="BA88" s="6">
        <f t="shared" si="61"/>
        <v>0</v>
      </c>
      <c r="BB88" s="6">
        <f t="shared" si="61"/>
        <v>0</v>
      </c>
      <c r="BC88" s="6">
        <f t="shared" si="61"/>
        <v>0</v>
      </c>
      <c r="BD88" s="6">
        <f t="shared" si="62"/>
        <v>0</v>
      </c>
      <c r="BE88" s="6">
        <f t="shared" si="62"/>
        <v>0</v>
      </c>
      <c r="BF88" s="6">
        <f t="shared" si="62"/>
        <v>0</v>
      </c>
      <c r="BG88" s="6">
        <f t="shared" si="62"/>
        <v>7</v>
      </c>
      <c r="BH88" s="6">
        <f t="shared" si="62"/>
        <v>7</v>
      </c>
      <c r="BI88" s="6">
        <f t="shared" si="62"/>
        <v>7</v>
      </c>
      <c r="BJ88" s="6">
        <f t="shared" si="62"/>
        <v>7</v>
      </c>
      <c r="BK88" s="6">
        <f t="shared" si="62"/>
        <v>7</v>
      </c>
      <c r="BL88" s="6">
        <f t="shared" si="62"/>
        <v>7</v>
      </c>
      <c r="BM88" s="6">
        <f t="shared" si="62"/>
        <v>7</v>
      </c>
      <c r="BN88" s="6">
        <f t="shared" si="63"/>
        <v>7</v>
      </c>
      <c r="BO88" s="6">
        <f t="shared" si="63"/>
        <v>7</v>
      </c>
      <c r="BP88" s="6">
        <f t="shared" si="63"/>
        <v>7</v>
      </c>
      <c r="BQ88" s="6">
        <f t="shared" si="63"/>
        <v>7</v>
      </c>
      <c r="BR88" s="6">
        <f t="shared" si="63"/>
        <v>7</v>
      </c>
      <c r="BS88" s="6">
        <f t="shared" si="63"/>
        <v>7</v>
      </c>
      <c r="BT88" s="6">
        <f t="shared" si="63"/>
        <v>7</v>
      </c>
      <c r="BU88" s="6">
        <f t="shared" si="63"/>
        <v>7</v>
      </c>
      <c r="BV88" s="6">
        <f t="shared" si="63"/>
        <v>7</v>
      </c>
      <c r="BW88" s="6">
        <f t="shared" si="63"/>
        <v>7</v>
      </c>
      <c r="BX88" s="6">
        <f t="shared" si="64"/>
        <v>7</v>
      </c>
      <c r="BY88" s="6">
        <f t="shared" si="64"/>
        <v>7</v>
      </c>
      <c r="BZ88" s="6">
        <f t="shared" si="64"/>
        <v>7</v>
      </c>
      <c r="CA88" s="6">
        <f t="shared" si="64"/>
        <v>7</v>
      </c>
      <c r="CB88" s="6">
        <f t="shared" si="64"/>
        <v>7</v>
      </c>
      <c r="CC88" s="6">
        <f t="shared" si="64"/>
        <v>7</v>
      </c>
      <c r="CD88" s="6">
        <f t="shared" si="64"/>
        <v>7</v>
      </c>
      <c r="CE88" s="6">
        <f t="shared" si="64"/>
        <v>7</v>
      </c>
      <c r="CF88" s="6">
        <f t="shared" si="64"/>
        <v>7</v>
      </c>
      <c r="CG88" s="6">
        <f t="shared" si="64"/>
        <v>7</v>
      </c>
      <c r="CH88" s="6">
        <f t="shared" si="64"/>
        <v>7</v>
      </c>
      <c r="CI88" s="6">
        <f t="shared" si="64"/>
        <v>7</v>
      </c>
      <c r="CJ88" s="6">
        <f t="shared" si="64"/>
        <v>7</v>
      </c>
      <c r="CK88" s="6"/>
      <c r="CL88" s="6"/>
    </row>
    <row r="89" spans="1:90" x14ac:dyDescent="0.35">
      <c r="A89" s="8">
        <v>88</v>
      </c>
      <c r="B89" s="6" t="s">
        <v>147</v>
      </c>
      <c r="C89" s="266">
        <v>45508</v>
      </c>
      <c r="D89" s="266">
        <v>45515</v>
      </c>
      <c r="E89" s="266">
        <v>45378</v>
      </c>
      <c r="F89" s="140" t="s">
        <v>41</v>
      </c>
      <c r="G89" s="140"/>
      <c r="H89" s="274"/>
      <c r="I89" s="6"/>
      <c r="J89" s="8"/>
      <c r="K89" s="8">
        <v>1</v>
      </c>
      <c r="L89" s="8">
        <v>2</v>
      </c>
      <c r="M89" s="6"/>
      <c r="N89" s="275"/>
      <c r="O89" s="6"/>
      <c r="P89" s="8"/>
      <c r="Q89" s="8"/>
      <c r="R89" s="9"/>
      <c r="S89" s="9"/>
      <c r="T89" s="9"/>
      <c r="U89" s="33"/>
      <c r="V89" s="245" t="str">
        <f t="shared" si="45"/>
        <v>D</v>
      </c>
      <c r="W89" s="146">
        <f t="shared" si="49"/>
        <v>2</v>
      </c>
      <c r="X89" s="146">
        <f t="shared" si="60"/>
        <v>7</v>
      </c>
      <c r="Z89" s="42">
        <f t="shared" si="46"/>
        <v>45378</v>
      </c>
      <c r="AB89">
        <f t="shared" si="47"/>
        <v>130</v>
      </c>
      <c r="AC89">
        <f t="shared" si="51"/>
        <v>0</v>
      </c>
      <c r="AD89">
        <f t="shared" si="52"/>
        <v>0</v>
      </c>
      <c r="AE89">
        <f t="shared" si="53"/>
        <v>1</v>
      </c>
      <c r="AF89">
        <f t="shared" si="54"/>
        <v>0</v>
      </c>
      <c r="AG89">
        <f t="shared" si="55"/>
        <v>0</v>
      </c>
      <c r="AH89" s="246">
        <f t="shared" si="48"/>
        <v>0</v>
      </c>
      <c r="AT89" s="6">
        <f t="shared" si="61"/>
        <v>0</v>
      </c>
      <c r="AU89" s="6">
        <f t="shared" si="61"/>
        <v>0</v>
      </c>
      <c r="AV89" s="6">
        <f t="shared" si="61"/>
        <v>0</v>
      </c>
      <c r="AW89" s="6">
        <f t="shared" si="61"/>
        <v>0</v>
      </c>
      <c r="AX89" s="6">
        <f t="shared" si="61"/>
        <v>0</v>
      </c>
      <c r="AY89" s="6">
        <f t="shared" si="61"/>
        <v>0</v>
      </c>
      <c r="AZ89" s="6">
        <f t="shared" si="61"/>
        <v>0</v>
      </c>
      <c r="BA89" s="6">
        <f t="shared" si="61"/>
        <v>0</v>
      </c>
      <c r="BB89" s="6">
        <f t="shared" si="61"/>
        <v>0</v>
      </c>
      <c r="BC89" s="6">
        <f t="shared" si="61"/>
        <v>0</v>
      </c>
      <c r="BD89" s="6">
        <f t="shared" si="62"/>
        <v>0</v>
      </c>
      <c r="BE89" s="6">
        <f t="shared" si="62"/>
        <v>0</v>
      </c>
      <c r="BF89" s="6">
        <f t="shared" si="62"/>
        <v>0</v>
      </c>
      <c r="BG89" s="6">
        <f t="shared" si="62"/>
        <v>7</v>
      </c>
      <c r="BH89" s="6">
        <f t="shared" si="62"/>
        <v>7</v>
      </c>
      <c r="BI89" s="6">
        <f t="shared" si="62"/>
        <v>7</v>
      </c>
      <c r="BJ89" s="6">
        <f t="shared" si="62"/>
        <v>7</v>
      </c>
      <c r="BK89" s="6">
        <f t="shared" si="62"/>
        <v>7</v>
      </c>
      <c r="BL89" s="6">
        <f t="shared" si="62"/>
        <v>7</v>
      </c>
      <c r="BM89" s="6">
        <f t="shared" si="62"/>
        <v>7</v>
      </c>
      <c r="BN89" s="6">
        <f t="shared" si="63"/>
        <v>7</v>
      </c>
      <c r="BO89" s="6">
        <f t="shared" si="63"/>
        <v>7</v>
      </c>
      <c r="BP89" s="6">
        <f t="shared" si="63"/>
        <v>7</v>
      </c>
      <c r="BQ89" s="6">
        <f t="shared" si="63"/>
        <v>7</v>
      </c>
      <c r="BR89" s="6">
        <f t="shared" si="63"/>
        <v>7</v>
      </c>
      <c r="BS89" s="6">
        <f t="shared" si="63"/>
        <v>7</v>
      </c>
      <c r="BT89" s="6">
        <f t="shared" si="63"/>
        <v>7</v>
      </c>
      <c r="BU89" s="6">
        <f t="shared" si="63"/>
        <v>7</v>
      </c>
      <c r="BV89" s="6">
        <f t="shared" si="63"/>
        <v>7</v>
      </c>
      <c r="BW89" s="6">
        <f t="shared" si="63"/>
        <v>7</v>
      </c>
      <c r="BX89" s="6">
        <f t="shared" si="64"/>
        <v>7</v>
      </c>
      <c r="BY89" s="6">
        <f t="shared" si="64"/>
        <v>7</v>
      </c>
      <c r="BZ89" s="6">
        <f t="shared" si="64"/>
        <v>7</v>
      </c>
      <c r="CA89" s="6">
        <f t="shared" si="64"/>
        <v>7</v>
      </c>
      <c r="CB89" s="6">
        <f t="shared" si="64"/>
        <v>7</v>
      </c>
      <c r="CC89" s="6">
        <f t="shared" si="64"/>
        <v>7</v>
      </c>
      <c r="CD89" s="6">
        <f t="shared" si="64"/>
        <v>7</v>
      </c>
      <c r="CE89" s="6">
        <f t="shared" si="64"/>
        <v>7</v>
      </c>
      <c r="CF89" s="6">
        <f t="shared" si="64"/>
        <v>7</v>
      </c>
      <c r="CG89" s="6">
        <f t="shared" si="64"/>
        <v>7</v>
      </c>
      <c r="CH89" s="6">
        <f t="shared" si="64"/>
        <v>7</v>
      </c>
      <c r="CI89" s="6">
        <f t="shared" si="64"/>
        <v>7</v>
      </c>
      <c r="CJ89" s="6">
        <f t="shared" si="64"/>
        <v>7</v>
      </c>
      <c r="CK89" s="6"/>
      <c r="CL89" s="6"/>
    </row>
    <row r="90" spans="1:90" x14ac:dyDescent="0.35">
      <c r="A90" s="8">
        <v>89</v>
      </c>
      <c r="B90" s="6" t="s">
        <v>148</v>
      </c>
      <c r="C90" s="266">
        <v>45527</v>
      </c>
      <c r="D90" s="266">
        <v>45534</v>
      </c>
      <c r="E90" s="266">
        <v>45380</v>
      </c>
      <c r="F90" s="140" t="s">
        <v>41</v>
      </c>
      <c r="G90" s="140"/>
      <c r="H90" s="274"/>
      <c r="I90" s="6"/>
      <c r="J90" s="8"/>
      <c r="K90" s="8">
        <v>1</v>
      </c>
      <c r="L90" s="8">
        <v>2</v>
      </c>
      <c r="M90" s="6"/>
      <c r="N90" s="275"/>
      <c r="O90" s="6"/>
      <c r="P90" s="8"/>
      <c r="Q90" s="8" t="s">
        <v>31</v>
      </c>
      <c r="R90" s="9"/>
      <c r="S90" s="9"/>
      <c r="T90" s="9"/>
      <c r="U90" s="33"/>
      <c r="V90" s="245" t="str">
        <f t="shared" si="45"/>
        <v>D</v>
      </c>
      <c r="W90" s="146">
        <f t="shared" si="49"/>
        <v>2</v>
      </c>
      <c r="X90" s="146">
        <f t="shared" si="60"/>
        <v>7</v>
      </c>
      <c r="Z90" s="42">
        <f t="shared" si="46"/>
        <v>45380</v>
      </c>
      <c r="AB90">
        <f t="shared" si="47"/>
        <v>147</v>
      </c>
      <c r="AC90">
        <f t="shared" si="51"/>
        <v>0</v>
      </c>
      <c r="AD90">
        <f t="shared" si="52"/>
        <v>0</v>
      </c>
      <c r="AE90">
        <f t="shared" si="53"/>
        <v>1</v>
      </c>
      <c r="AF90">
        <f t="shared" si="54"/>
        <v>0</v>
      </c>
      <c r="AG90">
        <f t="shared" si="55"/>
        <v>0</v>
      </c>
      <c r="AH90" s="246">
        <f t="shared" si="48"/>
        <v>0</v>
      </c>
      <c r="AT90" s="6">
        <f t="shared" si="61"/>
        <v>0</v>
      </c>
      <c r="AU90" s="6">
        <f t="shared" si="61"/>
        <v>0</v>
      </c>
      <c r="AV90" s="6">
        <f t="shared" si="61"/>
        <v>0</v>
      </c>
      <c r="AW90" s="6">
        <f t="shared" si="61"/>
        <v>0</v>
      </c>
      <c r="AX90" s="6">
        <f t="shared" si="61"/>
        <v>0</v>
      </c>
      <c r="AY90" s="6">
        <f t="shared" si="61"/>
        <v>0</v>
      </c>
      <c r="AZ90" s="6">
        <f t="shared" si="61"/>
        <v>0</v>
      </c>
      <c r="BA90" s="6">
        <f t="shared" si="61"/>
        <v>0</v>
      </c>
      <c r="BB90" s="6">
        <f t="shared" si="61"/>
        <v>0</v>
      </c>
      <c r="BC90" s="6">
        <f t="shared" si="61"/>
        <v>0</v>
      </c>
      <c r="BD90" s="6">
        <f t="shared" si="62"/>
        <v>0</v>
      </c>
      <c r="BE90" s="6">
        <f t="shared" si="62"/>
        <v>0</v>
      </c>
      <c r="BF90" s="6">
        <f t="shared" si="62"/>
        <v>0</v>
      </c>
      <c r="BG90" s="6">
        <f t="shared" si="62"/>
        <v>7</v>
      </c>
      <c r="BH90" s="6">
        <f t="shared" si="62"/>
        <v>7</v>
      </c>
      <c r="BI90" s="6">
        <f t="shared" si="62"/>
        <v>7</v>
      </c>
      <c r="BJ90" s="6">
        <f t="shared" si="62"/>
        <v>7</v>
      </c>
      <c r="BK90" s="6">
        <f t="shared" si="62"/>
        <v>7</v>
      </c>
      <c r="BL90" s="6">
        <f t="shared" si="62"/>
        <v>7</v>
      </c>
      <c r="BM90" s="6">
        <f t="shared" si="62"/>
        <v>7</v>
      </c>
      <c r="BN90" s="6">
        <f t="shared" si="63"/>
        <v>7</v>
      </c>
      <c r="BO90" s="6">
        <f t="shared" si="63"/>
        <v>7</v>
      </c>
      <c r="BP90" s="6">
        <f t="shared" si="63"/>
        <v>7</v>
      </c>
      <c r="BQ90" s="6">
        <f t="shared" si="63"/>
        <v>7</v>
      </c>
      <c r="BR90" s="6">
        <f t="shared" si="63"/>
        <v>7</v>
      </c>
      <c r="BS90" s="6">
        <f t="shared" si="63"/>
        <v>7</v>
      </c>
      <c r="BT90" s="6">
        <f t="shared" si="63"/>
        <v>7</v>
      </c>
      <c r="BU90" s="6">
        <f t="shared" si="63"/>
        <v>7</v>
      </c>
      <c r="BV90" s="6">
        <f t="shared" si="63"/>
        <v>7</v>
      </c>
      <c r="BW90" s="6">
        <f t="shared" si="63"/>
        <v>7</v>
      </c>
      <c r="BX90" s="6">
        <f t="shared" si="64"/>
        <v>7</v>
      </c>
      <c r="BY90" s="6">
        <f t="shared" si="64"/>
        <v>7</v>
      </c>
      <c r="BZ90" s="6">
        <f t="shared" si="64"/>
        <v>7</v>
      </c>
      <c r="CA90" s="6">
        <f t="shared" si="64"/>
        <v>7</v>
      </c>
      <c r="CB90" s="6">
        <f t="shared" si="64"/>
        <v>7</v>
      </c>
      <c r="CC90" s="6">
        <f t="shared" si="64"/>
        <v>7</v>
      </c>
      <c r="CD90" s="6">
        <f t="shared" si="64"/>
        <v>7</v>
      </c>
      <c r="CE90" s="6">
        <f t="shared" si="64"/>
        <v>7</v>
      </c>
      <c r="CF90" s="6">
        <f t="shared" si="64"/>
        <v>7</v>
      </c>
      <c r="CG90" s="6">
        <f t="shared" si="64"/>
        <v>7</v>
      </c>
      <c r="CH90" s="6">
        <f t="shared" si="64"/>
        <v>7</v>
      </c>
      <c r="CI90" s="6">
        <f t="shared" si="64"/>
        <v>7</v>
      </c>
      <c r="CJ90" s="6">
        <f t="shared" si="64"/>
        <v>7</v>
      </c>
      <c r="CK90" s="6"/>
      <c r="CL90" s="6"/>
    </row>
    <row r="91" spans="1:90" x14ac:dyDescent="0.35">
      <c r="A91" s="8">
        <v>90</v>
      </c>
      <c r="B91" s="6" t="s">
        <v>149</v>
      </c>
      <c r="C91" s="266">
        <v>45472</v>
      </c>
      <c r="D91" s="266">
        <v>45478</v>
      </c>
      <c r="E91" s="266">
        <v>45382</v>
      </c>
      <c r="F91" s="140" t="s">
        <v>30</v>
      </c>
      <c r="G91" s="140" t="s">
        <v>26</v>
      </c>
      <c r="H91" s="274"/>
      <c r="I91" s="6"/>
      <c r="J91" s="8">
        <v>5</v>
      </c>
      <c r="K91" s="8">
        <v>1</v>
      </c>
      <c r="L91" s="8">
        <v>1</v>
      </c>
      <c r="M91" s="264" t="s">
        <v>150</v>
      </c>
      <c r="N91" s="275">
        <v>22672276</v>
      </c>
      <c r="O91" s="6"/>
      <c r="P91" s="8"/>
      <c r="Q91" s="8" t="s">
        <v>31</v>
      </c>
      <c r="R91" s="9"/>
      <c r="S91" s="9"/>
      <c r="T91" s="9"/>
      <c r="U91" s="33"/>
      <c r="V91" s="245" t="str">
        <f t="shared" si="45"/>
        <v>DK</v>
      </c>
      <c r="W91" s="146">
        <f t="shared" si="49"/>
        <v>1</v>
      </c>
      <c r="X91" s="146">
        <f t="shared" si="60"/>
        <v>6</v>
      </c>
      <c r="Z91" s="42">
        <f t="shared" si="46"/>
        <v>45382</v>
      </c>
      <c r="AB91">
        <f t="shared" si="47"/>
        <v>90</v>
      </c>
      <c r="AC91">
        <f t="shared" si="51"/>
        <v>0</v>
      </c>
      <c r="AD91">
        <f t="shared" si="52"/>
        <v>0</v>
      </c>
      <c r="AE91">
        <f t="shared" si="53"/>
        <v>1</v>
      </c>
      <c r="AF91">
        <f t="shared" si="54"/>
        <v>0</v>
      </c>
      <c r="AG91">
        <f t="shared" si="55"/>
        <v>0</v>
      </c>
      <c r="AH91" s="246" t="str">
        <f t="shared" si="48"/>
        <v>web</v>
      </c>
      <c r="AT91" s="6">
        <f t="shared" si="61"/>
        <v>0</v>
      </c>
      <c r="AU91" s="6">
        <f t="shared" si="61"/>
        <v>0</v>
      </c>
      <c r="AV91" s="6">
        <f t="shared" si="61"/>
        <v>0</v>
      </c>
      <c r="AW91" s="6">
        <f t="shared" si="61"/>
        <v>0</v>
      </c>
      <c r="AX91" s="6">
        <f t="shared" si="61"/>
        <v>0</v>
      </c>
      <c r="AY91" s="6">
        <f t="shared" si="61"/>
        <v>0</v>
      </c>
      <c r="AZ91" s="6">
        <f t="shared" si="61"/>
        <v>0</v>
      </c>
      <c r="BA91" s="6">
        <f t="shared" si="61"/>
        <v>0</v>
      </c>
      <c r="BB91" s="6">
        <f t="shared" si="61"/>
        <v>0</v>
      </c>
      <c r="BC91" s="6">
        <f t="shared" si="61"/>
        <v>0</v>
      </c>
      <c r="BD91" s="6">
        <f t="shared" si="62"/>
        <v>0</v>
      </c>
      <c r="BE91" s="6">
        <f t="shared" si="62"/>
        <v>0</v>
      </c>
      <c r="BF91" s="6">
        <f t="shared" si="62"/>
        <v>0</v>
      </c>
      <c r="BG91" s="6">
        <f t="shared" si="62"/>
        <v>6</v>
      </c>
      <c r="BH91" s="6">
        <f t="shared" si="62"/>
        <v>6</v>
      </c>
      <c r="BI91" s="6">
        <f t="shared" si="62"/>
        <v>6</v>
      </c>
      <c r="BJ91" s="6">
        <f t="shared" si="62"/>
        <v>6</v>
      </c>
      <c r="BK91" s="6">
        <f t="shared" si="62"/>
        <v>6</v>
      </c>
      <c r="BL91" s="6">
        <f t="shared" si="62"/>
        <v>6</v>
      </c>
      <c r="BM91" s="6">
        <f t="shared" si="62"/>
        <v>6</v>
      </c>
      <c r="BN91" s="6">
        <f t="shared" si="63"/>
        <v>6</v>
      </c>
      <c r="BO91" s="6">
        <f t="shared" si="63"/>
        <v>6</v>
      </c>
      <c r="BP91" s="6">
        <f t="shared" si="63"/>
        <v>6</v>
      </c>
      <c r="BQ91" s="6">
        <f t="shared" si="63"/>
        <v>6</v>
      </c>
      <c r="BR91" s="6">
        <f t="shared" si="63"/>
        <v>6</v>
      </c>
      <c r="BS91" s="6">
        <f t="shared" si="63"/>
        <v>6</v>
      </c>
      <c r="BT91" s="6">
        <f t="shared" si="63"/>
        <v>6</v>
      </c>
      <c r="BU91" s="6">
        <f t="shared" si="63"/>
        <v>6</v>
      </c>
      <c r="BV91" s="6">
        <f t="shared" si="63"/>
        <v>6</v>
      </c>
      <c r="BW91" s="6">
        <f t="shared" si="63"/>
        <v>6</v>
      </c>
      <c r="BX91" s="6">
        <f t="shared" si="64"/>
        <v>6</v>
      </c>
      <c r="BY91" s="6">
        <f t="shared" si="64"/>
        <v>6</v>
      </c>
      <c r="BZ91" s="6">
        <f t="shared" si="64"/>
        <v>6</v>
      </c>
      <c r="CA91" s="6">
        <f t="shared" si="64"/>
        <v>6</v>
      </c>
      <c r="CB91" s="6">
        <f t="shared" si="64"/>
        <v>6</v>
      </c>
      <c r="CC91" s="6">
        <f t="shared" si="64"/>
        <v>6</v>
      </c>
      <c r="CD91" s="6">
        <f t="shared" si="64"/>
        <v>6</v>
      </c>
      <c r="CE91" s="6">
        <f t="shared" si="64"/>
        <v>6</v>
      </c>
      <c r="CF91" s="6">
        <f t="shared" si="64"/>
        <v>6</v>
      </c>
      <c r="CG91" s="6">
        <f t="shared" si="64"/>
        <v>6</v>
      </c>
      <c r="CH91" s="6">
        <f t="shared" si="64"/>
        <v>6</v>
      </c>
      <c r="CI91" s="6">
        <f t="shared" si="64"/>
        <v>6</v>
      </c>
      <c r="CJ91" s="6">
        <f t="shared" si="64"/>
        <v>6</v>
      </c>
      <c r="CK91" s="6"/>
      <c r="CL91" s="6"/>
    </row>
    <row r="92" spans="1:90" x14ac:dyDescent="0.35">
      <c r="A92" s="8">
        <v>91</v>
      </c>
      <c r="B92" s="6" t="s">
        <v>151</v>
      </c>
      <c r="C92" s="266">
        <v>45501</v>
      </c>
      <c r="D92" s="266">
        <v>45506</v>
      </c>
      <c r="E92" s="266">
        <v>45382</v>
      </c>
      <c r="F92" s="140" t="s">
        <v>28</v>
      </c>
      <c r="G92" s="140"/>
      <c r="H92" s="274"/>
      <c r="I92" s="6"/>
      <c r="J92" s="8"/>
      <c r="K92" s="8"/>
      <c r="L92" s="8"/>
      <c r="M92" s="6"/>
      <c r="N92" s="275"/>
      <c r="O92" s="6"/>
      <c r="P92" s="8"/>
      <c r="Q92" s="8"/>
      <c r="R92" s="9"/>
      <c r="S92" s="9"/>
      <c r="T92" s="9"/>
      <c r="U92" s="33"/>
      <c r="V92" s="245" t="str">
        <f t="shared" si="45"/>
        <v>cansl</v>
      </c>
      <c r="W92" s="146">
        <f t="shared" si="49"/>
        <v>0</v>
      </c>
      <c r="X92" s="146"/>
      <c r="Z92" s="42">
        <f t="shared" si="46"/>
        <v>45382</v>
      </c>
      <c r="AA92" s="236">
        <v>45383</v>
      </c>
      <c r="AB92">
        <f t="shared" si="47"/>
        <v>119</v>
      </c>
      <c r="AC92">
        <f t="shared" si="51"/>
        <v>0</v>
      </c>
      <c r="AD92">
        <f t="shared" si="52"/>
        <v>0</v>
      </c>
      <c r="AE92">
        <f t="shared" si="53"/>
        <v>1</v>
      </c>
      <c r="AF92">
        <f t="shared" si="54"/>
        <v>0</v>
      </c>
      <c r="AG92">
        <f t="shared" si="55"/>
        <v>0</v>
      </c>
      <c r="AH92" s="246">
        <f t="shared" si="48"/>
        <v>0</v>
      </c>
      <c r="AT92" s="6">
        <f t="shared" ref="AT92:BC101" si="65">IF($Z92&lt;AT$1,$X92*$K92,0)</f>
        <v>0</v>
      </c>
      <c r="AU92" s="6">
        <f t="shared" si="65"/>
        <v>0</v>
      </c>
      <c r="AV92" s="6">
        <f t="shared" si="65"/>
        <v>0</v>
      </c>
      <c r="AW92" s="6">
        <f t="shared" si="65"/>
        <v>0</v>
      </c>
      <c r="AX92" s="6">
        <f t="shared" si="65"/>
        <v>0</v>
      </c>
      <c r="AY92" s="6">
        <f t="shared" si="65"/>
        <v>0</v>
      </c>
      <c r="AZ92" s="6">
        <f t="shared" si="65"/>
        <v>0</v>
      </c>
      <c r="BA92" s="6">
        <f t="shared" si="65"/>
        <v>0</v>
      </c>
      <c r="BB92" s="6">
        <f t="shared" si="65"/>
        <v>0</v>
      </c>
      <c r="BC92" s="6">
        <f t="shared" si="65"/>
        <v>0</v>
      </c>
      <c r="BD92" s="6">
        <f t="shared" ref="BD92:BM101" si="66">IF($Z92&lt;BD$1,$X92*$K92,0)</f>
        <v>0</v>
      </c>
      <c r="BE92" s="6">
        <f t="shared" si="66"/>
        <v>0</v>
      </c>
      <c r="BF92" s="6">
        <f t="shared" si="66"/>
        <v>0</v>
      </c>
      <c r="BG92" s="6">
        <f t="shared" si="66"/>
        <v>0</v>
      </c>
      <c r="BH92" s="6">
        <f t="shared" si="66"/>
        <v>0</v>
      </c>
      <c r="BI92" s="6">
        <f t="shared" si="66"/>
        <v>0</v>
      </c>
      <c r="BJ92" s="6">
        <f t="shared" si="66"/>
        <v>0</v>
      </c>
      <c r="BK92" s="6">
        <f t="shared" si="66"/>
        <v>0</v>
      </c>
      <c r="BL92" s="6">
        <f t="shared" si="66"/>
        <v>0</v>
      </c>
      <c r="BM92" s="6">
        <f t="shared" si="66"/>
        <v>0</v>
      </c>
      <c r="BN92" s="6">
        <f t="shared" ref="BN92:BW101" si="67">IF($Z92&lt;BN$1,$X92*$K92,0)</f>
        <v>0</v>
      </c>
      <c r="BO92" s="6">
        <f t="shared" si="67"/>
        <v>0</v>
      </c>
      <c r="BP92" s="6">
        <f t="shared" si="67"/>
        <v>0</v>
      </c>
      <c r="BQ92" s="6">
        <f t="shared" si="67"/>
        <v>0</v>
      </c>
      <c r="BR92" s="6">
        <f t="shared" si="67"/>
        <v>0</v>
      </c>
      <c r="BS92" s="6">
        <f t="shared" si="67"/>
        <v>0</v>
      </c>
      <c r="BT92" s="6">
        <f t="shared" si="67"/>
        <v>0</v>
      </c>
      <c r="BU92" s="6">
        <f t="shared" si="67"/>
        <v>0</v>
      </c>
      <c r="BV92" s="6">
        <f t="shared" si="67"/>
        <v>0</v>
      </c>
      <c r="BW92" s="6">
        <f t="shared" si="67"/>
        <v>0</v>
      </c>
      <c r="BX92" s="6">
        <f t="shared" ref="BX92:CJ101" si="68">IF($Z92&lt;BX$1,$X92*$K92,0)</f>
        <v>0</v>
      </c>
      <c r="BY92" s="6">
        <f t="shared" si="68"/>
        <v>0</v>
      </c>
      <c r="BZ92" s="6">
        <f t="shared" si="68"/>
        <v>0</v>
      </c>
      <c r="CA92" s="6">
        <f t="shared" si="68"/>
        <v>0</v>
      </c>
      <c r="CB92" s="6">
        <f t="shared" si="68"/>
        <v>0</v>
      </c>
      <c r="CC92" s="6">
        <f t="shared" si="68"/>
        <v>0</v>
      </c>
      <c r="CD92" s="6">
        <f t="shared" si="68"/>
        <v>0</v>
      </c>
      <c r="CE92" s="6">
        <f t="shared" si="68"/>
        <v>0</v>
      </c>
      <c r="CF92" s="6">
        <f t="shared" si="68"/>
        <v>0</v>
      </c>
      <c r="CG92" s="6">
        <f t="shared" si="68"/>
        <v>0</v>
      </c>
      <c r="CH92" s="6">
        <f t="shared" si="68"/>
        <v>0</v>
      </c>
      <c r="CI92" s="6">
        <f t="shared" si="68"/>
        <v>0</v>
      </c>
      <c r="CJ92" s="6">
        <f t="shared" si="68"/>
        <v>0</v>
      </c>
      <c r="CK92" s="6"/>
      <c r="CL92" s="6"/>
    </row>
    <row r="93" spans="1:90" x14ac:dyDescent="0.35">
      <c r="A93" s="8">
        <v>92</v>
      </c>
      <c r="B93" s="6" t="s">
        <v>152</v>
      </c>
      <c r="C93" s="266">
        <v>45449</v>
      </c>
      <c r="D93" s="266">
        <v>45451</v>
      </c>
      <c r="E93" s="266">
        <v>45384</v>
      </c>
      <c r="F93" s="140" t="s">
        <v>30</v>
      </c>
      <c r="G93" s="140"/>
      <c r="H93" s="274"/>
      <c r="I93" s="6"/>
      <c r="J93" s="8"/>
      <c r="K93" s="257">
        <v>2</v>
      </c>
      <c r="L93" s="257">
        <v>2</v>
      </c>
      <c r="M93" s="6"/>
      <c r="N93" s="275"/>
      <c r="O93" s="6"/>
      <c r="P93" s="8"/>
      <c r="Q93" s="8"/>
      <c r="R93" s="9"/>
      <c r="S93" s="9"/>
      <c r="T93" s="9"/>
      <c r="U93" s="33"/>
      <c r="V93" s="245" t="str">
        <f t="shared" si="45"/>
        <v>DK</v>
      </c>
      <c r="W93" s="146">
        <f t="shared" si="49"/>
        <v>2</v>
      </c>
      <c r="X93" s="146">
        <f t="shared" ref="X93:X124" si="69">(D93-C93)</f>
        <v>2</v>
      </c>
      <c r="Z93" s="42">
        <f t="shared" si="46"/>
        <v>45384</v>
      </c>
      <c r="AB93">
        <f t="shared" si="47"/>
        <v>65</v>
      </c>
      <c r="AC93">
        <f t="shared" si="51"/>
        <v>0</v>
      </c>
      <c r="AD93">
        <f t="shared" si="52"/>
        <v>1</v>
      </c>
      <c r="AE93">
        <f t="shared" si="53"/>
        <v>0</v>
      </c>
      <c r="AF93">
        <f t="shared" si="54"/>
        <v>0</v>
      </c>
      <c r="AG93">
        <f t="shared" si="55"/>
        <v>0</v>
      </c>
      <c r="AH93" s="246">
        <f t="shared" si="48"/>
        <v>0</v>
      </c>
      <c r="AT93" s="6">
        <f t="shared" si="65"/>
        <v>0</v>
      </c>
      <c r="AU93" s="6">
        <f t="shared" si="65"/>
        <v>0</v>
      </c>
      <c r="AV93" s="6">
        <f t="shared" si="65"/>
        <v>0</v>
      </c>
      <c r="AW93" s="6">
        <f t="shared" si="65"/>
        <v>0</v>
      </c>
      <c r="AX93" s="6">
        <f t="shared" si="65"/>
        <v>0</v>
      </c>
      <c r="AY93" s="6">
        <f t="shared" si="65"/>
        <v>0</v>
      </c>
      <c r="AZ93" s="6">
        <f t="shared" si="65"/>
        <v>0</v>
      </c>
      <c r="BA93" s="6">
        <f t="shared" si="65"/>
        <v>0</v>
      </c>
      <c r="BB93" s="6">
        <f t="shared" si="65"/>
        <v>0</v>
      </c>
      <c r="BC93" s="6">
        <f t="shared" si="65"/>
        <v>0</v>
      </c>
      <c r="BD93" s="6">
        <f t="shared" si="66"/>
        <v>0</v>
      </c>
      <c r="BE93" s="6">
        <f t="shared" si="66"/>
        <v>0</v>
      </c>
      <c r="BF93" s="6">
        <f t="shared" si="66"/>
        <v>0</v>
      </c>
      <c r="BG93" s="6">
        <f t="shared" si="66"/>
        <v>0</v>
      </c>
      <c r="BH93" s="6">
        <f t="shared" si="66"/>
        <v>4</v>
      </c>
      <c r="BI93" s="6">
        <f t="shared" si="66"/>
        <v>4</v>
      </c>
      <c r="BJ93" s="6">
        <f t="shared" si="66"/>
        <v>4</v>
      </c>
      <c r="BK93" s="6">
        <f t="shared" si="66"/>
        <v>4</v>
      </c>
      <c r="BL93" s="6">
        <f t="shared" si="66"/>
        <v>4</v>
      </c>
      <c r="BM93" s="6">
        <f t="shared" si="66"/>
        <v>4</v>
      </c>
      <c r="BN93" s="6">
        <f t="shared" si="67"/>
        <v>4</v>
      </c>
      <c r="BO93" s="6">
        <f t="shared" si="67"/>
        <v>4</v>
      </c>
      <c r="BP93" s="6">
        <f t="shared" si="67"/>
        <v>4</v>
      </c>
      <c r="BQ93" s="6">
        <f t="shared" si="67"/>
        <v>4</v>
      </c>
      <c r="BR93" s="6">
        <f t="shared" si="67"/>
        <v>4</v>
      </c>
      <c r="BS93" s="6">
        <f t="shared" si="67"/>
        <v>4</v>
      </c>
      <c r="BT93" s="6">
        <f t="shared" si="67"/>
        <v>4</v>
      </c>
      <c r="BU93" s="6">
        <f t="shared" si="67"/>
        <v>4</v>
      </c>
      <c r="BV93" s="6">
        <f t="shared" si="67"/>
        <v>4</v>
      </c>
      <c r="BW93" s="6">
        <f t="shared" si="67"/>
        <v>4</v>
      </c>
      <c r="BX93" s="6">
        <f t="shared" si="68"/>
        <v>4</v>
      </c>
      <c r="BY93" s="6">
        <f t="shared" si="68"/>
        <v>4</v>
      </c>
      <c r="BZ93" s="6">
        <f t="shared" si="68"/>
        <v>4</v>
      </c>
      <c r="CA93" s="6">
        <f t="shared" si="68"/>
        <v>4</v>
      </c>
      <c r="CB93" s="6">
        <f t="shared" si="68"/>
        <v>4</v>
      </c>
      <c r="CC93" s="6">
        <f t="shared" si="68"/>
        <v>4</v>
      </c>
      <c r="CD93" s="6">
        <f t="shared" si="68"/>
        <v>4</v>
      </c>
      <c r="CE93" s="6">
        <f t="shared" si="68"/>
        <v>4</v>
      </c>
      <c r="CF93" s="6">
        <f t="shared" si="68"/>
        <v>4</v>
      </c>
      <c r="CG93" s="6">
        <f t="shared" si="68"/>
        <v>4</v>
      </c>
      <c r="CH93" s="6">
        <f t="shared" si="68"/>
        <v>4</v>
      </c>
      <c r="CI93" s="6">
        <f t="shared" si="68"/>
        <v>4</v>
      </c>
      <c r="CJ93" s="6">
        <f t="shared" si="68"/>
        <v>4</v>
      </c>
      <c r="CK93" s="6"/>
      <c r="CL93" s="6"/>
    </row>
    <row r="94" spans="1:90" x14ac:dyDescent="0.35">
      <c r="A94" s="8">
        <v>93</v>
      </c>
      <c r="B94" s="6" t="s">
        <v>153</v>
      </c>
      <c r="C94" s="266">
        <v>45551</v>
      </c>
      <c r="D94" s="266">
        <v>45558</v>
      </c>
      <c r="E94" s="266">
        <v>45390</v>
      </c>
      <c r="F94" s="140" t="s">
        <v>41</v>
      </c>
      <c r="G94" s="140"/>
      <c r="H94" s="274"/>
      <c r="I94" s="6"/>
      <c r="J94" s="8"/>
      <c r="K94" s="8">
        <v>1</v>
      </c>
      <c r="L94" s="8">
        <v>2</v>
      </c>
      <c r="M94" s="6"/>
      <c r="N94" s="275"/>
      <c r="O94" s="6"/>
      <c r="P94" s="8"/>
      <c r="Q94" s="8"/>
      <c r="R94" s="9"/>
      <c r="S94" s="9"/>
      <c r="T94" s="9"/>
      <c r="U94" s="33"/>
      <c r="V94" s="245" t="str">
        <f t="shared" si="45"/>
        <v>D</v>
      </c>
      <c r="W94" s="146">
        <f t="shared" si="49"/>
        <v>2</v>
      </c>
      <c r="X94" s="146">
        <f t="shared" si="69"/>
        <v>7</v>
      </c>
      <c r="Z94" s="42">
        <f t="shared" si="46"/>
        <v>45390</v>
      </c>
      <c r="AB94">
        <f t="shared" si="47"/>
        <v>161</v>
      </c>
      <c r="AC94">
        <f t="shared" si="51"/>
        <v>0</v>
      </c>
      <c r="AD94">
        <f t="shared" si="52"/>
        <v>0</v>
      </c>
      <c r="AE94">
        <f t="shared" si="53"/>
        <v>1</v>
      </c>
      <c r="AF94">
        <f t="shared" si="54"/>
        <v>0</v>
      </c>
      <c r="AG94">
        <f t="shared" si="55"/>
        <v>0</v>
      </c>
      <c r="AH94" s="246">
        <f t="shared" si="48"/>
        <v>0</v>
      </c>
      <c r="AT94" s="6">
        <f t="shared" si="65"/>
        <v>0</v>
      </c>
      <c r="AU94" s="6">
        <f t="shared" si="65"/>
        <v>0</v>
      </c>
      <c r="AV94" s="6">
        <f t="shared" si="65"/>
        <v>0</v>
      </c>
      <c r="AW94" s="6">
        <f t="shared" si="65"/>
        <v>0</v>
      </c>
      <c r="AX94" s="6">
        <f t="shared" si="65"/>
        <v>0</v>
      </c>
      <c r="AY94" s="6">
        <f t="shared" si="65"/>
        <v>0</v>
      </c>
      <c r="AZ94" s="6">
        <f t="shared" si="65"/>
        <v>0</v>
      </c>
      <c r="BA94" s="6">
        <f t="shared" si="65"/>
        <v>0</v>
      </c>
      <c r="BB94" s="6">
        <f t="shared" si="65"/>
        <v>0</v>
      </c>
      <c r="BC94" s="6">
        <f t="shared" si="65"/>
        <v>0</v>
      </c>
      <c r="BD94" s="6">
        <f t="shared" si="66"/>
        <v>0</v>
      </c>
      <c r="BE94" s="6">
        <f t="shared" si="66"/>
        <v>0</v>
      </c>
      <c r="BF94" s="6">
        <f t="shared" si="66"/>
        <v>0</v>
      </c>
      <c r="BG94" s="6">
        <f t="shared" si="66"/>
        <v>0</v>
      </c>
      <c r="BH94" s="6">
        <f t="shared" si="66"/>
        <v>0</v>
      </c>
      <c r="BI94" s="6">
        <f t="shared" si="66"/>
        <v>7</v>
      </c>
      <c r="BJ94" s="6">
        <f t="shared" si="66"/>
        <v>7</v>
      </c>
      <c r="BK94" s="6">
        <f t="shared" si="66"/>
        <v>7</v>
      </c>
      <c r="BL94" s="6">
        <f t="shared" si="66"/>
        <v>7</v>
      </c>
      <c r="BM94" s="6">
        <f t="shared" si="66"/>
        <v>7</v>
      </c>
      <c r="BN94" s="6">
        <f t="shared" si="67"/>
        <v>7</v>
      </c>
      <c r="BO94" s="6">
        <f t="shared" si="67"/>
        <v>7</v>
      </c>
      <c r="BP94" s="6">
        <f t="shared" si="67"/>
        <v>7</v>
      </c>
      <c r="BQ94" s="6">
        <f t="shared" si="67"/>
        <v>7</v>
      </c>
      <c r="BR94" s="6">
        <f t="shared" si="67"/>
        <v>7</v>
      </c>
      <c r="BS94" s="6">
        <f t="shared" si="67"/>
        <v>7</v>
      </c>
      <c r="BT94" s="6">
        <f t="shared" si="67"/>
        <v>7</v>
      </c>
      <c r="BU94" s="6">
        <f t="shared" si="67"/>
        <v>7</v>
      </c>
      <c r="BV94" s="6">
        <f t="shared" si="67"/>
        <v>7</v>
      </c>
      <c r="BW94" s="6">
        <f t="shared" si="67"/>
        <v>7</v>
      </c>
      <c r="BX94" s="6">
        <f t="shared" si="68"/>
        <v>7</v>
      </c>
      <c r="BY94" s="6">
        <f t="shared" si="68"/>
        <v>7</v>
      </c>
      <c r="BZ94" s="6">
        <f t="shared" si="68"/>
        <v>7</v>
      </c>
      <c r="CA94" s="6">
        <f t="shared" si="68"/>
        <v>7</v>
      </c>
      <c r="CB94" s="6">
        <f t="shared" si="68"/>
        <v>7</v>
      </c>
      <c r="CC94" s="6">
        <f t="shared" si="68"/>
        <v>7</v>
      </c>
      <c r="CD94" s="6">
        <f t="shared" si="68"/>
        <v>7</v>
      </c>
      <c r="CE94" s="6">
        <f t="shared" si="68"/>
        <v>7</v>
      </c>
      <c r="CF94" s="6">
        <f t="shared" si="68"/>
        <v>7</v>
      </c>
      <c r="CG94" s="6">
        <f t="shared" si="68"/>
        <v>7</v>
      </c>
      <c r="CH94" s="6">
        <f t="shared" si="68"/>
        <v>7</v>
      </c>
      <c r="CI94" s="6">
        <f t="shared" si="68"/>
        <v>7</v>
      </c>
      <c r="CJ94" s="6">
        <f t="shared" si="68"/>
        <v>7</v>
      </c>
      <c r="CK94" s="6"/>
      <c r="CL94" s="6"/>
    </row>
    <row r="95" spans="1:90" x14ac:dyDescent="0.35">
      <c r="A95" s="8">
        <v>94</v>
      </c>
      <c r="B95" s="6" t="s">
        <v>154</v>
      </c>
      <c r="C95" s="266">
        <v>45558</v>
      </c>
      <c r="D95" s="266">
        <v>45563</v>
      </c>
      <c r="E95" s="266">
        <v>45392</v>
      </c>
      <c r="F95" s="140" t="s">
        <v>66</v>
      </c>
      <c r="G95" s="140"/>
      <c r="H95" s="274"/>
      <c r="I95" s="6"/>
      <c r="J95" s="8"/>
      <c r="K95" s="8">
        <v>1</v>
      </c>
      <c r="L95" s="8">
        <v>2</v>
      </c>
      <c r="M95" s="6"/>
      <c r="N95" s="275"/>
      <c r="O95" s="6"/>
      <c r="P95" s="8"/>
      <c r="Q95" s="8" t="s">
        <v>31</v>
      </c>
      <c r="R95" s="9"/>
      <c r="S95" s="9"/>
      <c r="T95" s="9"/>
      <c r="U95" s="33"/>
      <c r="V95" s="245" t="str">
        <f t="shared" si="45"/>
        <v>S</v>
      </c>
      <c r="W95" s="146">
        <f t="shared" si="49"/>
        <v>2</v>
      </c>
      <c r="X95" s="146">
        <f t="shared" si="69"/>
        <v>5</v>
      </c>
      <c r="Z95" s="42">
        <f t="shared" si="46"/>
        <v>45392</v>
      </c>
      <c r="AB95">
        <f t="shared" si="47"/>
        <v>166</v>
      </c>
      <c r="AC95">
        <f t="shared" si="51"/>
        <v>0</v>
      </c>
      <c r="AD95">
        <f t="shared" si="52"/>
        <v>0</v>
      </c>
      <c r="AE95">
        <f t="shared" si="53"/>
        <v>1</v>
      </c>
      <c r="AF95">
        <f t="shared" si="54"/>
        <v>0</v>
      </c>
      <c r="AG95">
        <f t="shared" si="55"/>
        <v>0</v>
      </c>
      <c r="AH95" s="246">
        <f t="shared" si="48"/>
        <v>0</v>
      </c>
      <c r="AT95" s="6">
        <f t="shared" si="65"/>
        <v>0</v>
      </c>
      <c r="AU95" s="6">
        <f t="shared" si="65"/>
        <v>0</v>
      </c>
      <c r="AV95" s="6">
        <f t="shared" si="65"/>
        <v>0</v>
      </c>
      <c r="AW95" s="6">
        <f t="shared" si="65"/>
        <v>0</v>
      </c>
      <c r="AX95" s="6">
        <f t="shared" si="65"/>
        <v>0</v>
      </c>
      <c r="AY95" s="6">
        <f t="shared" si="65"/>
        <v>0</v>
      </c>
      <c r="AZ95" s="6">
        <f t="shared" si="65"/>
        <v>0</v>
      </c>
      <c r="BA95" s="6">
        <f t="shared" si="65"/>
        <v>0</v>
      </c>
      <c r="BB95" s="6">
        <f t="shared" si="65"/>
        <v>0</v>
      </c>
      <c r="BC95" s="6">
        <f t="shared" si="65"/>
        <v>0</v>
      </c>
      <c r="BD95" s="6">
        <f t="shared" si="66"/>
        <v>0</v>
      </c>
      <c r="BE95" s="6">
        <f t="shared" si="66"/>
        <v>0</v>
      </c>
      <c r="BF95" s="6">
        <f t="shared" si="66"/>
        <v>0</v>
      </c>
      <c r="BG95" s="6">
        <f t="shared" si="66"/>
        <v>0</v>
      </c>
      <c r="BH95" s="6">
        <f t="shared" si="66"/>
        <v>0</v>
      </c>
      <c r="BI95" s="6">
        <f t="shared" si="66"/>
        <v>5</v>
      </c>
      <c r="BJ95" s="6">
        <f t="shared" si="66"/>
        <v>5</v>
      </c>
      <c r="BK95" s="6">
        <f t="shared" si="66"/>
        <v>5</v>
      </c>
      <c r="BL95" s="6">
        <f t="shared" si="66"/>
        <v>5</v>
      </c>
      <c r="BM95" s="6">
        <f t="shared" si="66"/>
        <v>5</v>
      </c>
      <c r="BN95" s="6">
        <f t="shared" si="67"/>
        <v>5</v>
      </c>
      <c r="BO95" s="6">
        <f t="shared" si="67"/>
        <v>5</v>
      </c>
      <c r="BP95" s="6">
        <f t="shared" si="67"/>
        <v>5</v>
      </c>
      <c r="BQ95" s="6">
        <f t="shared" si="67"/>
        <v>5</v>
      </c>
      <c r="BR95" s="6">
        <f t="shared" si="67"/>
        <v>5</v>
      </c>
      <c r="BS95" s="6">
        <f t="shared" si="67"/>
        <v>5</v>
      </c>
      <c r="BT95" s="6">
        <f t="shared" si="67"/>
        <v>5</v>
      </c>
      <c r="BU95" s="6">
        <f t="shared" si="67"/>
        <v>5</v>
      </c>
      <c r="BV95" s="6">
        <f t="shared" si="67"/>
        <v>5</v>
      </c>
      <c r="BW95" s="6">
        <f t="shared" si="67"/>
        <v>5</v>
      </c>
      <c r="BX95" s="6">
        <f t="shared" si="68"/>
        <v>5</v>
      </c>
      <c r="BY95" s="6">
        <f t="shared" si="68"/>
        <v>5</v>
      </c>
      <c r="BZ95" s="6">
        <f t="shared" si="68"/>
        <v>5</v>
      </c>
      <c r="CA95" s="6">
        <f t="shared" si="68"/>
        <v>5</v>
      </c>
      <c r="CB95" s="6">
        <f t="shared" si="68"/>
        <v>5</v>
      </c>
      <c r="CC95" s="6">
        <f t="shared" si="68"/>
        <v>5</v>
      </c>
      <c r="CD95" s="6">
        <f t="shared" si="68"/>
        <v>5</v>
      </c>
      <c r="CE95" s="6">
        <f t="shared" si="68"/>
        <v>5</v>
      </c>
      <c r="CF95" s="6">
        <f t="shared" si="68"/>
        <v>5</v>
      </c>
      <c r="CG95" s="6">
        <f t="shared" si="68"/>
        <v>5</v>
      </c>
      <c r="CH95" s="6">
        <f t="shared" si="68"/>
        <v>5</v>
      </c>
      <c r="CI95" s="6">
        <f t="shared" si="68"/>
        <v>5</v>
      </c>
      <c r="CJ95" s="6">
        <f t="shared" si="68"/>
        <v>5</v>
      </c>
      <c r="CK95" s="6"/>
      <c r="CL95" s="6"/>
    </row>
    <row r="96" spans="1:90" x14ac:dyDescent="0.35">
      <c r="A96" s="8">
        <v>95</v>
      </c>
      <c r="B96" s="6" t="s">
        <v>155</v>
      </c>
      <c r="C96" s="266">
        <v>45568</v>
      </c>
      <c r="D96" s="266">
        <v>45571</v>
      </c>
      <c r="E96" s="266">
        <v>45391</v>
      </c>
      <c r="F96" s="140" t="s">
        <v>28</v>
      </c>
      <c r="G96" s="140"/>
      <c r="H96" s="274"/>
      <c r="I96" s="6"/>
      <c r="J96" s="8"/>
      <c r="K96" s="8"/>
      <c r="L96" s="8"/>
      <c r="M96" s="6"/>
      <c r="N96" s="275"/>
      <c r="O96" s="6"/>
      <c r="P96" s="8"/>
      <c r="Q96" s="8"/>
      <c r="R96" s="9"/>
      <c r="S96" s="9"/>
      <c r="T96" s="9"/>
      <c r="U96" s="33"/>
      <c r="V96" s="245" t="str">
        <f t="shared" si="45"/>
        <v>cansl</v>
      </c>
      <c r="W96" s="146">
        <f t="shared" si="49"/>
        <v>0</v>
      </c>
      <c r="X96" s="146"/>
      <c r="Z96" s="42">
        <f t="shared" si="46"/>
        <v>45391</v>
      </c>
      <c r="AA96" s="236">
        <v>45383</v>
      </c>
      <c r="AB96">
        <f t="shared" si="47"/>
        <v>177</v>
      </c>
      <c r="AC96">
        <f t="shared" si="51"/>
        <v>0</v>
      </c>
      <c r="AD96">
        <f t="shared" si="52"/>
        <v>0</v>
      </c>
      <c r="AE96">
        <f t="shared" si="53"/>
        <v>1</v>
      </c>
      <c r="AF96">
        <f t="shared" si="54"/>
        <v>0</v>
      </c>
      <c r="AG96">
        <f t="shared" si="55"/>
        <v>0</v>
      </c>
      <c r="AH96" s="246">
        <f t="shared" si="48"/>
        <v>0</v>
      </c>
      <c r="AT96" s="6">
        <f t="shared" si="65"/>
        <v>0</v>
      </c>
      <c r="AU96" s="6">
        <f t="shared" si="65"/>
        <v>0</v>
      </c>
      <c r="AV96" s="6">
        <f t="shared" si="65"/>
        <v>0</v>
      </c>
      <c r="AW96" s="6">
        <f t="shared" si="65"/>
        <v>0</v>
      </c>
      <c r="AX96" s="6">
        <f t="shared" si="65"/>
        <v>0</v>
      </c>
      <c r="AY96" s="6">
        <f t="shared" si="65"/>
        <v>0</v>
      </c>
      <c r="AZ96" s="6">
        <f t="shared" si="65"/>
        <v>0</v>
      </c>
      <c r="BA96" s="6">
        <f t="shared" si="65"/>
        <v>0</v>
      </c>
      <c r="BB96" s="6">
        <f t="shared" si="65"/>
        <v>0</v>
      </c>
      <c r="BC96" s="6">
        <f t="shared" si="65"/>
        <v>0</v>
      </c>
      <c r="BD96" s="6">
        <f t="shared" si="66"/>
        <v>0</v>
      </c>
      <c r="BE96" s="6">
        <f t="shared" si="66"/>
        <v>0</v>
      </c>
      <c r="BF96" s="6">
        <f t="shared" si="66"/>
        <v>0</v>
      </c>
      <c r="BG96" s="6">
        <f t="shared" si="66"/>
        <v>0</v>
      </c>
      <c r="BH96" s="6">
        <f t="shared" si="66"/>
        <v>0</v>
      </c>
      <c r="BI96" s="6">
        <f t="shared" si="66"/>
        <v>0</v>
      </c>
      <c r="BJ96" s="6">
        <f t="shared" si="66"/>
        <v>0</v>
      </c>
      <c r="BK96" s="6">
        <f t="shared" si="66"/>
        <v>0</v>
      </c>
      <c r="BL96" s="6">
        <f t="shared" si="66"/>
        <v>0</v>
      </c>
      <c r="BM96" s="6">
        <f t="shared" si="66"/>
        <v>0</v>
      </c>
      <c r="BN96" s="6">
        <f t="shared" si="67"/>
        <v>0</v>
      </c>
      <c r="BO96" s="6">
        <f t="shared" si="67"/>
        <v>0</v>
      </c>
      <c r="BP96" s="6">
        <f t="shared" si="67"/>
        <v>0</v>
      </c>
      <c r="BQ96" s="6">
        <f t="shared" si="67"/>
        <v>0</v>
      </c>
      <c r="BR96" s="6">
        <f t="shared" si="67"/>
        <v>0</v>
      </c>
      <c r="BS96" s="6">
        <f t="shared" si="67"/>
        <v>0</v>
      </c>
      <c r="BT96" s="6">
        <f t="shared" si="67"/>
        <v>0</v>
      </c>
      <c r="BU96" s="6">
        <f t="shared" si="67"/>
        <v>0</v>
      </c>
      <c r="BV96" s="6">
        <f t="shared" si="67"/>
        <v>0</v>
      </c>
      <c r="BW96" s="6">
        <f t="shared" si="67"/>
        <v>0</v>
      </c>
      <c r="BX96" s="6">
        <f t="shared" si="68"/>
        <v>0</v>
      </c>
      <c r="BY96" s="6">
        <f t="shared" si="68"/>
        <v>0</v>
      </c>
      <c r="BZ96" s="6">
        <f t="shared" si="68"/>
        <v>0</v>
      </c>
      <c r="CA96" s="6">
        <f t="shared" si="68"/>
        <v>0</v>
      </c>
      <c r="CB96" s="6">
        <f t="shared" si="68"/>
        <v>0</v>
      </c>
      <c r="CC96" s="6">
        <f t="shared" si="68"/>
        <v>0</v>
      </c>
      <c r="CD96" s="6">
        <f t="shared" si="68"/>
        <v>0</v>
      </c>
      <c r="CE96" s="6">
        <f t="shared" si="68"/>
        <v>0</v>
      </c>
      <c r="CF96" s="6">
        <f t="shared" si="68"/>
        <v>0</v>
      </c>
      <c r="CG96" s="6">
        <f t="shared" si="68"/>
        <v>0</v>
      </c>
      <c r="CH96" s="6">
        <f t="shared" si="68"/>
        <v>0</v>
      </c>
      <c r="CI96" s="6">
        <f t="shared" si="68"/>
        <v>0</v>
      </c>
      <c r="CJ96" s="6">
        <f t="shared" si="68"/>
        <v>0</v>
      </c>
      <c r="CK96" s="6"/>
      <c r="CL96" s="6"/>
    </row>
    <row r="97" spans="1:90" x14ac:dyDescent="0.35">
      <c r="A97" s="8">
        <v>96</v>
      </c>
      <c r="B97" s="6" t="s">
        <v>156</v>
      </c>
      <c r="C97" s="266">
        <v>45415</v>
      </c>
      <c r="D97" s="266">
        <v>45417</v>
      </c>
      <c r="E97" s="266">
        <v>45392</v>
      </c>
      <c r="F97" s="140" t="s">
        <v>30</v>
      </c>
      <c r="G97" s="140"/>
      <c r="H97" s="274"/>
      <c r="I97" s="6"/>
      <c r="J97" s="8"/>
      <c r="K97" s="8">
        <v>1</v>
      </c>
      <c r="L97" s="8">
        <v>1</v>
      </c>
      <c r="M97" s="6"/>
      <c r="N97" s="275"/>
      <c r="O97" s="6"/>
      <c r="P97" s="8" t="s">
        <v>31</v>
      </c>
      <c r="Q97" s="8"/>
      <c r="R97" s="9"/>
      <c r="S97" s="9"/>
      <c r="T97" s="9"/>
      <c r="U97" s="33"/>
      <c r="V97" s="245" t="str">
        <f t="shared" si="45"/>
        <v>DK</v>
      </c>
      <c r="W97" s="146">
        <f t="shared" si="49"/>
        <v>1</v>
      </c>
      <c r="X97" s="146">
        <f t="shared" si="69"/>
        <v>2</v>
      </c>
      <c r="Z97" s="42">
        <f t="shared" si="46"/>
        <v>45392</v>
      </c>
      <c r="AB97">
        <f t="shared" si="47"/>
        <v>23</v>
      </c>
      <c r="AC97">
        <f t="shared" si="51"/>
        <v>1</v>
      </c>
      <c r="AD97">
        <f t="shared" si="52"/>
        <v>0</v>
      </c>
      <c r="AE97">
        <f t="shared" si="53"/>
        <v>0</v>
      </c>
      <c r="AF97">
        <f t="shared" si="54"/>
        <v>0</v>
      </c>
      <c r="AG97">
        <f t="shared" si="55"/>
        <v>0</v>
      </c>
      <c r="AH97" s="246">
        <f t="shared" si="48"/>
        <v>0</v>
      </c>
      <c r="AT97" s="6">
        <f t="shared" si="65"/>
        <v>0</v>
      </c>
      <c r="AU97" s="6">
        <f t="shared" si="65"/>
        <v>0</v>
      </c>
      <c r="AV97" s="6">
        <f t="shared" si="65"/>
        <v>0</v>
      </c>
      <c r="AW97" s="6">
        <f t="shared" si="65"/>
        <v>0</v>
      </c>
      <c r="AX97" s="6">
        <f t="shared" si="65"/>
        <v>0</v>
      </c>
      <c r="AY97" s="6">
        <f t="shared" si="65"/>
        <v>0</v>
      </c>
      <c r="AZ97" s="6">
        <f t="shared" si="65"/>
        <v>0</v>
      </c>
      <c r="BA97" s="6">
        <f t="shared" si="65"/>
        <v>0</v>
      </c>
      <c r="BB97" s="6">
        <f t="shared" si="65"/>
        <v>0</v>
      </c>
      <c r="BC97" s="6">
        <f t="shared" si="65"/>
        <v>0</v>
      </c>
      <c r="BD97" s="6">
        <f t="shared" si="66"/>
        <v>0</v>
      </c>
      <c r="BE97" s="6">
        <f t="shared" si="66"/>
        <v>0</v>
      </c>
      <c r="BF97" s="6">
        <f t="shared" si="66"/>
        <v>0</v>
      </c>
      <c r="BG97" s="6">
        <f t="shared" si="66"/>
        <v>0</v>
      </c>
      <c r="BH97" s="6">
        <f t="shared" si="66"/>
        <v>0</v>
      </c>
      <c r="BI97" s="6">
        <f t="shared" si="66"/>
        <v>2</v>
      </c>
      <c r="BJ97" s="6">
        <f t="shared" si="66"/>
        <v>2</v>
      </c>
      <c r="BK97" s="6">
        <f t="shared" si="66"/>
        <v>2</v>
      </c>
      <c r="BL97" s="6">
        <f t="shared" si="66"/>
        <v>2</v>
      </c>
      <c r="BM97" s="6">
        <f t="shared" si="66"/>
        <v>2</v>
      </c>
      <c r="BN97" s="6">
        <f t="shared" si="67"/>
        <v>2</v>
      </c>
      <c r="BO97" s="6">
        <f t="shared" si="67"/>
        <v>2</v>
      </c>
      <c r="BP97" s="6">
        <f t="shared" si="67"/>
        <v>2</v>
      </c>
      <c r="BQ97" s="6">
        <f t="shared" si="67"/>
        <v>2</v>
      </c>
      <c r="BR97" s="6">
        <f t="shared" si="67"/>
        <v>2</v>
      </c>
      <c r="BS97" s="6">
        <f t="shared" si="67"/>
        <v>2</v>
      </c>
      <c r="BT97" s="6">
        <f t="shared" si="67"/>
        <v>2</v>
      </c>
      <c r="BU97" s="6">
        <f t="shared" si="67"/>
        <v>2</v>
      </c>
      <c r="BV97" s="6">
        <f t="shared" si="67"/>
        <v>2</v>
      </c>
      <c r="BW97" s="6">
        <f t="shared" si="67"/>
        <v>2</v>
      </c>
      <c r="BX97" s="6">
        <f t="shared" si="68"/>
        <v>2</v>
      </c>
      <c r="BY97" s="6">
        <f t="shared" si="68"/>
        <v>2</v>
      </c>
      <c r="BZ97" s="6">
        <f t="shared" si="68"/>
        <v>2</v>
      </c>
      <c r="CA97" s="6">
        <f t="shared" si="68"/>
        <v>2</v>
      </c>
      <c r="CB97" s="6">
        <f t="shared" si="68"/>
        <v>2</v>
      </c>
      <c r="CC97" s="6">
        <f t="shared" si="68"/>
        <v>2</v>
      </c>
      <c r="CD97" s="6">
        <f t="shared" si="68"/>
        <v>2</v>
      </c>
      <c r="CE97" s="6">
        <f t="shared" si="68"/>
        <v>2</v>
      </c>
      <c r="CF97" s="6">
        <f t="shared" si="68"/>
        <v>2</v>
      </c>
      <c r="CG97" s="6">
        <f t="shared" si="68"/>
        <v>2</v>
      </c>
      <c r="CH97" s="6">
        <f t="shared" si="68"/>
        <v>2</v>
      </c>
      <c r="CI97" s="6">
        <f t="shared" si="68"/>
        <v>2</v>
      </c>
      <c r="CJ97" s="6">
        <f t="shared" si="68"/>
        <v>2</v>
      </c>
      <c r="CK97" s="6"/>
      <c r="CL97" s="6"/>
    </row>
    <row r="98" spans="1:90" x14ac:dyDescent="0.35">
      <c r="A98" s="8">
        <v>97</v>
      </c>
      <c r="B98" s="6" t="s">
        <v>157</v>
      </c>
      <c r="C98" s="266">
        <v>45508</v>
      </c>
      <c r="D98" s="266">
        <v>45512</v>
      </c>
      <c r="E98" s="266">
        <v>45393</v>
      </c>
      <c r="F98" s="140" t="s">
        <v>30</v>
      </c>
      <c r="G98" s="140"/>
      <c r="H98" s="274"/>
      <c r="I98" s="6"/>
      <c r="J98" s="8"/>
      <c r="K98" s="8">
        <v>1</v>
      </c>
      <c r="L98" s="8">
        <v>2</v>
      </c>
      <c r="M98" s="6"/>
      <c r="N98" s="275"/>
      <c r="O98" s="6"/>
      <c r="P98" s="8"/>
      <c r="Q98" s="8" t="s">
        <v>31</v>
      </c>
      <c r="R98" s="9"/>
      <c r="S98" s="9"/>
      <c r="T98" s="9"/>
      <c r="U98" s="33"/>
      <c r="V98" s="245" t="str">
        <f t="shared" ref="V98:V129" si="70">F98</f>
        <v>DK</v>
      </c>
      <c r="W98" s="146">
        <f t="shared" si="49"/>
        <v>2</v>
      </c>
      <c r="X98" s="146">
        <f t="shared" si="69"/>
        <v>4</v>
      </c>
      <c r="Z98" s="42">
        <f t="shared" ref="Z98:Z129" si="71">E98</f>
        <v>45393</v>
      </c>
      <c r="AB98">
        <f t="shared" ref="AB98:AB129" si="72">C98-Z98</f>
        <v>115</v>
      </c>
      <c r="AC98">
        <f t="shared" si="51"/>
        <v>0</v>
      </c>
      <c r="AD98">
        <f t="shared" si="52"/>
        <v>0</v>
      </c>
      <c r="AE98">
        <f t="shared" si="53"/>
        <v>1</v>
      </c>
      <c r="AF98">
        <f t="shared" si="54"/>
        <v>0</v>
      </c>
      <c r="AG98">
        <f t="shared" si="55"/>
        <v>0</v>
      </c>
      <c r="AH98" s="246">
        <f t="shared" ref="AH98:AH129" si="73">G98</f>
        <v>0</v>
      </c>
      <c r="AT98" s="6">
        <f t="shared" si="65"/>
        <v>0</v>
      </c>
      <c r="AU98" s="6">
        <f t="shared" si="65"/>
        <v>0</v>
      </c>
      <c r="AV98" s="6">
        <f t="shared" si="65"/>
        <v>0</v>
      </c>
      <c r="AW98" s="6">
        <f t="shared" si="65"/>
        <v>0</v>
      </c>
      <c r="AX98" s="6">
        <f t="shared" si="65"/>
        <v>0</v>
      </c>
      <c r="AY98" s="6">
        <f t="shared" si="65"/>
        <v>0</v>
      </c>
      <c r="AZ98" s="6">
        <f t="shared" si="65"/>
        <v>0</v>
      </c>
      <c r="BA98" s="6">
        <f t="shared" si="65"/>
        <v>0</v>
      </c>
      <c r="BB98" s="6">
        <f t="shared" si="65"/>
        <v>0</v>
      </c>
      <c r="BC98" s="6">
        <f t="shared" si="65"/>
        <v>0</v>
      </c>
      <c r="BD98" s="6">
        <f t="shared" si="66"/>
        <v>0</v>
      </c>
      <c r="BE98" s="6">
        <f t="shared" si="66"/>
        <v>0</v>
      </c>
      <c r="BF98" s="6">
        <f t="shared" si="66"/>
        <v>0</v>
      </c>
      <c r="BG98" s="6">
        <f t="shared" si="66"/>
        <v>0</v>
      </c>
      <c r="BH98" s="6">
        <f t="shared" si="66"/>
        <v>0</v>
      </c>
      <c r="BI98" s="6">
        <f t="shared" si="66"/>
        <v>4</v>
      </c>
      <c r="BJ98" s="6">
        <f t="shared" si="66"/>
        <v>4</v>
      </c>
      <c r="BK98" s="6">
        <f t="shared" si="66"/>
        <v>4</v>
      </c>
      <c r="BL98" s="6">
        <f t="shared" si="66"/>
        <v>4</v>
      </c>
      <c r="BM98" s="6">
        <f t="shared" si="66"/>
        <v>4</v>
      </c>
      <c r="BN98" s="6">
        <f t="shared" si="67"/>
        <v>4</v>
      </c>
      <c r="BO98" s="6">
        <f t="shared" si="67"/>
        <v>4</v>
      </c>
      <c r="BP98" s="6">
        <f t="shared" si="67"/>
        <v>4</v>
      </c>
      <c r="BQ98" s="6">
        <f t="shared" si="67"/>
        <v>4</v>
      </c>
      <c r="BR98" s="6">
        <f t="shared" si="67"/>
        <v>4</v>
      </c>
      <c r="BS98" s="6">
        <f t="shared" si="67"/>
        <v>4</v>
      </c>
      <c r="BT98" s="6">
        <f t="shared" si="67"/>
        <v>4</v>
      </c>
      <c r="BU98" s="6">
        <f t="shared" si="67"/>
        <v>4</v>
      </c>
      <c r="BV98" s="6">
        <f t="shared" si="67"/>
        <v>4</v>
      </c>
      <c r="BW98" s="6">
        <f t="shared" si="67"/>
        <v>4</v>
      </c>
      <c r="BX98" s="6">
        <f t="shared" si="68"/>
        <v>4</v>
      </c>
      <c r="BY98" s="6">
        <f t="shared" si="68"/>
        <v>4</v>
      </c>
      <c r="BZ98" s="6">
        <f t="shared" si="68"/>
        <v>4</v>
      </c>
      <c r="CA98" s="6">
        <f t="shared" si="68"/>
        <v>4</v>
      </c>
      <c r="CB98" s="6">
        <f t="shared" si="68"/>
        <v>4</v>
      </c>
      <c r="CC98" s="6">
        <f t="shared" si="68"/>
        <v>4</v>
      </c>
      <c r="CD98" s="6">
        <f t="shared" si="68"/>
        <v>4</v>
      </c>
      <c r="CE98" s="6">
        <f t="shared" si="68"/>
        <v>4</v>
      </c>
      <c r="CF98" s="6">
        <f t="shared" si="68"/>
        <v>4</v>
      </c>
      <c r="CG98" s="6">
        <f t="shared" si="68"/>
        <v>4</v>
      </c>
      <c r="CH98" s="6">
        <f t="shared" si="68"/>
        <v>4</v>
      </c>
      <c r="CI98" s="6">
        <f t="shared" si="68"/>
        <v>4</v>
      </c>
      <c r="CJ98" s="6">
        <f t="shared" si="68"/>
        <v>4</v>
      </c>
      <c r="CK98" s="6"/>
      <c r="CL98" s="6"/>
    </row>
    <row r="99" spans="1:90" x14ac:dyDescent="0.35">
      <c r="A99" s="8">
        <v>98</v>
      </c>
      <c r="B99" s="6" t="s">
        <v>158</v>
      </c>
      <c r="C99" s="266">
        <v>45428</v>
      </c>
      <c r="D99" s="266">
        <v>45431</v>
      </c>
      <c r="E99" s="266">
        <v>45393</v>
      </c>
      <c r="F99" s="140" t="s">
        <v>30</v>
      </c>
      <c r="G99" s="140"/>
      <c r="H99" s="274"/>
      <c r="I99" s="6"/>
      <c r="J99" s="8"/>
      <c r="K99" s="8">
        <v>1</v>
      </c>
      <c r="L99" s="8">
        <v>2</v>
      </c>
      <c r="M99" s="6"/>
      <c r="N99" s="275"/>
      <c r="O99" s="6"/>
      <c r="P99" s="8"/>
      <c r="Q99" s="8"/>
      <c r="R99" s="9"/>
      <c r="S99" s="9"/>
      <c r="T99" s="9"/>
      <c r="U99" s="33"/>
      <c r="V99" s="245" t="str">
        <f t="shared" si="70"/>
        <v>DK</v>
      </c>
      <c r="W99" s="146">
        <f t="shared" si="49"/>
        <v>2</v>
      </c>
      <c r="X99" s="146">
        <f t="shared" si="69"/>
        <v>3</v>
      </c>
      <c r="Z99" s="42">
        <f t="shared" si="71"/>
        <v>45393</v>
      </c>
      <c r="AB99">
        <f t="shared" si="72"/>
        <v>35</v>
      </c>
      <c r="AC99">
        <f t="shared" si="51"/>
        <v>0</v>
      </c>
      <c r="AD99">
        <f t="shared" si="52"/>
        <v>1</v>
      </c>
      <c r="AE99">
        <f t="shared" si="53"/>
        <v>0</v>
      </c>
      <c r="AF99">
        <f t="shared" si="54"/>
        <v>0</v>
      </c>
      <c r="AG99">
        <f t="shared" si="55"/>
        <v>0</v>
      </c>
      <c r="AH99" s="246">
        <f t="shared" si="73"/>
        <v>0</v>
      </c>
      <c r="AT99" s="6">
        <f t="shared" si="65"/>
        <v>0</v>
      </c>
      <c r="AU99" s="6">
        <f t="shared" si="65"/>
        <v>0</v>
      </c>
      <c r="AV99" s="6">
        <f t="shared" si="65"/>
        <v>0</v>
      </c>
      <c r="AW99" s="6">
        <f t="shared" si="65"/>
        <v>0</v>
      </c>
      <c r="AX99" s="6">
        <f t="shared" si="65"/>
        <v>0</v>
      </c>
      <c r="AY99" s="6">
        <f t="shared" si="65"/>
        <v>0</v>
      </c>
      <c r="AZ99" s="6">
        <f t="shared" si="65"/>
        <v>0</v>
      </c>
      <c r="BA99" s="6">
        <f t="shared" si="65"/>
        <v>0</v>
      </c>
      <c r="BB99" s="6">
        <f t="shared" si="65"/>
        <v>0</v>
      </c>
      <c r="BC99" s="6">
        <f t="shared" si="65"/>
        <v>0</v>
      </c>
      <c r="BD99" s="6">
        <f t="shared" si="66"/>
        <v>0</v>
      </c>
      <c r="BE99" s="6">
        <f t="shared" si="66"/>
        <v>0</v>
      </c>
      <c r="BF99" s="6">
        <f t="shared" si="66"/>
        <v>0</v>
      </c>
      <c r="BG99" s="6">
        <f t="shared" si="66"/>
        <v>0</v>
      </c>
      <c r="BH99" s="6">
        <f t="shared" si="66"/>
        <v>0</v>
      </c>
      <c r="BI99" s="6">
        <f t="shared" si="66"/>
        <v>3</v>
      </c>
      <c r="BJ99" s="6">
        <f t="shared" si="66"/>
        <v>3</v>
      </c>
      <c r="BK99" s="6">
        <f t="shared" si="66"/>
        <v>3</v>
      </c>
      <c r="BL99" s="6">
        <f t="shared" si="66"/>
        <v>3</v>
      </c>
      <c r="BM99" s="6">
        <f t="shared" si="66"/>
        <v>3</v>
      </c>
      <c r="BN99" s="6">
        <f t="shared" si="67"/>
        <v>3</v>
      </c>
      <c r="BO99" s="6">
        <f t="shared" si="67"/>
        <v>3</v>
      </c>
      <c r="BP99" s="6">
        <f t="shared" si="67"/>
        <v>3</v>
      </c>
      <c r="BQ99" s="6">
        <f t="shared" si="67"/>
        <v>3</v>
      </c>
      <c r="BR99" s="6">
        <f t="shared" si="67"/>
        <v>3</v>
      </c>
      <c r="BS99" s="6">
        <f t="shared" si="67"/>
        <v>3</v>
      </c>
      <c r="BT99" s="6">
        <f t="shared" si="67"/>
        <v>3</v>
      </c>
      <c r="BU99" s="6">
        <f t="shared" si="67"/>
        <v>3</v>
      </c>
      <c r="BV99" s="6">
        <f t="shared" si="67"/>
        <v>3</v>
      </c>
      <c r="BW99" s="6">
        <f t="shared" si="67"/>
        <v>3</v>
      </c>
      <c r="BX99" s="6">
        <f t="shared" si="68"/>
        <v>3</v>
      </c>
      <c r="BY99" s="6">
        <f t="shared" si="68"/>
        <v>3</v>
      </c>
      <c r="BZ99" s="6">
        <f t="shared" si="68"/>
        <v>3</v>
      </c>
      <c r="CA99" s="6">
        <f t="shared" si="68"/>
        <v>3</v>
      </c>
      <c r="CB99" s="6">
        <f t="shared" si="68"/>
        <v>3</v>
      </c>
      <c r="CC99" s="6">
        <f t="shared" si="68"/>
        <v>3</v>
      </c>
      <c r="CD99" s="6">
        <f t="shared" si="68"/>
        <v>3</v>
      </c>
      <c r="CE99" s="6">
        <f t="shared" si="68"/>
        <v>3</v>
      </c>
      <c r="CF99" s="6">
        <f t="shared" si="68"/>
        <v>3</v>
      </c>
      <c r="CG99" s="6">
        <f t="shared" si="68"/>
        <v>3</v>
      </c>
      <c r="CH99" s="6">
        <f t="shared" si="68"/>
        <v>3</v>
      </c>
      <c r="CI99" s="6">
        <f t="shared" si="68"/>
        <v>3</v>
      </c>
      <c r="CJ99" s="6">
        <f t="shared" si="68"/>
        <v>3</v>
      </c>
      <c r="CK99" s="6"/>
      <c r="CL99" s="6"/>
    </row>
    <row r="100" spans="1:90" x14ac:dyDescent="0.35">
      <c r="A100" s="8">
        <v>99</v>
      </c>
      <c r="B100" s="6" t="s">
        <v>159</v>
      </c>
      <c r="C100" s="266">
        <v>45533</v>
      </c>
      <c r="D100" s="266">
        <v>45537</v>
      </c>
      <c r="E100" s="266">
        <v>45394</v>
      </c>
      <c r="F100" s="140" t="s">
        <v>28</v>
      </c>
      <c r="G100" s="140"/>
      <c r="H100" s="274"/>
      <c r="I100" s="6"/>
      <c r="J100" s="8"/>
      <c r="K100" s="8"/>
      <c r="L100" s="8"/>
      <c r="M100" s="6"/>
      <c r="N100" s="275"/>
      <c r="O100" s="6"/>
      <c r="P100" s="8"/>
      <c r="Q100" s="8"/>
      <c r="R100" s="9"/>
      <c r="S100" s="9"/>
      <c r="T100" s="9"/>
      <c r="U100" s="33"/>
      <c r="V100" s="245" t="str">
        <f t="shared" si="70"/>
        <v>cansl</v>
      </c>
      <c r="W100" s="146">
        <f t="shared" si="49"/>
        <v>0</v>
      </c>
      <c r="X100" s="146"/>
      <c r="Z100" s="42">
        <f t="shared" si="71"/>
        <v>45394</v>
      </c>
      <c r="AA100" s="236">
        <v>45505</v>
      </c>
      <c r="AB100">
        <f t="shared" si="72"/>
        <v>139</v>
      </c>
      <c r="AC100">
        <f t="shared" si="51"/>
        <v>0</v>
      </c>
      <c r="AD100">
        <f t="shared" si="52"/>
        <v>0</v>
      </c>
      <c r="AE100">
        <f t="shared" si="53"/>
        <v>1</v>
      </c>
      <c r="AF100">
        <f t="shared" si="54"/>
        <v>0</v>
      </c>
      <c r="AG100">
        <f t="shared" si="55"/>
        <v>0</v>
      </c>
      <c r="AH100" s="246">
        <f t="shared" si="73"/>
        <v>0</v>
      </c>
      <c r="AT100" s="6">
        <f t="shared" si="65"/>
        <v>0</v>
      </c>
      <c r="AU100" s="6">
        <f t="shared" si="65"/>
        <v>0</v>
      </c>
      <c r="AV100" s="6">
        <f t="shared" si="65"/>
        <v>0</v>
      </c>
      <c r="AW100" s="6">
        <f t="shared" si="65"/>
        <v>0</v>
      </c>
      <c r="AX100" s="6">
        <f t="shared" si="65"/>
        <v>0</v>
      </c>
      <c r="AY100" s="6">
        <f t="shared" si="65"/>
        <v>0</v>
      </c>
      <c r="AZ100" s="6">
        <f t="shared" si="65"/>
        <v>0</v>
      </c>
      <c r="BA100" s="6">
        <f t="shared" si="65"/>
        <v>0</v>
      </c>
      <c r="BB100" s="6">
        <f t="shared" si="65"/>
        <v>0</v>
      </c>
      <c r="BC100" s="6">
        <f t="shared" si="65"/>
        <v>0</v>
      </c>
      <c r="BD100" s="6">
        <f t="shared" si="66"/>
        <v>0</v>
      </c>
      <c r="BE100" s="6">
        <f t="shared" si="66"/>
        <v>0</v>
      </c>
      <c r="BF100" s="6">
        <f t="shared" si="66"/>
        <v>0</v>
      </c>
      <c r="BG100" s="6">
        <f t="shared" si="66"/>
        <v>0</v>
      </c>
      <c r="BH100" s="6">
        <f t="shared" si="66"/>
        <v>0</v>
      </c>
      <c r="BI100" s="6">
        <f t="shared" si="66"/>
        <v>0</v>
      </c>
      <c r="BJ100" s="6">
        <f t="shared" si="66"/>
        <v>0</v>
      </c>
      <c r="BK100" s="6">
        <f t="shared" si="66"/>
        <v>0</v>
      </c>
      <c r="BL100" s="6">
        <f t="shared" si="66"/>
        <v>0</v>
      </c>
      <c r="BM100" s="6">
        <f t="shared" si="66"/>
        <v>0</v>
      </c>
      <c r="BN100" s="6">
        <f t="shared" si="67"/>
        <v>0</v>
      </c>
      <c r="BO100" s="6">
        <f t="shared" si="67"/>
        <v>0</v>
      </c>
      <c r="BP100" s="6">
        <f t="shared" si="67"/>
        <v>0</v>
      </c>
      <c r="BQ100" s="6">
        <f t="shared" si="67"/>
        <v>0</v>
      </c>
      <c r="BR100" s="6">
        <f t="shared" si="67"/>
        <v>0</v>
      </c>
      <c r="BS100" s="6">
        <f t="shared" si="67"/>
        <v>0</v>
      </c>
      <c r="BT100" s="6">
        <f t="shared" si="67"/>
        <v>0</v>
      </c>
      <c r="BU100" s="6">
        <f t="shared" si="67"/>
        <v>0</v>
      </c>
      <c r="BV100" s="6">
        <f t="shared" si="67"/>
        <v>0</v>
      </c>
      <c r="BW100" s="6">
        <f t="shared" si="67"/>
        <v>0</v>
      </c>
      <c r="BX100" s="6">
        <f t="shared" si="68"/>
        <v>0</v>
      </c>
      <c r="BY100" s="6">
        <f t="shared" si="68"/>
        <v>0</v>
      </c>
      <c r="BZ100" s="6">
        <f t="shared" si="68"/>
        <v>0</v>
      </c>
      <c r="CA100" s="6">
        <f t="shared" si="68"/>
        <v>0</v>
      </c>
      <c r="CB100" s="6">
        <f t="shared" si="68"/>
        <v>0</v>
      </c>
      <c r="CC100" s="6">
        <f t="shared" si="68"/>
        <v>0</v>
      </c>
      <c r="CD100" s="6">
        <f t="shared" si="68"/>
        <v>0</v>
      </c>
      <c r="CE100" s="6">
        <f t="shared" si="68"/>
        <v>0</v>
      </c>
      <c r="CF100" s="6">
        <f t="shared" si="68"/>
        <v>0</v>
      </c>
      <c r="CG100" s="6">
        <f t="shared" si="68"/>
        <v>0</v>
      </c>
      <c r="CH100" s="6">
        <f t="shared" si="68"/>
        <v>0</v>
      </c>
      <c r="CI100" s="6">
        <f t="shared" si="68"/>
        <v>0</v>
      </c>
      <c r="CJ100" s="6">
        <f t="shared" si="68"/>
        <v>0</v>
      </c>
      <c r="CK100" s="6"/>
      <c r="CL100" s="6"/>
    </row>
    <row r="101" spans="1:90" x14ac:dyDescent="0.35">
      <c r="A101" s="8">
        <v>100</v>
      </c>
      <c r="B101" s="6" t="s">
        <v>160</v>
      </c>
      <c r="C101" s="266">
        <v>45414</v>
      </c>
      <c r="D101" s="266">
        <v>45417</v>
      </c>
      <c r="E101" s="266">
        <v>45399</v>
      </c>
      <c r="F101" s="140" t="s">
        <v>161</v>
      </c>
      <c r="G101" s="140"/>
      <c r="H101" s="274"/>
      <c r="I101" s="6"/>
      <c r="J101" s="8"/>
      <c r="K101" s="8">
        <v>1</v>
      </c>
      <c r="L101" s="8">
        <v>2</v>
      </c>
      <c r="M101" s="6"/>
      <c r="N101" s="275"/>
      <c r="O101" s="6"/>
      <c r="P101" s="8"/>
      <c r="Q101" s="8"/>
      <c r="R101" s="9"/>
      <c r="S101" s="9"/>
      <c r="T101" s="9"/>
      <c r="U101" s="33"/>
      <c r="V101" s="245" t="str">
        <f t="shared" si="70"/>
        <v>P</v>
      </c>
      <c r="W101" s="146">
        <f t="shared" si="49"/>
        <v>2</v>
      </c>
      <c r="X101" s="146">
        <f t="shared" si="69"/>
        <v>3</v>
      </c>
      <c r="Z101" s="42">
        <f t="shared" si="71"/>
        <v>45399</v>
      </c>
      <c r="AB101">
        <f t="shared" si="72"/>
        <v>15</v>
      </c>
      <c r="AC101">
        <f t="shared" si="51"/>
        <v>1</v>
      </c>
      <c r="AD101">
        <f t="shared" si="52"/>
        <v>0</v>
      </c>
      <c r="AE101">
        <f t="shared" si="53"/>
        <v>0</v>
      </c>
      <c r="AF101">
        <f t="shared" si="54"/>
        <v>0</v>
      </c>
      <c r="AG101">
        <f t="shared" si="55"/>
        <v>0</v>
      </c>
      <c r="AH101" s="246">
        <f t="shared" si="73"/>
        <v>0</v>
      </c>
      <c r="AT101" s="6">
        <f t="shared" si="65"/>
        <v>0</v>
      </c>
      <c r="AU101" s="6">
        <f t="shared" si="65"/>
        <v>0</v>
      </c>
      <c r="AV101" s="6">
        <f t="shared" si="65"/>
        <v>0</v>
      </c>
      <c r="AW101" s="6">
        <f t="shared" si="65"/>
        <v>0</v>
      </c>
      <c r="AX101" s="6">
        <f t="shared" si="65"/>
        <v>0</v>
      </c>
      <c r="AY101" s="6">
        <f t="shared" si="65"/>
        <v>0</v>
      </c>
      <c r="AZ101" s="6">
        <f t="shared" si="65"/>
        <v>0</v>
      </c>
      <c r="BA101" s="6">
        <f t="shared" si="65"/>
        <v>0</v>
      </c>
      <c r="BB101" s="6">
        <f t="shared" si="65"/>
        <v>0</v>
      </c>
      <c r="BC101" s="6">
        <f t="shared" si="65"/>
        <v>0</v>
      </c>
      <c r="BD101" s="6">
        <f t="shared" si="66"/>
        <v>0</v>
      </c>
      <c r="BE101" s="6">
        <f t="shared" si="66"/>
        <v>0</v>
      </c>
      <c r="BF101" s="6">
        <f t="shared" si="66"/>
        <v>0</v>
      </c>
      <c r="BG101" s="6">
        <f t="shared" si="66"/>
        <v>0</v>
      </c>
      <c r="BH101" s="6">
        <f t="shared" si="66"/>
        <v>0</v>
      </c>
      <c r="BI101" s="6">
        <f t="shared" si="66"/>
        <v>0</v>
      </c>
      <c r="BJ101" s="6">
        <f t="shared" si="66"/>
        <v>3</v>
      </c>
      <c r="BK101" s="6">
        <f t="shared" si="66"/>
        <v>3</v>
      </c>
      <c r="BL101" s="6">
        <f t="shared" si="66"/>
        <v>3</v>
      </c>
      <c r="BM101" s="6">
        <f t="shared" si="66"/>
        <v>3</v>
      </c>
      <c r="BN101" s="6">
        <f t="shared" si="67"/>
        <v>3</v>
      </c>
      <c r="BO101" s="6">
        <f t="shared" si="67"/>
        <v>3</v>
      </c>
      <c r="BP101" s="6">
        <f t="shared" si="67"/>
        <v>3</v>
      </c>
      <c r="BQ101" s="6">
        <f t="shared" si="67"/>
        <v>3</v>
      </c>
      <c r="BR101" s="6">
        <f t="shared" si="67"/>
        <v>3</v>
      </c>
      <c r="BS101" s="6">
        <f t="shared" si="67"/>
        <v>3</v>
      </c>
      <c r="BT101" s="6">
        <f t="shared" si="67"/>
        <v>3</v>
      </c>
      <c r="BU101" s="6">
        <f t="shared" si="67"/>
        <v>3</v>
      </c>
      <c r="BV101" s="6">
        <f t="shared" si="67"/>
        <v>3</v>
      </c>
      <c r="BW101" s="6">
        <f t="shared" si="67"/>
        <v>3</v>
      </c>
      <c r="BX101" s="6">
        <f t="shared" si="68"/>
        <v>3</v>
      </c>
      <c r="BY101" s="6">
        <f t="shared" si="68"/>
        <v>3</v>
      </c>
      <c r="BZ101" s="6">
        <f t="shared" si="68"/>
        <v>3</v>
      </c>
      <c r="CA101" s="6">
        <f t="shared" si="68"/>
        <v>3</v>
      </c>
      <c r="CB101" s="6">
        <f t="shared" si="68"/>
        <v>3</v>
      </c>
      <c r="CC101" s="6">
        <f t="shared" si="68"/>
        <v>3</v>
      </c>
      <c r="CD101" s="6">
        <f t="shared" si="68"/>
        <v>3</v>
      </c>
      <c r="CE101" s="6">
        <f t="shared" si="68"/>
        <v>3</v>
      </c>
      <c r="CF101" s="6">
        <f t="shared" si="68"/>
        <v>3</v>
      </c>
      <c r="CG101" s="6">
        <f t="shared" si="68"/>
        <v>3</v>
      </c>
      <c r="CH101" s="6">
        <f t="shared" si="68"/>
        <v>3</v>
      </c>
      <c r="CI101" s="6">
        <f t="shared" si="68"/>
        <v>3</v>
      </c>
      <c r="CJ101" s="6">
        <f t="shared" si="68"/>
        <v>3</v>
      </c>
      <c r="CK101" s="6"/>
      <c r="CL101" s="6"/>
    </row>
    <row r="102" spans="1:90" x14ac:dyDescent="0.35">
      <c r="A102" s="8">
        <v>101</v>
      </c>
      <c r="B102" s="6" t="s">
        <v>162</v>
      </c>
      <c r="C102" s="266">
        <v>45503</v>
      </c>
      <c r="D102" s="266">
        <v>45507</v>
      </c>
      <c r="E102" s="266">
        <v>45402</v>
      </c>
      <c r="F102" s="140" t="s">
        <v>66</v>
      </c>
      <c r="G102" s="140"/>
      <c r="H102" s="274"/>
      <c r="I102" s="6"/>
      <c r="J102" s="8"/>
      <c r="K102" s="8">
        <v>1</v>
      </c>
      <c r="L102" s="8">
        <v>2</v>
      </c>
      <c r="M102" s="6"/>
      <c r="N102" s="275"/>
      <c r="O102" s="6"/>
      <c r="P102" s="8"/>
      <c r="Q102" s="8"/>
      <c r="R102" s="9"/>
      <c r="S102" s="9"/>
      <c r="T102" s="9"/>
      <c r="U102" s="33"/>
      <c r="V102" s="245" t="str">
        <f t="shared" si="70"/>
        <v>S</v>
      </c>
      <c r="W102" s="146">
        <f t="shared" si="49"/>
        <v>2</v>
      </c>
      <c r="X102" s="146">
        <f t="shared" si="69"/>
        <v>4</v>
      </c>
      <c r="Z102" s="42">
        <f t="shared" si="71"/>
        <v>45402</v>
      </c>
      <c r="AB102">
        <f t="shared" si="72"/>
        <v>101</v>
      </c>
      <c r="AC102">
        <f t="shared" si="51"/>
        <v>0</v>
      </c>
      <c r="AD102">
        <f t="shared" si="52"/>
        <v>0</v>
      </c>
      <c r="AE102">
        <f t="shared" si="53"/>
        <v>1</v>
      </c>
      <c r="AF102">
        <f t="shared" si="54"/>
        <v>0</v>
      </c>
      <c r="AG102">
        <f t="shared" si="55"/>
        <v>0</v>
      </c>
      <c r="AH102" s="246">
        <f t="shared" si="73"/>
        <v>0</v>
      </c>
      <c r="AT102" s="6">
        <f t="shared" ref="AT102:BC111" si="74">IF($Z102&lt;AT$1,$X102*$K102,0)</f>
        <v>0</v>
      </c>
      <c r="AU102" s="6">
        <f t="shared" si="74"/>
        <v>0</v>
      </c>
      <c r="AV102" s="6">
        <f t="shared" si="74"/>
        <v>0</v>
      </c>
      <c r="AW102" s="6">
        <f t="shared" si="74"/>
        <v>0</v>
      </c>
      <c r="AX102" s="6">
        <f t="shared" si="74"/>
        <v>0</v>
      </c>
      <c r="AY102" s="6">
        <f t="shared" si="74"/>
        <v>0</v>
      </c>
      <c r="AZ102" s="6">
        <f t="shared" si="74"/>
        <v>0</v>
      </c>
      <c r="BA102" s="6">
        <f t="shared" si="74"/>
        <v>0</v>
      </c>
      <c r="BB102" s="6">
        <f t="shared" si="74"/>
        <v>0</v>
      </c>
      <c r="BC102" s="6">
        <f t="shared" si="74"/>
        <v>0</v>
      </c>
      <c r="BD102" s="6">
        <f t="shared" ref="BD102:BM111" si="75">IF($Z102&lt;BD$1,$X102*$K102,0)</f>
        <v>0</v>
      </c>
      <c r="BE102" s="6">
        <f t="shared" si="75"/>
        <v>0</v>
      </c>
      <c r="BF102" s="6">
        <f t="shared" si="75"/>
        <v>0</v>
      </c>
      <c r="BG102" s="6">
        <f t="shared" si="75"/>
        <v>0</v>
      </c>
      <c r="BH102" s="6">
        <f t="shared" si="75"/>
        <v>0</v>
      </c>
      <c r="BI102" s="6">
        <f t="shared" si="75"/>
        <v>0</v>
      </c>
      <c r="BJ102" s="6">
        <f t="shared" si="75"/>
        <v>4</v>
      </c>
      <c r="BK102" s="6">
        <f t="shared" si="75"/>
        <v>4</v>
      </c>
      <c r="BL102" s="6">
        <f t="shared" si="75"/>
        <v>4</v>
      </c>
      <c r="BM102" s="6">
        <f t="shared" si="75"/>
        <v>4</v>
      </c>
      <c r="BN102" s="6">
        <f t="shared" ref="BN102:BW111" si="76">IF($Z102&lt;BN$1,$X102*$K102,0)</f>
        <v>4</v>
      </c>
      <c r="BO102" s="6">
        <f t="shared" si="76"/>
        <v>4</v>
      </c>
      <c r="BP102" s="6">
        <f t="shared" si="76"/>
        <v>4</v>
      </c>
      <c r="BQ102" s="6">
        <f t="shared" si="76"/>
        <v>4</v>
      </c>
      <c r="BR102" s="6">
        <f t="shared" si="76"/>
        <v>4</v>
      </c>
      <c r="BS102" s="6">
        <f t="shared" si="76"/>
        <v>4</v>
      </c>
      <c r="BT102" s="6">
        <f t="shared" si="76"/>
        <v>4</v>
      </c>
      <c r="BU102" s="6">
        <f t="shared" si="76"/>
        <v>4</v>
      </c>
      <c r="BV102" s="6">
        <f t="shared" si="76"/>
        <v>4</v>
      </c>
      <c r="BW102" s="6">
        <f t="shared" si="76"/>
        <v>4</v>
      </c>
      <c r="BX102" s="6">
        <f t="shared" ref="BX102:CJ111" si="77">IF($Z102&lt;BX$1,$X102*$K102,0)</f>
        <v>4</v>
      </c>
      <c r="BY102" s="6">
        <f t="shared" si="77"/>
        <v>4</v>
      </c>
      <c r="BZ102" s="6">
        <f t="shared" si="77"/>
        <v>4</v>
      </c>
      <c r="CA102" s="6">
        <f t="shared" si="77"/>
        <v>4</v>
      </c>
      <c r="CB102" s="6">
        <f t="shared" si="77"/>
        <v>4</v>
      </c>
      <c r="CC102" s="6">
        <f t="shared" si="77"/>
        <v>4</v>
      </c>
      <c r="CD102" s="6">
        <f t="shared" si="77"/>
        <v>4</v>
      </c>
      <c r="CE102" s="6">
        <f t="shared" si="77"/>
        <v>4</v>
      </c>
      <c r="CF102" s="6">
        <f t="shared" si="77"/>
        <v>4</v>
      </c>
      <c r="CG102" s="6">
        <f t="shared" si="77"/>
        <v>4</v>
      </c>
      <c r="CH102" s="6">
        <f t="shared" si="77"/>
        <v>4</v>
      </c>
      <c r="CI102" s="6">
        <f t="shared" si="77"/>
        <v>4</v>
      </c>
      <c r="CJ102" s="6">
        <f t="shared" si="77"/>
        <v>4</v>
      </c>
      <c r="CK102" s="6"/>
      <c r="CL102" s="6"/>
    </row>
    <row r="103" spans="1:90" x14ac:dyDescent="0.35">
      <c r="A103" s="8">
        <v>102</v>
      </c>
      <c r="B103" s="6" t="s">
        <v>163</v>
      </c>
      <c r="C103" s="266">
        <v>45475</v>
      </c>
      <c r="D103" s="266">
        <v>45478</v>
      </c>
      <c r="E103" s="266">
        <v>45403</v>
      </c>
      <c r="F103" s="140" t="s">
        <v>30</v>
      </c>
      <c r="G103" s="140"/>
      <c r="H103" s="274"/>
      <c r="I103" s="6"/>
      <c r="J103" s="8"/>
      <c r="K103" s="8">
        <v>1</v>
      </c>
      <c r="L103" s="8">
        <v>2</v>
      </c>
      <c r="M103" s="6"/>
      <c r="N103" s="275"/>
      <c r="O103" s="6"/>
      <c r="P103" s="8"/>
      <c r="Q103" s="8"/>
      <c r="R103" s="9"/>
      <c r="S103" s="9"/>
      <c r="T103" s="9"/>
      <c r="U103" s="33"/>
      <c r="V103" s="245" t="str">
        <f t="shared" si="70"/>
        <v>DK</v>
      </c>
      <c r="W103" s="146">
        <f t="shared" si="49"/>
        <v>2</v>
      </c>
      <c r="X103" s="146">
        <f t="shared" si="69"/>
        <v>3</v>
      </c>
      <c r="Z103" s="42">
        <f t="shared" si="71"/>
        <v>45403</v>
      </c>
      <c r="AB103">
        <f t="shared" si="72"/>
        <v>72</v>
      </c>
      <c r="AC103">
        <f t="shared" si="51"/>
        <v>0</v>
      </c>
      <c r="AD103">
        <f t="shared" si="52"/>
        <v>1</v>
      </c>
      <c r="AE103">
        <f t="shared" si="53"/>
        <v>0</v>
      </c>
      <c r="AF103">
        <f t="shared" si="54"/>
        <v>0</v>
      </c>
      <c r="AG103">
        <f t="shared" si="55"/>
        <v>0</v>
      </c>
      <c r="AH103" s="246">
        <f t="shared" si="73"/>
        <v>0</v>
      </c>
      <c r="AT103" s="6">
        <f t="shared" si="74"/>
        <v>0</v>
      </c>
      <c r="AU103" s="6">
        <f t="shared" si="74"/>
        <v>0</v>
      </c>
      <c r="AV103" s="6">
        <f t="shared" si="74"/>
        <v>0</v>
      </c>
      <c r="AW103" s="6">
        <f t="shared" si="74"/>
        <v>0</v>
      </c>
      <c r="AX103" s="6">
        <f t="shared" si="74"/>
        <v>0</v>
      </c>
      <c r="AY103" s="6">
        <f t="shared" si="74"/>
        <v>0</v>
      </c>
      <c r="AZ103" s="6">
        <f t="shared" si="74"/>
        <v>0</v>
      </c>
      <c r="BA103" s="6">
        <f t="shared" si="74"/>
        <v>0</v>
      </c>
      <c r="BB103" s="6">
        <f t="shared" si="74"/>
        <v>0</v>
      </c>
      <c r="BC103" s="6">
        <f t="shared" si="74"/>
        <v>0</v>
      </c>
      <c r="BD103" s="6">
        <f t="shared" si="75"/>
        <v>0</v>
      </c>
      <c r="BE103" s="6">
        <f t="shared" si="75"/>
        <v>0</v>
      </c>
      <c r="BF103" s="6">
        <f t="shared" si="75"/>
        <v>0</v>
      </c>
      <c r="BG103" s="6">
        <f t="shared" si="75"/>
        <v>0</v>
      </c>
      <c r="BH103" s="6">
        <f t="shared" si="75"/>
        <v>0</v>
      </c>
      <c r="BI103" s="6">
        <f t="shared" si="75"/>
        <v>0</v>
      </c>
      <c r="BJ103" s="6">
        <f t="shared" si="75"/>
        <v>3</v>
      </c>
      <c r="BK103" s="6">
        <f t="shared" si="75"/>
        <v>3</v>
      </c>
      <c r="BL103" s="6">
        <f t="shared" si="75"/>
        <v>3</v>
      </c>
      <c r="BM103" s="6">
        <f t="shared" si="75"/>
        <v>3</v>
      </c>
      <c r="BN103" s="6">
        <f t="shared" si="76"/>
        <v>3</v>
      </c>
      <c r="BO103" s="6">
        <f t="shared" si="76"/>
        <v>3</v>
      </c>
      <c r="BP103" s="6">
        <f t="shared" si="76"/>
        <v>3</v>
      </c>
      <c r="BQ103" s="6">
        <f t="shared" si="76"/>
        <v>3</v>
      </c>
      <c r="BR103" s="6">
        <f t="shared" si="76"/>
        <v>3</v>
      </c>
      <c r="BS103" s="6">
        <f t="shared" si="76"/>
        <v>3</v>
      </c>
      <c r="BT103" s="6">
        <f t="shared" si="76"/>
        <v>3</v>
      </c>
      <c r="BU103" s="6">
        <f t="shared" si="76"/>
        <v>3</v>
      </c>
      <c r="BV103" s="6">
        <f t="shared" si="76"/>
        <v>3</v>
      </c>
      <c r="BW103" s="6">
        <f t="shared" si="76"/>
        <v>3</v>
      </c>
      <c r="BX103" s="6">
        <f t="shared" si="77"/>
        <v>3</v>
      </c>
      <c r="BY103" s="6">
        <f t="shared" si="77"/>
        <v>3</v>
      </c>
      <c r="BZ103" s="6">
        <f t="shared" si="77"/>
        <v>3</v>
      </c>
      <c r="CA103" s="6">
        <f t="shared" si="77"/>
        <v>3</v>
      </c>
      <c r="CB103" s="6">
        <f t="shared" si="77"/>
        <v>3</v>
      </c>
      <c r="CC103" s="6">
        <f t="shared" si="77"/>
        <v>3</v>
      </c>
      <c r="CD103" s="6">
        <f t="shared" si="77"/>
        <v>3</v>
      </c>
      <c r="CE103" s="6">
        <f t="shared" si="77"/>
        <v>3</v>
      </c>
      <c r="CF103" s="6">
        <f t="shared" si="77"/>
        <v>3</v>
      </c>
      <c r="CG103" s="6">
        <f t="shared" si="77"/>
        <v>3</v>
      </c>
      <c r="CH103" s="6">
        <f t="shared" si="77"/>
        <v>3</v>
      </c>
      <c r="CI103" s="6">
        <f t="shared" si="77"/>
        <v>3</v>
      </c>
      <c r="CJ103" s="6">
        <f t="shared" si="77"/>
        <v>3</v>
      </c>
      <c r="CK103" s="6"/>
      <c r="CL103" s="6"/>
    </row>
    <row r="104" spans="1:90" x14ac:dyDescent="0.35">
      <c r="A104" s="8">
        <v>103</v>
      </c>
      <c r="B104" s="6" t="s">
        <v>164</v>
      </c>
      <c r="C104" s="266">
        <v>45522</v>
      </c>
      <c r="D104" s="266">
        <v>45525</v>
      </c>
      <c r="E104" s="266">
        <v>45404</v>
      </c>
      <c r="F104" s="140" t="s">
        <v>41</v>
      </c>
      <c r="G104" s="140"/>
      <c r="H104" s="274"/>
      <c r="I104" s="6"/>
      <c r="J104" s="8"/>
      <c r="K104" s="8">
        <v>1</v>
      </c>
      <c r="L104" s="8">
        <v>2</v>
      </c>
      <c r="M104" s="6"/>
      <c r="N104" s="275"/>
      <c r="O104" s="6"/>
      <c r="P104" s="8"/>
      <c r="Q104" s="8"/>
      <c r="R104" s="9"/>
      <c r="S104" s="9"/>
      <c r="T104" s="9"/>
      <c r="U104" s="33"/>
      <c r="V104" s="245" t="str">
        <f t="shared" si="70"/>
        <v>D</v>
      </c>
      <c r="W104" s="146">
        <f t="shared" si="49"/>
        <v>2</v>
      </c>
      <c r="X104" s="146">
        <f t="shared" si="69"/>
        <v>3</v>
      </c>
      <c r="Z104" s="42">
        <f t="shared" si="71"/>
        <v>45404</v>
      </c>
      <c r="AB104">
        <f t="shared" si="72"/>
        <v>118</v>
      </c>
      <c r="AC104">
        <f t="shared" si="51"/>
        <v>0</v>
      </c>
      <c r="AD104">
        <f t="shared" si="52"/>
        <v>0</v>
      </c>
      <c r="AE104">
        <f t="shared" si="53"/>
        <v>1</v>
      </c>
      <c r="AF104">
        <f t="shared" si="54"/>
        <v>0</v>
      </c>
      <c r="AG104">
        <f t="shared" si="55"/>
        <v>0</v>
      </c>
      <c r="AH104" s="246">
        <f t="shared" si="73"/>
        <v>0</v>
      </c>
      <c r="AT104" s="6">
        <f t="shared" si="74"/>
        <v>0</v>
      </c>
      <c r="AU104" s="6">
        <f t="shared" si="74"/>
        <v>0</v>
      </c>
      <c r="AV104" s="6">
        <f t="shared" si="74"/>
        <v>0</v>
      </c>
      <c r="AW104" s="6">
        <f t="shared" si="74"/>
        <v>0</v>
      </c>
      <c r="AX104" s="6">
        <f t="shared" si="74"/>
        <v>0</v>
      </c>
      <c r="AY104" s="6">
        <f t="shared" si="74"/>
        <v>0</v>
      </c>
      <c r="AZ104" s="6">
        <f t="shared" si="74"/>
        <v>0</v>
      </c>
      <c r="BA104" s="6">
        <f t="shared" si="74"/>
        <v>0</v>
      </c>
      <c r="BB104" s="6">
        <f t="shared" si="74"/>
        <v>0</v>
      </c>
      <c r="BC104" s="6">
        <f t="shared" si="74"/>
        <v>0</v>
      </c>
      <c r="BD104" s="6">
        <f t="shared" si="75"/>
        <v>0</v>
      </c>
      <c r="BE104" s="6">
        <f t="shared" si="75"/>
        <v>0</v>
      </c>
      <c r="BF104" s="6">
        <f t="shared" si="75"/>
        <v>0</v>
      </c>
      <c r="BG104" s="6">
        <f t="shared" si="75"/>
        <v>0</v>
      </c>
      <c r="BH104" s="6">
        <f t="shared" si="75"/>
        <v>0</v>
      </c>
      <c r="BI104" s="6">
        <f t="shared" si="75"/>
        <v>0</v>
      </c>
      <c r="BJ104" s="6">
        <f t="shared" si="75"/>
        <v>0</v>
      </c>
      <c r="BK104" s="6">
        <f t="shared" si="75"/>
        <v>3</v>
      </c>
      <c r="BL104" s="6">
        <f t="shared" si="75"/>
        <v>3</v>
      </c>
      <c r="BM104" s="6">
        <f t="shared" si="75"/>
        <v>3</v>
      </c>
      <c r="BN104" s="6">
        <f t="shared" si="76"/>
        <v>3</v>
      </c>
      <c r="BO104" s="6">
        <f t="shared" si="76"/>
        <v>3</v>
      </c>
      <c r="BP104" s="6">
        <f t="shared" si="76"/>
        <v>3</v>
      </c>
      <c r="BQ104" s="6">
        <f t="shared" si="76"/>
        <v>3</v>
      </c>
      <c r="BR104" s="6">
        <f t="shared" si="76"/>
        <v>3</v>
      </c>
      <c r="BS104" s="6">
        <f t="shared" si="76"/>
        <v>3</v>
      </c>
      <c r="BT104" s="6">
        <f t="shared" si="76"/>
        <v>3</v>
      </c>
      <c r="BU104" s="6">
        <f t="shared" si="76"/>
        <v>3</v>
      </c>
      <c r="BV104" s="6">
        <f t="shared" si="76"/>
        <v>3</v>
      </c>
      <c r="BW104" s="6">
        <f t="shared" si="76"/>
        <v>3</v>
      </c>
      <c r="BX104" s="6">
        <f t="shared" si="77"/>
        <v>3</v>
      </c>
      <c r="BY104" s="6">
        <f t="shared" si="77"/>
        <v>3</v>
      </c>
      <c r="BZ104" s="6">
        <f t="shared" si="77"/>
        <v>3</v>
      </c>
      <c r="CA104" s="6">
        <f t="shared" si="77"/>
        <v>3</v>
      </c>
      <c r="CB104" s="6">
        <f t="shared" si="77"/>
        <v>3</v>
      </c>
      <c r="CC104" s="6">
        <f t="shared" si="77"/>
        <v>3</v>
      </c>
      <c r="CD104" s="6">
        <f t="shared" si="77"/>
        <v>3</v>
      </c>
      <c r="CE104" s="6">
        <f t="shared" si="77"/>
        <v>3</v>
      </c>
      <c r="CF104" s="6">
        <f t="shared" si="77"/>
        <v>3</v>
      </c>
      <c r="CG104" s="6">
        <f t="shared" si="77"/>
        <v>3</v>
      </c>
      <c r="CH104" s="6">
        <f t="shared" si="77"/>
        <v>3</v>
      </c>
      <c r="CI104" s="6">
        <f t="shared" si="77"/>
        <v>3</v>
      </c>
      <c r="CJ104" s="6">
        <f t="shared" si="77"/>
        <v>3</v>
      </c>
      <c r="CK104" s="6"/>
      <c r="CL104" s="6"/>
    </row>
    <row r="105" spans="1:90" x14ac:dyDescent="0.35">
      <c r="A105" s="8">
        <v>104</v>
      </c>
      <c r="B105" s="6" t="s">
        <v>165</v>
      </c>
      <c r="C105" s="266">
        <v>45454</v>
      </c>
      <c r="D105" s="266">
        <v>45459</v>
      </c>
      <c r="E105" s="266">
        <v>45404</v>
      </c>
      <c r="F105" s="140" t="s">
        <v>30</v>
      </c>
      <c r="G105" s="140" t="s">
        <v>26</v>
      </c>
      <c r="H105" s="274"/>
      <c r="I105" s="6"/>
      <c r="J105" s="8"/>
      <c r="K105" s="8">
        <v>1</v>
      </c>
      <c r="L105" s="8">
        <v>2</v>
      </c>
      <c r="M105" s="264" t="s">
        <v>166</v>
      </c>
      <c r="N105" s="276"/>
      <c r="O105" s="264"/>
      <c r="P105" s="8"/>
      <c r="Q105" s="8" t="s">
        <v>31</v>
      </c>
      <c r="R105" s="9"/>
      <c r="S105" s="9"/>
      <c r="T105" s="9"/>
      <c r="U105" s="33">
        <v>3037.5</v>
      </c>
      <c r="V105" s="245" t="str">
        <f t="shared" si="70"/>
        <v>DK</v>
      </c>
      <c r="W105" s="146">
        <f t="shared" si="49"/>
        <v>2</v>
      </c>
      <c r="X105" s="146">
        <f t="shared" si="69"/>
        <v>5</v>
      </c>
      <c r="Z105" s="42">
        <f t="shared" si="71"/>
        <v>45404</v>
      </c>
      <c r="AB105">
        <f t="shared" si="72"/>
        <v>50</v>
      </c>
      <c r="AC105">
        <f t="shared" si="51"/>
        <v>0</v>
      </c>
      <c r="AD105">
        <f t="shared" si="52"/>
        <v>1</v>
      </c>
      <c r="AE105">
        <f t="shared" si="53"/>
        <v>0</v>
      </c>
      <c r="AF105">
        <f t="shared" si="54"/>
        <v>0</v>
      </c>
      <c r="AG105">
        <f t="shared" si="55"/>
        <v>0</v>
      </c>
      <c r="AH105" s="246" t="str">
        <f t="shared" si="73"/>
        <v>web</v>
      </c>
      <c r="AT105" s="6">
        <f t="shared" si="74"/>
        <v>0</v>
      </c>
      <c r="AU105" s="6">
        <f t="shared" si="74"/>
        <v>0</v>
      </c>
      <c r="AV105" s="6">
        <f t="shared" si="74"/>
        <v>0</v>
      </c>
      <c r="AW105" s="6">
        <f t="shared" si="74"/>
        <v>0</v>
      </c>
      <c r="AX105" s="6">
        <f t="shared" si="74"/>
        <v>0</v>
      </c>
      <c r="AY105" s="6">
        <f t="shared" si="74"/>
        <v>0</v>
      </c>
      <c r="AZ105" s="6">
        <f t="shared" si="74"/>
        <v>0</v>
      </c>
      <c r="BA105" s="6">
        <f t="shared" si="74"/>
        <v>0</v>
      </c>
      <c r="BB105" s="6">
        <f t="shared" si="74"/>
        <v>0</v>
      </c>
      <c r="BC105" s="6">
        <f t="shared" si="74"/>
        <v>0</v>
      </c>
      <c r="BD105" s="6">
        <f t="shared" si="75"/>
        <v>0</v>
      </c>
      <c r="BE105" s="6">
        <f t="shared" si="75"/>
        <v>0</v>
      </c>
      <c r="BF105" s="6">
        <f t="shared" si="75"/>
        <v>0</v>
      </c>
      <c r="BG105" s="6">
        <f t="shared" si="75"/>
        <v>0</v>
      </c>
      <c r="BH105" s="6">
        <f t="shared" si="75"/>
        <v>0</v>
      </c>
      <c r="BI105" s="6">
        <f t="shared" si="75"/>
        <v>0</v>
      </c>
      <c r="BJ105" s="6">
        <f t="shared" si="75"/>
        <v>0</v>
      </c>
      <c r="BK105" s="6">
        <f t="shared" si="75"/>
        <v>5</v>
      </c>
      <c r="BL105" s="6">
        <f t="shared" si="75"/>
        <v>5</v>
      </c>
      <c r="BM105" s="6">
        <f t="shared" si="75"/>
        <v>5</v>
      </c>
      <c r="BN105" s="6">
        <f t="shared" si="76"/>
        <v>5</v>
      </c>
      <c r="BO105" s="6">
        <f t="shared" si="76"/>
        <v>5</v>
      </c>
      <c r="BP105" s="6">
        <f t="shared" si="76"/>
        <v>5</v>
      </c>
      <c r="BQ105" s="6">
        <f t="shared" si="76"/>
        <v>5</v>
      </c>
      <c r="BR105" s="6">
        <f t="shared" si="76"/>
        <v>5</v>
      </c>
      <c r="BS105" s="6">
        <f t="shared" si="76"/>
        <v>5</v>
      </c>
      <c r="BT105" s="6">
        <f t="shared" si="76"/>
        <v>5</v>
      </c>
      <c r="BU105" s="6">
        <f t="shared" si="76"/>
        <v>5</v>
      </c>
      <c r="BV105" s="6">
        <f t="shared" si="76"/>
        <v>5</v>
      </c>
      <c r="BW105" s="6">
        <f t="shared" si="76"/>
        <v>5</v>
      </c>
      <c r="BX105" s="6">
        <f t="shared" si="77"/>
        <v>5</v>
      </c>
      <c r="BY105" s="6">
        <f t="shared" si="77"/>
        <v>5</v>
      </c>
      <c r="BZ105" s="6">
        <f t="shared" si="77"/>
        <v>5</v>
      </c>
      <c r="CA105" s="6">
        <f t="shared" si="77"/>
        <v>5</v>
      </c>
      <c r="CB105" s="6">
        <f t="shared" si="77"/>
        <v>5</v>
      </c>
      <c r="CC105" s="6">
        <f t="shared" si="77"/>
        <v>5</v>
      </c>
      <c r="CD105" s="6">
        <f t="shared" si="77"/>
        <v>5</v>
      </c>
      <c r="CE105" s="6">
        <f t="shared" si="77"/>
        <v>5</v>
      </c>
      <c r="CF105" s="6">
        <f t="shared" si="77"/>
        <v>5</v>
      </c>
      <c r="CG105" s="6">
        <f t="shared" si="77"/>
        <v>5</v>
      </c>
      <c r="CH105" s="6">
        <f t="shared" si="77"/>
        <v>5</v>
      </c>
      <c r="CI105" s="6">
        <f t="shared" si="77"/>
        <v>5</v>
      </c>
      <c r="CJ105" s="6">
        <f t="shared" si="77"/>
        <v>5</v>
      </c>
      <c r="CK105" s="6"/>
      <c r="CL105" s="6"/>
    </row>
    <row r="106" spans="1:90" x14ac:dyDescent="0.35">
      <c r="A106" s="8">
        <v>105</v>
      </c>
      <c r="B106" s="6" t="s">
        <v>167</v>
      </c>
      <c r="C106" s="266">
        <v>45526</v>
      </c>
      <c r="D106" s="266">
        <v>45532</v>
      </c>
      <c r="E106" s="266">
        <v>45405</v>
      </c>
      <c r="F106" s="140" t="s">
        <v>28</v>
      </c>
      <c r="G106" s="140"/>
      <c r="H106" s="274"/>
      <c r="I106" s="6"/>
      <c r="J106" s="8"/>
      <c r="K106" s="8"/>
      <c r="L106" s="8"/>
      <c r="M106" s="6"/>
      <c r="N106" s="275"/>
      <c r="O106" s="6"/>
      <c r="P106" s="8"/>
      <c r="Q106" s="8"/>
      <c r="R106" s="9"/>
      <c r="S106" s="9"/>
      <c r="T106" s="9"/>
      <c r="U106" s="33"/>
      <c r="V106" s="245" t="str">
        <f t="shared" si="70"/>
        <v>cansl</v>
      </c>
      <c r="W106" s="146">
        <f t="shared" si="49"/>
        <v>0</v>
      </c>
      <c r="X106" s="146">
        <f t="shared" si="69"/>
        <v>6</v>
      </c>
      <c r="Z106" s="42">
        <f t="shared" si="71"/>
        <v>45405</v>
      </c>
      <c r="AA106" s="236">
        <v>45505</v>
      </c>
      <c r="AB106">
        <f t="shared" si="72"/>
        <v>121</v>
      </c>
      <c r="AC106">
        <f t="shared" si="51"/>
        <v>0</v>
      </c>
      <c r="AD106">
        <f t="shared" si="52"/>
        <v>0</v>
      </c>
      <c r="AE106">
        <f t="shared" si="53"/>
        <v>1</v>
      </c>
      <c r="AF106">
        <f t="shared" si="54"/>
        <v>0</v>
      </c>
      <c r="AG106">
        <f t="shared" si="55"/>
        <v>0</v>
      </c>
      <c r="AH106" s="246">
        <f t="shared" si="73"/>
        <v>0</v>
      </c>
      <c r="AT106" s="6">
        <f t="shared" si="74"/>
        <v>0</v>
      </c>
      <c r="AU106" s="6">
        <f t="shared" si="74"/>
        <v>0</v>
      </c>
      <c r="AV106" s="6">
        <f t="shared" si="74"/>
        <v>0</v>
      </c>
      <c r="AW106" s="6">
        <f t="shared" si="74"/>
        <v>0</v>
      </c>
      <c r="AX106" s="6">
        <f t="shared" si="74"/>
        <v>0</v>
      </c>
      <c r="AY106" s="6">
        <f t="shared" si="74"/>
        <v>0</v>
      </c>
      <c r="AZ106" s="6">
        <f t="shared" si="74"/>
        <v>0</v>
      </c>
      <c r="BA106" s="6">
        <f t="shared" si="74"/>
        <v>0</v>
      </c>
      <c r="BB106" s="6">
        <f t="shared" si="74"/>
        <v>0</v>
      </c>
      <c r="BC106" s="6">
        <f t="shared" si="74"/>
        <v>0</v>
      </c>
      <c r="BD106" s="6">
        <f t="shared" si="75"/>
        <v>0</v>
      </c>
      <c r="BE106" s="6">
        <f t="shared" si="75"/>
        <v>0</v>
      </c>
      <c r="BF106" s="6">
        <f t="shared" si="75"/>
        <v>0</v>
      </c>
      <c r="BG106" s="6">
        <f t="shared" si="75"/>
        <v>0</v>
      </c>
      <c r="BH106" s="6">
        <f t="shared" si="75"/>
        <v>0</v>
      </c>
      <c r="BI106" s="6">
        <f t="shared" si="75"/>
        <v>0</v>
      </c>
      <c r="BJ106" s="6">
        <f t="shared" si="75"/>
        <v>0</v>
      </c>
      <c r="BK106" s="6">
        <f t="shared" si="75"/>
        <v>0</v>
      </c>
      <c r="BL106" s="6">
        <f t="shared" si="75"/>
        <v>0</v>
      </c>
      <c r="BM106" s="6">
        <f t="shared" si="75"/>
        <v>0</v>
      </c>
      <c r="BN106" s="6">
        <f t="shared" si="76"/>
        <v>0</v>
      </c>
      <c r="BO106" s="6">
        <f t="shared" si="76"/>
        <v>0</v>
      </c>
      <c r="BP106" s="6">
        <f t="shared" si="76"/>
        <v>0</v>
      </c>
      <c r="BQ106" s="6">
        <f t="shared" si="76"/>
        <v>0</v>
      </c>
      <c r="BR106" s="6">
        <f t="shared" si="76"/>
        <v>0</v>
      </c>
      <c r="BS106" s="6">
        <f t="shared" si="76"/>
        <v>0</v>
      </c>
      <c r="BT106" s="6">
        <f t="shared" si="76"/>
        <v>0</v>
      </c>
      <c r="BU106" s="6">
        <f t="shared" si="76"/>
        <v>0</v>
      </c>
      <c r="BV106" s="6">
        <f t="shared" si="76"/>
        <v>0</v>
      </c>
      <c r="BW106" s="6">
        <f t="shared" si="76"/>
        <v>0</v>
      </c>
      <c r="BX106" s="6">
        <f t="shared" si="77"/>
        <v>0</v>
      </c>
      <c r="BY106" s="6">
        <f t="shared" si="77"/>
        <v>0</v>
      </c>
      <c r="BZ106" s="6">
        <f t="shared" si="77"/>
        <v>0</v>
      </c>
      <c r="CA106" s="6">
        <f t="shared" si="77"/>
        <v>0</v>
      </c>
      <c r="CB106" s="6">
        <f t="shared" si="77"/>
        <v>0</v>
      </c>
      <c r="CC106" s="6">
        <f t="shared" si="77"/>
        <v>0</v>
      </c>
      <c r="CD106" s="6">
        <f t="shared" si="77"/>
        <v>0</v>
      </c>
      <c r="CE106" s="6">
        <f t="shared" si="77"/>
        <v>0</v>
      </c>
      <c r="CF106" s="6">
        <f t="shared" si="77"/>
        <v>0</v>
      </c>
      <c r="CG106" s="6">
        <f t="shared" si="77"/>
        <v>0</v>
      </c>
      <c r="CH106" s="6">
        <f t="shared" si="77"/>
        <v>0</v>
      </c>
      <c r="CI106" s="6">
        <f t="shared" si="77"/>
        <v>0</v>
      </c>
      <c r="CJ106" s="6">
        <f t="shared" si="77"/>
        <v>0</v>
      </c>
      <c r="CK106" s="6"/>
      <c r="CL106" s="6"/>
    </row>
    <row r="107" spans="1:90" x14ac:dyDescent="0.35">
      <c r="A107" s="8">
        <v>106</v>
      </c>
      <c r="B107" s="6" t="s">
        <v>168</v>
      </c>
      <c r="C107" s="266">
        <v>45467</v>
      </c>
      <c r="D107" s="266">
        <v>45474</v>
      </c>
      <c r="E107" s="266">
        <v>45409</v>
      </c>
      <c r="F107" s="140" t="s">
        <v>30</v>
      </c>
      <c r="G107" s="140" t="s">
        <v>95</v>
      </c>
      <c r="H107" s="274"/>
      <c r="I107" s="6"/>
      <c r="J107" s="8"/>
      <c r="K107" s="8">
        <v>1</v>
      </c>
      <c r="L107" s="8">
        <v>2</v>
      </c>
      <c r="M107" s="6"/>
      <c r="N107" s="275">
        <v>22215414</v>
      </c>
      <c r="O107" s="6"/>
      <c r="P107" s="8"/>
      <c r="Q107" s="8" t="s">
        <v>31</v>
      </c>
      <c r="R107" s="9"/>
      <c r="S107" s="9"/>
      <c r="T107" s="9"/>
      <c r="U107" s="33"/>
      <c r="V107" s="245" t="str">
        <f t="shared" si="70"/>
        <v>DK</v>
      </c>
      <c r="W107" s="146">
        <f t="shared" si="49"/>
        <v>2</v>
      </c>
      <c r="X107" s="146">
        <f t="shared" si="69"/>
        <v>7</v>
      </c>
      <c r="Z107" s="42">
        <f t="shared" si="71"/>
        <v>45409</v>
      </c>
      <c r="AB107">
        <f t="shared" si="72"/>
        <v>58</v>
      </c>
      <c r="AC107">
        <f t="shared" si="51"/>
        <v>0</v>
      </c>
      <c r="AD107">
        <f t="shared" si="52"/>
        <v>1</v>
      </c>
      <c r="AE107">
        <f t="shared" si="53"/>
        <v>0</v>
      </c>
      <c r="AF107">
        <f t="shared" si="54"/>
        <v>0</v>
      </c>
      <c r="AG107">
        <f t="shared" si="55"/>
        <v>0</v>
      </c>
      <c r="AH107" s="246" t="str">
        <f t="shared" si="73"/>
        <v>bc</v>
      </c>
      <c r="AT107" s="6">
        <f t="shared" si="74"/>
        <v>0</v>
      </c>
      <c r="AU107" s="6">
        <f t="shared" si="74"/>
        <v>0</v>
      </c>
      <c r="AV107" s="6">
        <f t="shared" si="74"/>
        <v>0</v>
      </c>
      <c r="AW107" s="6">
        <f t="shared" si="74"/>
        <v>0</v>
      </c>
      <c r="AX107" s="6">
        <f t="shared" si="74"/>
        <v>0</v>
      </c>
      <c r="AY107" s="6">
        <f t="shared" si="74"/>
        <v>0</v>
      </c>
      <c r="AZ107" s="6">
        <f t="shared" si="74"/>
        <v>0</v>
      </c>
      <c r="BA107" s="6">
        <f t="shared" si="74"/>
        <v>0</v>
      </c>
      <c r="BB107" s="6">
        <f t="shared" si="74"/>
        <v>0</v>
      </c>
      <c r="BC107" s="6">
        <f t="shared" si="74"/>
        <v>0</v>
      </c>
      <c r="BD107" s="6">
        <f t="shared" si="75"/>
        <v>0</v>
      </c>
      <c r="BE107" s="6">
        <f t="shared" si="75"/>
        <v>0</v>
      </c>
      <c r="BF107" s="6">
        <f t="shared" si="75"/>
        <v>0</v>
      </c>
      <c r="BG107" s="6">
        <f t="shared" si="75"/>
        <v>0</v>
      </c>
      <c r="BH107" s="6">
        <f t="shared" si="75"/>
        <v>0</v>
      </c>
      <c r="BI107" s="6">
        <f t="shared" si="75"/>
        <v>0</v>
      </c>
      <c r="BJ107" s="6">
        <f t="shared" si="75"/>
        <v>0</v>
      </c>
      <c r="BK107" s="6">
        <f t="shared" si="75"/>
        <v>7</v>
      </c>
      <c r="BL107" s="6">
        <f t="shared" si="75"/>
        <v>7</v>
      </c>
      <c r="BM107" s="6">
        <f t="shared" si="75"/>
        <v>7</v>
      </c>
      <c r="BN107" s="6">
        <f t="shared" si="76"/>
        <v>7</v>
      </c>
      <c r="BO107" s="6">
        <f t="shared" si="76"/>
        <v>7</v>
      </c>
      <c r="BP107" s="6">
        <f t="shared" si="76"/>
        <v>7</v>
      </c>
      <c r="BQ107" s="6">
        <f t="shared" si="76"/>
        <v>7</v>
      </c>
      <c r="BR107" s="6">
        <f t="shared" si="76"/>
        <v>7</v>
      </c>
      <c r="BS107" s="6">
        <f t="shared" si="76"/>
        <v>7</v>
      </c>
      <c r="BT107" s="6">
        <f t="shared" si="76"/>
        <v>7</v>
      </c>
      <c r="BU107" s="6">
        <f t="shared" si="76"/>
        <v>7</v>
      </c>
      <c r="BV107" s="6">
        <f t="shared" si="76"/>
        <v>7</v>
      </c>
      <c r="BW107" s="6">
        <f t="shared" si="76"/>
        <v>7</v>
      </c>
      <c r="BX107" s="6">
        <f t="shared" si="77"/>
        <v>7</v>
      </c>
      <c r="BY107" s="6">
        <f t="shared" si="77"/>
        <v>7</v>
      </c>
      <c r="BZ107" s="6">
        <f t="shared" si="77"/>
        <v>7</v>
      </c>
      <c r="CA107" s="6">
        <f t="shared" si="77"/>
        <v>7</v>
      </c>
      <c r="CB107" s="6">
        <f t="shared" si="77"/>
        <v>7</v>
      </c>
      <c r="CC107" s="6">
        <f t="shared" si="77"/>
        <v>7</v>
      </c>
      <c r="CD107" s="6">
        <f t="shared" si="77"/>
        <v>7</v>
      </c>
      <c r="CE107" s="6">
        <f t="shared" si="77"/>
        <v>7</v>
      </c>
      <c r="CF107" s="6">
        <f t="shared" si="77"/>
        <v>7</v>
      </c>
      <c r="CG107" s="6">
        <f t="shared" si="77"/>
        <v>7</v>
      </c>
      <c r="CH107" s="6">
        <f t="shared" si="77"/>
        <v>7</v>
      </c>
      <c r="CI107" s="6">
        <f t="shared" si="77"/>
        <v>7</v>
      </c>
      <c r="CJ107" s="6">
        <f t="shared" si="77"/>
        <v>7</v>
      </c>
      <c r="CK107" s="6"/>
      <c r="CL107" s="6"/>
    </row>
    <row r="108" spans="1:90" x14ac:dyDescent="0.35">
      <c r="A108" s="8">
        <v>107</v>
      </c>
      <c r="B108" s="6" t="s">
        <v>169</v>
      </c>
      <c r="C108" s="266">
        <v>45523</v>
      </c>
      <c r="D108" s="266">
        <v>45528</v>
      </c>
      <c r="E108" s="266">
        <v>45411</v>
      </c>
      <c r="F108" s="140" t="s">
        <v>30</v>
      </c>
      <c r="G108" s="140"/>
      <c r="H108" s="274"/>
      <c r="I108" s="6"/>
      <c r="J108" s="8"/>
      <c r="K108" s="8">
        <v>1</v>
      </c>
      <c r="L108" s="8">
        <v>2</v>
      </c>
      <c r="M108" s="264" t="s">
        <v>170</v>
      </c>
      <c r="N108" s="276"/>
      <c r="O108" s="264"/>
      <c r="P108" s="8"/>
      <c r="Q108" s="8" t="s">
        <v>31</v>
      </c>
      <c r="R108" s="9"/>
      <c r="S108" s="9"/>
      <c r="T108" s="9"/>
      <c r="U108" s="33"/>
      <c r="V108" s="245" t="str">
        <f t="shared" si="70"/>
        <v>DK</v>
      </c>
      <c r="W108" s="146">
        <f t="shared" si="49"/>
        <v>2</v>
      </c>
      <c r="X108" s="146">
        <f t="shared" si="69"/>
        <v>5</v>
      </c>
      <c r="Z108" s="42">
        <f t="shared" si="71"/>
        <v>45411</v>
      </c>
      <c r="AB108">
        <f t="shared" si="72"/>
        <v>112</v>
      </c>
      <c r="AC108">
        <f t="shared" si="51"/>
        <v>0</v>
      </c>
      <c r="AD108">
        <f t="shared" si="52"/>
        <v>0</v>
      </c>
      <c r="AE108">
        <f t="shared" si="53"/>
        <v>1</v>
      </c>
      <c r="AF108">
        <f t="shared" si="54"/>
        <v>0</v>
      </c>
      <c r="AG108">
        <f t="shared" si="55"/>
        <v>0</v>
      </c>
      <c r="AH108" s="246">
        <f t="shared" si="73"/>
        <v>0</v>
      </c>
      <c r="AT108" s="6">
        <f t="shared" si="74"/>
        <v>0</v>
      </c>
      <c r="AU108" s="6">
        <f t="shared" si="74"/>
        <v>0</v>
      </c>
      <c r="AV108" s="6">
        <f t="shared" si="74"/>
        <v>0</v>
      </c>
      <c r="AW108" s="6">
        <f t="shared" si="74"/>
        <v>0</v>
      </c>
      <c r="AX108" s="6">
        <f t="shared" si="74"/>
        <v>0</v>
      </c>
      <c r="AY108" s="6">
        <f t="shared" si="74"/>
        <v>0</v>
      </c>
      <c r="AZ108" s="6">
        <f t="shared" si="74"/>
        <v>0</v>
      </c>
      <c r="BA108" s="6">
        <f t="shared" si="74"/>
        <v>0</v>
      </c>
      <c r="BB108" s="6">
        <f t="shared" si="74"/>
        <v>0</v>
      </c>
      <c r="BC108" s="6">
        <f t="shared" si="74"/>
        <v>0</v>
      </c>
      <c r="BD108" s="6">
        <f t="shared" si="75"/>
        <v>0</v>
      </c>
      <c r="BE108" s="6">
        <f t="shared" si="75"/>
        <v>0</v>
      </c>
      <c r="BF108" s="6">
        <f t="shared" si="75"/>
        <v>0</v>
      </c>
      <c r="BG108" s="6">
        <f t="shared" si="75"/>
        <v>0</v>
      </c>
      <c r="BH108" s="6">
        <f t="shared" si="75"/>
        <v>0</v>
      </c>
      <c r="BI108" s="6">
        <f t="shared" si="75"/>
        <v>0</v>
      </c>
      <c r="BJ108" s="6">
        <f t="shared" si="75"/>
        <v>0</v>
      </c>
      <c r="BK108" s="6">
        <f t="shared" si="75"/>
        <v>0</v>
      </c>
      <c r="BL108" s="6">
        <f t="shared" si="75"/>
        <v>5</v>
      </c>
      <c r="BM108" s="6">
        <f t="shared" si="75"/>
        <v>5</v>
      </c>
      <c r="BN108" s="6">
        <f t="shared" si="76"/>
        <v>5</v>
      </c>
      <c r="BO108" s="6">
        <f t="shared" si="76"/>
        <v>5</v>
      </c>
      <c r="BP108" s="6">
        <f t="shared" si="76"/>
        <v>5</v>
      </c>
      <c r="BQ108" s="6">
        <f t="shared" si="76"/>
        <v>5</v>
      </c>
      <c r="BR108" s="6">
        <f t="shared" si="76"/>
        <v>5</v>
      </c>
      <c r="BS108" s="6">
        <f t="shared" si="76"/>
        <v>5</v>
      </c>
      <c r="BT108" s="6">
        <f t="shared" si="76"/>
        <v>5</v>
      </c>
      <c r="BU108" s="6">
        <f t="shared" si="76"/>
        <v>5</v>
      </c>
      <c r="BV108" s="6">
        <f t="shared" si="76"/>
        <v>5</v>
      </c>
      <c r="BW108" s="6">
        <f t="shared" si="76"/>
        <v>5</v>
      </c>
      <c r="BX108" s="6">
        <f t="shared" si="77"/>
        <v>5</v>
      </c>
      <c r="BY108" s="6">
        <f t="shared" si="77"/>
        <v>5</v>
      </c>
      <c r="BZ108" s="6">
        <f t="shared" si="77"/>
        <v>5</v>
      </c>
      <c r="CA108" s="6">
        <f t="shared" si="77"/>
        <v>5</v>
      </c>
      <c r="CB108" s="6">
        <f t="shared" si="77"/>
        <v>5</v>
      </c>
      <c r="CC108" s="6">
        <f t="shared" si="77"/>
        <v>5</v>
      </c>
      <c r="CD108" s="6">
        <f t="shared" si="77"/>
        <v>5</v>
      </c>
      <c r="CE108" s="6">
        <f t="shared" si="77"/>
        <v>5</v>
      </c>
      <c r="CF108" s="6">
        <f t="shared" si="77"/>
        <v>5</v>
      </c>
      <c r="CG108" s="6">
        <f t="shared" si="77"/>
        <v>5</v>
      </c>
      <c r="CH108" s="6">
        <f t="shared" si="77"/>
        <v>5</v>
      </c>
      <c r="CI108" s="6">
        <f t="shared" si="77"/>
        <v>5</v>
      </c>
      <c r="CJ108" s="6">
        <f t="shared" si="77"/>
        <v>5</v>
      </c>
      <c r="CK108" s="6"/>
      <c r="CL108" s="6"/>
    </row>
    <row r="109" spans="1:90" x14ac:dyDescent="0.35">
      <c r="A109" s="8">
        <v>108</v>
      </c>
      <c r="B109" s="6" t="s">
        <v>171</v>
      </c>
      <c r="C109" s="266">
        <v>45429</v>
      </c>
      <c r="D109" s="266">
        <v>45432</v>
      </c>
      <c r="E109" s="266">
        <v>45414</v>
      </c>
      <c r="F109" s="140" t="s">
        <v>30</v>
      </c>
      <c r="G109" s="140"/>
      <c r="H109" s="274"/>
      <c r="I109" s="6"/>
      <c r="J109" s="8"/>
      <c r="K109" s="8">
        <v>1</v>
      </c>
      <c r="L109" s="8">
        <v>2</v>
      </c>
      <c r="M109" s="6"/>
      <c r="N109" s="275"/>
      <c r="O109" s="6"/>
      <c r="P109" s="8"/>
      <c r="Q109" s="8"/>
      <c r="R109" s="9"/>
      <c r="S109" s="9"/>
      <c r="T109" s="9"/>
      <c r="U109" s="33"/>
      <c r="V109" s="245" t="str">
        <f t="shared" si="70"/>
        <v>DK</v>
      </c>
      <c r="W109" s="146">
        <f t="shared" si="49"/>
        <v>2</v>
      </c>
      <c r="X109" s="146">
        <f t="shared" si="69"/>
        <v>3</v>
      </c>
      <c r="Z109" s="42">
        <f t="shared" si="71"/>
        <v>45414</v>
      </c>
      <c r="AB109">
        <f t="shared" si="72"/>
        <v>15</v>
      </c>
      <c r="AC109">
        <f t="shared" si="51"/>
        <v>1</v>
      </c>
      <c r="AD109">
        <f t="shared" si="52"/>
        <v>0</v>
      </c>
      <c r="AE109">
        <f t="shared" si="53"/>
        <v>0</v>
      </c>
      <c r="AF109">
        <f t="shared" si="54"/>
        <v>0</v>
      </c>
      <c r="AG109">
        <f t="shared" si="55"/>
        <v>0</v>
      </c>
      <c r="AH109" s="246">
        <f t="shared" si="73"/>
        <v>0</v>
      </c>
      <c r="AT109" s="6">
        <f t="shared" si="74"/>
        <v>0</v>
      </c>
      <c r="AU109" s="6">
        <f t="shared" si="74"/>
        <v>0</v>
      </c>
      <c r="AV109" s="6">
        <f t="shared" si="74"/>
        <v>0</v>
      </c>
      <c r="AW109" s="6">
        <f t="shared" si="74"/>
        <v>0</v>
      </c>
      <c r="AX109" s="6">
        <f t="shared" si="74"/>
        <v>0</v>
      </c>
      <c r="AY109" s="6">
        <f t="shared" si="74"/>
        <v>0</v>
      </c>
      <c r="AZ109" s="6">
        <f t="shared" si="74"/>
        <v>0</v>
      </c>
      <c r="BA109" s="6">
        <f t="shared" si="74"/>
        <v>0</v>
      </c>
      <c r="BB109" s="6">
        <f t="shared" si="74"/>
        <v>0</v>
      </c>
      <c r="BC109" s="6">
        <f t="shared" si="74"/>
        <v>0</v>
      </c>
      <c r="BD109" s="6">
        <f t="shared" si="75"/>
        <v>0</v>
      </c>
      <c r="BE109" s="6">
        <f t="shared" si="75"/>
        <v>0</v>
      </c>
      <c r="BF109" s="6">
        <f t="shared" si="75"/>
        <v>0</v>
      </c>
      <c r="BG109" s="6">
        <f t="shared" si="75"/>
        <v>0</v>
      </c>
      <c r="BH109" s="6">
        <f t="shared" si="75"/>
        <v>0</v>
      </c>
      <c r="BI109" s="6">
        <f t="shared" si="75"/>
        <v>0</v>
      </c>
      <c r="BJ109" s="6">
        <f t="shared" si="75"/>
        <v>0</v>
      </c>
      <c r="BK109" s="6">
        <f t="shared" si="75"/>
        <v>0</v>
      </c>
      <c r="BL109" s="6">
        <f t="shared" si="75"/>
        <v>3</v>
      </c>
      <c r="BM109" s="6">
        <f t="shared" si="75"/>
        <v>3</v>
      </c>
      <c r="BN109" s="6">
        <f t="shared" si="76"/>
        <v>3</v>
      </c>
      <c r="BO109" s="6">
        <f t="shared" si="76"/>
        <v>3</v>
      </c>
      <c r="BP109" s="6">
        <f t="shared" si="76"/>
        <v>3</v>
      </c>
      <c r="BQ109" s="6">
        <f t="shared" si="76"/>
        <v>3</v>
      </c>
      <c r="BR109" s="6">
        <f t="shared" si="76"/>
        <v>3</v>
      </c>
      <c r="BS109" s="6">
        <f t="shared" si="76"/>
        <v>3</v>
      </c>
      <c r="BT109" s="6">
        <f t="shared" si="76"/>
        <v>3</v>
      </c>
      <c r="BU109" s="6">
        <f t="shared" si="76"/>
        <v>3</v>
      </c>
      <c r="BV109" s="6">
        <f t="shared" si="76"/>
        <v>3</v>
      </c>
      <c r="BW109" s="6">
        <f t="shared" si="76"/>
        <v>3</v>
      </c>
      <c r="BX109" s="6">
        <f t="shared" si="77"/>
        <v>3</v>
      </c>
      <c r="BY109" s="6">
        <f t="shared" si="77"/>
        <v>3</v>
      </c>
      <c r="BZ109" s="6">
        <f t="shared" si="77"/>
        <v>3</v>
      </c>
      <c r="CA109" s="6">
        <f t="shared" si="77"/>
        <v>3</v>
      </c>
      <c r="CB109" s="6">
        <f t="shared" si="77"/>
        <v>3</v>
      </c>
      <c r="CC109" s="6">
        <f t="shared" si="77"/>
        <v>3</v>
      </c>
      <c r="CD109" s="6">
        <f t="shared" si="77"/>
        <v>3</v>
      </c>
      <c r="CE109" s="6">
        <f t="shared" si="77"/>
        <v>3</v>
      </c>
      <c r="CF109" s="6">
        <f t="shared" si="77"/>
        <v>3</v>
      </c>
      <c r="CG109" s="6">
        <f t="shared" si="77"/>
        <v>3</v>
      </c>
      <c r="CH109" s="6">
        <f t="shared" si="77"/>
        <v>3</v>
      </c>
      <c r="CI109" s="6">
        <f t="shared" si="77"/>
        <v>3</v>
      </c>
      <c r="CJ109" s="6">
        <f t="shared" si="77"/>
        <v>3</v>
      </c>
      <c r="CK109" s="6"/>
      <c r="CL109" s="6"/>
    </row>
    <row r="110" spans="1:90" x14ac:dyDescent="0.35">
      <c r="A110" s="8">
        <v>109</v>
      </c>
      <c r="B110" s="6" t="s">
        <v>172</v>
      </c>
      <c r="C110" s="266">
        <v>45415</v>
      </c>
      <c r="D110" s="266">
        <v>45417</v>
      </c>
      <c r="E110" s="266">
        <v>45415</v>
      </c>
      <c r="F110" s="140" t="s">
        <v>30</v>
      </c>
      <c r="G110" s="140"/>
      <c r="H110" s="274"/>
      <c r="I110" s="6"/>
      <c r="J110" s="8"/>
      <c r="K110" s="8">
        <v>1</v>
      </c>
      <c r="L110" s="8">
        <v>2</v>
      </c>
      <c r="M110" s="6"/>
      <c r="N110" s="275"/>
      <c r="O110" s="6"/>
      <c r="P110" s="8"/>
      <c r="Q110" s="8" t="s">
        <v>31</v>
      </c>
      <c r="R110" s="9"/>
      <c r="S110" s="9"/>
      <c r="T110" s="9"/>
      <c r="U110" s="33"/>
      <c r="V110" s="245" t="str">
        <f t="shared" si="70"/>
        <v>DK</v>
      </c>
      <c r="W110" s="146">
        <f t="shared" si="49"/>
        <v>2</v>
      </c>
      <c r="X110" s="146">
        <f t="shared" si="69"/>
        <v>2</v>
      </c>
      <c r="Z110" s="42">
        <f t="shared" si="71"/>
        <v>45415</v>
      </c>
      <c r="AB110">
        <f t="shared" si="72"/>
        <v>0</v>
      </c>
      <c r="AC110">
        <f t="shared" si="51"/>
        <v>0</v>
      </c>
      <c r="AD110">
        <f t="shared" si="52"/>
        <v>0</v>
      </c>
      <c r="AE110">
        <f t="shared" si="53"/>
        <v>0</v>
      </c>
      <c r="AF110">
        <f t="shared" si="54"/>
        <v>0</v>
      </c>
      <c r="AG110">
        <f t="shared" si="55"/>
        <v>0</v>
      </c>
      <c r="AH110" s="246">
        <f t="shared" si="73"/>
        <v>0</v>
      </c>
      <c r="AT110" s="6">
        <f t="shared" si="74"/>
        <v>0</v>
      </c>
      <c r="AU110" s="6">
        <f t="shared" si="74"/>
        <v>0</v>
      </c>
      <c r="AV110" s="6">
        <f t="shared" si="74"/>
        <v>0</v>
      </c>
      <c r="AW110" s="6">
        <f t="shared" si="74"/>
        <v>0</v>
      </c>
      <c r="AX110" s="6">
        <f t="shared" si="74"/>
        <v>0</v>
      </c>
      <c r="AY110" s="6">
        <f t="shared" si="74"/>
        <v>0</v>
      </c>
      <c r="AZ110" s="6">
        <f t="shared" si="74"/>
        <v>0</v>
      </c>
      <c r="BA110" s="6">
        <f t="shared" si="74"/>
        <v>0</v>
      </c>
      <c r="BB110" s="6">
        <f t="shared" si="74"/>
        <v>0</v>
      </c>
      <c r="BC110" s="6">
        <f t="shared" si="74"/>
        <v>0</v>
      </c>
      <c r="BD110" s="6">
        <f t="shared" si="75"/>
        <v>0</v>
      </c>
      <c r="BE110" s="6">
        <f t="shared" si="75"/>
        <v>0</v>
      </c>
      <c r="BF110" s="6">
        <f t="shared" si="75"/>
        <v>0</v>
      </c>
      <c r="BG110" s="6">
        <f t="shared" si="75"/>
        <v>0</v>
      </c>
      <c r="BH110" s="6">
        <f t="shared" si="75"/>
        <v>0</v>
      </c>
      <c r="BI110" s="6">
        <f t="shared" si="75"/>
        <v>0</v>
      </c>
      <c r="BJ110" s="6">
        <f t="shared" si="75"/>
        <v>0</v>
      </c>
      <c r="BK110" s="6">
        <f t="shared" si="75"/>
        <v>0</v>
      </c>
      <c r="BL110" s="6">
        <f t="shared" si="75"/>
        <v>2</v>
      </c>
      <c r="BM110" s="6">
        <f t="shared" si="75"/>
        <v>2</v>
      </c>
      <c r="BN110" s="6">
        <f t="shared" si="76"/>
        <v>2</v>
      </c>
      <c r="BO110" s="6">
        <f t="shared" si="76"/>
        <v>2</v>
      </c>
      <c r="BP110" s="6">
        <f t="shared" si="76"/>
        <v>2</v>
      </c>
      <c r="BQ110" s="6">
        <f t="shared" si="76"/>
        <v>2</v>
      </c>
      <c r="BR110" s="6">
        <f t="shared" si="76"/>
        <v>2</v>
      </c>
      <c r="BS110" s="6">
        <f t="shared" si="76"/>
        <v>2</v>
      </c>
      <c r="BT110" s="6">
        <f t="shared" si="76"/>
        <v>2</v>
      </c>
      <c r="BU110" s="6">
        <f t="shared" si="76"/>
        <v>2</v>
      </c>
      <c r="BV110" s="6">
        <f t="shared" si="76"/>
        <v>2</v>
      </c>
      <c r="BW110" s="6">
        <f t="shared" si="76"/>
        <v>2</v>
      </c>
      <c r="BX110" s="6">
        <f t="shared" si="77"/>
        <v>2</v>
      </c>
      <c r="BY110" s="6">
        <f t="shared" si="77"/>
        <v>2</v>
      </c>
      <c r="BZ110" s="6">
        <f t="shared" si="77"/>
        <v>2</v>
      </c>
      <c r="CA110" s="6">
        <f t="shared" si="77"/>
        <v>2</v>
      </c>
      <c r="CB110" s="6">
        <f t="shared" si="77"/>
        <v>2</v>
      </c>
      <c r="CC110" s="6">
        <f t="shared" si="77"/>
        <v>2</v>
      </c>
      <c r="CD110" s="6">
        <f t="shared" si="77"/>
        <v>2</v>
      </c>
      <c r="CE110" s="6">
        <f t="shared" si="77"/>
        <v>2</v>
      </c>
      <c r="CF110" s="6">
        <f t="shared" si="77"/>
        <v>2</v>
      </c>
      <c r="CG110" s="6">
        <f t="shared" si="77"/>
        <v>2</v>
      </c>
      <c r="CH110" s="6">
        <f t="shared" si="77"/>
        <v>2</v>
      </c>
      <c r="CI110" s="6">
        <f t="shared" si="77"/>
        <v>2</v>
      </c>
      <c r="CJ110" s="6">
        <f t="shared" si="77"/>
        <v>2</v>
      </c>
      <c r="CK110" s="6"/>
      <c r="CL110" s="6"/>
    </row>
    <row r="111" spans="1:90" x14ac:dyDescent="0.35">
      <c r="A111" s="8">
        <v>110</v>
      </c>
      <c r="B111" s="6" t="s">
        <v>173</v>
      </c>
      <c r="C111" s="266">
        <v>45467</v>
      </c>
      <c r="D111" s="266">
        <v>45470</v>
      </c>
      <c r="E111" s="266">
        <v>45417</v>
      </c>
      <c r="F111" s="140" t="s">
        <v>30</v>
      </c>
      <c r="G111" s="140" t="s">
        <v>174</v>
      </c>
      <c r="H111" s="274"/>
      <c r="I111" s="6"/>
      <c r="J111" s="8"/>
      <c r="K111" s="8">
        <v>1</v>
      </c>
      <c r="L111" s="8">
        <v>2</v>
      </c>
      <c r="M111" s="263" t="s">
        <v>175</v>
      </c>
      <c r="N111" s="277"/>
      <c r="O111" s="263"/>
      <c r="P111" s="8"/>
      <c r="Q111" s="8" t="s">
        <v>31</v>
      </c>
      <c r="R111" s="9"/>
      <c r="S111" s="9"/>
      <c r="T111" s="9"/>
      <c r="U111" s="33"/>
      <c r="V111" s="245" t="str">
        <f t="shared" si="70"/>
        <v>DK</v>
      </c>
      <c r="W111" s="146">
        <f t="shared" si="49"/>
        <v>2</v>
      </c>
      <c r="X111" s="146">
        <f t="shared" si="69"/>
        <v>3</v>
      </c>
      <c r="Z111" s="42">
        <f t="shared" si="71"/>
        <v>45417</v>
      </c>
      <c r="AB111">
        <f t="shared" si="72"/>
        <v>50</v>
      </c>
      <c r="AC111">
        <f t="shared" si="51"/>
        <v>0</v>
      </c>
      <c r="AD111">
        <f t="shared" si="52"/>
        <v>1</v>
      </c>
      <c r="AE111">
        <f t="shared" si="53"/>
        <v>0</v>
      </c>
      <c r="AF111">
        <f t="shared" si="54"/>
        <v>0</v>
      </c>
      <c r="AG111">
        <f t="shared" si="55"/>
        <v>0</v>
      </c>
      <c r="AH111" s="246" t="str">
        <f t="shared" si="73"/>
        <v>Web</v>
      </c>
      <c r="AT111" s="6">
        <f t="shared" si="74"/>
        <v>0</v>
      </c>
      <c r="AU111" s="6">
        <f t="shared" si="74"/>
        <v>0</v>
      </c>
      <c r="AV111" s="6">
        <f t="shared" si="74"/>
        <v>0</v>
      </c>
      <c r="AW111" s="6">
        <f t="shared" si="74"/>
        <v>0</v>
      </c>
      <c r="AX111" s="6">
        <f t="shared" si="74"/>
        <v>0</v>
      </c>
      <c r="AY111" s="6">
        <f t="shared" si="74"/>
        <v>0</v>
      </c>
      <c r="AZ111" s="6">
        <f t="shared" si="74"/>
        <v>0</v>
      </c>
      <c r="BA111" s="6">
        <f t="shared" si="74"/>
        <v>0</v>
      </c>
      <c r="BB111" s="6">
        <f t="shared" si="74"/>
        <v>0</v>
      </c>
      <c r="BC111" s="6">
        <f t="shared" si="74"/>
        <v>0</v>
      </c>
      <c r="BD111" s="6">
        <f t="shared" si="75"/>
        <v>0</v>
      </c>
      <c r="BE111" s="6">
        <f t="shared" si="75"/>
        <v>0</v>
      </c>
      <c r="BF111" s="6">
        <f t="shared" si="75"/>
        <v>0</v>
      </c>
      <c r="BG111" s="6">
        <f t="shared" si="75"/>
        <v>0</v>
      </c>
      <c r="BH111" s="6">
        <f t="shared" si="75"/>
        <v>0</v>
      </c>
      <c r="BI111" s="6">
        <f t="shared" si="75"/>
        <v>0</v>
      </c>
      <c r="BJ111" s="6">
        <f t="shared" si="75"/>
        <v>0</v>
      </c>
      <c r="BK111" s="6">
        <f t="shared" si="75"/>
        <v>0</v>
      </c>
      <c r="BL111" s="6">
        <f t="shared" si="75"/>
        <v>3</v>
      </c>
      <c r="BM111" s="6">
        <f t="shared" si="75"/>
        <v>3</v>
      </c>
      <c r="BN111" s="6">
        <f t="shared" si="76"/>
        <v>3</v>
      </c>
      <c r="BO111" s="6">
        <f t="shared" si="76"/>
        <v>3</v>
      </c>
      <c r="BP111" s="6">
        <f t="shared" si="76"/>
        <v>3</v>
      </c>
      <c r="BQ111" s="6">
        <f t="shared" si="76"/>
        <v>3</v>
      </c>
      <c r="BR111" s="6">
        <f t="shared" si="76"/>
        <v>3</v>
      </c>
      <c r="BS111" s="6">
        <f t="shared" si="76"/>
        <v>3</v>
      </c>
      <c r="BT111" s="6">
        <f t="shared" si="76"/>
        <v>3</v>
      </c>
      <c r="BU111" s="6">
        <f t="shared" si="76"/>
        <v>3</v>
      </c>
      <c r="BV111" s="6">
        <f t="shared" si="76"/>
        <v>3</v>
      </c>
      <c r="BW111" s="6">
        <f t="shared" si="76"/>
        <v>3</v>
      </c>
      <c r="BX111" s="6">
        <f t="shared" si="77"/>
        <v>3</v>
      </c>
      <c r="BY111" s="6">
        <f t="shared" si="77"/>
        <v>3</v>
      </c>
      <c r="BZ111" s="6">
        <f t="shared" si="77"/>
        <v>3</v>
      </c>
      <c r="CA111" s="6">
        <f t="shared" si="77"/>
        <v>3</v>
      </c>
      <c r="CB111" s="6">
        <f t="shared" si="77"/>
        <v>3</v>
      </c>
      <c r="CC111" s="6">
        <f t="shared" si="77"/>
        <v>3</v>
      </c>
      <c r="CD111" s="6">
        <f t="shared" si="77"/>
        <v>3</v>
      </c>
      <c r="CE111" s="6">
        <f t="shared" si="77"/>
        <v>3</v>
      </c>
      <c r="CF111" s="6">
        <f t="shared" si="77"/>
        <v>3</v>
      </c>
      <c r="CG111" s="6">
        <f t="shared" si="77"/>
        <v>3</v>
      </c>
      <c r="CH111" s="6">
        <f t="shared" si="77"/>
        <v>3</v>
      </c>
      <c r="CI111" s="6">
        <f t="shared" si="77"/>
        <v>3</v>
      </c>
      <c r="CJ111" s="6">
        <f t="shared" si="77"/>
        <v>3</v>
      </c>
      <c r="CK111" s="6"/>
      <c r="CL111" s="6"/>
    </row>
    <row r="112" spans="1:90" x14ac:dyDescent="0.35">
      <c r="A112" s="8">
        <v>111</v>
      </c>
      <c r="B112" s="6" t="s">
        <v>176</v>
      </c>
      <c r="C112" s="266">
        <v>45544</v>
      </c>
      <c r="D112" s="266">
        <v>45551</v>
      </c>
      <c r="E112" s="266">
        <v>45422</v>
      </c>
      <c r="F112" s="140" t="s">
        <v>41</v>
      </c>
      <c r="G112" s="140" t="s">
        <v>26</v>
      </c>
      <c r="H112" s="274"/>
      <c r="I112" s="6"/>
      <c r="J112" s="8">
        <v>10</v>
      </c>
      <c r="K112" s="8">
        <v>1</v>
      </c>
      <c r="L112" s="8">
        <v>1</v>
      </c>
      <c r="M112" s="264" t="s">
        <v>177</v>
      </c>
      <c r="N112" s="276"/>
      <c r="O112" s="264"/>
      <c r="P112" s="8" t="s">
        <v>31</v>
      </c>
      <c r="Q112" s="8" t="s">
        <v>31</v>
      </c>
      <c r="R112" s="9"/>
      <c r="S112" s="9"/>
      <c r="T112" s="9">
        <v>5670</v>
      </c>
      <c r="U112" s="33"/>
      <c r="V112" s="245" t="str">
        <f t="shared" si="70"/>
        <v>D</v>
      </c>
      <c r="W112" s="146">
        <f t="shared" si="49"/>
        <v>1</v>
      </c>
      <c r="X112" s="146">
        <f t="shared" si="69"/>
        <v>7</v>
      </c>
      <c r="Z112" s="42">
        <f t="shared" si="71"/>
        <v>45422</v>
      </c>
      <c r="AB112">
        <f t="shared" si="72"/>
        <v>122</v>
      </c>
      <c r="AC112">
        <f t="shared" si="51"/>
        <v>0</v>
      </c>
      <c r="AD112">
        <f t="shared" si="52"/>
        <v>0</v>
      </c>
      <c r="AE112">
        <f t="shared" si="53"/>
        <v>1</v>
      </c>
      <c r="AF112">
        <f t="shared" si="54"/>
        <v>0</v>
      </c>
      <c r="AG112">
        <f t="shared" si="55"/>
        <v>0</v>
      </c>
      <c r="AH112" s="246" t="str">
        <f t="shared" si="73"/>
        <v>web</v>
      </c>
      <c r="AT112" s="6">
        <f t="shared" ref="AT112:BC121" si="78">IF($Z112&lt;AT$1,$X112*$K112,0)</f>
        <v>0</v>
      </c>
      <c r="AU112" s="6">
        <f t="shared" si="78"/>
        <v>0</v>
      </c>
      <c r="AV112" s="6">
        <f t="shared" si="78"/>
        <v>0</v>
      </c>
      <c r="AW112" s="6">
        <f t="shared" si="78"/>
        <v>0</v>
      </c>
      <c r="AX112" s="6">
        <f t="shared" si="78"/>
        <v>0</v>
      </c>
      <c r="AY112" s="6">
        <f t="shared" si="78"/>
        <v>0</v>
      </c>
      <c r="AZ112" s="6">
        <f t="shared" si="78"/>
        <v>0</v>
      </c>
      <c r="BA112" s="6">
        <f t="shared" si="78"/>
        <v>0</v>
      </c>
      <c r="BB112" s="6">
        <f t="shared" si="78"/>
        <v>0</v>
      </c>
      <c r="BC112" s="6">
        <f t="shared" si="78"/>
        <v>0</v>
      </c>
      <c r="BD112" s="6">
        <f t="shared" ref="BD112:BM121" si="79">IF($Z112&lt;BD$1,$X112*$K112,0)</f>
        <v>0</v>
      </c>
      <c r="BE112" s="6">
        <f t="shared" si="79"/>
        <v>0</v>
      </c>
      <c r="BF112" s="6">
        <f t="shared" si="79"/>
        <v>0</v>
      </c>
      <c r="BG112" s="6">
        <f t="shared" si="79"/>
        <v>0</v>
      </c>
      <c r="BH112" s="6">
        <f t="shared" si="79"/>
        <v>0</v>
      </c>
      <c r="BI112" s="6">
        <f t="shared" si="79"/>
        <v>0</v>
      </c>
      <c r="BJ112" s="6">
        <f t="shared" si="79"/>
        <v>0</v>
      </c>
      <c r="BK112" s="6">
        <f t="shared" si="79"/>
        <v>0</v>
      </c>
      <c r="BL112" s="6">
        <f t="shared" si="79"/>
        <v>0</v>
      </c>
      <c r="BM112" s="6">
        <f t="shared" si="79"/>
        <v>7</v>
      </c>
      <c r="BN112" s="6">
        <f t="shared" ref="BN112:BW121" si="80">IF($Z112&lt;BN$1,$X112*$K112,0)</f>
        <v>7</v>
      </c>
      <c r="BO112" s="6">
        <f t="shared" si="80"/>
        <v>7</v>
      </c>
      <c r="BP112" s="6">
        <f t="shared" si="80"/>
        <v>7</v>
      </c>
      <c r="BQ112" s="6">
        <f t="shared" si="80"/>
        <v>7</v>
      </c>
      <c r="BR112" s="6">
        <f t="shared" si="80"/>
        <v>7</v>
      </c>
      <c r="BS112" s="6">
        <f t="shared" si="80"/>
        <v>7</v>
      </c>
      <c r="BT112" s="6">
        <f t="shared" si="80"/>
        <v>7</v>
      </c>
      <c r="BU112" s="6">
        <f t="shared" si="80"/>
        <v>7</v>
      </c>
      <c r="BV112" s="6">
        <f t="shared" si="80"/>
        <v>7</v>
      </c>
      <c r="BW112" s="6">
        <f t="shared" si="80"/>
        <v>7</v>
      </c>
      <c r="BX112" s="6">
        <f t="shared" ref="BX112:CJ121" si="81">IF($Z112&lt;BX$1,$X112*$K112,0)</f>
        <v>7</v>
      </c>
      <c r="BY112" s="6">
        <f t="shared" si="81"/>
        <v>7</v>
      </c>
      <c r="BZ112" s="6">
        <f t="shared" si="81"/>
        <v>7</v>
      </c>
      <c r="CA112" s="6">
        <f t="shared" si="81"/>
        <v>7</v>
      </c>
      <c r="CB112" s="6">
        <f t="shared" si="81"/>
        <v>7</v>
      </c>
      <c r="CC112" s="6">
        <f t="shared" si="81"/>
        <v>7</v>
      </c>
      <c r="CD112" s="6">
        <f t="shared" si="81"/>
        <v>7</v>
      </c>
      <c r="CE112" s="6">
        <f t="shared" si="81"/>
        <v>7</v>
      </c>
      <c r="CF112" s="6">
        <f t="shared" si="81"/>
        <v>7</v>
      </c>
      <c r="CG112" s="6">
        <f t="shared" si="81"/>
        <v>7</v>
      </c>
      <c r="CH112" s="6">
        <f t="shared" si="81"/>
        <v>7</v>
      </c>
      <c r="CI112" s="6">
        <f t="shared" si="81"/>
        <v>7</v>
      </c>
      <c r="CJ112" s="6">
        <f t="shared" si="81"/>
        <v>7</v>
      </c>
      <c r="CK112" s="6"/>
      <c r="CL112" s="6"/>
    </row>
    <row r="113" spans="1:90" x14ac:dyDescent="0.35">
      <c r="A113" s="8">
        <v>112</v>
      </c>
      <c r="B113" s="6" t="s">
        <v>178</v>
      </c>
      <c r="C113" s="266">
        <v>45429</v>
      </c>
      <c r="D113" s="266">
        <v>45431</v>
      </c>
      <c r="E113" s="266">
        <v>45428</v>
      </c>
      <c r="F113" s="140" t="s">
        <v>30</v>
      </c>
      <c r="G113" s="140"/>
      <c r="H113" s="274"/>
      <c r="I113" s="6"/>
      <c r="J113" s="8"/>
      <c r="K113" s="8">
        <v>1</v>
      </c>
      <c r="L113" s="8">
        <v>2</v>
      </c>
      <c r="M113" s="6"/>
      <c r="N113" s="275"/>
      <c r="O113" s="6"/>
      <c r="P113" s="8"/>
      <c r="Q113" s="8" t="s">
        <v>31</v>
      </c>
      <c r="R113" s="9"/>
      <c r="S113" s="9"/>
      <c r="T113" s="9"/>
      <c r="U113" s="33"/>
      <c r="V113" s="245" t="str">
        <f t="shared" si="70"/>
        <v>DK</v>
      </c>
      <c r="W113" s="146">
        <f t="shared" si="49"/>
        <v>2</v>
      </c>
      <c r="X113" s="146">
        <f t="shared" si="69"/>
        <v>2</v>
      </c>
      <c r="Z113" s="42">
        <f t="shared" si="71"/>
        <v>45428</v>
      </c>
      <c r="AB113">
        <f t="shared" si="72"/>
        <v>1</v>
      </c>
      <c r="AC113">
        <f t="shared" si="51"/>
        <v>1</v>
      </c>
      <c r="AD113">
        <f t="shared" si="52"/>
        <v>0</v>
      </c>
      <c r="AE113">
        <f t="shared" si="53"/>
        <v>0</v>
      </c>
      <c r="AF113">
        <f t="shared" si="54"/>
        <v>0</v>
      </c>
      <c r="AG113">
        <f t="shared" si="55"/>
        <v>0</v>
      </c>
      <c r="AH113" s="246">
        <f t="shared" si="73"/>
        <v>0</v>
      </c>
      <c r="AT113" s="6">
        <f t="shared" si="78"/>
        <v>0</v>
      </c>
      <c r="AU113" s="6">
        <f t="shared" si="78"/>
        <v>0</v>
      </c>
      <c r="AV113" s="6">
        <f t="shared" si="78"/>
        <v>0</v>
      </c>
      <c r="AW113" s="6">
        <f t="shared" si="78"/>
        <v>0</v>
      </c>
      <c r="AX113" s="6">
        <f t="shared" si="78"/>
        <v>0</v>
      </c>
      <c r="AY113" s="6">
        <f t="shared" si="78"/>
        <v>0</v>
      </c>
      <c r="AZ113" s="6">
        <f t="shared" si="78"/>
        <v>0</v>
      </c>
      <c r="BA113" s="6">
        <f t="shared" si="78"/>
        <v>0</v>
      </c>
      <c r="BB113" s="6">
        <f t="shared" si="78"/>
        <v>0</v>
      </c>
      <c r="BC113" s="6">
        <f t="shared" si="78"/>
        <v>0</v>
      </c>
      <c r="BD113" s="6">
        <f t="shared" si="79"/>
        <v>0</v>
      </c>
      <c r="BE113" s="6">
        <f t="shared" si="79"/>
        <v>0</v>
      </c>
      <c r="BF113" s="6">
        <f t="shared" si="79"/>
        <v>0</v>
      </c>
      <c r="BG113" s="6">
        <f t="shared" si="79"/>
        <v>0</v>
      </c>
      <c r="BH113" s="6">
        <f t="shared" si="79"/>
        <v>0</v>
      </c>
      <c r="BI113" s="6">
        <f t="shared" si="79"/>
        <v>0</v>
      </c>
      <c r="BJ113" s="6">
        <f t="shared" si="79"/>
        <v>0</v>
      </c>
      <c r="BK113" s="6">
        <f t="shared" si="79"/>
        <v>0</v>
      </c>
      <c r="BL113" s="6">
        <f t="shared" si="79"/>
        <v>0</v>
      </c>
      <c r="BM113" s="6">
        <f t="shared" si="79"/>
        <v>0</v>
      </c>
      <c r="BN113" s="6">
        <f t="shared" si="80"/>
        <v>2</v>
      </c>
      <c r="BO113" s="6">
        <f t="shared" si="80"/>
        <v>2</v>
      </c>
      <c r="BP113" s="6">
        <f t="shared" si="80"/>
        <v>2</v>
      </c>
      <c r="BQ113" s="6">
        <f t="shared" si="80"/>
        <v>2</v>
      </c>
      <c r="BR113" s="6">
        <f t="shared" si="80"/>
        <v>2</v>
      </c>
      <c r="BS113" s="6">
        <f t="shared" si="80"/>
        <v>2</v>
      </c>
      <c r="BT113" s="6">
        <f t="shared" si="80"/>
        <v>2</v>
      </c>
      <c r="BU113" s="6">
        <f t="shared" si="80"/>
        <v>2</v>
      </c>
      <c r="BV113" s="6">
        <f t="shared" si="80"/>
        <v>2</v>
      </c>
      <c r="BW113" s="6">
        <f t="shared" si="80"/>
        <v>2</v>
      </c>
      <c r="BX113" s="6">
        <f t="shared" si="81"/>
        <v>2</v>
      </c>
      <c r="BY113" s="6">
        <f t="shared" si="81"/>
        <v>2</v>
      </c>
      <c r="BZ113" s="6">
        <f t="shared" si="81"/>
        <v>2</v>
      </c>
      <c r="CA113" s="6">
        <f t="shared" si="81"/>
        <v>2</v>
      </c>
      <c r="CB113" s="6">
        <f t="shared" si="81"/>
        <v>2</v>
      </c>
      <c r="CC113" s="6">
        <f t="shared" si="81"/>
        <v>2</v>
      </c>
      <c r="CD113" s="6">
        <f t="shared" si="81"/>
        <v>2</v>
      </c>
      <c r="CE113" s="6">
        <f t="shared" si="81"/>
        <v>2</v>
      </c>
      <c r="CF113" s="6">
        <f t="shared" si="81"/>
        <v>2</v>
      </c>
      <c r="CG113" s="6">
        <f t="shared" si="81"/>
        <v>2</v>
      </c>
      <c r="CH113" s="6">
        <f t="shared" si="81"/>
        <v>2</v>
      </c>
      <c r="CI113" s="6">
        <f t="shared" si="81"/>
        <v>2</v>
      </c>
      <c r="CJ113" s="6">
        <f t="shared" si="81"/>
        <v>2</v>
      </c>
      <c r="CK113" s="6"/>
      <c r="CL113" s="6"/>
    </row>
    <row r="114" spans="1:90" x14ac:dyDescent="0.35">
      <c r="A114" s="8">
        <v>113</v>
      </c>
      <c r="B114" s="6" t="s">
        <v>179</v>
      </c>
      <c r="C114" s="266">
        <v>45500</v>
      </c>
      <c r="D114" s="266">
        <v>45502</v>
      </c>
      <c r="E114" s="266">
        <v>45434</v>
      </c>
      <c r="F114" s="140" t="s">
        <v>66</v>
      </c>
      <c r="G114" s="140"/>
      <c r="H114" s="274"/>
      <c r="I114" s="6"/>
      <c r="J114" s="8"/>
      <c r="K114" s="8">
        <v>1</v>
      </c>
      <c r="L114" s="8">
        <v>2</v>
      </c>
      <c r="M114" s="6"/>
      <c r="N114" s="275"/>
      <c r="O114" s="6"/>
      <c r="P114" s="8"/>
      <c r="Q114" s="8" t="s">
        <v>31</v>
      </c>
      <c r="R114" s="9"/>
      <c r="S114" s="9"/>
      <c r="T114" s="9"/>
      <c r="U114" s="33"/>
      <c r="V114" s="245" t="str">
        <f t="shared" si="70"/>
        <v>S</v>
      </c>
      <c r="W114" s="146">
        <f t="shared" si="49"/>
        <v>2</v>
      </c>
      <c r="X114" s="146">
        <f t="shared" si="69"/>
        <v>2</v>
      </c>
      <c r="Z114" s="42">
        <f t="shared" si="71"/>
        <v>45434</v>
      </c>
      <c r="AB114">
        <f t="shared" si="72"/>
        <v>66</v>
      </c>
      <c r="AC114">
        <f t="shared" si="51"/>
        <v>0</v>
      </c>
      <c r="AD114">
        <f t="shared" si="52"/>
        <v>1</v>
      </c>
      <c r="AE114">
        <f t="shared" si="53"/>
        <v>0</v>
      </c>
      <c r="AF114">
        <f t="shared" si="54"/>
        <v>0</v>
      </c>
      <c r="AG114">
        <f t="shared" si="55"/>
        <v>0</v>
      </c>
      <c r="AH114" s="246">
        <f t="shared" si="73"/>
        <v>0</v>
      </c>
      <c r="AT114" s="6">
        <f t="shared" si="78"/>
        <v>0</v>
      </c>
      <c r="AU114" s="6">
        <f t="shared" si="78"/>
        <v>0</v>
      </c>
      <c r="AV114" s="6">
        <f t="shared" si="78"/>
        <v>0</v>
      </c>
      <c r="AW114" s="6">
        <f t="shared" si="78"/>
        <v>0</v>
      </c>
      <c r="AX114" s="6">
        <f t="shared" si="78"/>
        <v>0</v>
      </c>
      <c r="AY114" s="6">
        <f t="shared" si="78"/>
        <v>0</v>
      </c>
      <c r="AZ114" s="6">
        <f t="shared" si="78"/>
        <v>0</v>
      </c>
      <c r="BA114" s="6">
        <f t="shared" si="78"/>
        <v>0</v>
      </c>
      <c r="BB114" s="6">
        <f t="shared" si="78"/>
        <v>0</v>
      </c>
      <c r="BC114" s="6">
        <f t="shared" si="78"/>
        <v>0</v>
      </c>
      <c r="BD114" s="6">
        <f t="shared" si="79"/>
        <v>0</v>
      </c>
      <c r="BE114" s="6">
        <f t="shared" si="79"/>
        <v>0</v>
      </c>
      <c r="BF114" s="6">
        <f t="shared" si="79"/>
        <v>0</v>
      </c>
      <c r="BG114" s="6">
        <f t="shared" si="79"/>
        <v>0</v>
      </c>
      <c r="BH114" s="6">
        <f t="shared" si="79"/>
        <v>0</v>
      </c>
      <c r="BI114" s="6">
        <f t="shared" si="79"/>
        <v>0</v>
      </c>
      <c r="BJ114" s="6">
        <f t="shared" si="79"/>
        <v>0</v>
      </c>
      <c r="BK114" s="6">
        <f t="shared" si="79"/>
        <v>0</v>
      </c>
      <c r="BL114" s="6">
        <f t="shared" si="79"/>
        <v>0</v>
      </c>
      <c r="BM114" s="6">
        <f t="shared" si="79"/>
        <v>0</v>
      </c>
      <c r="BN114" s="6">
        <f t="shared" si="80"/>
        <v>0</v>
      </c>
      <c r="BO114" s="6">
        <f t="shared" si="80"/>
        <v>2</v>
      </c>
      <c r="BP114" s="6">
        <f t="shared" si="80"/>
        <v>2</v>
      </c>
      <c r="BQ114" s="6">
        <f t="shared" si="80"/>
        <v>2</v>
      </c>
      <c r="BR114" s="6">
        <f t="shared" si="80"/>
        <v>2</v>
      </c>
      <c r="BS114" s="6">
        <f t="shared" si="80"/>
        <v>2</v>
      </c>
      <c r="BT114" s="6">
        <f t="shared" si="80"/>
        <v>2</v>
      </c>
      <c r="BU114" s="6">
        <f t="shared" si="80"/>
        <v>2</v>
      </c>
      <c r="BV114" s="6">
        <f t="shared" si="80"/>
        <v>2</v>
      </c>
      <c r="BW114" s="6">
        <f t="shared" si="80"/>
        <v>2</v>
      </c>
      <c r="BX114" s="6">
        <f t="shared" si="81"/>
        <v>2</v>
      </c>
      <c r="BY114" s="6">
        <f t="shared" si="81"/>
        <v>2</v>
      </c>
      <c r="BZ114" s="6">
        <f t="shared" si="81"/>
        <v>2</v>
      </c>
      <c r="CA114" s="6">
        <f t="shared" si="81"/>
        <v>2</v>
      </c>
      <c r="CB114" s="6">
        <f t="shared" si="81"/>
        <v>2</v>
      </c>
      <c r="CC114" s="6">
        <f t="shared" si="81"/>
        <v>2</v>
      </c>
      <c r="CD114" s="6">
        <f t="shared" si="81"/>
        <v>2</v>
      </c>
      <c r="CE114" s="6">
        <f t="shared" si="81"/>
        <v>2</v>
      </c>
      <c r="CF114" s="6">
        <f t="shared" si="81"/>
        <v>2</v>
      </c>
      <c r="CG114" s="6">
        <f t="shared" si="81"/>
        <v>2</v>
      </c>
      <c r="CH114" s="6">
        <f t="shared" si="81"/>
        <v>2</v>
      </c>
      <c r="CI114" s="6">
        <f t="shared" si="81"/>
        <v>2</v>
      </c>
      <c r="CJ114" s="6">
        <f t="shared" si="81"/>
        <v>2</v>
      </c>
      <c r="CK114" s="6"/>
      <c r="CL114" s="6"/>
    </row>
    <row r="115" spans="1:90" x14ac:dyDescent="0.35">
      <c r="A115" s="8">
        <v>114</v>
      </c>
      <c r="B115" s="6" t="s">
        <v>180</v>
      </c>
      <c r="C115" s="266">
        <v>45450</v>
      </c>
      <c r="D115" s="266">
        <v>45453</v>
      </c>
      <c r="E115" s="266">
        <v>45435</v>
      </c>
      <c r="F115" s="140" t="s">
        <v>30</v>
      </c>
      <c r="G115" s="140" t="s">
        <v>26</v>
      </c>
      <c r="H115" s="274"/>
      <c r="I115" s="6"/>
      <c r="J115" s="8">
        <v>10</v>
      </c>
      <c r="K115" s="8">
        <v>1</v>
      </c>
      <c r="L115" s="8">
        <v>2</v>
      </c>
      <c r="M115" s="264" t="s">
        <v>181</v>
      </c>
      <c r="N115" s="276">
        <v>40193542</v>
      </c>
      <c r="O115" s="264"/>
      <c r="P115" s="8"/>
      <c r="Q115" s="8"/>
      <c r="R115" s="9"/>
      <c r="S115" s="9"/>
      <c r="T115" s="9">
        <v>2956.5</v>
      </c>
      <c r="U115" s="33"/>
      <c r="V115" s="245" t="str">
        <f t="shared" si="70"/>
        <v>DK</v>
      </c>
      <c r="W115" s="146">
        <f t="shared" si="49"/>
        <v>2</v>
      </c>
      <c r="X115" s="146">
        <f t="shared" si="69"/>
        <v>3</v>
      </c>
      <c r="Z115" s="42">
        <f t="shared" si="71"/>
        <v>45435</v>
      </c>
      <c r="AB115">
        <f t="shared" si="72"/>
        <v>15</v>
      </c>
      <c r="AC115">
        <f t="shared" si="51"/>
        <v>1</v>
      </c>
      <c r="AD115">
        <f t="shared" si="52"/>
        <v>0</v>
      </c>
      <c r="AE115">
        <f t="shared" si="53"/>
        <v>0</v>
      </c>
      <c r="AF115">
        <f t="shared" si="54"/>
        <v>0</v>
      </c>
      <c r="AG115">
        <f t="shared" si="55"/>
        <v>0</v>
      </c>
      <c r="AH115" s="246" t="str">
        <f t="shared" si="73"/>
        <v>web</v>
      </c>
      <c r="AT115" s="6">
        <f t="shared" si="78"/>
        <v>0</v>
      </c>
      <c r="AU115" s="6">
        <f t="shared" si="78"/>
        <v>0</v>
      </c>
      <c r="AV115" s="6">
        <f t="shared" si="78"/>
        <v>0</v>
      </c>
      <c r="AW115" s="6">
        <f t="shared" si="78"/>
        <v>0</v>
      </c>
      <c r="AX115" s="6">
        <f t="shared" si="78"/>
        <v>0</v>
      </c>
      <c r="AY115" s="6">
        <f t="shared" si="78"/>
        <v>0</v>
      </c>
      <c r="AZ115" s="6">
        <f t="shared" si="78"/>
        <v>0</v>
      </c>
      <c r="BA115" s="6">
        <f t="shared" si="78"/>
        <v>0</v>
      </c>
      <c r="BB115" s="6">
        <f t="shared" si="78"/>
        <v>0</v>
      </c>
      <c r="BC115" s="6">
        <f t="shared" si="78"/>
        <v>0</v>
      </c>
      <c r="BD115" s="6">
        <f t="shared" si="79"/>
        <v>0</v>
      </c>
      <c r="BE115" s="6">
        <f t="shared" si="79"/>
        <v>0</v>
      </c>
      <c r="BF115" s="6">
        <f t="shared" si="79"/>
        <v>0</v>
      </c>
      <c r="BG115" s="6">
        <f t="shared" si="79"/>
        <v>0</v>
      </c>
      <c r="BH115" s="6">
        <f t="shared" si="79"/>
        <v>0</v>
      </c>
      <c r="BI115" s="6">
        <f t="shared" si="79"/>
        <v>0</v>
      </c>
      <c r="BJ115" s="6">
        <f t="shared" si="79"/>
        <v>0</v>
      </c>
      <c r="BK115" s="6">
        <f t="shared" si="79"/>
        <v>0</v>
      </c>
      <c r="BL115" s="6">
        <f t="shared" si="79"/>
        <v>0</v>
      </c>
      <c r="BM115" s="6">
        <f t="shared" si="79"/>
        <v>0</v>
      </c>
      <c r="BN115" s="6">
        <f t="shared" si="80"/>
        <v>0</v>
      </c>
      <c r="BO115" s="6">
        <f t="shared" si="80"/>
        <v>3</v>
      </c>
      <c r="BP115" s="6">
        <f t="shared" si="80"/>
        <v>3</v>
      </c>
      <c r="BQ115" s="6">
        <f t="shared" si="80"/>
        <v>3</v>
      </c>
      <c r="BR115" s="6">
        <f t="shared" si="80"/>
        <v>3</v>
      </c>
      <c r="BS115" s="6">
        <f t="shared" si="80"/>
        <v>3</v>
      </c>
      <c r="BT115" s="6">
        <f t="shared" si="80"/>
        <v>3</v>
      </c>
      <c r="BU115" s="6">
        <f t="shared" si="80"/>
        <v>3</v>
      </c>
      <c r="BV115" s="6">
        <f t="shared" si="80"/>
        <v>3</v>
      </c>
      <c r="BW115" s="6">
        <f t="shared" si="80"/>
        <v>3</v>
      </c>
      <c r="BX115" s="6">
        <f t="shared" si="81"/>
        <v>3</v>
      </c>
      <c r="BY115" s="6">
        <f t="shared" si="81"/>
        <v>3</v>
      </c>
      <c r="BZ115" s="6">
        <f t="shared" si="81"/>
        <v>3</v>
      </c>
      <c r="CA115" s="6">
        <f t="shared" si="81"/>
        <v>3</v>
      </c>
      <c r="CB115" s="6">
        <f t="shared" si="81"/>
        <v>3</v>
      </c>
      <c r="CC115" s="6">
        <f t="shared" si="81"/>
        <v>3</v>
      </c>
      <c r="CD115" s="6">
        <f t="shared" si="81"/>
        <v>3</v>
      </c>
      <c r="CE115" s="6">
        <f t="shared" si="81"/>
        <v>3</v>
      </c>
      <c r="CF115" s="6">
        <f t="shared" si="81"/>
        <v>3</v>
      </c>
      <c r="CG115" s="6">
        <f t="shared" si="81"/>
        <v>3</v>
      </c>
      <c r="CH115" s="6">
        <f t="shared" si="81"/>
        <v>3</v>
      </c>
      <c r="CI115" s="6">
        <f t="shared" si="81"/>
        <v>3</v>
      </c>
      <c r="CJ115" s="6">
        <f t="shared" si="81"/>
        <v>3</v>
      </c>
      <c r="CK115" s="6"/>
      <c r="CL115" s="6"/>
    </row>
    <row r="116" spans="1:90" x14ac:dyDescent="0.35">
      <c r="A116" s="8">
        <v>115</v>
      </c>
      <c r="B116" s="6" t="s">
        <v>182</v>
      </c>
      <c r="C116" s="266">
        <v>45451</v>
      </c>
      <c r="D116" s="266">
        <v>45454</v>
      </c>
      <c r="E116" s="266">
        <v>45437</v>
      </c>
      <c r="F116" s="140" t="s">
        <v>30</v>
      </c>
      <c r="G116" s="140" t="s">
        <v>26</v>
      </c>
      <c r="H116" s="274"/>
      <c r="I116" s="6"/>
      <c r="J116" s="8">
        <v>5</v>
      </c>
      <c r="K116" s="8">
        <v>2</v>
      </c>
      <c r="L116" s="8">
        <v>3</v>
      </c>
      <c r="M116" s="264" t="s">
        <v>183</v>
      </c>
      <c r="N116" s="275">
        <v>2222222</v>
      </c>
      <c r="O116" s="6"/>
      <c r="P116" s="8"/>
      <c r="Q116" s="8"/>
      <c r="R116" s="9">
        <v>5415</v>
      </c>
      <c r="S116" s="9"/>
      <c r="T116" s="9"/>
      <c r="U116" s="33"/>
      <c r="V116" s="245" t="str">
        <f t="shared" si="70"/>
        <v>DK</v>
      </c>
      <c r="W116" s="146">
        <f t="shared" si="49"/>
        <v>3</v>
      </c>
      <c r="X116" s="146">
        <f t="shared" si="69"/>
        <v>3</v>
      </c>
      <c r="Z116" s="42">
        <f t="shared" si="71"/>
        <v>45437</v>
      </c>
      <c r="AB116">
        <f t="shared" si="72"/>
        <v>14</v>
      </c>
      <c r="AC116">
        <f t="shared" si="51"/>
        <v>1</v>
      </c>
      <c r="AD116">
        <f t="shared" si="52"/>
        <v>0</v>
      </c>
      <c r="AE116">
        <f t="shared" si="53"/>
        <v>0</v>
      </c>
      <c r="AF116">
        <f t="shared" si="54"/>
        <v>0</v>
      </c>
      <c r="AG116">
        <f t="shared" si="55"/>
        <v>0</v>
      </c>
      <c r="AH116" s="246" t="str">
        <f t="shared" si="73"/>
        <v>web</v>
      </c>
      <c r="AT116" s="6">
        <f t="shared" si="78"/>
        <v>0</v>
      </c>
      <c r="AU116" s="6">
        <f t="shared" si="78"/>
        <v>0</v>
      </c>
      <c r="AV116" s="6">
        <f t="shared" si="78"/>
        <v>0</v>
      </c>
      <c r="AW116" s="6">
        <f t="shared" si="78"/>
        <v>0</v>
      </c>
      <c r="AX116" s="6">
        <f t="shared" si="78"/>
        <v>0</v>
      </c>
      <c r="AY116" s="6">
        <f t="shared" si="78"/>
        <v>0</v>
      </c>
      <c r="AZ116" s="6">
        <f t="shared" si="78"/>
        <v>0</v>
      </c>
      <c r="BA116" s="6">
        <f t="shared" si="78"/>
        <v>0</v>
      </c>
      <c r="BB116" s="6">
        <f t="shared" si="78"/>
        <v>0</v>
      </c>
      <c r="BC116" s="6">
        <f t="shared" si="78"/>
        <v>0</v>
      </c>
      <c r="BD116" s="6">
        <f t="shared" si="79"/>
        <v>0</v>
      </c>
      <c r="BE116" s="6">
        <f t="shared" si="79"/>
        <v>0</v>
      </c>
      <c r="BF116" s="6">
        <f t="shared" si="79"/>
        <v>0</v>
      </c>
      <c r="BG116" s="6">
        <f t="shared" si="79"/>
        <v>0</v>
      </c>
      <c r="BH116" s="6">
        <f t="shared" si="79"/>
        <v>0</v>
      </c>
      <c r="BI116" s="6">
        <f t="shared" si="79"/>
        <v>0</v>
      </c>
      <c r="BJ116" s="6">
        <f t="shared" si="79"/>
        <v>0</v>
      </c>
      <c r="BK116" s="6">
        <f t="shared" si="79"/>
        <v>0</v>
      </c>
      <c r="BL116" s="6">
        <f t="shared" si="79"/>
        <v>0</v>
      </c>
      <c r="BM116" s="6">
        <f t="shared" si="79"/>
        <v>0</v>
      </c>
      <c r="BN116" s="6">
        <f t="shared" si="80"/>
        <v>0</v>
      </c>
      <c r="BO116" s="6">
        <f t="shared" si="80"/>
        <v>6</v>
      </c>
      <c r="BP116" s="6">
        <f t="shared" si="80"/>
        <v>6</v>
      </c>
      <c r="BQ116" s="6">
        <f t="shared" si="80"/>
        <v>6</v>
      </c>
      <c r="BR116" s="6">
        <f t="shared" si="80"/>
        <v>6</v>
      </c>
      <c r="BS116" s="6">
        <f t="shared" si="80"/>
        <v>6</v>
      </c>
      <c r="BT116" s="6">
        <f t="shared" si="80"/>
        <v>6</v>
      </c>
      <c r="BU116" s="6">
        <f t="shared" si="80"/>
        <v>6</v>
      </c>
      <c r="BV116" s="6">
        <f t="shared" si="80"/>
        <v>6</v>
      </c>
      <c r="BW116" s="6">
        <f t="shared" si="80"/>
        <v>6</v>
      </c>
      <c r="BX116" s="6">
        <f t="shared" si="81"/>
        <v>6</v>
      </c>
      <c r="BY116" s="6">
        <f t="shared" si="81"/>
        <v>6</v>
      </c>
      <c r="BZ116" s="6">
        <f t="shared" si="81"/>
        <v>6</v>
      </c>
      <c r="CA116" s="6">
        <f t="shared" si="81"/>
        <v>6</v>
      </c>
      <c r="CB116" s="6">
        <f t="shared" si="81"/>
        <v>6</v>
      </c>
      <c r="CC116" s="6">
        <f t="shared" si="81"/>
        <v>6</v>
      </c>
      <c r="CD116" s="6">
        <f t="shared" si="81"/>
        <v>6</v>
      </c>
      <c r="CE116" s="6">
        <f t="shared" si="81"/>
        <v>6</v>
      </c>
      <c r="CF116" s="6">
        <f t="shared" si="81"/>
        <v>6</v>
      </c>
      <c r="CG116" s="6">
        <f t="shared" si="81"/>
        <v>6</v>
      </c>
      <c r="CH116" s="6">
        <f t="shared" si="81"/>
        <v>6</v>
      </c>
      <c r="CI116" s="6">
        <f t="shared" si="81"/>
        <v>6</v>
      </c>
      <c r="CJ116" s="6">
        <f t="shared" si="81"/>
        <v>6</v>
      </c>
      <c r="CK116" s="6"/>
      <c r="CL116" s="6"/>
    </row>
    <row r="117" spans="1:90" x14ac:dyDescent="0.35">
      <c r="A117" s="23">
        <v>116</v>
      </c>
      <c r="B117" t="s">
        <v>184</v>
      </c>
      <c r="C117" s="265">
        <v>45543</v>
      </c>
      <c r="D117" s="265">
        <v>45548</v>
      </c>
      <c r="E117" s="265">
        <v>45446</v>
      </c>
      <c r="F117" s="1" t="s">
        <v>30</v>
      </c>
      <c r="G117" s="1" t="s">
        <v>26</v>
      </c>
      <c r="I117" s="1"/>
      <c r="J117" s="1">
        <v>10</v>
      </c>
      <c r="K117" s="1">
        <v>1</v>
      </c>
      <c r="L117" s="1">
        <v>2</v>
      </c>
      <c r="M117" s="267" t="s">
        <v>185</v>
      </c>
      <c r="N117" s="278" t="s">
        <v>186</v>
      </c>
      <c r="P117" s="1" t="s">
        <v>187</v>
      </c>
      <c r="Q117" s="23" t="s">
        <v>31</v>
      </c>
      <c r="R117" s="9">
        <v>4927.5</v>
      </c>
      <c r="S117" s="9"/>
      <c r="T117" s="9"/>
      <c r="U117" s="33"/>
      <c r="V117" s="245" t="str">
        <f t="shared" si="70"/>
        <v>DK</v>
      </c>
      <c r="W117" s="146">
        <f t="shared" si="49"/>
        <v>2</v>
      </c>
      <c r="X117" s="146">
        <f t="shared" si="69"/>
        <v>5</v>
      </c>
      <c r="Z117" s="268">
        <f t="shared" si="71"/>
        <v>45446</v>
      </c>
      <c r="AB117">
        <f t="shared" si="72"/>
        <v>97</v>
      </c>
      <c r="AC117">
        <f t="shared" si="51"/>
        <v>0</v>
      </c>
      <c r="AD117">
        <f t="shared" si="52"/>
        <v>0</v>
      </c>
      <c r="AE117">
        <f t="shared" si="53"/>
        <v>1</v>
      </c>
      <c r="AF117">
        <f t="shared" si="54"/>
        <v>0</v>
      </c>
      <c r="AG117">
        <f t="shared" si="55"/>
        <v>0</v>
      </c>
      <c r="AH117" s="246" t="str">
        <f t="shared" si="73"/>
        <v>web</v>
      </c>
      <c r="AT117" s="6">
        <f t="shared" si="78"/>
        <v>0</v>
      </c>
      <c r="AU117" s="6">
        <f t="shared" si="78"/>
        <v>0</v>
      </c>
      <c r="AV117" s="6">
        <f t="shared" si="78"/>
        <v>0</v>
      </c>
      <c r="AW117" s="6">
        <f t="shared" si="78"/>
        <v>0</v>
      </c>
      <c r="AX117" s="6">
        <f t="shared" si="78"/>
        <v>0</v>
      </c>
      <c r="AY117" s="6">
        <f t="shared" si="78"/>
        <v>0</v>
      </c>
      <c r="AZ117" s="6">
        <f t="shared" si="78"/>
        <v>0</v>
      </c>
      <c r="BA117" s="6">
        <f t="shared" si="78"/>
        <v>0</v>
      </c>
      <c r="BB117" s="6">
        <f t="shared" si="78"/>
        <v>0</v>
      </c>
      <c r="BC117" s="6">
        <f t="shared" si="78"/>
        <v>0</v>
      </c>
      <c r="BD117" s="6">
        <f t="shared" si="79"/>
        <v>0</v>
      </c>
      <c r="BE117" s="6">
        <f t="shared" si="79"/>
        <v>0</v>
      </c>
      <c r="BF117" s="6">
        <f t="shared" si="79"/>
        <v>0</v>
      </c>
      <c r="BG117" s="6">
        <f t="shared" si="79"/>
        <v>0</v>
      </c>
      <c r="BH117" s="6">
        <f t="shared" si="79"/>
        <v>0</v>
      </c>
      <c r="BI117" s="6">
        <f t="shared" si="79"/>
        <v>0</v>
      </c>
      <c r="BJ117" s="6">
        <f t="shared" si="79"/>
        <v>0</v>
      </c>
      <c r="BK117" s="6">
        <f t="shared" si="79"/>
        <v>0</v>
      </c>
      <c r="BL117" s="6">
        <f t="shared" si="79"/>
        <v>0</v>
      </c>
      <c r="BM117" s="6">
        <f t="shared" si="79"/>
        <v>0</v>
      </c>
      <c r="BN117" s="6">
        <f t="shared" si="80"/>
        <v>0</v>
      </c>
      <c r="BO117" s="6">
        <f t="shared" si="80"/>
        <v>0</v>
      </c>
      <c r="BP117" s="6">
        <f t="shared" si="80"/>
        <v>0</v>
      </c>
      <c r="BQ117" s="6">
        <f t="shared" si="80"/>
        <v>5</v>
      </c>
      <c r="BR117" s="6">
        <f t="shared" si="80"/>
        <v>5</v>
      </c>
      <c r="BS117" s="6">
        <f t="shared" si="80"/>
        <v>5</v>
      </c>
      <c r="BT117" s="6">
        <f t="shared" si="80"/>
        <v>5</v>
      </c>
      <c r="BU117" s="6">
        <f t="shared" si="80"/>
        <v>5</v>
      </c>
      <c r="BV117" s="6">
        <f t="shared" si="80"/>
        <v>5</v>
      </c>
      <c r="BW117" s="6">
        <f t="shared" si="80"/>
        <v>5</v>
      </c>
      <c r="BX117" s="6">
        <f t="shared" si="81"/>
        <v>5</v>
      </c>
      <c r="BY117" s="6">
        <f t="shared" si="81"/>
        <v>5</v>
      </c>
      <c r="BZ117" s="6">
        <f t="shared" si="81"/>
        <v>5</v>
      </c>
      <c r="CA117" s="6">
        <f t="shared" si="81"/>
        <v>5</v>
      </c>
      <c r="CB117" s="6">
        <f t="shared" si="81"/>
        <v>5</v>
      </c>
      <c r="CC117" s="6">
        <f t="shared" si="81"/>
        <v>5</v>
      </c>
      <c r="CD117" s="6">
        <f t="shared" si="81"/>
        <v>5</v>
      </c>
      <c r="CE117" s="6">
        <f t="shared" si="81"/>
        <v>5</v>
      </c>
      <c r="CF117" s="6">
        <f t="shared" si="81"/>
        <v>5</v>
      </c>
      <c r="CG117" s="6">
        <f t="shared" si="81"/>
        <v>5</v>
      </c>
      <c r="CH117" s="6">
        <f t="shared" si="81"/>
        <v>5</v>
      </c>
      <c r="CI117" s="6">
        <f t="shared" si="81"/>
        <v>5</v>
      </c>
      <c r="CJ117" s="6">
        <f t="shared" si="81"/>
        <v>5</v>
      </c>
      <c r="CK117" s="6"/>
      <c r="CL117" s="6"/>
    </row>
    <row r="118" spans="1:90" x14ac:dyDescent="0.35">
      <c r="A118" s="8">
        <v>117</v>
      </c>
      <c r="B118" s="6" t="s">
        <v>188</v>
      </c>
      <c r="C118" s="271">
        <v>45473</v>
      </c>
      <c r="D118" s="271">
        <v>45474</v>
      </c>
      <c r="E118" s="271">
        <v>45458</v>
      </c>
      <c r="F118" s="8" t="s">
        <v>30</v>
      </c>
      <c r="G118" s="8" t="s">
        <v>26</v>
      </c>
      <c r="H118" s="274"/>
      <c r="I118" s="8"/>
      <c r="J118" s="8">
        <v>10</v>
      </c>
      <c r="K118" s="8">
        <v>1</v>
      </c>
      <c r="L118" s="8">
        <v>2</v>
      </c>
      <c r="M118" s="264" t="s">
        <v>189</v>
      </c>
      <c r="N118" s="275">
        <v>21265488</v>
      </c>
      <c r="O118" s="6"/>
      <c r="P118" s="8" t="s">
        <v>31</v>
      </c>
      <c r="Q118" s="8" t="s">
        <v>31</v>
      </c>
      <c r="R118" s="4">
        <v>2187</v>
      </c>
      <c r="S118" s="4"/>
      <c r="T118" s="9"/>
      <c r="U118" s="33"/>
      <c r="V118" s="245" t="str">
        <f t="shared" si="70"/>
        <v>DK</v>
      </c>
      <c r="W118" s="146">
        <f t="shared" si="49"/>
        <v>2</v>
      </c>
      <c r="X118" s="146">
        <f t="shared" si="69"/>
        <v>1</v>
      </c>
      <c r="Z118" s="42">
        <f t="shared" si="71"/>
        <v>45458</v>
      </c>
      <c r="AB118">
        <f t="shared" si="72"/>
        <v>15</v>
      </c>
      <c r="AC118">
        <f t="shared" si="51"/>
        <v>1</v>
      </c>
      <c r="AD118">
        <f t="shared" si="52"/>
        <v>0</v>
      </c>
      <c r="AE118">
        <f t="shared" si="53"/>
        <v>0</v>
      </c>
      <c r="AF118">
        <f t="shared" si="54"/>
        <v>0</v>
      </c>
      <c r="AG118">
        <f t="shared" si="55"/>
        <v>0</v>
      </c>
      <c r="AH118" s="246" t="str">
        <f t="shared" si="73"/>
        <v>web</v>
      </c>
      <c r="AT118" s="6">
        <f t="shared" si="78"/>
        <v>0</v>
      </c>
      <c r="AU118" s="6">
        <f t="shared" si="78"/>
        <v>0</v>
      </c>
      <c r="AV118" s="6">
        <f t="shared" si="78"/>
        <v>0</v>
      </c>
      <c r="AW118" s="6">
        <f t="shared" si="78"/>
        <v>0</v>
      </c>
      <c r="AX118" s="6">
        <f t="shared" si="78"/>
        <v>0</v>
      </c>
      <c r="AY118" s="6">
        <f t="shared" si="78"/>
        <v>0</v>
      </c>
      <c r="AZ118" s="6">
        <f t="shared" si="78"/>
        <v>0</v>
      </c>
      <c r="BA118" s="6">
        <f t="shared" si="78"/>
        <v>0</v>
      </c>
      <c r="BB118" s="6">
        <f t="shared" si="78"/>
        <v>0</v>
      </c>
      <c r="BC118" s="6">
        <f t="shared" si="78"/>
        <v>0</v>
      </c>
      <c r="BD118" s="6">
        <f t="shared" si="79"/>
        <v>0</v>
      </c>
      <c r="BE118" s="6">
        <f t="shared" si="79"/>
        <v>0</v>
      </c>
      <c r="BF118" s="6">
        <f t="shared" si="79"/>
        <v>0</v>
      </c>
      <c r="BG118" s="6">
        <f t="shared" si="79"/>
        <v>0</v>
      </c>
      <c r="BH118" s="6">
        <f t="shared" si="79"/>
        <v>0</v>
      </c>
      <c r="BI118" s="6">
        <f t="shared" si="79"/>
        <v>0</v>
      </c>
      <c r="BJ118" s="6">
        <f t="shared" si="79"/>
        <v>0</v>
      </c>
      <c r="BK118" s="6">
        <f t="shared" si="79"/>
        <v>0</v>
      </c>
      <c r="BL118" s="6">
        <f t="shared" si="79"/>
        <v>0</v>
      </c>
      <c r="BM118" s="6">
        <f t="shared" si="79"/>
        <v>0</v>
      </c>
      <c r="BN118" s="6">
        <f t="shared" si="80"/>
        <v>0</v>
      </c>
      <c r="BO118" s="6">
        <f t="shared" si="80"/>
        <v>0</v>
      </c>
      <c r="BP118" s="6">
        <f t="shared" si="80"/>
        <v>0</v>
      </c>
      <c r="BQ118" s="6">
        <f t="shared" si="80"/>
        <v>0</v>
      </c>
      <c r="BR118" s="6">
        <f t="shared" si="80"/>
        <v>1</v>
      </c>
      <c r="BS118" s="6">
        <f t="shared" si="80"/>
        <v>1</v>
      </c>
      <c r="BT118" s="6">
        <f t="shared" si="80"/>
        <v>1</v>
      </c>
      <c r="BU118" s="6">
        <f t="shared" si="80"/>
        <v>1</v>
      </c>
      <c r="BV118" s="6">
        <f t="shared" si="80"/>
        <v>1</v>
      </c>
      <c r="BW118" s="6">
        <f t="shared" si="80"/>
        <v>1</v>
      </c>
      <c r="BX118" s="6">
        <f t="shared" si="81"/>
        <v>1</v>
      </c>
      <c r="BY118" s="6">
        <f t="shared" si="81"/>
        <v>1</v>
      </c>
      <c r="BZ118" s="6">
        <f t="shared" si="81"/>
        <v>1</v>
      </c>
      <c r="CA118" s="6">
        <f t="shared" si="81"/>
        <v>1</v>
      </c>
      <c r="CB118" s="6">
        <f t="shared" si="81"/>
        <v>1</v>
      </c>
      <c r="CC118" s="6">
        <f t="shared" si="81"/>
        <v>1</v>
      </c>
      <c r="CD118" s="6">
        <f t="shared" si="81"/>
        <v>1</v>
      </c>
      <c r="CE118" s="6">
        <f t="shared" si="81"/>
        <v>1</v>
      </c>
      <c r="CF118" s="6">
        <f t="shared" si="81"/>
        <v>1</v>
      </c>
      <c r="CG118" s="6">
        <f t="shared" si="81"/>
        <v>1</v>
      </c>
      <c r="CH118" s="6">
        <f t="shared" si="81"/>
        <v>1</v>
      </c>
      <c r="CI118" s="6">
        <f t="shared" si="81"/>
        <v>1</v>
      </c>
      <c r="CJ118" s="6">
        <f t="shared" si="81"/>
        <v>1</v>
      </c>
      <c r="CK118" s="6"/>
      <c r="CL118" s="6"/>
    </row>
    <row r="119" spans="1:90" x14ac:dyDescent="0.35">
      <c r="A119" s="8">
        <v>118</v>
      </c>
      <c r="B119" t="s">
        <v>190</v>
      </c>
      <c r="C119" s="270">
        <v>45527</v>
      </c>
      <c r="D119" s="270">
        <v>45530</v>
      </c>
      <c r="E119" s="270">
        <v>45446</v>
      </c>
      <c r="F119" s="125" t="s">
        <v>41</v>
      </c>
      <c r="G119" s="125" t="s">
        <v>95</v>
      </c>
      <c r="J119"/>
      <c r="K119" s="1">
        <v>1</v>
      </c>
      <c r="L119" s="1">
        <v>2</v>
      </c>
      <c r="N119" s="273"/>
      <c r="P119"/>
      <c r="Q119" s="1" t="s">
        <v>187</v>
      </c>
      <c r="R119" s="4">
        <v>2955</v>
      </c>
      <c r="S119" s="4"/>
      <c r="T119" s="9"/>
      <c r="U119" s="33"/>
      <c r="V119" s="245" t="str">
        <f t="shared" si="70"/>
        <v>D</v>
      </c>
      <c r="W119" s="146">
        <f t="shared" si="49"/>
        <v>2</v>
      </c>
      <c r="X119" s="146">
        <f t="shared" si="69"/>
        <v>3</v>
      </c>
      <c r="Z119" s="42">
        <f t="shared" si="71"/>
        <v>45446</v>
      </c>
      <c r="AB119">
        <f t="shared" si="72"/>
        <v>81</v>
      </c>
      <c r="AC119">
        <f t="shared" si="51"/>
        <v>0</v>
      </c>
      <c r="AD119">
        <f t="shared" si="52"/>
        <v>1</v>
      </c>
      <c r="AE119">
        <f t="shared" si="53"/>
        <v>0</v>
      </c>
      <c r="AF119">
        <f t="shared" si="54"/>
        <v>0</v>
      </c>
      <c r="AG119">
        <f t="shared" si="55"/>
        <v>0</v>
      </c>
      <c r="AH119" s="246" t="str">
        <f t="shared" si="73"/>
        <v>bc</v>
      </c>
      <c r="AT119" s="6">
        <f t="shared" si="78"/>
        <v>0</v>
      </c>
      <c r="AU119" s="6">
        <f t="shared" si="78"/>
        <v>0</v>
      </c>
      <c r="AV119" s="6">
        <f t="shared" si="78"/>
        <v>0</v>
      </c>
      <c r="AW119" s="6">
        <f t="shared" si="78"/>
        <v>0</v>
      </c>
      <c r="AX119" s="6">
        <f t="shared" si="78"/>
        <v>0</v>
      </c>
      <c r="AY119" s="6">
        <f t="shared" si="78"/>
        <v>0</v>
      </c>
      <c r="AZ119" s="6">
        <f t="shared" si="78"/>
        <v>0</v>
      </c>
      <c r="BA119" s="6">
        <f t="shared" si="78"/>
        <v>0</v>
      </c>
      <c r="BB119" s="6">
        <f t="shared" si="78"/>
        <v>0</v>
      </c>
      <c r="BC119" s="6">
        <f t="shared" si="78"/>
        <v>0</v>
      </c>
      <c r="BD119" s="6">
        <f t="shared" si="79"/>
        <v>0</v>
      </c>
      <c r="BE119" s="6">
        <f t="shared" si="79"/>
        <v>0</v>
      </c>
      <c r="BF119" s="6">
        <f t="shared" si="79"/>
        <v>0</v>
      </c>
      <c r="BG119" s="6">
        <f t="shared" si="79"/>
        <v>0</v>
      </c>
      <c r="BH119" s="6">
        <f t="shared" si="79"/>
        <v>0</v>
      </c>
      <c r="BI119" s="6">
        <f t="shared" si="79"/>
        <v>0</v>
      </c>
      <c r="BJ119" s="6">
        <f t="shared" si="79"/>
        <v>0</v>
      </c>
      <c r="BK119" s="6">
        <f t="shared" si="79"/>
        <v>0</v>
      </c>
      <c r="BL119" s="6">
        <f t="shared" si="79"/>
        <v>0</v>
      </c>
      <c r="BM119" s="6">
        <f t="shared" si="79"/>
        <v>0</v>
      </c>
      <c r="BN119" s="6">
        <f t="shared" si="80"/>
        <v>0</v>
      </c>
      <c r="BO119" s="6">
        <f t="shared" si="80"/>
        <v>0</v>
      </c>
      <c r="BP119" s="6">
        <f t="shared" si="80"/>
        <v>0</v>
      </c>
      <c r="BQ119" s="6">
        <f t="shared" si="80"/>
        <v>3</v>
      </c>
      <c r="BR119" s="6">
        <f t="shared" si="80"/>
        <v>3</v>
      </c>
      <c r="BS119" s="6">
        <f t="shared" si="80"/>
        <v>3</v>
      </c>
      <c r="BT119" s="6">
        <f t="shared" si="80"/>
        <v>3</v>
      </c>
      <c r="BU119" s="6">
        <f t="shared" si="80"/>
        <v>3</v>
      </c>
      <c r="BV119" s="6">
        <f t="shared" si="80"/>
        <v>3</v>
      </c>
      <c r="BW119" s="6">
        <f t="shared" si="80"/>
        <v>3</v>
      </c>
      <c r="BX119" s="6">
        <f t="shared" si="81"/>
        <v>3</v>
      </c>
      <c r="BY119" s="6">
        <f t="shared" si="81"/>
        <v>3</v>
      </c>
      <c r="BZ119" s="6">
        <f t="shared" si="81"/>
        <v>3</v>
      </c>
      <c r="CA119" s="6">
        <f t="shared" si="81"/>
        <v>3</v>
      </c>
      <c r="CB119" s="6">
        <f t="shared" si="81"/>
        <v>3</v>
      </c>
      <c r="CC119" s="6">
        <f t="shared" si="81"/>
        <v>3</v>
      </c>
      <c r="CD119" s="6">
        <f t="shared" si="81"/>
        <v>3</v>
      </c>
      <c r="CE119" s="6">
        <f t="shared" si="81"/>
        <v>3</v>
      </c>
      <c r="CF119" s="6">
        <f t="shared" si="81"/>
        <v>3</v>
      </c>
      <c r="CG119" s="6">
        <f t="shared" si="81"/>
        <v>3</v>
      </c>
      <c r="CH119" s="6">
        <f t="shared" si="81"/>
        <v>3</v>
      </c>
      <c r="CI119" s="6">
        <f t="shared" si="81"/>
        <v>3</v>
      </c>
      <c r="CJ119" s="6">
        <f t="shared" si="81"/>
        <v>3</v>
      </c>
      <c r="CK119" s="6"/>
      <c r="CL119" s="6"/>
    </row>
    <row r="120" spans="1:90" x14ac:dyDescent="0.35">
      <c r="A120" s="8">
        <v>119</v>
      </c>
      <c r="B120" s="6" t="s">
        <v>191</v>
      </c>
      <c r="C120" s="266">
        <v>45457</v>
      </c>
      <c r="D120" s="266">
        <v>45459</v>
      </c>
      <c r="E120" s="266">
        <v>45455</v>
      </c>
      <c r="F120" s="140" t="s">
        <v>192</v>
      </c>
      <c r="G120" s="140" t="s">
        <v>26</v>
      </c>
      <c r="H120" s="274"/>
      <c r="I120" s="6"/>
      <c r="J120" s="8"/>
      <c r="K120" s="8">
        <v>1</v>
      </c>
      <c r="L120" s="8">
        <v>1</v>
      </c>
      <c r="M120" s="264" t="s">
        <v>193</v>
      </c>
      <c r="N120" s="275">
        <v>40199037</v>
      </c>
      <c r="O120" s="6"/>
      <c r="P120" s="8"/>
      <c r="Q120" s="8"/>
      <c r="R120" s="9"/>
      <c r="S120" s="9"/>
      <c r="T120" s="9"/>
      <c r="U120" s="33"/>
      <c r="V120" s="245" t="str">
        <f t="shared" si="70"/>
        <v>dk</v>
      </c>
      <c r="W120" s="146">
        <f t="shared" si="49"/>
        <v>1</v>
      </c>
      <c r="X120" s="146">
        <f t="shared" si="69"/>
        <v>2</v>
      </c>
      <c r="Z120" s="42">
        <f t="shared" si="71"/>
        <v>45455</v>
      </c>
      <c r="AB120">
        <f t="shared" si="72"/>
        <v>2</v>
      </c>
      <c r="AC120">
        <f t="shared" si="51"/>
        <v>1</v>
      </c>
      <c r="AD120">
        <f t="shared" si="52"/>
        <v>0</v>
      </c>
      <c r="AE120">
        <f t="shared" si="53"/>
        <v>0</v>
      </c>
      <c r="AF120">
        <f t="shared" si="54"/>
        <v>0</v>
      </c>
      <c r="AG120">
        <f t="shared" si="55"/>
        <v>0</v>
      </c>
      <c r="AH120" s="246" t="str">
        <f t="shared" si="73"/>
        <v>web</v>
      </c>
      <c r="AT120" s="6">
        <f t="shared" si="78"/>
        <v>0</v>
      </c>
      <c r="AU120" s="6">
        <f t="shared" si="78"/>
        <v>0</v>
      </c>
      <c r="AV120" s="6">
        <f t="shared" si="78"/>
        <v>0</v>
      </c>
      <c r="AW120" s="6">
        <f t="shared" si="78"/>
        <v>0</v>
      </c>
      <c r="AX120" s="6">
        <f t="shared" si="78"/>
        <v>0</v>
      </c>
      <c r="AY120" s="6">
        <f t="shared" si="78"/>
        <v>0</v>
      </c>
      <c r="AZ120" s="6">
        <f t="shared" si="78"/>
        <v>0</v>
      </c>
      <c r="BA120" s="6">
        <f t="shared" si="78"/>
        <v>0</v>
      </c>
      <c r="BB120" s="6">
        <f t="shared" si="78"/>
        <v>0</v>
      </c>
      <c r="BC120" s="6">
        <f t="shared" si="78"/>
        <v>0</v>
      </c>
      <c r="BD120" s="6">
        <f t="shared" si="79"/>
        <v>0</v>
      </c>
      <c r="BE120" s="6">
        <f t="shared" si="79"/>
        <v>0</v>
      </c>
      <c r="BF120" s="6">
        <f t="shared" si="79"/>
        <v>0</v>
      </c>
      <c r="BG120" s="6">
        <f t="shared" si="79"/>
        <v>0</v>
      </c>
      <c r="BH120" s="6">
        <f t="shared" si="79"/>
        <v>0</v>
      </c>
      <c r="BI120" s="6">
        <f t="shared" si="79"/>
        <v>0</v>
      </c>
      <c r="BJ120" s="6">
        <f t="shared" si="79"/>
        <v>0</v>
      </c>
      <c r="BK120" s="6">
        <f t="shared" si="79"/>
        <v>0</v>
      </c>
      <c r="BL120" s="6">
        <f t="shared" si="79"/>
        <v>0</v>
      </c>
      <c r="BM120" s="6">
        <f t="shared" si="79"/>
        <v>0</v>
      </c>
      <c r="BN120" s="6">
        <f t="shared" si="80"/>
        <v>0</v>
      </c>
      <c r="BO120" s="6">
        <f t="shared" si="80"/>
        <v>0</v>
      </c>
      <c r="BP120" s="6">
        <f t="shared" si="80"/>
        <v>0</v>
      </c>
      <c r="BQ120" s="6">
        <f t="shared" si="80"/>
        <v>0</v>
      </c>
      <c r="BR120" s="6">
        <f t="shared" si="80"/>
        <v>2</v>
      </c>
      <c r="BS120" s="6">
        <f t="shared" si="80"/>
        <v>2</v>
      </c>
      <c r="BT120" s="6">
        <f t="shared" si="80"/>
        <v>2</v>
      </c>
      <c r="BU120" s="6">
        <f t="shared" si="80"/>
        <v>2</v>
      </c>
      <c r="BV120" s="6">
        <f t="shared" si="80"/>
        <v>2</v>
      </c>
      <c r="BW120" s="6">
        <f t="shared" si="80"/>
        <v>2</v>
      </c>
      <c r="BX120" s="6">
        <f t="shared" si="81"/>
        <v>2</v>
      </c>
      <c r="BY120" s="6">
        <f t="shared" si="81"/>
        <v>2</v>
      </c>
      <c r="BZ120" s="6">
        <f t="shared" si="81"/>
        <v>2</v>
      </c>
      <c r="CA120" s="6">
        <f t="shared" si="81"/>
        <v>2</v>
      </c>
      <c r="CB120" s="6">
        <f t="shared" si="81"/>
        <v>2</v>
      </c>
      <c r="CC120" s="6">
        <f t="shared" si="81"/>
        <v>2</v>
      </c>
      <c r="CD120" s="6">
        <f t="shared" si="81"/>
        <v>2</v>
      </c>
      <c r="CE120" s="6">
        <f t="shared" si="81"/>
        <v>2</v>
      </c>
      <c r="CF120" s="6">
        <f t="shared" si="81"/>
        <v>2</v>
      </c>
      <c r="CG120" s="6">
        <f t="shared" si="81"/>
        <v>2</v>
      </c>
      <c r="CH120" s="6">
        <f t="shared" si="81"/>
        <v>2</v>
      </c>
      <c r="CI120" s="6">
        <f t="shared" si="81"/>
        <v>2</v>
      </c>
      <c r="CJ120" s="6">
        <f t="shared" si="81"/>
        <v>2</v>
      </c>
      <c r="CK120" s="6"/>
      <c r="CL120" s="6"/>
    </row>
    <row r="121" spans="1:90" x14ac:dyDescent="0.35">
      <c r="A121" s="8">
        <v>120</v>
      </c>
      <c r="B121" s="6" t="s">
        <v>194</v>
      </c>
      <c r="C121" s="271">
        <v>45521</v>
      </c>
      <c r="D121" s="271">
        <v>45523</v>
      </c>
      <c r="E121" s="271">
        <v>45459</v>
      </c>
      <c r="F121" s="8" t="s">
        <v>66</v>
      </c>
      <c r="G121" s="8" t="s">
        <v>26</v>
      </c>
      <c r="H121" s="274" t="s">
        <v>195</v>
      </c>
      <c r="I121" s="6"/>
      <c r="J121" s="8">
        <v>10</v>
      </c>
      <c r="K121" s="8">
        <v>1</v>
      </c>
      <c r="L121" s="8">
        <v>2</v>
      </c>
      <c r="M121" s="269" t="s">
        <v>196</v>
      </c>
      <c r="N121" s="273">
        <v>704966964</v>
      </c>
      <c r="O121" t="s">
        <v>197</v>
      </c>
      <c r="P121"/>
      <c r="Q121" s="1" t="s">
        <v>31</v>
      </c>
      <c r="R121" s="4">
        <v>2187</v>
      </c>
      <c r="S121" s="4" t="s">
        <v>198</v>
      </c>
      <c r="T121" s="9"/>
      <c r="U121" s="33"/>
      <c r="V121" s="245" t="str">
        <f t="shared" si="70"/>
        <v>S</v>
      </c>
      <c r="W121" s="146">
        <f t="shared" si="49"/>
        <v>2</v>
      </c>
      <c r="X121" s="146">
        <f t="shared" si="69"/>
        <v>2</v>
      </c>
      <c r="Z121" s="42">
        <f t="shared" si="71"/>
        <v>45459</v>
      </c>
      <c r="AB121">
        <f t="shared" si="72"/>
        <v>62</v>
      </c>
      <c r="AC121">
        <f t="shared" si="51"/>
        <v>0</v>
      </c>
      <c r="AD121">
        <f t="shared" si="52"/>
        <v>1</v>
      </c>
      <c r="AE121">
        <f t="shared" si="53"/>
        <v>0</v>
      </c>
      <c r="AF121">
        <f t="shared" si="54"/>
        <v>0</v>
      </c>
      <c r="AG121">
        <f t="shared" si="55"/>
        <v>0</v>
      </c>
      <c r="AH121" s="246" t="str">
        <f t="shared" si="73"/>
        <v>web</v>
      </c>
      <c r="AT121" s="6">
        <f t="shared" si="78"/>
        <v>0</v>
      </c>
      <c r="AU121" s="6">
        <f t="shared" si="78"/>
        <v>0</v>
      </c>
      <c r="AV121" s="6">
        <f t="shared" si="78"/>
        <v>0</v>
      </c>
      <c r="AW121" s="6">
        <f t="shared" si="78"/>
        <v>0</v>
      </c>
      <c r="AX121" s="6">
        <f t="shared" si="78"/>
        <v>0</v>
      </c>
      <c r="AY121" s="6">
        <f t="shared" si="78"/>
        <v>0</v>
      </c>
      <c r="AZ121" s="6">
        <f t="shared" si="78"/>
        <v>0</v>
      </c>
      <c r="BA121" s="6">
        <f t="shared" si="78"/>
        <v>0</v>
      </c>
      <c r="BB121" s="6">
        <f t="shared" si="78"/>
        <v>0</v>
      </c>
      <c r="BC121" s="6">
        <f t="shared" si="78"/>
        <v>0</v>
      </c>
      <c r="BD121" s="6">
        <f t="shared" si="79"/>
        <v>0</v>
      </c>
      <c r="BE121" s="6">
        <f t="shared" si="79"/>
        <v>0</v>
      </c>
      <c r="BF121" s="6">
        <f t="shared" si="79"/>
        <v>0</v>
      </c>
      <c r="BG121" s="6">
        <f t="shared" si="79"/>
        <v>0</v>
      </c>
      <c r="BH121" s="6">
        <f t="shared" si="79"/>
        <v>0</v>
      </c>
      <c r="BI121" s="6">
        <f t="shared" si="79"/>
        <v>0</v>
      </c>
      <c r="BJ121" s="6">
        <f t="shared" si="79"/>
        <v>0</v>
      </c>
      <c r="BK121" s="6">
        <f t="shared" si="79"/>
        <v>0</v>
      </c>
      <c r="BL121" s="6">
        <f t="shared" si="79"/>
        <v>0</v>
      </c>
      <c r="BM121" s="6">
        <f t="shared" si="79"/>
        <v>0</v>
      </c>
      <c r="BN121" s="6">
        <f t="shared" si="80"/>
        <v>0</v>
      </c>
      <c r="BO121" s="6">
        <f t="shared" si="80"/>
        <v>0</v>
      </c>
      <c r="BP121" s="6">
        <f t="shared" si="80"/>
        <v>0</v>
      </c>
      <c r="BQ121" s="6">
        <f t="shared" si="80"/>
        <v>0</v>
      </c>
      <c r="BR121" s="6">
        <f t="shared" si="80"/>
        <v>2</v>
      </c>
      <c r="BS121" s="6">
        <f t="shared" si="80"/>
        <v>2</v>
      </c>
      <c r="BT121" s="6">
        <f t="shared" si="80"/>
        <v>2</v>
      </c>
      <c r="BU121" s="6">
        <f t="shared" si="80"/>
        <v>2</v>
      </c>
      <c r="BV121" s="6">
        <f t="shared" si="80"/>
        <v>2</v>
      </c>
      <c r="BW121" s="6">
        <f t="shared" si="80"/>
        <v>2</v>
      </c>
      <c r="BX121" s="6">
        <f t="shared" si="81"/>
        <v>2</v>
      </c>
      <c r="BY121" s="6">
        <f t="shared" si="81"/>
        <v>2</v>
      </c>
      <c r="BZ121" s="6">
        <f t="shared" si="81"/>
        <v>2</v>
      </c>
      <c r="CA121" s="6">
        <f t="shared" si="81"/>
        <v>2</v>
      </c>
      <c r="CB121" s="6">
        <f t="shared" si="81"/>
        <v>2</v>
      </c>
      <c r="CC121" s="6">
        <f t="shared" si="81"/>
        <v>2</v>
      </c>
      <c r="CD121" s="6">
        <f t="shared" si="81"/>
        <v>2</v>
      </c>
      <c r="CE121" s="6">
        <f t="shared" si="81"/>
        <v>2</v>
      </c>
      <c r="CF121" s="6">
        <f t="shared" si="81"/>
        <v>2</v>
      </c>
      <c r="CG121" s="6">
        <f t="shared" si="81"/>
        <v>2</v>
      </c>
      <c r="CH121" s="6">
        <f t="shared" si="81"/>
        <v>2</v>
      </c>
      <c r="CI121" s="6">
        <f t="shared" si="81"/>
        <v>2</v>
      </c>
      <c r="CJ121" s="6">
        <f t="shared" si="81"/>
        <v>2</v>
      </c>
      <c r="CK121" s="6"/>
      <c r="CL121" s="6"/>
    </row>
    <row r="122" spans="1:90" x14ac:dyDescent="0.35">
      <c r="A122" s="8">
        <v>121</v>
      </c>
      <c r="B122" s="6" t="s">
        <v>199</v>
      </c>
      <c r="C122" s="266">
        <v>45471</v>
      </c>
      <c r="D122" s="266">
        <v>45473</v>
      </c>
      <c r="E122" s="266">
        <v>45464</v>
      </c>
      <c r="F122" s="140" t="s">
        <v>28</v>
      </c>
      <c r="G122" s="140"/>
      <c r="H122" s="274"/>
      <c r="I122" s="6"/>
      <c r="J122" s="8"/>
      <c r="K122" s="8"/>
      <c r="L122" s="8"/>
      <c r="M122" s="6"/>
      <c r="N122" s="275"/>
      <c r="O122" s="6"/>
      <c r="P122" s="8"/>
      <c r="Q122" s="8"/>
      <c r="R122" s="9"/>
      <c r="S122" s="9"/>
      <c r="T122" s="9"/>
      <c r="U122" s="33"/>
      <c r="V122" s="245" t="str">
        <f t="shared" si="70"/>
        <v>cansl</v>
      </c>
      <c r="W122" s="146">
        <f t="shared" si="49"/>
        <v>0</v>
      </c>
      <c r="X122" s="146"/>
      <c r="Z122" s="42">
        <f t="shared" si="71"/>
        <v>45464</v>
      </c>
      <c r="AA122" s="236">
        <v>45468</v>
      </c>
      <c r="AB122">
        <f t="shared" si="72"/>
        <v>7</v>
      </c>
      <c r="AC122">
        <f t="shared" si="51"/>
        <v>1</v>
      </c>
      <c r="AD122">
        <f t="shared" si="52"/>
        <v>0</v>
      </c>
      <c r="AE122">
        <f t="shared" si="53"/>
        <v>0</v>
      </c>
      <c r="AF122">
        <f t="shared" si="54"/>
        <v>0</v>
      </c>
      <c r="AG122">
        <f t="shared" si="55"/>
        <v>0</v>
      </c>
      <c r="AH122" s="246">
        <f t="shared" si="73"/>
        <v>0</v>
      </c>
      <c r="AT122" s="6">
        <f t="shared" ref="AT122:BC131" si="82">IF($Z122&lt;AT$1,$X122*$K122,0)</f>
        <v>0</v>
      </c>
      <c r="AU122" s="6">
        <f t="shared" si="82"/>
        <v>0</v>
      </c>
      <c r="AV122" s="6">
        <f t="shared" si="82"/>
        <v>0</v>
      </c>
      <c r="AW122" s="6">
        <f t="shared" si="82"/>
        <v>0</v>
      </c>
      <c r="AX122" s="6">
        <f t="shared" si="82"/>
        <v>0</v>
      </c>
      <c r="AY122" s="6">
        <f t="shared" si="82"/>
        <v>0</v>
      </c>
      <c r="AZ122" s="6">
        <f t="shared" si="82"/>
        <v>0</v>
      </c>
      <c r="BA122" s="6">
        <f t="shared" si="82"/>
        <v>0</v>
      </c>
      <c r="BB122" s="6">
        <f t="shared" si="82"/>
        <v>0</v>
      </c>
      <c r="BC122" s="6">
        <f t="shared" si="82"/>
        <v>0</v>
      </c>
      <c r="BD122" s="6">
        <f t="shared" ref="BD122:BM131" si="83">IF($Z122&lt;BD$1,$X122*$K122,0)</f>
        <v>0</v>
      </c>
      <c r="BE122" s="6">
        <f t="shared" si="83"/>
        <v>0</v>
      </c>
      <c r="BF122" s="6">
        <f t="shared" si="83"/>
        <v>0</v>
      </c>
      <c r="BG122" s="6">
        <f t="shared" si="83"/>
        <v>0</v>
      </c>
      <c r="BH122" s="6">
        <f t="shared" si="83"/>
        <v>0</v>
      </c>
      <c r="BI122" s="6">
        <f t="shared" si="83"/>
        <v>0</v>
      </c>
      <c r="BJ122" s="6">
        <f t="shared" si="83"/>
        <v>0</v>
      </c>
      <c r="BK122" s="6">
        <f t="shared" si="83"/>
        <v>0</v>
      </c>
      <c r="BL122" s="6">
        <f t="shared" si="83"/>
        <v>0</v>
      </c>
      <c r="BM122" s="6">
        <f t="shared" si="83"/>
        <v>0</v>
      </c>
      <c r="BN122" s="6">
        <f t="shared" ref="BN122:BW131" si="84">IF($Z122&lt;BN$1,$X122*$K122,0)</f>
        <v>0</v>
      </c>
      <c r="BO122" s="6">
        <f t="shared" si="84"/>
        <v>0</v>
      </c>
      <c r="BP122" s="6">
        <f t="shared" si="84"/>
        <v>0</v>
      </c>
      <c r="BQ122" s="6">
        <f t="shared" si="84"/>
        <v>0</v>
      </c>
      <c r="BR122" s="6">
        <f t="shared" si="84"/>
        <v>0</v>
      </c>
      <c r="BS122" s="6">
        <f t="shared" si="84"/>
        <v>0</v>
      </c>
      <c r="BT122" s="6">
        <f t="shared" si="84"/>
        <v>0</v>
      </c>
      <c r="BU122" s="6">
        <f t="shared" si="84"/>
        <v>0</v>
      </c>
      <c r="BV122" s="6">
        <f t="shared" si="84"/>
        <v>0</v>
      </c>
      <c r="BW122" s="6">
        <f t="shared" si="84"/>
        <v>0</v>
      </c>
      <c r="BX122" s="6">
        <f t="shared" ref="BX122:CJ131" si="85">IF($Z122&lt;BX$1,$X122*$K122,0)</f>
        <v>0</v>
      </c>
      <c r="BY122" s="6">
        <f t="shared" si="85"/>
        <v>0</v>
      </c>
      <c r="BZ122" s="6">
        <f t="shared" si="85"/>
        <v>0</v>
      </c>
      <c r="CA122" s="6">
        <f t="shared" si="85"/>
        <v>0</v>
      </c>
      <c r="CB122" s="6">
        <f t="shared" si="85"/>
        <v>0</v>
      </c>
      <c r="CC122" s="6">
        <f t="shared" si="85"/>
        <v>0</v>
      </c>
      <c r="CD122" s="6">
        <f t="shared" si="85"/>
        <v>0</v>
      </c>
      <c r="CE122" s="6">
        <f t="shared" si="85"/>
        <v>0</v>
      </c>
      <c r="CF122" s="6">
        <f t="shared" si="85"/>
        <v>0</v>
      </c>
      <c r="CG122" s="6">
        <f t="shared" si="85"/>
        <v>0</v>
      </c>
      <c r="CH122" s="6">
        <f t="shared" si="85"/>
        <v>0</v>
      </c>
      <c r="CI122" s="6">
        <f t="shared" si="85"/>
        <v>0</v>
      </c>
      <c r="CJ122" s="6">
        <f t="shared" si="85"/>
        <v>0</v>
      </c>
      <c r="CK122" s="6"/>
      <c r="CL122" s="6"/>
    </row>
    <row r="123" spans="1:90" x14ac:dyDescent="0.35">
      <c r="A123" s="8">
        <v>122</v>
      </c>
      <c r="B123" s="6" t="s">
        <v>200</v>
      </c>
      <c r="C123" s="266">
        <v>45474</v>
      </c>
      <c r="D123" s="266">
        <v>45478</v>
      </c>
      <c r="E123" s="266">
        <v>45467</v>
      </c>
      <c r="F123" s="140" t="s">
        <v>30</v>
      </c>
      <c r="G123" s="140" t="s">
        <v>95</v>
      </c>
      <c r="H123" s="274"/>
      <c r="I123" s="6"/>
      <c r="J123" s="8"/>
      <c r="K123" s="8">
        <v>1</v>
      </c>
      <c r="L123" s="8">
        <v>2</v>
      </c>
      <c r="M123" s="6"/>
      <c r="N123" s="275">
        <v>60108026</v>
      </c>
      <c r="O123" s="6"/>
      <c r="P123" s="8"/>
      <c r="Q123" s="8" t="s">
        <v>31</v>
      </c>
      <c r="R123" s="9"/>
      <c r="S123" s="9"/>
      <c r="T123" s="9"/>
      <c r="U123" s="33"/>
      <c r="V123" s="245" t="str">
        <f t="shared" si="70"/>
        <v>DK</v>
      </c>
      <c r="W123" s="146">
        <f t="shared" si="49"/>
        <v>2</v>
      </c>
      <c r="X123" s="146">
        <f t="shared" si="69"/>
        <v>4</v>
      </c>
      <c r="Z123" s="42">
        <f t="shared" si="71"/>
        <v>45467</v>
      </c>
      <c r="AB123">
        <f t="shared" si="72"/>
        <v>7</v>
      </c>
      <c r="AC123">
        <f t="shared" si="51"/>
        <v>1</v>
      </c>
      <c r="AD123">
        <f t="shared" si="52"/>
        <v>0</v>
      </c>
      <c r="AE123">
        <f t="shared" si="53"/>
        <v>0</v>
      </c>
      <c r="AF123">
        <f t="shared" si="54"/>
        <v>0</v>
      </c>
      <c r="AG123">
        <f t="shared" si="55"/>
        <v>0</v>
      </c>
      <c r="AH123" s="246" t="str">
        <f t="shared" si="73"/>
        <v>bc</v>
      </c>
      <c r="AT123" s="6">
        <f t="shared" si="82"/>
        <v>0</v>
      </c>
      <c r="AU123" s="6">
        <f t="shared" si="82"/>
        <v>0</v>
      </c>
      <c r="AV123" s="6">
        <f t="shared" si="82"/>
        <v>0</v>
      </c>
      <c r="AW123" s="6">
        <f t="shared" si="82"/>
        <v>0</v>
      </c>
      <c r="AX123" s="6">
        <f t="shared" si="82"/>
        <v>0</v>
      </c>
      <c r="AY123" s="6">
        <f t="shared" si="82"/>
        <v>0</v>
      </c>
      <c r="AZ123" s="6">
        <f t="shared" si="82"/>
        <v>0</v>
      </c>
      <c r="BA123" s="6">
        <f t="shared" si="82"/>
        <v>0</v>
      </c>
      <c r="BB123" s="6">
        <f t="shared" si="82"/>
        <v>0</v>
      </c>
      <c r="BC123" s="6">
        <f t="shared" si="82"/>
        <v>0</v>
      </c>
      <c r="BD123" s="6">
        <f t="shared" si="83"/>
        <v>0</v>
      </c>
      <c r="BE123" s="6">
        <f t="shared" si="83"/>
        <v>0</v>
      </c>
      <c r="BF123" s="6">
        <f t="shared" si="83"/>
        <v>0</v>
      </c>
      <c r="BG123" s="6">
        <f t="shared" si="83"/>
        <v>0</v>
      </c>
      <c r="BH123" s="6">
        <f t="shared" si="83"/>
        <v>0</v>
      </c>
      <c r="BI123" s="6">
        <f t="shared" si="83"/>
        <v>0</v>
      </c>
      <c r="BJ123" s="6">
        <f t="shared" si="83"/>
        <v>0</v>
      </c>
      <c r="BK123" s="6">
        <f t="shared" si="83"/>
        <v>0</v>
      </c>
      <c r="BL123" s="6">
        <f t="shared" si="83"/>
        <v>0</v>
      </c>
      <c r="BM123" s="6">
        <f t="shared" si="83"/>
        <v>0</v>
      </c>
      <c r="BN123" s="6">
        <f t="shared" si="84"/>
        <v>0</v>
      </c>
      <c r="BO123" s="6">
        <f t="shared" si="84"/>
        <v>0</v>
      </c>
      <c r="BP123" s="6">
        <f t="shared" si="84"/>
        <v>0</v>
      </c>
      <c r="BQ123" s="6">
        <f t="shared" si="84"/>
        <v>0</v>
      </c>
      <c r="BR123" s="6">
        <f t="shared" si="84"/>
        <v>0</v>
      </c>
      <c r="BS123" s="6">
        <f t="shared" si="84"/>
        <v>0</v>
      </c>
      <c r="BT123" s="6">
        <f t="shared" si="84"/>
        <v>4</v>
      </c>
      <c r="BU123" s="6">
        <f t="shared" si="84"/>
        <v>4</v>
      </c>
      <c r="BV123" s="6">
        <f t="shared" si="84"/>
        <v>4</v>
      </c>
      <c r="BW123" s="6">
        <f t="shared" si="84"/>
        <v>4</v>
      </c>
      <c r="BX123" s="6">
        <f t="shared" si="85"/>
        <v>4</v>
      </c>
      <c r="BY123" s="6">
        <f t="shared" si="85"/>
        <v>4</v>
      </c>
      <c r="BZ123" s="6">
        <f t="shared" si="85"/>
        <v>4</v>
      </c>
      <c r="CA123" s="6">
        <f t="shared" si="85"/>
        <v>4</v>
      </c>
      <c r="CB123" s="6">
        <f t="shared" si="85"/>
        <v>4</v>
      </c>
      <c r="CC123" s="6">
        <f t="shared" si="85"/>
        <v>4</v>
      </c>
      <c r="CD123" s="6">
        <f t="shared" si="85"/>
        <v>4</v>
      </c>
      <c r="CE123" s="6">
        <f t="shared" si="85"/>
        <v>4</v>
      </c>
      <c r="CF123" s="6">
        <f t="shared" si="85"/>
        <v>4</v>
      </c>
      <c r="CG123" s="6">
        <f t="shared" si="85"/>
        <v>4</v>
      </c>
      <c r="CH123" s="6">
        <f t="shared" si="85"/>
        <v>4</v>
      </c>
      <c r="CI123" s="6">
        <f t="shared" si="85"/>
        <v>4</v>
      </c>
      <c r="CJ123" s="6">
        <f t="shared" si="85"/>
        <v>4</v>
      </c>
      <c r="CK123" s="6"/>
      <c r="CL123" s="6"/>
    </row>
    <row r="124" spans="1:90" x14ac:dyDescent="0.35">
      <c r="A124" s="8">
        <v>123</v>
      </c>
      <c r="B124" s="6" t="s">
        <v>201</v>
      </c>
      <c r="C124" s="266">
        <v>45478</v>
      </c>
      <c r="D124" s="266">
        <v>45482</v>
      </c>
      <c r="E124" s="266">
        <v>45475</v>
      </c>
      <c r="F124" s="140" t="s">
        <v>66</v>
      </c>
      <c r="G124" s="140" t="s">
        <v>95</v>
      </c>
      <c r="H124" s="274"/>
      <c r="I124" s="6"/>
      <c r="J124" s="8"/>
      <c r="K124" s="8">
        <v>1</v>
      </c>
      <c r="L124" s="8">
        <v>2</v>
      </c>
      <c r="M124" s="6"/>
      <c r="N124" s="275">
        <v>733584122</v>
      </c>
      <c r="O124" s="6"/>
      <c r="P124" s="8"/>
      <c r="Q124" s="8" t="s">
        <v>31</v>
      </c>
      <c r="R124" s="9"/>
      <c r="S124" s="9"/>
      <c r="T124" s="9"/>
      <c r="U124" s="33"/>
      <c r="V124" s="245" t="str">
        <f t="shared" si="70"/>
        <v>S</v>
      </c>
      <c r="W124" s="146">
        <f t="shared" si="49"/>
        <v>2</v>
      </c>
      <c r="X124" s="146">
        <f t="shared" si="69"/>
        <v>4</v>
      </c>
      <c r="Z124" s="42">
        <f t="shared" si="71"/>
        <v>45475</v>
      </c>
      <c r="AB124">
        <f t="shared" si="72"/>
        <v>3</v>
      </c>
      <c r="AC124">
        <f t="shared" si="51"/>
        <v>1</v>
      </c>
      <c r="AD124">
        <f t="shared" si="52"/>
        <v>0</v>
      </c>
      <c r="AE124">
        <f t="shared" si="53"/>
        <v>0</v>
      </c>
      <c r="AF124">
        <f t="shared" si="54"/>
        <v>0</v>
      </c>
      <c r="AG124">
        <f t="shared" si="55"/>
        <v>0</v>
      </c>
      <c r="AH124" s="246" t="str">
        <f t="shared" si="73"/>
        <v>bc</v>
      </c>
      <c r="AT124" s="6">
        <f t="shared" si="82"/>
        <v>0</v>
      </c>
      <c r="AU124" s="6">
        <f t="shared" si="82"/>
        <v>0</v>
      </c>
      <c r="AV124" s="6">
        <f t="shared" si="82"/>
        <v>0</v>
      </c>
      <c r="AW124" s="6">
        <f t="shared" si="82"/>
        <v>0</v>
      </c>
      <c r="AX124" s="6">
        <f t="shared" si="82"/>
        <v>0</v>
      </c>
      <c r="AY124" s="6">
        <f t="shared" si="82"/>
        <v>0</v>
      </c>
      <c r="AZ124" s="6">
        <f t="shared" si="82"/>
        <v>0</v>
      </c>
      <c r="BA124" s="6">
        <f t="shared" si="82"/>
        <v>0</v>
      </c>
      <c r="BB124" s="6">
        <f t="shared" si="82"/>
        <v>0</v>
      </c>
      <c r="BC124" s="6">
        <f t="shared" si="82"/>
        <v>0</v>
      </c>
      <c r="BD124" s="6">
        <f t="shared" si="83"/>
        <v>0</v>
      </c>
      <c r="BE124" s="6">
        <f t="shared" si="83"/>
        <v>0</v>
      </c>
      <c r="BF124" s="6">
        <f t="shared" si="83"/>
        <v>0</v>
      </c>
      <c r="BG124" s="6">
        <f t="shared" si="83"/>
        <v>0</v>
      </c>
      <c r="BH124" s="6">
        <f t="shared" si="83"/>
        <v>0</v>
      </c>
      <c r="BI124" s="6">
        <f t="shared" si="83"/>
        <v>0</v>
      </c>
      <c r="BJ124" s="6">
        <f t="shared" si="83"/>
        <v>0</v>
      </c>
      <c r="BK124" s="6">
        <f t="shared" si="83"/>
        <v>0</v>
      </c>
      <c r="BL124" s="6">
        <f t="shared" si="83"/>
        <v>0</v>
      </c>
      <c r="BM124" s="6">
        <f t="shared" si="83"/>
        <v>0</v>
      </c>
      <c r="BN124" s="6">
        <f t="shared" si="84"/>
        <v>0</v>
      </c>
      <c r="BO124" s="6">
        <f t="shared" si="84"/>
        <v>0</v>
      </c>
      <c r="BP124" s="6">
        <f t="shared" si="84"/>
        <v>0</v>
      </c>
      <c r="BQ124" s="6">
        <f t="shared" si="84"/>
        <v>0</v>
      </c>
      <c r="BR124" s="6">
        <f t="shared" si="84"/>
        <v>0</v>
      </c>
      <c r="BS124" s="6">
        <f t="shared" si="84"/>
        <v>0</v>
      </c>
      <c r="BT124" s="6">
        <f t="shared" si="84"/>
        <v>0</v>
      </c>
      <c r="BU124" s="6">
        <f t="shared" si="84"/>
        <v>4</v>
      </c>
      <c r="BV124" s="6">
        <f t="shared" si="84"/>
        <v>4</v>
      </c>
      <c r="BW124" s="6">
        <f t="shared" si="84"/>
        <v>4</v>
      </c>
      <c r="BX124" s="6">
        <f t="shared" si="85"/>
        <v>4</v>
      </c>
      <c r="BY124" s="6">
        <f t="shared" si="85"/>
        <v>4</v>
      </c>
      <c r="BZ124" s="6">
        <f t="shared" si="85"/>
        <v>4</v>
      </c>
      <c r="CA124" s="6">
        <f t="shared" si="85"/>
        <v>4</v>
      </c>
      <c r="CB124" s="6">
        <f t="shared" si="85"/>
        <v>4</v>
      </c>
      <c r="CC124" s="6">
        <f t="shared" si="85"/>
        <v>4</v>
      </c>
      <c r="CD124" s="6">
        <f t="shared" si="85"/>
        <v>4</v>
      </c>
      <c r="CE124" s="6">
        <f t="shared" si="85"/>
        <v>4</v>
      </c>
      <c r="CF124" s="6">
        <f t="shared" si="85"/>
        <v>4</v>
      </c>
      <c r="CG124" s="6">
        <f t="shared" si="85"/>
        <v>4</v>
      </c>
      <c r="CH124" s="6">
        <f t="shared" si="85"/>
        <v>4</v>
      </c>
      <c r="CI124" s="6">
        <f t="shared" si="85"/>
        <v>4</v>
      </c>
      <c r="CJ124" s="6">
        <f t="shared" si="85"/>
        <v>4</v>
      </c>
      <c r="CK124" s="6"/>
      <c r="CL124" s="6"/>
    </row>
    <row r="125" spans="1:90" x14ac:dyDescent="0.35">
      <c r="A125" s="8">
        <v>124</v>
      </c>
      <c r="B125" s="6" t="s">
        <v>202</v>
      </c>
      <c r="C125" s="266">
        <v>45556</v>
      </c>
      <c r="D125" s="266">
        <v>45558</v>
      </c>
      <c r="E125" s="266">
        <v>45486</v>
      </c>
      <c r="F125" s="140" t="s">
        <v>30</v>
      </c>
      <c r="G125" s="140" t="s">
        <v>26</v>
      </c>
      <c r="H125" s="274"/>
      <c r="I125" s="6"/>
      <c r="J125" s="8"/>
      <c r="K125" s="8">
        <v>2</v>
      </c>
      <c r="L125" s="8">
        <v>4</v>
      </c>
      <c r="M125" s="264" t="s">
        <v>203</v>
      </c>
      <c r="N125" s="275"/>
      <c r="O125" s="6"/>
      <c r="P125" s="8" t="s">
        <v>187</v>
      </c>
      <c r="Q125" s="8" t="s">
        <v>31</v>
      </c>
      <c r="R125" s="9"/>
      <c r="S125" s="9"/>
      <c r="T125" s="9">
        <v>3620</v>
      </c>
      <c r="U125" s="33"/>
      <c r="V125" s="245" t="str">
        <f t="shared" si="70"/>
        <v>DK</v>
      </c>
      <c r="W125" s="146">
        <f t="shared" si="49"/>
        <v>4</v>
      </c>
      <c r="X125" s="146">
        <f t="shared" ref="X125:X156" si="86">(D125-C125)</f>
        <v>2</v>
      </c>
      <c r="Z125" s="42">
        <f t="shared" si="71"/>
        <v>45486</v>
      </c>
      <c r="AB125">
        <f t="shared" si="72"/>
        <v>70</v>
      </c>
      <c r="AC125">
        <f t="shared" si="51"/>
        <v>0</v>
      </c>
      <c r="AD125">
        <f t="shared" si="52"/>
        <v>1</v>
      </c>
      <c r="AE125">
        <f t="shared" si="53"/>
        <v>0</v>
      </c>
      <c r="AF125">
        <f t="shared" si="54"/>
        <v>0</v>
      </c>
      <c r="AG125">
        <f t="shared" si="55"/>
        <v>0</v>
      </c>
      <c r="AH125" s="246" t="str">
        <f t="shared" si="73"/>
        <v>web</v>
      </c>
      <c r="AT125" s="6">
        <f t="shared" si="82"/>
        <v>0</v>
      </c>
      <c r="AU125" s="6">
        <f t="shared" si="82"/>
        <v>0</v>
      </c>
      <c r="AV125" s="6">
        <f t="shared" si="82"/>
        <v>0</v>
      </c>
      <c r="AW125" s="6">
        <f t="shared" si="82"/>
        <v>0</v>
      </c>
      <c r="AX125" s="6">
        <f t="shared" si="82"/>
        <v>0</v>
      </c>
      <c r="AY125" s="6">
        <f t="shared" si="82"/>
        <v>0</v>
      </c>
      <c r="AZ125" s="6">
        <f t="shared" si="82"/>
        <v>0</v>
      </c>
      <c r="BA125" s="6">
        <f t="shared" si="82"/>
        <v>0</v>
      </c>
      <c r="BB125" s="6">
        <f t="shared" si="82"/>
        <v>0</v>
      </c>
      <c r="BC125" s="6">
        <f t="shared" si="82"/>
        <v>0</v>
      </c>
      <c r="BD125" s="6">
        <f t="shared" si="83"/>
        <v>0</v>
      </c>
      <c r="BE125" s="6">
        <f t="shared" si="83"/>
        <v>0</v>
      </c>
      <c r="BF125" s="6">
        <f t="shared" si="83"/>
        <v>0</v>
      </c>
      <c r="BG125" s="6">
        <f t="shared" si="83"/>
        <v>0</v>
      </c>
      <c r="BH125" s="6">
        <f t="shared" si="83"/>
        <v>0</v>
      </c>
      <c r="BI125" s="6">
        <f t="shared" si="83"/>
        <v>0</v>
      </c>
      <c r="BJ125" s="6">
        <f t="shared" si="83"/>
        <v>0</v>
      </c>
      <c r="BK125" s="6">
        <f t="shared" si="83"/>
        <v>0</v>
      </c>
      <c r="BL125" s="6">
        <f t="shared" si="83"/>
        <v>0</v>
      </c>
      <c r="BM125" s="6">
        <f t="shared" si="83"/>
        <v>0</v>
      </c>
      <c r="BN125" s="6">
        <f t="shared" si="84"/>
        <v>0</v>
      </c>
      <c r="BO125" s="6">
        <f t="shared" si="84"/>
        <v>0</v>
      </c>
      <c r="BP125" s="6">
        <f t="shared" si="84"/>
        <v>0</v>
      </c>
      <c r="BQ125" s="6">
        <f t="shared" si="84"/>
        <v>0</v>
      </c>
      <c r="BR125" s="6">
        <f t="shared" si="84"/>
        <v>0</v>
      </c>
      <c r="BS125" s="6">
        <f t="shared" si="84"/>
        <v>0</v>
      </c>
      <c r="BT125" s="6">
        <f t="shared" si="84"/>
        <v>0</v>
      </c>
      <c r="BU125" s="6">
        <f t="shared" si="84"/>
        <v>0</v>
      </c>
      <c r="BV125" s="6">
        <f t="shared" si="84"/>
        <v>4</v>
      </c>
      <c r="BW125" s="6">
        <f t="shared" si="84"/>
        <v>4</v>
      </c>
      <c r="BX125" s="6">
        <f t="shared" si="85"/>
        <v>4</v>
      </c>
      <c r="BY125" s="6">
        <f t="shared" si="85"/>
        <v>4</v>
      </c>
      <c r="BZ125" s="6">
        <f t="shared" si="85"/>
        <v>4</v>
      </c>
      <c r="CA125" s="6">
        <f t="shared" si="85"/>
        <v>4</v>
      </c>
      <c r="CB125" s="6">
        <f t="shared" si="85"/>
        <v>4</v>
      </c>
      <c r="CC125" s="6">
        <f t="shared" si="85"/>
        <v>4</v>
      </c>
      <c r="CD125" s="6">
        <f t="shared" si="85"/>
        <v>4</v>
      </c>
      <c r="CE125" s="6">
        <f t="shared" si="85"/>
        <v>4</v>
      </c>
      <c r="CF125" s="6">
        <f t="shared" si="85"/>
        <v>4</v>
      </c>
      <c r="CG125" s="6">
        <f t="shared" si="85"/>
        <v>4</v>
      </c>
      <c r="CH125" s="6">
        <f t="shared" si="85"/>
        <v>4</v>
      </c>
      <c r="CI125" s="6">
        <f t="shared" si="85"/>
        <v>4</v>
      </c>
      <c r="CJ125" s="6">
        <f t="shared" si="85"/>
        <v>4</v>
      </c>
      <c r="CK125" s="6"/>
      <c r="CL125" s="6"/>
    </row>
    <row r="126" spans="1:90" x14ac:dyDescent="0.35">
      <c r="A126" s="8">
        <v>125</v>
      </c>
      <c r="B126" s="6" t="s">
        <v>204</v>
      </c>
      <c r="C126" s="266">
        <v>45509</v>
      </c>
      <c r="D126" s="266">
        <v>45511</v>
      </c>
      <c r="E126" s="266"/>
      <c r="F126" s="140" t="s">
        <v>28</v>
      </c>
      <c r="G126" s="140"/>
      <c r="H126" s="274"/>
      <c r="I126" s="6"/>
      <c r="J126" s="8"/>
      <c r="K126" s="8"/>
      <c r="L126" s="8"/>
      <c r="M126" s="6"/>
      <c r="N126" s="275"/>
      <c r="O126" s="6"/>
      <c r="P126" s="8"/>
      <c r="Q126" s="8"/>
      <c r="R126" s="9"/>
      <c r="S126" s="9"/>
      <c r="T126" s="9"/>
      <c r="U126" s="33"/>
      <c r="V126" s="245" t="str">
        <f t="shared" si="70"/>
        <v>cansl</v>
      </c>
      <c r="W126" s="146">
        <f t="shared" si="49"/>
        <v>0</v>
      </c>
      <c r="X126" s="146"/>
      <c r="Z126" s="42">
        <f t="shared" si="71"/>
        <v>0</v>
      </c>
      <c r="AB126">
        <f t="shared" si="72"/>
        <v>45509</v>
      </c>
      <c r="AC126">
        <f t="shared" si="51"/>
        <v>0</v>
      </c>
      <c r="AD126">
        <f t="shared" si="52"/>
        <v>0</v>
      </c>
      <c r="AE126">
        <f t="shared" si="53"/>
        <v>0</v>
      </c>
      <c r="AF126">
        <f t="shared" si="54"/>
        <v>0</v>
      </c>
      <c r="AG126">
        <f t="shared" si="55"/>
        <v>1</v>
      </c>
      <c r="AH126" s="246">
        <f t="shared" si="73"/>
        <v>0</v>
      </c>
      <c r="AT126" s="6">
        <f t="shared" si="82"/>
        <v>0</v>
      </c>
      <c r="AU126" s="6">
        <f t="shared" si="82"/>
        <v>0</v>
      </c>
      <c r="AV126" s="6">
        <f t="shared" si="82"/>
        <v>0</v>
      </c>
      <c r="AW126" s="6">
        <f t="shared" si="82"/>
        <v>0</v>
      </c>
      <c r="AX126" s="6">
        <f t="shared" si="82"/>
        <v>0</v>
      </c>
      <c r="AY126" s="6">
        <f t="shared" si="82"/>
        <v>0</v>
      </c>
      <c r="AZ126" s="6">
        <f t="shared" si="82"/>
        <v>0</v>
      </c>
      <c r="BA126" s="6">
        <f t="shared" si="82"/>
        <v>0</v>
      </c>
      <c r="BB126" s="6">
        <f t="shared" si="82"/>
        <v>0</v>
      </c>
      <c r="BC126" s="6">
        <f t="shared" si="82"/>
        <v>0</v>
      </c>
      <c r="BD126" s="6">
        <f t="shared" si="83"/>
        <v>0</v>
      </c>
      <c r="BE126" s="6">
        <f t="shared" si="83"/>
        <v>0</v>
      </c>
      <c r="BF126" s="6">
        <f t="shared" si="83"/>
        <v>0</v>
      </c>
      <c r="BG126" s="6">
        <f t="shared" si="83"/>
        <v>0</v>
      </c>
      <c r="BH126" s="6">
        <f t="shared" si="83"/>
        <v>0</v>
      </c>
      <c r="BI126" s="6">
        <f t="shared" si="83"/>
        <v>0</v>
      </c>
      <c r="BJ126" s="6">
        <f t="shared" si="83"/>
        <v>0</v>
      </c>
      <c r="BK126" s="6">
        <f t="shared" si="83"/>
        <v>0</v>
      </c>
      <c r="BL126" s="6">
        <f t="shared" si="83"/>
        <v>0</v>
      </c>
      <c r="BM126" s="6">
        <f t="shared" si="83"/>
        <v>0</v>
      </c>
      <c r="BN126" s="6">
        <f t="shared" si="84"/>
        <v>0</v>
      </c>
      <c r="BO126" s="6">
        <f t="shared" si="84"/>
        <v>0</v>
      </c>
      <c r="BP126" s="6">
        <f t="shared" si="84"/>
        <v>0</v>
      </c>
      <c r="BQ126" s="6">
        <f t="shared" si="84"/>
        <v>0</v>
      </c>
      <c r="BR126" s="6">
        <f t="shared" si="84"/>
        <v>0</v>
      </c>
      <c r="BS126" s="6">
        <f t="shared" si="84"/>
        <v>0</v>
      </c>
      <c r="BT126" s="6">
        <f t="shared" si="84"/>
        <v>0</v>
      </c>
      <c r="BU126" s="6">
        <f t="shared" si="84"/>
        <v>0</v>
      </c>
      <c r="BV126" s="6">
        <f t="shared" si="84"/>
        <v>0</v>
      </c>
      <c r="BW126" s="6">
        <f t="shared" si="84"/>
        <v>0</v>
      </c>
      <c r="BX126" s="6">
        <f t="shared" si="85"/>
        <v>0</v>
      </c>
      <c r="BY126" s="6">
        <f t="shared" si="85"/>
        <v>0</v>
      </c>
      <c r="BZ126" s="6">
        <f t="shared" si="85"/>
        <v>0</v>
      </c>
      <c r="CA126" s="6">
        <f t="shared" si="85"/>
        <v>0</v>
      </c>
      <c r="CB126" s="6">
        <f t="shared" si="85"/>
        <v>0</v>
      </c>
      <c r="CC126" s="6">
        <f t="shared" si="85"/>
        <v>0</v>
      </c>
      <c r="CD126" s="6">
        <f t="shared" si="85"/>
        <v>0</v>
      </c>
      <c r="CE126" s="6">
        <f t="shared" si="85"/>
        <v>0</v>
      </c>
      <c r="CF126" s="6">
        <f t="shared" si="85"/>
        <v>0</v>
      </c>
      <c r="CG126" s="6">
        <f t="shared" si="85"/>
        <v>0</v>
      </c>
      <c r="CH126" s="6">
        <f t="shared" si="85"/>
        <v>0</v>
      </c>
      <c r="CI126" s="6">
        <f t="shared" si="85"/>
        <v>0</v>
      </c>
      <c r="CJ126" s="6">
        <f t="shared" si="85"/>
        <v>0</v>
      </c>
      <c r="CK126" s="6"/>
      <c r="CL126" s="6"/>
    </row>
    <row r="127" spans="1:90" x14ac:dyDescent="0.35">
      <c r="A127" s="8">
        <v>126</v>
      </c>
      <c r="B127" s="6" t="s">
        <v>205</v>
      </c>
      <c r="C127" s="266">
        <v>45506</v>
      </c>
      <c r="D127" s="266">
        <v>45508</v>
      </c>
      <c r="E127" s="266">
        <v>45498</v>
      </c>
      <c r="F127" s="140" t="s">
        <v>30</v>
      </c>
      <c r="G127" s="140" t="s">
        <v>95</v>
      </c>
      <c r="H127" s="274"/>
      <c r="I127" s="6"/>
      <c r="J127" s="8"/>
      <c r="K127" s="8"/>
      <c r="L127" s="8"/>
      <c r="M127" s="6"/>
      <c r="N127" s="275">
        <v>42370234</v>
      </c>
      <c r="O127" s="6"/>
      <c r="P127" s="8"/>
      <c r="Q127" s="8" t="s">
        <v>31</v>
      </c>
      <c r="R127" s="9"/>
      <c r="S127" s="9"/>
      <c r="T127" s="9"/>
      <c r="U127" s="33"/>
      <c r="V127" s="245" t="str">
        <f t="shared" si="70"/>
        <v>DK</v>
      </c>
      <c r="W127" s="146">
        <f t="shared" si="49"/>
        <v>0</v>
      </c>
      <c r="X127" s="146">
        <f t="shared" si="86"/>
        <v>2</v>
      </c>
      <c r="Z127" s="42">
        <f t="shared" si="71"/>
        <v>45498</v>
      </c>
      <c r="AB127">
        <f t="shared" si="72"/>
        <v>8</v>
      </c>
      <c r="AC127">
        <f t="shared" si="51"/>
        <v>1</v>
      </c>
      <c r="AD127">
        <f t="shared" si="52"/>
        <v>0</v>
      </c>
      <c r="AE127">
        <f t="shared" si="53"/>
        <v>0</v>
      </c>
      <c r="AF127">
        <f t="shared" si="54"/>
        <v>0</v>
      </c>
      <c r="AG127">
        <f t="shared" si="55"/>
        <v>0</v>
      </c>
      <c r="AH127" s="246" t="str">
        <f t="shared" si="73"/>
        <v>bc</v>
      </c>
      <c r="AT127" s="6">
        <f t="shared" si="82"/>
        <v>0</v>
      </c>
      <c r="AU127" s="6">
        <f t="shared" si="82"/>
        <v>0</v>
      </c>
      <c r="AV127" s="6">
        <f t="shared" si="82"/>
        <v>0</v>
      </c>
      <c r="AW127" s="6">
        <f t="shared" si="82"/>
        <v>0</v>
      </c>
      <c r="AX127" s="6">
        <f t="shared" si="82"/>
        <v>0</v>
      </c>
      <c r="AY127" s="6">
        <f t="shared" si="82"/>
        <v>0</v>
      </c>
      <c r="AZ127" s="6">
        <f t="shared" si="82"/>
        <v>0</v>
      </c>
      <c r="BA127" s="6">
        <f t="shared" si="82"/>
        <v>0</v>
      </c>
      <c r="BB127" s="6">
        <f t="shared" si="82"/>
        <v>0</v>
      </c>
      <c r="BC127" s="6">
        <f t="shared" si="82"/>
        <v>0</v>
      </c>
      <c r="BD127" s="6">
        <f t="shared" si="83"/>
        <v>0</v>
      </c>
      <c r="BE127" s="6">
        <f t="shared" si="83"/>
        <v>0</v>
      </c>
      <c r="BF127" s="6">
        <f t="shared" si="83"/>
        <v>0</v>
      </c>
      <c r="BG127" s="6">
        <f t="shared" si="83"/>
        <v>0</v>
      </c>
      <c r="BH127" s="6">
        <f t="shared" si="83"/>
        <v>0</v>
      </c>
      <c r="BI127" s="6">
        <f t="shared" si="83"/>
        <v>0</v>
      </c>
      <c r="BJ127" s="6">
        <f t="shared" si="83"/>
        <v>0</v>
      </c>
      <c r="BK127" s="6">
        <f t="shared" si="83"/>
        <v>0</v>
      </c>
      <c r="BL127" s="6">
        <f t="shared" si="83"/>
        <v>0</v>
      </c>
      <c r="BM127" s="6">
        <f t="shared" si="83"/>
        <v>0</v>
      </c>
      <c r="BN127" s="6">
        <f t="shared" si="84"/>
        <v>0</v>
      </c>
      <c r="BO127" s="6">
        <f t="shared" si="84"/>
        <v>0</v>
      </c>
      <c r="BP127" s="6">
        <f t="shared" si="84"/>
        <v>0</v>
      </c>
      <c r="BQ127" s="6">
        <f t="shared" si="84"/>
        <v>0</v>
      </c>
      <c r="BR127" s="6">
        <f t="shared" si="84"/>
        <v>0</v>
      </c>
      <c r="BS127" s="6">
        <f t="shared" si="84"/>
        <v>0</v>
      </c>
      <c r="BT127" s="6">
        <f t="shared" si="84"/>
        <v>0</v>
      </c>
      <c r="BU127" s="6">
        <f t="shared" si="84"/>
        <v>0</v>
      </c>
      <c r="BV127" s="6">
        <f t="shared" si="84"/>
        <v>0</v>
      </c>
      <c r="BW127" s="6">
        <f t="shared" si="84"/>
        <v>0</v>
      </c>
      <c r="BX127" s="6">
        <f t="shared" si="85"/>
        <v>0</v>
      </c>
      <c r="BY127" s="6">
        <f t="shared" si="85"/>
        <v>0</v>
      </c>
      <c r="BZ127" s="6">
        <f t="shared" si="85"/>
        <v>0</v>
      </c>
      <c r="CA127" s="6">
        <f t="shared" si="85"/>
        <v>0</v>
      </c>
      <c r="CB127" s="6">
        <f t="shared" si="85"/>
        <v>0</v>
      </c>
      <c r="CC127" s="6">
        <f t="shared" si="85"/>
        <v>0</v>
      </c>
      <c r="CD127" s="6">
        <f t="shared" si="85"/>
        <v>0</v>
      </c>
      <c r="CE127" s="6">
        <f t="shared" si="85"/>
        <v>0</v>
      </c>
      <c r="CF127" s="6">
        <f t="shared" si="85"/>
        <v>0</v>
      </c>
      <c r="CG127" s="6">
        <f t="shared" si="85"/>
        <v>0</v>
      </c>
      <c r="CH127" s="6">
        <f t="shared" si="85"/>
        <v>0</v>
      </c>
      <c r="CI127" s="6">
        <f t="shared" si="85"/>
        <v>0</v>
      </c>
      <c r="CJ127" s="6">
        <f t="shared" si="85"/>
        <v>0</v>
      </c>
      <c r="CK127" s="6"/>
      <c r="CL127" s="6"/>
    </row>
    <row r="128" spans="1:90" x14ac:dyDescent="0.35">
      <c r="A128" s="8">
        <v>127</v>
      </c>
      <c r="B128" s="6" t="s">
        <v>206</v>
      </c>
      <c r="C128" s="266">
        <v>45509</v>
      </c>
      <c r="D128" s="266">
        <v>45511</v>
      </c>
      <c r="E128" s="266">
        <v>45503</v>
      </c>
      <c r="F128" s="140" t="s">
        <v>207</v>
      </c>
      <c r="G128" s="140" t="s">
        <v>95</v>
      </c>
      <c r="H128" s="274"/>
      <c r="I128" s="6"/>
      <c r="J128" s="8"/>
      <c r="K128" s="8">
        <v>1</v>
      </c>
      <c r="L128" s="8">
        <v>2</v>
      </c>
      <c r="M128" s="6"/>
      <c r="N128" s="275"/>
      <c r="O128" s="6"/>
      <c r="P128" s="8"/>
      <c r="Q128" s="8" t="s">
        <v>187</v>
      </c>
      <c r="R128" s="9"/>
      <c r="S128" s="9"/>
      <c r="T128" s="9"/>
      <c r="U128" s="33"/>
      <c r="V128" s="245" t="str">
        <f t="shared" si="70"/>
        <v>UK</v>
      </c>
      <c r="W128" s="146">
        <f t="shared" si="49"/>
        <v>2</v>
      </c>
      <c r="X128" s="146">
        <f t="shared" si="86"/>
        <v>2</v>
      </c>
      <c r="Z128" s="42">
        <f t="shared" si="71"/>
        <v>45503</v>
      </c>
      <c r="AB128">
        <f t="shared" si="72"/>
        <v>6</v>
      </c>
      <c r="AC128">
        <f t="shared" si="51"/>
        <v>1</v>
      </c>
      <c r="AD128">
        <f t="shared" si="52"/>
        <v>0</v>
      </c>
      <c r="AE128">
        <f t="shared" si="53"/>
        <v>0</v>
      </c>
      <c r="AF128">
        <f t="shared" si="54"/>
        <v>0</v>
      </c>
      <c r="AG128">
        <f t="shared" si="55"/>
        <v>0</v>
      </c>
      <c r="AH128" s="246" t="str">
        <f t="shared" si="73"/>
        <v>bc</v>
      </c>
      <c r="AT128" s="6">
        <f t="shared" si="82"/>
        <v>0</v>
      </c>
      <c r="AU128" s="6">
        <f t="shared" si="82"/>
        <v>0</v>
      </c>
      <c r="AV128" s="6">
        <f t="shared" si="82"/>
        <v>0</v>
      </c>
      <c r="AW128" s="6">
        <f t="shared" si="82"/>
        <v>0</v>
      </c>
      <c r="AX128" s="6">
        <f t="shared" si="82"/>
        <v>0</v>
      </c>
      <c r="AY128" s="6">
        <f t="shared" si="82"/>
        <v>0</v>
      </c>
      <c r="AZ128" s="6">
        <f t="shared" si="82"/>
        <v>0</v>
      </c>
      <c r="BA128" s="6">
        <f t="shared" si="82"/>
        <v>0</v>
      </c>
      <c r="BB128" s="6">
        <f t="shared" si="82"/>
        <v>0</v>
      </c>
      <c r="BC128" s="6">
        <f t="shared" si="82"/>
        <v>0</v>
      </c>
      <c r="BD128" s="6">
        <f t="shared" si="83"/>
        <v>0</v>
      </c>
      <c r="BE128" s="6">
        <f t="shared" si="83"/>
        <v>0</v>
      </c>
      <c r="BF128" s="6">
        <f t="shared" si="83"/>
        <v>0</v>
      </c>
      <c r="BG128" s="6">
        <f t="shared" si="83"/>
        <v>0</v>
      </c>
      <c r="BH128" s="6">
        <f t="shared" si="83"/>
        <v>0</v>
      </c>
      <c r="BI128" s="6">
        <f t="shared" si="83"/>
        <v>0</v>
      </c>
      <c r="BJ128" s="6">
        <f t="shared" si="83"/>
        <v>0</v>
      </c>
      <c r="BK128" s="6">
        <f t="shared" si="83"/>
        <v>0</v>
      </c>
      <c r="BL128" s="6">
        <f t="shared" si="83"/>
        <v>0</v>
      </c>
      <c r="BM128" s="6">
        <f t="shared" si="83"/>
        <v>0</v>
      </c>
      <c r="BN128" s="6">
        <f t="shared" si="84"/>
        <v>0</v>
      </c>
      <c r="BO128" s="6">
        <f t="shared" si="84"/>
        <v>0</v>
      </c>
      <c r="BP128" s="6">
        <f t="shared" si="84"/>
        <v>0</v>
      </c>
      <c r="BQ128" s="6">
        <f t="shared" si="84"/>
        <v>0</v>
      </c>
      <c r="BR128" s="6">
        <f t="shared" si="84"/>
        <v>0</v>
      </c>
      <c r="BS128" s="6">
        <f t="shared" si="84"/>
        <v>0</v>
      </c>
      <c r="BT128" s="6">
        <f t="shared" si="84"/>
        <v>0</v>
      </c>
      <c r="BU128" s="6">
        <f t="shared" si="84"/>
        <v>0</v>
      </c>
      <c r="BV128" s="6">
        <f t="shared" si="84"/>
        <v>0</v>
      </c>
      <c r="BW128" s="6">
        <f t="shared" si="84"/>
        <v>0</v>
      </c>
      <c r="BX128" s="6">
        <f t="shared" si="85"/>
        <v>0</v>
      </c>
      <c r="BY128" s="6">
        <f t="shared" si="85"/>
        <v>2</v>
      </c>
      <c r="BZ128" s="6">
        <f t="shared" si="85"/>
        <v>2</v>
      </c>
      <c r="CA128" s="6">
        <f t="shared" si="85"/>
        <v>2</v>
      </c>
      <c r="CB128" s="6">
        <f t="shared" si="85"/>
        <v>2</v>
      </c>
      <c r="CC128" s="6">
        <f t="shared" si="85"/>
        <v>2</v>
      </c>
      <c r="CD128" s="6">
        <f t="shared" si="85"/>
        <v>2</v>
      </c>
      <c r="CE128" s="6">
        <f t="shared" si="85"/>
        <v>2</v>
      </c>
      <c r="CF128" s="6">
        <f t="shared" si="85"/>
        <v>2</v>
      </c>
      <c r="CG128" s="6">
        <f t="shared" si="85"/>
        <v>2</v>
      </c>
      <c r="CH128" s="6">
        <f t="shared" si="85"/>
        <v>2</v>
      </c>
      <c r="CI128" s="6">
        <f t="shared" si="85"/>
        <v>2</v>
      </c>
      <c r="CJ128" s="6">
        <f t="shared" si="85"/>
        <v>2</v>
      </c>
      <c r="CK128" s="6"/>
      <c r="CL128" s="6"/>
    </row>
    <row r="129" spans="1:90" x14ac:dyDescent="0.35">
      <c r="A129" s="8">
        <v>128</v>
      </c>
      <c r="B129" s="6" t="s">
        <v>208</v>
      </c>
      <c r="C129" s="266">
        <v>45525</v>
      </c>
      <c r="D129" s="266">
        <v>45528</v>
      </c>
      <c r="E129" s="266">
        <v>45502</v>
      </c>
      <c r="F129" s="140" t="s">
        <v>30</v>
      </c>
      <c r="G129" s="140" t="s">
        <v>95</v>
      </c>
      <c r="H129" s="274" t="s">
        <v>209</v>
      </c>
      <c r="I129" s="141"/>
      <c r="J129" s="8"/>
      <c r="K129" s="8">
        <v>1</v>
      </c>
      <c r="L129" s="8">
        <v>2</v>
      </c>
      <c r="M129" s="6"/>
      <c r="N129" s="275"/>
      <c r="O129" s="6"/>
      <c r="P129" s="8"/>
      <c r="Q129" s="8" t="s">
        <v>31</v>
      </c>
      <c r="R129" s="9"/>
      <c r="S129" s="9"/>
      <c r="T129" s="9"/>
      <c r="U129" s="33"/>
      <c r="V129" s="245" t="str">
        <f t="shared" si="70"/>
        <v>DK</v>
      </c>
      <c r="W129" s="146">
        <f t="shared" si="49"/>
        <v>2</v>
      </c>
      <c r="X129" s="146">
        <f t="shared" si="86"/>
        <v>3</v>
      </c>
      <c r="Z129" s="42">
        <f t="shared" si="71"/>
        <v>45502</v>
      </c>
      <c r="AB129">
        <f t="shared" si="72"/>
        <v>23</v>
      </c>
      <c r="AC129">
        <f t="shared" si="51"/>
        <v>1</v>
      </c>
      <c r="AD129">
        <f t="shared" si="52"/>
        <v>0</v>
      </c>
      <c r="AE129">
        <f t="shared" si="53"/>
        <v>0</v>
      </c>
      <c r="AF129">
        <f t="shared" si="54"/>
        <v>0</v>
      </c>
      <c r="AG129">
        <f t="shared" si="55"/>
        <v>0</v>
      </c>
      <c r="AH129" s="246" t="str">
        <f t="shared" si="73"/>
        <v>bc</v>
      </c>
      <c r="AT129" s="6">
        <f t="shared" si="82"/>
        <v>0</v>
      </c>
      <c r="AU129" s="6">
        <f t="shared" si="82"/>
        <v>0</v>
      </c>
      <c r="AV129" s="6">
        <f t="shared" si="82"/>
        <v>0</v>
      </c>
      <c r="AW129" s="6">
        <f t="shared" si="82"/>
        <v>0</v>
      </c>
      <c r="AX129" s="6">
        <f t="shared" si="82"/>
        <v>0</v>
      </c>
      <c r="AY129" s="6">
        <f t="shared" si="82"/>
        <v>0</v>
      </c>
      <c r="AZ129" s="6">
        <f t="shared" si="82"/>
        <v>0</v>
      </c>
      <c r="BA129" s="6">
        <f t="shared" si="82"/>
        <v>0</v>
      </c>
      <c r="BB129" s="6">
        <f t="shared" si="82"/>
        <v>0</v>
      </c>
      <c r="BC129" s="6">
        <f t="shared" si="82"/>
        <v>0</v>
      </c>
      <c r="BD129" s="6">
        <f t="shared" si="83"/>
        <v>0</v>
      </c>
      <c r="BE129" s="6">
        <f t="shared" si="83"/>
        <v>0</v>
      </c>
      <c r="BF129" s="6">
        <f t="shared" si="83"/>
        <v>0</v>
      </c>
      <c r="BG129" s="6">
        <f t="shared" si="83"/>
        <v>0</v>
      </c>
      <c r="BH129" s="6">
        <f t="shared" si="83"/>
        <v>0</v>
      </c>
      <c r="BI129" s="6">
        <f t="shared" si="83"/>
        <v>0</v>
      </c>
      <c r="BJ129" s="6">
        <f t="shared" si="83"/>
        <v>0</v>
      </c>
      <c r="BK129" s="6">
        <f t="shared" si="83"/>
        <v>0</v>
      </c>
      <c r="BL129" s="6">
        <f t="shared" si="83"/>
        <v>0</v>
      </c>
      <c r="BM129" s="6">
        <f t="shared" si="83"/>
        <v>0</v>
      </c>
      <c r="BN129" s="6">
        <f t="shared" si="84"/>
        <v>0</v>
      </c>
      <c r="BO129" s="6">
        <f t="shared" si="84"/>
        <v>0</v>
      </c>
      <c r="BP129" s="6">
        <f t="shared" si="84"/>
        <v>0</v>
      </c>
      <c r="BQ129" s="6">
        <f t="shared" si="84"/>
        <v>0</v>
      </c>
      <c r="BR129" s="6">
        <f t="shared" si="84"/>
        <v>0</v>
      </c>
      <c r="BS129" s="6">
        <f t="shared" si="84"/>
        <v>0</v>
      </c>
      <c r="BT129" s="6">
        <f t="shared" si="84"/>
        <v>0</v>
      </c>
      <c r="BU129" s="6">
        <f t="shared" si="84"/>
        <v>0</v>
      </c>
      <c r="BV129" s="6">
        <f t="shared" si="84"/>
        <v>0</v>
      </c>
      <c r="BW129" s="6">
        <f t="shared" si="84"/>
        <v>0</v>
      </c>
      <c r="BX129" s="6">
        <f t="shared" si="85"/>
        <v>0</v>
      </c>
      <c r="BY129" s="6">
        <f t="shared" si="85"/>
        <v>3</v>
      </c>
      <c r="BZ129" s="6">
        <f t="shared" si="85"/>
        <v>3</v>
      </c>
      <c r="CA129" s="6">
        <f t="shared" si="85"/>
        <v>3</v>
      </c>
      <c r="CB129" s="6">
        <f t="shared" si="85"/>
        <v>3</v>
      </c>
      <c r="CC129" s="6">
        <f t="shared" si="85"/>
        <v>3</v>
      </c>
      <c r="CD129" s="6">
        <f t="shared" si="85"/>
        <v>3</v>
      </c>
      <c r="CE129" s="6">
        <f t="shared" si="85"/>
        <v>3</v>
      </c>
      <c r="CF129" s="6">
        <f t="shared" si="85"/>
        <v>3</v>
      </c>
      <c r="CG129" s="6">
        <f t="shared" si="85"/>
        <v>3</v>
      </c>
      <c r="CH129" s="6">
        <f t="shared" si="85"/>
        <v>3</v>
      </c>
      <c r="CI129" s="6">
        <f t="shared" si="85"/>
        <v>3</v>
      </c>
      <c r="CJ129" s="6">
        <f t="shared" si="85"/>
        <v>3</v>
      </c>
      <c r="CK129" s="6"/>
      <c r="CL129" s="6"/>
    </row>
    <row r="130" spans="1:90" x14ac:dyDescent="0.35">
      <c r="A130" s="8">
        <v>129</v>
      </c>
      <c r="B130" s="6" t="s">
        <v>210</v>
      </c>
      <c r="C130" s="266">
        <v>45548</v>
      </c>
      <c r="D130" s="266">
        <v>45555</v>
      </c>
      <c r="E130" s="266">
        <v>45503</v>
      </c>
      <c r="F130" s="140" t="s">
        <v>30</v>
      </c>
      <c r="G130" s="140" t="s">
        <v>26</v>
      </c>
      <c r="H130" s="274"/>
      <c r="I130" s="6"/>
      <c r="J130" s="8">
        <v>10</v>
      </c>
      <c r="K130" s="8">
        <v>1</v>
      </c>
      <c r="L130" s="8">
        <v>2</v>
      </c>
      <c r="M130" s="264" t="s">
        <v>211</v>
      </c>
      <c r="N130" s="275"/>
      <c r="O130" s="6"/>
      <c r="P130" s="8"/>
      <c r="Q130" s="8" t="s">
        <v>31</v>
      </c>
      <c r="R130" s="9"/>
      <c r="S130" s="9"/>
      <c r="T130" s="9"/>
      <c r="U130" s="33"/>
      <c r="V130" s="245" t="str">
        <f t="shared" ref="V130:V161" si="87">F130</f>
        <v>DK</v>
      </c>
      <c r="W130" s="146">
        <f t="shared" si="49"/>
        <v>2</v>
      </c>
      <c r="X130" s="146">
        <f t="shared" si="86"/>
        <v>7</v>
      </c>
      <c r="Z130" s="42">
        <f t="shared" ref="Z130:Z161" si="88">E130</f>
        <v>45503</v>
      </c>
      <c r="AB130">
        <f t="shared" ref="AB130:AB148" si="89">C130-Z130</f>
        <v>45</v>
      </c>
      <c r="AC130">
        <f t="shared" si="51"/>
        <v>0</v>
      </c>
      <c r="AD130">
        <f t="shared" si="52"/>
        <v>1</v>
      </c>
      <c r="AE130">
        <f t="shared" si="53"/>
        <v>0</v>
      </c>
      <c r="AF130">
        <f t="shared" si="54"/>
        <v>0</v>
      </c>
      <c r="AG130">
        <f t="shared" si="55"/>
        <v>0</v>
      </c>
      <c r="AH130" s="246" t="str">
        <f t="shared" ref="AH130:AH161" si="90">G130</f>
        <v>web</v>
      </c>
      <c r="AT130" s="6">
        <f t="shared" si="82"/>
        <v>0</v>
      </c>
      <c r="AU130" s="6">
        <f t="shared" si="82"/>
        <v>0</v>
      </c>
      <c r="AV130" s="6">
        <f t="shared" si="82"/>
        <v>0</v>
      </c>
      <c r="AW130" s="6">
        <f t="shared" si="82"/>
        <v>0</v>
      </c>
      <c r="AX130" s="6">
        <f t="shared" si="82"/>
        <v>0</v>
      </c>
      <c r="AY130" s="6">
        <f t="shared" si="82"/>
        <v>0</v>
      </c>
      <c r="AZ130" s="6">
        <f t="shared" si="82"/>
        <v>0</v>
      </c>
      <c r="BA130" s="6">
        <f t="shared" si="82"/>
        <v>0</v>
      </c>
      <c r="BB130" s="6">
        <f t="shared" si="82"/>
        <v>0</v>
      </c>
      <c r="BC130" s="6">
        <f t="shared" si="82"/>
        <v>0</v>
      </c>
      <c r="BD130" s="6">
        <f t="shared" si="83"/>
        <v>0</v>
      </c>
      <c r="BE130" s="6">
        <f t="shared" si="83"/>
        <v>0</v>
      </c>
      <c r="BF130" s="6">
        <f t="shared" si="83"/>
        <v>0</v>
      </c>
      <c r="BG130" s="6">
        <f t="shared" si="83"/>
        <v>0</v>
      </c>
      <c r="BH130" s="6">
        <f t="shared" si="83"/>
        <v>0</v>
      </c>
      <c r="BI130" s="6">
        <f t="shared" si="83"/>
        <v>0</v>
      </c>
      <c r="BJ130" s="6">
        <f t="shared" si="83"/>
        <v>0</v>
      </c>
      <c r="BK130" s="6">
        <f t="shared" si="83"/>
        <v>0</v>
      </c>
      <c r="BL130" s="6">
        <f t="shared" si="83"/>
        <v>0</v>
      </c>
      <c r="BM130" s="6">
        <f t="shared" si="83"/>
        <v>0</v>
      </c>
      <c r="BN130" s="6">
        <f t="shared" si="84"/>
        <v>0</v>
      </c>
      <c r="BO130" s="6">
        <f t="shared" si="84"/>
        <v>0</v>
      </c>
      <c r="BP130" s="6">
        <f t="shared" si="84"/>
        <v>0</v>
      </c>
      <c r="BQ130" s="6">
        <f t="shared" si="84"/>
        <v>0</v>
      </c>
      <c r="BR130" s="6">
        <f t="shared" si="84"/>
        <v>0</v>
      </c>
      <c r="BS130" s="6">
        <f t="shared" si="84"/>
        <v>0</v>
      </c>
      <c r="BT130" s="6">
        <f t="shared" si="84"/>
        <v>0</v>
      </c>
      <c r="BU130" s="6">
        <f t="shared" si="84"/>
        <v>0</v>
      </c>
      <c r="BV130" s="6">
        <f t="shared" si="84"/>
        <v>0</v>
      </c>
      <c r="BW130" s="6">
        <f t="shared" si="84"/>
        <v>0</v>
      </c>
      <c r="BX130" s="6">
        <f t="shared" si="85"/>
        <v>0</v>
      </c>
      <c r="BY130" s="6">
        <f t="shared" si="85"/>
        <v>7</v>
      </c>
      <c r="BZ130" s="6">
        <f t="shared" si="85"/>
        <v>7</v>
      </c>
      <c r="CA130" s="6">
        <f t="shared" si="85"/>
        <v>7</v>
      </c>
      <c r="CB130" s="6">
        <f t="shared" si="85"/>
        <v>7</v>
      </c>
      <c r="CC130" s="6">
        <f t="shared" si="85"/>
        <v>7</v>
      </c>
      <c r="CD130" s="6">
        <f t="shared" si="85"/>
        <v>7</v>
      </c>
      <c r="CE130" s="6">
        <f t="shared" si="85"/>
        <v>7</v>
      </c>
      <c r="CF130" s="6">
        <f t="shared" si="85"/>
        <v>7</v>
      </c>
      <c r="CG130" s="6">
        <f t="shared" si="85"/>
        <v>7</v>
      </c>
      <c r="CH130" s="6">
        <f t="shared" si="85"/>
        <v>7</v>
      </c>
      <c r="CI130" s="6">
        <f t="shared" si="85"/>
        <v>7</v>
      </c>
      <c r="CJ130" s="6">
        <f t="shared" si="85"/>
        <v>7</v>
      </c>
      <c r="CK130" s="6"/>
      <c r="CL130" s="6"/>
    </row>
    <row r="131" spans="1:90" x14ac:dyDescent="0.35">
      <c r="A131" s="8">
        <v>130</v>
      </c>
      <c r="B131" s="6" t="s">
        <v>212</v>
      </c>
      <c r="C131" s="266">
        <v>45558</v>
      </c>
      <c r="D131" s="266">
        <v>45563</v>
      </c>
      <c r="E131" s="266">
        <v>45505</v>
      </c>
      <c r="F131" s="140" t="s">
        <v>30</v>
      </c>
      <c r="G131" s="140" t="s">
        <v>95</v>
      </c>
      <c r="H131" s="274"/>
      <c r="I131" s="6"/>
      <c r="J131" s="8"/>
      <c r="K131" s="8">
        <v>1</v>
      </c>
      <c r="L131" s="8">
        <v>2</v>
      </c>
      <c r="M131" s="6"/>
      <c r="N131" s="275" t="s">
        <v>213</v>
      </c>
      <c r="O131" s="6" t="s">
        <v>214</v>
      </c>
      <c r="P131" s="8"/>
      <c r="Q131" s="8" t="s">
        <v>31</v>
      </c>
      <c r="R131" s="9"/>
      <c r="S131" s="9"/>
      <c r="T131" s="9"/>
      <c r="U131" s="33"/>
      <c r="V131" s="245" t="str">
        <f t="shared" si="87"/>
        <v>DK</v>
      </c>
      <c r="W131" s="146">
        <f t="shared" ref="W131:W163" si="91">L131</f>
        <v>2</v>
      </c>
      <c r="X131" s="146">
        <f t="shared" si="86"/>
        <v>5</v>
      </c>
      <c r="Z131" s="42">
        <f t="shared" si="88"/>
        <v>45505</v>
      </c>
      <c r="AB131">
        <f t="shared" si="89"/>
        <v>53</v>
      </c>
      <c r="AC131">
        <f t="shared" ref="AC131:AC148" si="92">IF(AND(AB131&lt;$AC$1,AB131&gt;0),1,0)</f>
        <v>0</v>
      </c>
      <c r="AD131">
        <f t="shared" ref="AD131:AD148" si="93">IF(AND(AB131&gt;=$AC$1,AB131&lt;$AD$1),1,)</f>
        <v>1</v>
      </c>
      <c r="AE131">
        <f t="shared" ref="AE131:AE148" si="94">IF(AND(AB131&gt;=$AD$1,AB131&lt;$AE$1),1,)</f>
        <v>0</v>
      </c>
      <c r="AF131">
        <f t="shared" ref="AF131:AF148" si="95">IF(AND(AB131&lt;$AF$1,AB131&gt;$AE$1),1,)</f>
        <v>0</v>
      </c>
      <c r="AG131">
        <f t="shared" ref="AG131:AG148" si="96">IF((AB131&gt;=$AG$1),1,)</f>
        <v>0</v>
      </c>
      <c r="AH131" s="246" t="str">
        <f t="shared" si="90"/>
        <v>bc</v>
      </c>
      <c r="AT131" s="6">
        <f t="shared" si="82"/>
        <v>0</v>
      </c>
      <c r="AU131" s="6">
        <f t="shared" si="82"/>
        <v>0</v>
      </c>
      <c r="AV131" s="6">
        <f t="shared" si="82"/>
        <v>0</v>
      </c>
      <c r="AW131" s="6">
        <f t="shared" si="82"/>
        <v>0</v>
      </c>
      <c r="AX131" s="6">
        <f t="shared" si="82"/>
        <v>0</v>
      </c>
      <c r="AY131" s="6">
        <f t="shared" si="82"/>
        <v>0</v>
      </c>
      <c r="AZ131" s="6">
        <f t="shared" si="82"/>
        <v>0</v>
      </c>
      <c r="BA131" s="6">
        <f t="shared" si="82"/>
        <v>0</v>
      </c>
      <c r="BB131" s="6">
        <f t="shared" si="82"/>
        <v>0</v>
      </c>
      <c r="BC131" s="6">
        <f t="shared" si="82"/>
        <v>0</v>
      </c>
      <c r="BD131" s="6">
        <f t="shared" si="83"/>
        <v>0</v>
      </c>
      <c r="BE131" s="6">
        <f t="shared" si="83"/>
        <v>0</v>
      </c>
      <c r="BF131" s="6">
        <f t="shared" si="83"/>
        <v>0</v>
      </c>
      <c r="BG131" s="6">
        <f t="shared" si="83"/>
        <v>0</v>
      </c>
      <c r="BH131" s="6">
        <f t="shared" si="83"/>
        <v>0</v>
      </c>
      <c r="BI131" s="6">
        <f t="shared" si="83"/>
        <v>0</v>
      </c>
      <c r="BJ131" s="6">
        <f t="shared" si="83"/>
        <v>0</v>
      </c>
      <c r="BK131" s="6">
        <f t="shared" si="83"/>
        <v>0</v>
      </c>
      <c r="BL131" s="6">
        <f t="shared" si="83"/>
        <v>0</v>
      </c>
      <c r="BM131" s="6">
        <f t="shared" si="83"/>
        <v>0</v>
      </c>
      <c r="BN131" s="6">
        <f t="shared" si="84"/>
        <v>0</v>
      </c>
      <c r="BO131" s="6">
        <f t="shared" si="84"/>
        <v>0</v>
      </c>
      <c r="BP131" s="6">
        <f t="shared" si="84"/>
        <v>0</v>
      </c>
      <c r="BQ131" s="6">
        <f t="shared" si="84"/>
        <v>0</v>
      </c>
      <c r="BR131" s="6">
        <f t="shared" si="84"/>
        <v>0</v>
      </c>
      <c r="BS131" s="6">
        <f t="shared" si="84"/>
        <v>0</v>
      </c>
      <c r="BT131" s="6">
        <f t="shared" si="84"/>
        <v>0</v>
      </c>
      <c r="BU131" s="6">
        <f t="shared" si="84"/>
        <v>0</v>
      </c>
      <c r="BV131" s="6">
        <f t="shared" si="84"/>
        <v>0</v>
      </c>
      <c r="BW131" s="6">
        <f t="shared" si="84"/>
        <v>0</v>
      </c>
      <c r="BX131" s="6">
        <f t="shared" si="85"/>
        <v>0</v>
      </c>
      <c r="BY131" s="6">
        <f t="shared" si="85"/>
        <v>5</v>
      </c>
      <c r="BZ131" s="6">
        <f t="shared" si="85"/>
        <v>5</v>
      </c>
      <c r="CA131" s="6">
        <f t="shared" si="85"/>
        <v>5</v>
      </c>
      <c r="CB131" s="6">
        <f t="shared" si="85"/>
        <v>5</v>
      </c>
      <c r="CC131" s="6">
        <f t="shared" si="85"/>
        <v>5</v>
      </c>
      <c r="CD131" s="6">
        <f t="shared" si="85"/>
        <v>5</v>
      </c>
      <c r="CE131" s="6">
        <f t="shared" si="85"/>
        <v>5</v>
      </c>
      <c r="CF131" s="6">
        <f t="shared" si="85"/>
        <v>5</v>
      </c>
      <c r="CG131" s="6">
        <f t="shared" si="85"/>
        <v>5</v>
      </c>
      <c r="CH131" s="6">
        <f t="shared" si="85"/>
        <v>5</v>
      </c>
      <c r="CI131" s="6">
        <f t="shared" si="85"/>
        <v>5</v>
      </c>
      <c r="CJ131" s="6">
        <f t="shared" si="85"/>
        <v>5</v>
      </c>
      <c r="CK131" s="6"/>
      <c r="CL131" s="6"/>
    </row>
    <row r="132" spans="1:90" x14ac:dyDescent="0.35">
      <c r="A132" s="8">
        <v>131</v>
      </c>
      <c r="B132" s="6" t="s">
        <v>215</v>
      </c>
      <c r="C132" s="266">
        <v>45516</v>
      </c>
      <c r="D132" s="266">
        <v>45518</v>
      </c>
      <c r="E132" s="266">
        <v>45507</v>
      </c>
      <c r="F132" s="140" t="s">
        <v>41</v>
      </c>
      <c r="G132" s="140" t="s">
        <v>95</v>
      </c>
      <c r="H132" s="274"/>
      <c r="I132" s="6"/>
      <c r="J132" s="8"/>
      <c r="K132" s="8">
        <v>1</v>
      </c>
      <c r="L132" s="8">
        <v>2</v>
      </c>
      <c r="M132" s="6"/>
      <c r="N132" s="275"/>
      <c r="O132" s="6"/>
      <c r="P132" s="8"/>
      <c r="Q132" s="8" t="s">
        <v>187</v>
      </c>
      <c r="R132" s="9"/>
      <c r="S132" s="9"/>
      <c r="T132" s="9">
        <v>2050</v>
      </c>
      <c r="U132" s="33"/>
      <c r="V132" s="245" t="str">
        <f t="shared" si="87"/>
        <v>D</v>
      </c>
      <c r="W132" s="146">
        <f t="shared" si="91"/>
        <v>2</v>
      </c>
      <c r="X132" s="146">
        <f t="shared" si="86"/>
        <v>2</v>
      </c>
      <c r="Z132" s="42">
        <f t="shared" si="88"/>
        <v>45507</v>
      </c>
      <c r="AB132">
        <f t="shared" si="89"/>
        <v>9</v>
      </c>
      <c r="AC132">
        <f t="shared" si="92"/>
        <v>1</v>
      </c>
      <c r="AD132">
        <f t="shared" si="93"/>
        <v>0</v>
      </c>
      <c r="AE132">
        <f t="shared" si="94"/>
        <v>0</v>
      </c>
      <c r="AF132">
        <f t="shared" si="95"/>
        <v>0</v>
      </c>
      <c r="AG132">
        <f t="shared" si="96"/>
        <v>0</v>
      </c>
      <c r="AH132" s="246" t="str">
        <f t="shared" si="90"/>
        <v>bc</v>
      </c>
      <c r="AT132" s="6">
        <f t="shared" ref="AT132:BC141" si="97">IF($Z132&lt;AT$1,$X132*$K132,0)</f>
        <v>0</v>
      </c>
      <c r="AU132" s="6">
        <f t="shared" si="97"/>
        <v>0</v>
      </c>
      <c r="AV132" s="6">
        <f t="shared" si="97"/>
        <v>0</v>
      </c>
      <c r="AW132" s="6">
        <f t="shared" si="97"/>
        <v>0</v>
      </c>
      <c r="AX132" s="6">
        <f t="shared" si="97"/>
        <v>0</v>
      </c>
      <c r="AY132" s="6">
        <f t="shared" si="97"/>
        <v>0</v>
      </c>
      <c r="AZ132" s="6">
        <f t="shared" si="97"/>
        <v>0</v>
      </c>
      <c r="BA132" s="6">
        <f t="shared" si="97"/>
        <v>0</v>
      </c>
      <c r="BB132" s="6">
        <f t="shared" si="97"/>
        <v>0</v>
      </c>
      <c r="BC132" s="6">
        <f t="shared" si="97"/>
        <v>0</v>
      </c>
      <c r="BD132" s="6">
        <f t="shared" ref="BD132:BM141" si="98">IF($Z132&lt;BD$1,$X132*$K132,0)</f>
        <v>0</v>
      </c>
      <c r="BE132" s="6">
        <f t="shared" si="98"/>
        <v>0</v>
      </c>
      <c r="BF132" s="6">
        <f t="shared" si="98"/>
        <v>0</v>
      </c>
      <c r="BG132" s="6">
        <f t="shared" si="98"/>
        <v>0</v>
      </c>
      <c r="BH132" s="6">
        <f t="shared" si="98"/>
        <v>0</v>
      </c>
      <c r="BI132" s="6">
        <f t="shared" si="98"/>
        <v>0</v>
      </c>
      <c r="BJ132" s="6">
        <f t="shared" si="98"/>
        <v>0</v>
      </c>
      <c r="BK132" s="6">
        <f t="shared" si="98"/>
        <v>0</v>
      </c>
      <c r="BL132" s="6">
        <f t="shared" si="98"/>
        <v>0</v>
      </c>
      <c r="BM132" s="6">
        <f t="shared" si="98"/>
        <v>0</v>
      </c>
      <c r="BN132" s="6">
        <f t="shared" ref="BN132:BW141" si="99">IF($Z132&lt;BN$1,$X132*$K132,0)</f>
        <v>0</v>
      </c>
      <c r="BO132" s="6">
        <f t="shared" si="99"/>
        <v>0</v>
      </c>
      <c r="BP132" s="6">
        <f t="shared" si="99"/>
        <v>0</v>
      </c>
      <c r="BQ132" s="6">
        <f t="shared" si="99"/>
        <v>0</v>
      </c>
      <c r="BR132" s="6">
        <f t="shared" si="99"/>
        <v>0</v>
      </c>
      <c r="BS132" s="6">
        <f t="shared" si="99"/>
        <v>0</v>
      </c>
      <c r="BT132" s="6">
        <f t="shared" si="99"/>
        <v>0</v>
      </c>
      <c r="BU132" s="6">
        <f t="shared" si="99"/>
        <v>0</v>
      </c>
      <c r="BV132" s="6">
        <f t="shared" si="99"/>
        <v>0</v>
      </c>
      <c r="BW132" s="6">
        <f t="shared" si="99"/>
        <v>0</v>
      </c>
      <c r="BX132" s="6">
        <f t="shared" ref="BX132:CJ141" si="100">IF($Z132&lt;BX$1,$X132*$K132,0)</f>
        <v>0</v>
      </c>
      <c r="BY132" s="6">
        <f t="shared" si="100"/>
        <v>2</v>
      </c>
      <c r="BZ132" s="6">
        <f t="shared" si="100"/>
        <v>2</v>
      </c>
      <c r="CA132" s="6">
        <f t="shared" si="100"/>
        <v>2</v>
      </c>
      <c r="CB132" s="6">
        <f t="shared" si="100"/>
        <v>2</v>
      </c>
      <c r="CC132" s="6">
        <f t="shared" si="100"/>
        <v>2</v>
      </c>
      <c r="CD132" s="6">
        <f t="shared" si="100"/>
        <v>2</v>
      </c>
      <c r="CE132" s="6">
        <f t="shared" si="100"/>
        <v>2</v>
      </c>
      <c r="CF132" s="6">
        <f t="shared" si="100"/>
        <v>2</v>
      </c>
      <c r="CG132" s="6">
        <f t="shared" si="100"/>
        <v>2</v>
      </c>
      <c r="CH132" s="6">
        <f t="shared" si="100"/>
        <v>2</v>
      </c>
      <c r="CI132" s="6">
        <f t="shared" si="100"/>
        <v>2</v>
      </c>
      <c r="CJ132" s="6">
        <f t="shared" si="100"/>
        <v>2</v>
      </c>
      <c r="CK132" s="6"/>
      <c r="CL132" s="6"/>
    </row>
    <row r="133" spans="1:90" x14ac:dyDescent="0.35">
      <c r="A133" s="8">
        <v>132</v>
      </c>
      <c r="B133" s="6" t="s">
        <v>216</v>
      </c>
      <c r="C133" s="266">
        <v>45527</v>
      </c>
      <c r="D133" s="266">
        <v>45529</v>
      </c>
      <c r="E133" s="266">
        <v>45508</v>
      </c>
      <c r="F133" s="140" t="s">
        <v>66</v>
      </c>
      <c r="G133" s="140" t="s">
        <v>95</v>
      </c>
      <c r="H133" s="274"/>
      <c r="I133" s="6"/>
      <c r="J133" s="8"/>
      <c r="K133" s="8">
        <v>1</v>
      </c>
      <c r="L133" s="8">
        <v>2</v>
      </c>
      <c r="M133" s="6"/>
      <c r="N133" s="275"/>
      <c r="O133" s="6"/>
      <c r="P133" s="8"/>
      <c r="Q133" s="8" t="s">
        <v>31</v>
      </c>
      <c r="R133" s="9"/>
      <c r="S133" s="9"/>
      <c r="T133" s="9">
        <v>2430</v>
      </c>
      <c r="U133" s="33"/>
      <c r="V133" s="245" t="str">
        <f t="shared" si="87"/>
        <v>S</v>
      </c>
      <c r="W133" s="146">
        <f t="shared" si="91"/>
        <v>2</v>
      </c>
      <c r="X133" s="146">
        <f t="shared" si="86"/>
        <v>2</v>
      </c>
      <c r="Z133" s="42">
        <f t="shared" si="88"/>
        <v>45508</v>
      </c>
      <c r="AB133">
        <f t="shared" si="89"/>
        <v>19</v>
      </c>
      <c r="AC133">
        <f t="shared" si="92"/>
        <v>1</v>
      </c>
      <c r="AD133">
        <f t="shared" si="93"/>
        <v>0</v>
      </c>
      <c r="AE133">
        <f t="shared" si="94"/>
        <v>0</v>
      </c>
      <c r="AF133">
        <f t="shared" si="95"/>
        <v>0</v>
      </c>
      <c r="AG133">
        <f t="shared" si="96"/>
        <v>0</v>
      </c>
      <c r="AH133" s="246" t="str">
        <f t="shared" si="90"/>
        <v>bc</v>
      </c>
      <c r="AT133" s="6">
        <f t="shared" si="97"/>
        <v>0</v>
      </c>
      <c r="AU133" s="6">
        <f t="shared" si="97"/>
        <v>0</v>
      </c>
      <c r="AV133" s="6">
        <f t="shared" si="97"/>
        <v>0</v>
      </c>
      <c r="AW133" s="6">
        <f t="shared" si="97"/>
        <v>0</v>
      </c>
      <c r="AX133" s="6">
        <f t="shared" si="97"/>
        <v>0</v>
      </c>
      <c r="AY133" s="6">
        <f t="shared" si="97"/>
        <v>0</v>
      </c>
      <c r="AZ133" s="6">
        <f t="shared" si="97"/>
        <v>0</v>
      </c>
      <c r="BA133" s="6">
        <f t="shared" si="97"/>
        <v>0</v>
      </c>
      <c r="BB133" s="6">
        <f t="shared" si="97"/>
        <v>0</v>
      </c>
      <c r="BC133" s="6">
        <f t="shared" si="97"/>
        <v>0</v>
      </c>
      <c r="BD133" s="6">
        <f t="shared" si="98"/>
        <v>0</v>
      </c>
      <c r="BE133" s="6">
        <f t="shared" si="98"/>
        <v>0</v>
      </c>
      <c r="BF133" s="6">
        <f t="shared" si="98"/>
        <v>0</v>
      </c>
      <c r="BG133" s="6">
        <f t="shared" si="98"/>
        <v>0</v>
      </c>
      <c r="BH133" s="6">
        <f t="shared" si="98"/>
        <v>0</v>
      </c>
      <c r="BI133" s="6">
        <f t="shared" si="98"/>
        <v>0</v>
      </c>
      <c r="BJ133" s="6">
        <f t="shared" si="98"/>
        <v>0</v>
      </c>
      <c r="BK133" s="6">
        <f t="shared" si="98"/>
        <v>0</v>
      </c>
      <c r="BL133" s="6">
        <f t="shared" si="98"/>
        <v>0</v>
      </c>
      <c r="BM133" s="6">
        <f t="shared" si="98"/>
        <v>0</v>
      </c>
      <c r="BN133" s="6">
        <f t="shared" si="99"/>
        <v>0</v>
      </c>
      <c r="BO133" s="6">
        <f t="shared" si="99"/>
        <v>0</v>
      </c>
      <c r="BP133" s="6">
        <f t="shared" si="99"/>
        <v>0</v>
      </c>
      <c r="BQ133" s="6">
        <f t="shared" si="99"/>
        <v>0</v>
      </c>
      <c r="BR133" s="6">
        <f t="shared" si="99"/>
        <v>0</v>
      </c>
      <c r="BS133" s="6">
        <f t="shared" si="99"/>
        <v>0</v>
      </c>
      <c r="BT133" s="6">
        <f t="shared" si="99"/>
        <v>0</v>
      </c>
      <c r="BU133" s="6">
        <f t="shared" si="99"/>
        <v>0</v>
      </c>
      <c r="BV133" s="6">
        <f t="shared" si="99"/>
        <v>0</v>
      </c>
      <c r="BW133" s="6">
        <f t="shared" si="99"/>
        <v>0</v>
      </c>
      <c r="BX133" s="6">
        <f t="shared" si="100"/>
        <v>0</v>
      </c>
      <c r="BY133" s="6">
        <f t="shared" si="100"/>
        <v>2</v>
      </c>
      <c r="BZ133" s="6">
        <f t="shared" si="100"/>
        <v>2</v>
      </c>
      <c r="CA133" s="6">
        <f t="shared" si="100"/>
        <v>2</v>
      </c>
      <c r="CB133" s="6">
        <f t="shared" si="100"/>
        <v>2</v>
      </c>
      <c r="CC133" s="6">
        <f t="shared" si="100"/>
        <v>2</v>
      </c>
      <c r="CD133" s="6">
        <f t="shared" si="100"/>
        <v>2</v>
      </c>
      <c r="CE133" s="6">
        <f t="shared" si="100"/>
        <v>2</v>
      </c>
      <c r="CF133" s="6">
        <f t="shared" si="100"/>
        <v>2</v>
      </c>
      <c r="CG133" s="6">
        <f t="shared" si="100"/>
        <v>2</v>
      </c>
      <c r="CH133" s="6">
        <f t="shared" si="100"/>
        <v>2</v>
      </c>
      <c r="CI133" s="6">
        <f t="shared" si="100"/>
        <v>2</v>
      </c>
      <c r="CJ133" s="6">
        <f t="shared" si="100"/>
        <v>2</v>
      </c>
      <c r="CK133" s="6"/>
      <c r="CL133" s="6"/>
    </row>
    <row r="134" spans="1:90" x14ac:dyDescent="0.35">
      <c r="A134" s="8">
        <v>133</v>
      </c>
      <c r="B134" s="6" t="s">
        <v>217</v>
      </c>
      <c r="C134" s="266">
        <v>45536</v>
      </c>
      <c r="D134" s="266">
        <v>45539</v>
      </c>
      <c r="E134" s="266">
        <v>45513</v>
      </c>
      <c r="F134" s="140" t="s">
        <v>30</v>
      </c>
      <c r="G134" s="140" t="s">
        <v>26</v>
      </c>
      <c r="H134" s="274"/>
      <c r="I134" s="6" t="s">
        <v>218</v>
      </c>
      <c r="J134" s="8">
        <v>10</v>
      </c>
      <c r="K134" s="8">
        <v>1</v>
      </c>
      <c r="L134" s="8">
        <v>2</v>
      </c>
      <c r="M134" s="264" t="s">
        <v>219</v>
      </c>
      <c r="N134" s="275"/>
      <c r="O134" s="6"/>
      <c r="P134" s="8"/>
      <c r="Q134" s="8" t="s">
        <v>31</v>
      </c>
      <c r="R134" s="9"/>
      <c r="S134" s="9"/>
      <c r="T134" s="9">
        <v>2956.5</v>
      </c>
      <c r="U134" s="33"/>
      <c r="V134" s="245" t="str">
        <f t="shared" si="87"/>
        <v>DK</v>
      </c>
      <c r="W134" s="146">
        <f t="shared" si="91"/>
        <v>2</v>
      </c>
      <c r="X134" s="146">
        <f t="shared" si="86"/>
        <v>3</v>
      </c>
      <c r="Z134" s="42">
        <f t="shared" si="88"/>
        <v>45513</v>
      </c>
      <c r="AB134">
        <f t="shared" si="89"/>
        <v>23</v>
      </c>
      <c r="AC134">
        <f t="shared" si="92"/>
        <v>1</v>
      </c>
      <c r="AD134">
        <f t="shared" si="93"/>
        <v>0</v>
      </c>
      <c r="AE134">
        <f t="shared" si="94"/>
        <v>0</v>
      </c>
      <c r="AF134">
        <f t="shared" si="95"/>
        <v>0</v>
      </c>
      <c r="AG134">
        <f t="shared" si="96"/>
        <v>0</v>
      </c>
      <c r="AH134" s="246" t="str">
        <f t="shared" si="90"/>
        <v>web</v>
      </c>
      <c r="AT134" s="6">
        <f t="shared" si="97"/>
        <v>0</v>
      </c>
      <c r="AU134" s="6">
        <f t="shared" si="97"/>
        <v>0</v>
      </c>
      <c r="AV134" s="6">
        <f t="shared" si="97"/>
        <v>0</v>
      </c>
      <c r="AW134" s="6">
        <f t="shared" si="97"/>
        <v>0</v>
      </c>
      <c r="AX134" s="6">
        <f t="shared" si="97"/>
        <v>0</v>
      </c>
      <c r="AY134" s="6">
        <f t="shared" si="97"/>
        <v>0</v>
      </c>
      <c r="AZ134" s="6">
        <f t="shared" si="97"/>
        <v>0</v>
      </c>
      <c r="BA134" s="6">
        <f t="shared" si="97"/>
        <v>0</v>
      </c>
      <c r="BB134" s="6">
        <f t="shared" si="97"/>
        <v>0</v>
      </c>
      <c r="BC134" s="6">
        <f t="shared" si="97"/>
        <v>0</v>
      </c>
      <c r="BD134" s="6">
        <f t="shared" si="98"/>
        <v>0</v>
      </c>
      <c r="BE134" s="6">
        <f t="shared" si="98"/>
        <v>0</v>
      </c>
      <c r="BF134" s="6">
        <f t="shared" si="98"/>
        <v>0</v>
      </c>
      <c r="BG134" s="6">
        <f t="shared" si="98"/>
        <v>0</v>
      </c>
      <c r="BH134" s="6">
        <f t="shared" si="98"/>
        <v>0</v>
      </c>
      <c r="BI134" s="6">
        <f t="shared" si="98"/>
        <v>0</v>
      </c>
      <c r="BJ134" s="6">
        <f t="shared" si="98"/>
        <v>0</v>
      </c>
      <c r="BK134" s="6">
        <f t="shared" si="98"/>
        <v>0</v>
      </c>
      <c r="BL134" s="6">
        <f t="shared" si="98"/>
        <v>0</v>
      </c>
      <c r="BM134" s="6">
        <f t="shared" si="98"/>
        <v>0</v>
      </c>
      <c r="BN134" s="6">
        <f t="shared" si="99"/>
        <v>0</v>
      </c>
      <c r="BO134" s="6">
        <f t="shared" si="99"/>
        <v>0</v>
      </c>
      <c r="BP134" s="6">
        <f t="shared" si="99"/>
        <v>0</v>
      </c>
      <c r="BQ134" s="6">
        <f t="shared" si="99"/>
        <v>0</v>
      </c>
      <c r="BR134" s="6">
        <f t="shared" si="99"/>
        <v>0</v>
      </c>
      <c r="BS134" s="6">
        <f t="shared" si="99"/>
        <v>0</v>
      </c>
      <c r="BT134" s="6">
        <f t="shared" si="99"/>
        <v>0</v>
      </c>
      <c r="BU134" s="6">
        <f t="shared" si="99"/>
        <v>0</v>
      </c>
      <c r="BV134" s="6">
        <f t="shared" si="99"/>
        <v>0</v>
      </c>
      <c r="BW134" s="6">
        <f t="shared" si="99"/>
        <v>0</v>
      </c>
      <c r="BX134" s="6">
        <f t="shared" si="100"/>
        <v>0</v>
      </c>
      <c r="BY134" s="6">
        <f t="shared" si="100"/>
        <v>0</v>
      </c>
      <c r="BZ134" s="6">
        <f t="shared" si="100"/>
        <v>3</v>
      </c>
      <c r="CA134" s="6">
        <f t="shared" si="100"/>
        <v>3</v>
      </c>
      <c r="CB134" s="6">
        <f t="shared" si="100"/>
        <v>3</v>
      </c>
      <c r="CC134" s="6">
        <f t="shared" si="100"/>
        <v>3</v>
      </c>
      <c r="CD134" s="6">
        <f t="shared" si="100"/>
        <v>3</v>
      </c>
      <c r="CE134" s="6">
        <f t="shared" si="100"/>
        <v>3</v>
      </c>
      <c r="CF134" s="6">
        <f t="shared" si="100"/>
        <v>3</v>
      </c>
      <c r="CG134" s="6">
        <f t="shared" si="100"/>
        <v>3</v>
      </c>
      <c r="CH134" s="6">
        <f t="shared" si="100"/>
        <v>3</v>
      </c>
      <c r="CI134" s="6">
        <f t="shared" si="100"/>
        <v>3</v>
      </c>
      <c r="CJ134" s="6">
        <f t="shared" si="100"/>
        <v>3</v>
      </c>
      <c r="CK134" s="6"/>
      <c r="CL134" s="6"/>
    </row>
    <row r="135" spans="1:90" x14ac:dyDescent="0.35">
      <c r="A135" s="8">
        <v>134</v>
      </c>
      <c r="B135" s="6" t="s">
        <v>220</v>
      </c>
      <c r="C135" s="266">
        <v>45528</v>
      </c>
      <c r="D135" s="266">
        <v>45530</v>
      </c>
      <c r="E135" s="266">
        <v>45513</v>
      </c>
      <c r="F135" s="140" t="s">
        <v>28</v>
      </c>
      <c r="G135" s="140"/>
      <c r="H135" s="274"/>
      <c r="I135" s="141"/>
      <c r="J135" s="8"/>
      <c r="K135" s="8">
        <v>1</v>
      </c>
      <c r="L135" s="8">
        <v>2</v>
      </c>
      <c r="M135" s="6"/>
      <c r="N135" s="275"/>
      <c r="O135" s="6"/>
      <c r="P135" s="8"/>
      <c r="Q135" s="8" t="s">
        <v>187</v>
      </c>
      <c r="R135" s="9"/>
      <c r="S135" s="9"/>
      <c r="T135" s="9"/>
      <c r="U135" s="33"/>
      <c r="V135" s="245" t="str">
        <f t="shared" si="87"/>
        <v>cansl</v>
      </c>
      <c r="W135" s="146">
        <v>0</v>
      </c>
      <c r="X135" s="146"/>
      <c r="Z135" s="42">
        <f t="shared" si="88"/>
        <v>45513</v>
      </c>
      <c r="AA135" s="236">
        <v>45519</v>
      </c>
      <c r="AB135">
        <f t="shared" si="89"/>
        <v>15</v>
      </c>
      <c r="AC135">
        <f t="shared" si="92"/>
        <v>1</v>
      </c>
      <c r="AD135">
        <f t="shared" si="93"/>
        <v>0</v>
      </c>
      <c r="AE135">
        <f t="shared" si="94"/>
        <v>0</v>
      </c>
      <c r="AF135">
        <f t="shared" si="95"/>
        <v>0</v>
      </c>
      <c r="AG135">
        <f t="shared" si="96"/>
        <v>0</v>
      </c>
      <c r="AH135" s="246">
        <f t="shared" si="90"/>
        <v>0</v>
      </c>
      <c r="AT135" s="6">
        <f t="shared" si="97"/>
        <v>0</v>
      </c>
      <c r="AU135" s="6">
        <f t="shared" si="97"/>
        <v>0</v>
      </c>
      <c r="AV135" s="6">
        <f t="shared" si="97"/>
        <v>0</v>
      </c>
      <c r="AW135" s="6">
        <f t="shared" si="97"/>
        <v>0</v>
      </c>
      <c r="AX135" s="6">
        <f t="shared" si="97"/>
        <v>0</v>
      </c>
      <c r="AY135" s="6">
        <f t="shared" si="97"/>
        <v>0</v>
      </c>
      <c r="AZ135" s="6">
        <f t="shared" si="97"/>
        <v>0</v>
      </c>
      <c r="BA135" s="6">
        <f t="shared" si="97"/>
        <v>0</v>
      </c>
      <c r="BB135" s="6">
        <f t="shared" si="97"/>
        <v>0</v>
      </c>
      <c r="BC135" s="6">
        <f t="shared" si="97"/>
        <v>0</v>
      </c>
      <c r="BD135" s="6">
        <f t="shared" si="98"/>
        <v>0</v>
      </c>
      <c r="BE135" s="6">
        <f t="shared" si="98"/>
        <v>0</v>
      </c>
      <c r="BF135" s="6">
        <f t="shared" si="98"/>
        <v>0</v>
      </c>
      <c r="BG135" s="6">
        <f t="shared" si="98"/>
        <v>0</v>
      </c>
      <c r="BH135" s="6">
        <f t="shared" si="98"/>
        <v>0</v>
      </c>
      <c r="BI135" s="6">
        <f t="shared" si="98"/>
        <v>0</v>
      </c>
      <c r="BJ135" s="6">
        <f t="shared" si="98"/>
        <v>0</v>
      </c>
      <c r="BK135" s="6">
        <f t="shared" si="98"/>
        <v>0</v>
      </c>
      <c r="BL135" s="6">
        <f t="shared" si="98"/>
        <v>0</v>
      </c>
      <c r="BM135" s="6">
        <f t="shared" si="98"/>
        <v>0</v>
      </c>
      <c r="BN135" s="6">
        <f t="shared" si="99"/>
        <v>0</v>
      </c>
      <c r="BO135" s="6">
        <f t="shared" si="99"/>
        <v>0</v>
      </c>
      <c r="BP135" s="6">
        <f t="shared" si="99"/>
        <v>0</v>
      </c>
      <c r="BQ135" s="6">
        <f t="shared" si="99"/>
        <v>0</v>
      </c>
      <c r="BR135" s="6">
        <f t="shared" si="99"/>
        <v>0</v>
      </c>
      <c r="BS135" s="6">
        <f t="shared" si="99"/>
        <v>0</v>
      </c>
      <c r="BT135" s="6">
        <f t="shared" si="99"/>
        <v>0</v>
      </c>
      <c r="BU135" s="6">
        <f t="shared" si="99"/>
        <v>0</v>
      </c>
      <c r="BV135" s="6">
        <f t="shared" si="99"/>
        <v>0</v>
      </c>
      <c r="BW135" s="6">
        <f t="shared" si="99"/>
        <v>0</v>
      </c>
      <c r="BX135" s="6">
        <f t="shared" si="100"/>
        <v>0</v>
      </c>
      <c r="BY135" s="6">
        <f t="shared" si="100"/>
        <v>0</v>
      </c>
      <c r="BZ135" s="6">
        <f t="shared" si="100"/>
        <v>0</v>
      </c>
      <c r="CA135" s="6">
        <f t="shared" si="100"/>
        <v>0</v>
      </c>
      <c r="CB135" s="6">
        <f t="shared" si="100"/>
        <v>0</v>
      </c>
      <c r="CC135" s="6">
        <f t="shared" si="100"/>
        <v>0</v>
      </c>
      <c r="CD135" s="6">
        <f t="shared" si="100"/>
        <v>0</v>
      </c>
      <c r="CE135" s="6">
        <f t="shared" si="100"/>
        <v>0</v>
      </c>
      <c r="CF135" s="6">
        <f t="shared" si="100"/>
        <v>0</v>
      </c>
      <c r="CG135" s="6">
        <f t="shared" si="100"/>
        <v>0</v>
      </c>
      <c r="CH135" s="6">
        <f t="shared" si="100"/>
        <v>0</v>
      </c>
      <c r="CI135" s="6">
        <f t="shared" si="100"/>
        <v>0</v>
      </c>
      <c r="CJ135" s="6">
        <f t="shared" si="100"/>
        <v>0</v>
      </c>
      <c r="CK135" s="6"/>
      <c r="CL135" s="6"/>
    </row>
    <row r="136" spans="1:90" x14ac:dyDescent="0.35">
      <c r="A136" s="8">
        <v>135</v>
      </c>
      <c r="B136" s="6" t="s">
        <v>221</v>
      </c>
      <c r="C136" s="266">
        <v>45517</v>
      </c>
      <c r="D136" s="266">
        <v>45519</v>
      </c>
      <c r="E136" s="266">
        <v>45514</v>
      </c>
      <c r="F136" s="140" t="s">
        <v>66</v>
      </c>
      <c r="G136" s="140" t="s">
        <v>95</v>
      </c>
      <c r="H136" s="274"/>
      <c r="I136" s="6"/>
      <c r="J136" s="8"/>
      <c r="K136" s="8">
        <v>1</v>
      </c>
      <c r="L136" s="8">
        <v>2</v>
      </c>
      <c r="M136" s="6"/>
      <c r="N136" s="275">
        <v>737230930</v>
      </c>
      <c r="O136" s="6"/>
      <c r="P136" s="8" t="s">
        <v>187</v>
      </c>
      <c r="Q136" s="8" t="s">
        <v>31</v>
      </c>
      <c r="R136" s="9"/>
      <c r="S136" s="9"/>
      <c r="T136" s="9">
        <v>2430</v>
      </c>
      <c r="U136" s="33"/>
      <c r="V136" s="245" t="str">
        <f t="shared" si="87"/>
        <v>S</v>
      </c>
      <c r="W136" s="146">
        <f t="shared" si="91"/>
        <v>2</v>
      </c>
      <c r="X136" s="146">
        <f t="shared" si="86"/>
        <v>2</v>
      </c>
      <c r="Z136" s="42">
        <f t="shared" si="88"/>
        <v>45514</v>
      </c>
      <c r="AB136">
        <f t="shared" si="89"/>
        <v>3</v>
      </c>
      <c r="AC136">
        <f t="shared" si="92"/>
        <v>1</v>
      </c>
      <c r="AD136">
        <f t="shared" si="93"/>
        <v>0</v>
      </c>
      <c r="AE136">
        <f t="shared" si="94"/>
        <v>0</v>
      </c>
      <c r="AF136">
        <f t="shared" si="95"/>
        <v>0</v>
      </c>
      <c r="AG136">
        <f t="shared" si="96"/>
        <v>0</v>
      </c>
      <c r="AH136" s="246" t="str">
        <f t="shared" si="90"/>
        <v>bc</v>
      </c>
      <c r="AT136" s="6">
        <f t="shared" si="97"/>
        <v>0</v>
      </c>
      <c r="AU136" s="6">
        <f t="shared" si="97"/>
        <v>0</v>
      </c>
      <c r="AV136" s="6">
        <f t="shared" si="97"/>
        <v>0</v>
      </c>
      <c r="AW136" s="6">
        <f t="shared" si="97"/>
        <v>0</v>
      </c>
      <c r="AX136" s="6">
        <f t="shared" si="97"/>
        <v>0</v>
      </c>
      <c r="AY136" s="6">
        <f t="shared" si="97"/>
        <v>0</v>
      </c>
      <c r="AZ136" s="6">
        <f t="shared" si="97"/>
        <v>0</v>
      </c>
      <c r="BA136" s="6">
        <f t="shared" si="97"/>
        <v>0</v>
      </c>
      <c r="BB136" s="6">
        <f t="shared" si="97"/>
        <v>0</v>
      </c>
      <c r="BC136" s="6">
        <f t="shared" si="97"/>
        <v>0</v>
      </c>
      <c r="BD136" s="6">
        <f t="shared" si="98"/>
        <v>0</v>
      </c>
      <c r="BE136" s="6">
        <f t="shared" si="98"/>
        <v>0</v>
      </c>
      <c r="BF136" s="6">
        <f t="shared" si="98"/>
        <v>0</v>
      </c>
      <c r="BG136" s="6">
        <f t="shared" si="98"/>
        <v>0</v>
      </c>
      <c r="BH136" s="6">
        <f t="shared" si="98"/>
        <v>0</v>
      </c>
      <c r="BI136" s="6">
        <f t="shared" si="98"/>
        <v>0</v>
      </c>
      <c r="BJ136" s="6">
        <f t="shared" si="98"/>
        <v>0</v>
      </c>
      <c r="BK136" s="6">
        <f t="shared" si="98"/>
        <v>0</v>
      </c>
      <c r="BL136" s="6">
        <f t="shared" si="98"/>
        <v>0</v>
      </c>
      <c r="BM136" s="6">
        <f t="shared" si="98"/>
        <v>0</v>
      </c>
      <c r="BN136" s="6">
        <f t="shared" si="99"/>
        <v>0</v>
      </c>
      <c r="BO136" s="6">
        <f t="shared" si="99"/>
        <v>0</v>
      </c>
      <c r="BP136" s="6">
        <f t="shared" si="99"/>
        <v>0</v>
      </c>
      <c r="BQ136" s="6">
        <f t="shared" si="99"/>
        <v>0</v>
      </c>
      <c r="BR136" s="6">
        <f t="shared" si="99"/>
        <v>0</v>
      </c>
      <c r="BS136" s="6">
        <f t="shared" si="99"/>
        <v>0</v>
      </c>
      <c r="BT136" s="6">
        <f t="shared" si="99"/>
        <v>0</v>
      </c>
      <c r="BU136" s="6">
        <f t="shared" si="99"/>
        <v>0</v>
      </c>
      <c r="BV136" s="6">
        <f t="shared" si="99"/>
        <v>0</v>
      </c>
      <c r="BW136" s="6">
        <f t="shared" si="99"/>
        <v>0</v>
      </c>
      <c r="BX136" s="6">
        <f t="shared" si="100"/>
        <v>0</v>
      </c>
      <c r="BY136" s="6">
        <f t="shared" si="100"/>
        <v>0</v>
      </c>
      <c r="BZ136" s="6">
        <f t="shared" si="100"/>
        <v>2</v>
      </c>
      <c r="CA136" s="6">
        <f t="shared" si="100"/>
        <v>2</v>
      </c>
      <c r="CB136" s="6">
        <f t="shared" si="100"/>
        <v>2</v>
      </c>
      <c r="CC136" s="6">
        <f t="shared" si="100"/>
        <v>2</v>
      </c>
      <c r="CD136" s="6">
        <f t="shared" si="100"/>
        <v>2</v>
      </c>
      <c r="CE136" s="6">
        <f t="shared" si="100"/>
        <v>2</v>
      </c>
      <c r="CF136" s="6">
        <f t="shared" si="100"/>
        <v>2</v>
      </c>
      <c r="CG136" s="6">
        <f t="shared" si="100"/>
        <v>2</v>
      </c>
      <c r="CH136" s="6">
        <f t="shared" si="100"/>
        <v>2</v>
      </c>
      <c r="CI136" s="6">
        <f t="shared" si="100"/>
        <v>2</v>
      </c>
      <c r="CJ136" s="6">
        <f t="shared" si="100"/>
        <v>2</v>
      </c>
      <c r="CK136" s="6"/>
      <c r="CL136" s="6"/>
    </row>
    <row r="137" spans="1:90" x14ac:dyDescent="0.35">
      <c r="A137" s="8">
        <v>136</v>
      </c>
      <c r="B137" s="6" t="s">
        <v>222</v>
      </c>
      <c r="C137" s="266">
        <v>45544</v>
      </c>
      <c r="D137" s="266">
        <v>45546</v>
      </c>
      <c r="E137" s="266">
        <v>45518</v>
      </c>
      <c r="F137" s="140" t="s">
        <v>128</v>
      </c>
      <c r="G137" s="140" t="s">
        <v>95</v>
      </c>
      <c r="H137" s="274"/>
      <c r="I137" s="6"/>
      <c r="J137" s="8"/>
      <c r="K137" s="8">
        <v>1</v>
      </c>
      <c r="L137" s="8">
        <v>1</v>
      </c>
      <c r="M137" s="6"/>
      <c r="N137" s="275" t="s">
        <v>223</v>
      </c>
      <c r="O137" s="6"/>
      <c r="P137" s="8" t="s">
        <v>31</v>
      </c>
      <c r="Q137" s="8" t="s">
        <v>187</v>
      </c>
      <c r="R137" s="9"/>
      <c r="S137" s="9"/>
      <c r="T137" s="9">
        <v>1810</v>
      </c>
      <c r="U137" s="33"/>
      <c r="V137" s="245" t="str">
        <f t="shared" si="87"/>
        <v>NL</v>
      </c>
      <c r="W137" s="146">
        <f t="shared" si="91"/>
        <v>1</v>
      </c>
      <c r="X137" s="146">
        <f t="shared" si="86"/>
        <v>2</v>
      </c>
      <c r="Z137" s="42">
        <f t="shared" si="88"/>
        <v>45518</v>
      </c>
      <c r="AB137">
        <f t="shared" si="89"/>
        <v>26</v>
      </c>
      <c r="AC137">
        <f t="shared" si="92"/>
        <v>1</v>
      </c>
      <c r="AD137">
        <f t="shared" si="93"/>
        <v>0</v>
      </c>
      <c r="AE137">
        <f t="shared" si="94"/>
        <v>0</v>
      </c>
      <c r="AF137">
        <f t="shared" si="95"/>
        <v>0</v>
      </c>
      <c r="AG137">
        <f t="shared" si="96"/>
        <v>0</v>
      </c>
      <c r="AH137" s="246" t="str">
        <f t="shared" si="90"/>
        <v>bc</v>
      </c>
      <c r="AT137" s="6">
        <f t="shared" si="97"/>
        <v>0</v>
      </c>
      <c r="AU137" s="6">
        <f t="shared" si="97"/>
        <v>0</v>
      </c>
      <c r="AV137" s="6">
        <f t="shared" si="97"/>
        <v>0</v>
      </c>
      <c r="AW137" s="6">
        <f t="shared" si="97"/>
        <v>0</v>
      </c>
      <c r="AX137" s="6">
        <f t="shared" si="97"/>
        <v>0</v>
      </c>
      <c r="AY137" s="6">
        <f t="shared" si="97"/>
        <v>0</v>
      </c>
      <c r="AZ137" s="6">
        <f t="shared" si="97"/>
        <v>0</v>
      </c>
      <c r="BA137" s="6">
        <f t="shared" si="97"/>
        <v>0</v>
      </c>
      <c r="BB137" s="6">
        <f t="shared" si="97"/>
        <v>0</v>
      </c>
      <c r="BC137" s="6">
        <f t="shared" si="97"/>
        <v>0</v>
      </c>
      <c r="BD137" s="6">
        <f t="shared" si="98"/>
        <v>0</v>
      </c>
      <c r="BE137" s="6">
        <f t="shared" si="98"/>
        <v>0</v>
      </c>
      <c r="BF137" s="6">
        <f t="shared" si="98"/>
        <v>0</v>
      </c>
      <c r="BG137" s="6">
        <f t="shared" si="98"/>
        <v>0</v>
      </c>
      <c r="BH137" s="6">
        <f t="shared" si="98"/>
        <v>0</v>
      </c>
      <c r="BI137" s="6">
        <f t="shared" si="98"/>
        <v>0</v>
      </c>
      <c r="BJ137" s="6">
        <f t="shared" si="98"/>
        <v>0</v>
      </c>
      <c r="BK137" s="6">
        <f t="shared" si="98"/>
        <v>0</v>
      </c>
      <c r="BL137" s="6">
        <f t="shared" si="98"/>
        <v>0</v>
      </c>
      <c r="BM137" s="6">
        <f t="shared" si="98"/>
        <v>0</v>
      </c>
      <c r="BN137" s="6">
        <f t="shared" si="99"/>
        <v>0</v>
      </c>
      <c r="BO137" s="6">
        <f t="shared" si="99"/>
        <v>0</v>
      </c>
      <c r="BP137" s="6">
        <f t="shared" si="99"/>
        <v>0</v>
      </c>
      <c r="BQ137" s="6">
        <f t="shared" si="99"/>
        <v>0</v>
      </c>
      <c r="BR137" s="6">
        <f t="shared" si="99"/>
        <v>0</v>
      </c>
      <c r="BS137" s="6">
        <f t="shared" si="99"/>
        <v>0</v>
      </c>
      <c r="BT137" s="6">
        <f t="shared" si="99"/>
        <v>0</v>
      </c>
      <c r="BU137" s="6">
        <f t="shared" si="99"/>
        <v>0</v>
      </c>
      <c r="BV137" s="6">
        <f t="shared" si="99"/>
        <v>0</v>
      </c>
      <c r="BW137" s="6">
        <f t="shared" si="99"/>
        <v>0</v>
      </c>
      <c r="BX137" s="6">
        <f t="shared" si="100"/>
        <v>0</v>
      </c>
      <c r="BY137" s="6">
        <f t="shared" si="100"/>
        <v>0</v>
      </c>
      <c r="BZ137" s="6">
        <f t="shared" si="100"/>
        <v>0</v>
      </c>
      <c r="CA137" s="6">
        <f t="shared" si="100"/>
        <v>2</v>
      </c>
      <c r="CB137" s="6">
        <f t="shared" si="100"/>
        <v>2</v>
      </c>
      <c r="CC137" s="6">
        <f t="shared" si="100"/>
        <v>2</v>
      </c>
      <c r="CD137" s="6">
        <f t="shared" si="100"/>
        <v>2</v>
      </c>
      <c r="CE137" s="6">
        <f t="shared" si="100"/>
        <v>2</v>
      </c>
      <c r="CF137" s="6">
        <f t="shared" si="100"/>
        <v>2</v>
      </c>
      <c r="CG137" s="6">
        <f t="shared" si="100"/>
        <v>2</v>
      </c>
      <c r="CH137" s="6">
        <f t="shared" si="100"/>
        <v>2</v>
      </c>
      <c r="CI137" s="6">
        <f t="shared" si="100"/>
        <v>2</v>
      </c>
      <c r="CJ137" s="6">
        <f t="shared" si="100"/>
        <v>2</v>
      </c>
      <c r="CK137" s="6"/>
      <c r="CL137" s="6"/>
    </row>
    <row r="138" spans="1:90" x14ac:dyDescent="0.35">
      <c r="A138" s="8">
        <v>137</v>
      </c>
      <c r="B138" s="6" t="s">
        <v>224</v>
      </c>
      <c r="C138" s="266">
        <v>45560</v>
      </c>
      <c r="D138" s="266">
        <v>45564</v>
      </c>
      <c r="E138" s="266">
        <v>45525</v>
      </c>
      <c r="F138" s="140" t="s">
        <v>30</v>
      </c>
      <c r="G138" s="140" t="s">
        <v>95</v>
      </c>
      <c r="H138" s="274" t="s">
        <v>225</v>
      </c>
      <c r="I138" s="6"/>
      <c r="J138" s="8"/>
      <c r="K138" s="8">
        <v>1</v>
      </c>
      <c r="L138" s="8">
        <v>2</v>
      </c>
      <c r="M138" s="6"/>
      <c r="N138" s="275"/>
      <c r="O138" s="6"/>
      <c r="P138" s="8" t="s">
        <v>187</v>
      </c>
      <c r="Q138" s="8" t="s">
        <v>31</v>
      </c>
      <c r="R138" s="9"/>
      <c r="S138" s="9"/>
      <c r="T138" s="9">
        <v>4380</v>
      </c>
      <c r="U138" s="33"/>
      <c r="V138" s="245" t="str">
        <f t="shared" si="87"/>
        <v>DK</v>
      </c>
      <c r="W138" s="146">
        <f t="shared" si="91"/>
        <v>2</v>
      </c>
      <c r="X138" s="146">
        <f t="shared" si="86"/>
        <v>4</v>
      </c>
      <c r="Z138" s="42">
        <f t="shared" si="88"/>
        <v>45525</v>
      </c>
      <c r="AB138">
        <f t="shared" si="89"/>
        <v>35</v>
      </c>
      <c r="AC138">
        <f t="shared" si="92"/>
        <v>0</v>
      </c>
      <c r="AD138">
        <f t="shared" si="93"/>
        <v>1</v>
      </c>
      <c r="AE138">
        <f t="shared" si="94"/>
        <v>0</v>
      </c>
      <c r="AF138">
        <f t="shared" si="95"/>
        <v>0</v>
      </c>
      <c r="AG138">
        <f t="shared" si="96"/>
        <v>0</v>
      </c>
      <c r="AH138" s="246" t="str">
        <f t="shared" si="90"/>
        <v>bc</v>
      </c>
      <c r="AT138" s="6">
        <f t="shared" si="97"/>
        <v>0</v>
      </c>
      <c r="AU138" s="6">
        <f t="shared" si="97"/>
        <v>0</v>
      </c>
      <c r="AV138" s="6">
        <f t="shared" si="97"/>
        <v>0</v>
      </c>
      <c r="AW138" s="6">
        <f t="shared" si="97"/>
        <v>0</v>
      </c>
      <c r="AX138" s="6">
        <f t="shared" si="97"/>
        <v>0</v>
      </c>
      <c r="AY138" s="6">
        <f t="shared" si="97"/>
        <v>0</v>
      </c>
      <c r="AZ138" s="6">
        <f t="shared" si="97"/>
        <v>0</v>
      </c>
      <c r="BA138" s="6">
        <f t="shared" si="97"/>
        <v>0</v>
      </c>
      <c r="BB138" s="6">
        <f t="shared" si="97"/>
        <v>0</v>
      </c>
      <c r="BC138" s="6">
        <f t="shared" si="97"/>
        <v>0</v>
      </c>
      <c r="BD138" s="6">
        <f t="shared" si="98"/>
        <v>0</v>
      </c>
      <c r="BE138" s="6">
        <f t="shared" si="98"/>
        <v>0</v>
      </c>
      <c r="BF138" s="6">
        <f t="shared" si="98"/>
        <v>0</v>
      </c>
      <c r="BG138" s="6">
        <f t="shared" si="98"/>
        <v>0</v>
      </c>
      <c r="BH138" s="6">
        <f t="shared" si="98"/>
        <v>0</v>
      </c>
      <c r="BI138" s="6">
        <f t="shared" si="98"/>
        <v>0</v>
      </c>
      <c r="BJ138" s="6">
        <f t="shared" si="98"/>
        <v>0</v>
      </c>
      <c r="BK138" s="6">
        <f t="shared" si="98"/>
        <v>0</v>
      </c>
      <c r="BL138" s="6">
        <f t="shared" si="98"/>
        <v>0</v>
      </c>
      <c r="BM138" s="6">
        <f t="shared" si="98"/>
        <v>0</v>
      </c>
      <c r="BN138" s="6">
        <f t="shared" si="99"/>
        <v>0</v>
      </c>
      <c r="BO138" s="6">
        <f t="shared" si="99"/>
        <v>0</v>
      </c>
      <c r="BP138" s="6">
        <f t="shared" si="99"/>
        <v>0</v>
      </c>
      <c r="BQ138" s="6">
        <f t="shared" si="99"/>
        <v>0</v>
      </c>
      <c r="BR138" s="6">
        <f t="shared" si="99"/>
        <v>0</v>
      </c>
      <c r="BS138" s="6">
        <f t="shared" si="99"/>
        <v>0</v>
      </c>
      <c r="BT138" s="6">
        <f t="shared" si="99"/>
        <v>0</v>
      </c>
      <c r="BU138" s="6">
        <f t="shared" si="99"/>
        <v>0</v>
      </c>
      <c r="BV138" s="6">
        <f t="shared" si="99"/>
        <v>0</v>
      </c>
      <c r="BW138" s="6">
        <f t="shared" si="99"/>
        <v>0</v>
      </c>
      <c r="BX138" s="6">
        <f t="shared" si="100"/>
        <v>0</v>
      </c>
      <c r="BY138" s="6">
        <f t="shared" si="100"/>
        <v>0</v>
      </c>
      <c r="BZ138" s="6">
        <f t="shared" si="100"/>
        <v>0</v>
      </c>
      <c r="CA138" s="6">
        <f t="shared" si="100"/>
        <v>0</v>
      </c>
      <c r="CB138" s="6">
        <f t="shared" si="100"/>
        <v>4</v>
      </c>
      <c r="CC138" s="6">
        <f t="shared" si="100"/>
        <v>4</v>
      </c>
      <c r="CD138" s="6">
        <f t="shared" si="100"/>
        <v>4</v>
      </c>
      <c r="CE138" s="6">
        <f t="shared" si="100"/>
        <v>4</v>
      </c>
      <c r="CF138" s="6">
        <f t="shared" si="100"/>
        <v>4</v>
      </c>
      <c r="CG138" s="6">
        <f t="shared" si="100"/>
        <v>4</v>
      </c>
      <c r="CH138" s="6">
        <f t="shared" si="100"/>
        <v>4</v>
      </c>
      <c r="CI138" s="6">
        <f t="shared" si="100"/>
        <v>4</v>
      </c>
      <c r="CJ138" s="6">
        <f t="shared" si="100"/>
        <v>4</v>
      </c>
      <c r="CK138" s="6"/>
      <c r="CL138" s="6"/>
    </row>
    <row r="139" spans="1:90" x14ac:dyDescent="0.35">
      <c r="A139" s="8">
        <v>138</v>
      </c>
      <c r="B139" s="6" t="s">
        <v>226</v>
      </c>
      <c r="C139" s="266">
        <v>45537</v>
      </c>
      <c r="D139" s="266">
        <v>45540</v>
      </c>
      <c r="E139" s="266">
        <v>45527</v>
      </c>
      <c r="F139" s="140" t="s">
        <v>66</v>
      </c>
      <c r="G139" s="140" t="s">
        <v>95</v>
      </c>
      <c r="H139" s="274" t="s">
        <v>225</v>
      </c>
      <c r="I139" s="6"/>
      <c r="J139" s="8"/>
      <c r="K139" s="8">
        <v>1</v>
      </c>
      <c r="L139" s="8">
        <v>2</v>
      </c>
      <c r="M139" s="6"/>
      <c r="N139" s="275" t="s">
        <v>227</v>
      </c>
      <c r="O139" s="6"/>
      <c r="P139" s="8" t="s">
        <v>187</v>
      </c>
      <c r="Q139" s="8" t="s">
        <v>187</v>
      </c>
      <c r="R139" s="9"/>
      <c r="S139" s="9"/>
      <c r="T139" s="9"/>
      <c r="U139" s="9"/>
      <c r="V139" s="245" t="str">
        <f t="shared" si="87"/>
        <v>S</v>
      </c>
      <c r="W139" s="146">
        <f t="shared" si="91"/>
        <v>2</v>
      </c>
      <c r="X139" s="146">
        <f t="shared" si="86"/>
        <v>3</v>
      </c>
      <c r="Z139" s="42">
        <f t="shared" si="88"/>
        <v>45527</v>
      </c>
      <c r="AB139">
        <f t="shared" si="89"/>
        <v>10</v>
      </c>
      <c r="AC139">
        <f t="shared" si="92"/>
        <v>1</v>
      </c>
      <c r="AD139">
        <f t="shared" si="93"/>
        <v>0</v>
      </c>
      <c r="AE139">
        <f t="shared" si="94"/>
        <v>0</v>
      </c>
      <c r="AF139">
        <f t="shared" si="95"/>
        <v>0</v>
      </c>
      <c r="AG139">
        <f t="shared" si="96"/>
        <v>0</v>
      </c>
      <c r="AH139" s="246" t="str">
        <f t="shared" si="90"/>
        <v>bc</v>
      </c>
      <c r="AT139" s="6">
        <f t="shared" si="97"/>
        <v>0</v>
      </c>
      <c r="AU139" s="6">
        <f t="shared" si="97"/>
        <v>0</v>
      </c>
      <c r="AV139" s="6">
        <f t="shared" si="97"/>
        <v>0</v>
      </c>
      <c r="AW139" s="6">
        <f t="shared" si="97"/>
        <v>0</v>
      </c>
      <c r="AX139" s="6">
        <f t="shared" si="97"/>
        <v>0</v>
      </c>
      <c r="AY139" s="6">
        <f t="shared" si="97"/>
        <v>0</v>
      </c>
      <c r="AZ139" s="6">
        <f t="shared" si="97"/>
        <v>0</v>
      </c>
      <c r="BA139" s="6">
        <f t="shared" si="97"/>
        <v>0</v>
      </c>
      <c r="BB139" s="6">
        <f t="shared" si="97"/>
        <v>0</v>
      </c>
      <c r="BC139" s="6">
        <f t="shared" si="97"/>
        <v>0</v>
      </c>
      <c r="BD139" s="6">
        <f t="shared" si="98"/>
        <v>0</v>
      </c>
      <c r="BE139" s="6">
        <f t="shared" si="98"/>
        <v>0</v>
      </c>
      <c r="BF139" s="6">
        <f t="shared" si="98"/>
        <v>0</v>
      </c>
      <c r="BG139" s="6">
        <f t="shared" si="98"/>
        <v>0</v>
      </c>
      <c r="BH139" s="6">
        <f t="shared" si="98"/>
        <v>0</v>
      </c>
      <c r="BI139" s="6">
        <f t="shared" si="98"/>
        <v>0</v>
      </c>
      <c r="BJ139" s="6">
        <f t="shared" si="98"/>
        <v>0</v>
      </c>
      <c r="BK139" s="6">
        <f t="shared" si="98"/>
        <v>0</v>
      </c>
      <c r="BL139" s="6">
        <f t="shared" si="98"/>
        <v>0</v>
      </c>
      <c r="BM139" s="6">
        <f t="shared" si="98"/>
        <v>0</v>
      </c>
      <c r="BN139" s="6">
        <f t="shared" si="99"/>
        <v>0</v>
      </c>
      <c r="BO139" s="6">
        <f t="shared" si="99"/>
        <v>0</v>
      </c>
      <c r="BP139" s="6">
        <f t="shared" si="99"/>
        <v>0</v>
      </c>
      <c r="BQ139" s="6">
        <f t="shared" si="99"/>
        <v>0</v>
      </c>
      <c r="BR139" s="6">
        <f t="shared" si="99"/>
        <v>0</v>
      </c>
      <c r="BS139" s="6">
        <f t="shared" si="99"/>
        <v>0</v>
      </c>
      <c r="BT139" s="6">
        <f t="shared" si="99"/>
        <v>0</v>
      </c>
      <c r="BU139" s="6">
        <f t="shared" si="99"/>
        <v>0</v>
      </c>
      <c r="BV139" s="6">
        <f t="shared" si="99"/>
        <v>0</v>
      </c>
      <c r="BW139" s="6">
        <f t="shared" si="99"/>
        <v>0</v>
      </c>
      <c r="BX139" s="6">
        <f t="shared" si="100"/>
        <v>0</v>
      </c>
      <c r="BY139" s="6">
        <f t="shared" si="100"/>
        <v>0</v>
      </c>
      <c r="BZ139" s="6">
        <f t="shared" si="100"/>
        <v>0</v>
      </c>
      <c r="CA139" s="6">
        <f t="shared" si="100"/>
        <v>0</v>
      </c>
      <c r="CB139" s="6">
        <f t="shared" si="100"/>
        <v>3</v>
      </c>
      <c r="CC139" s="6">
        <f t="shared" si="100"/>
        <v>3</v>
      </c>
      <c r="CD139" s="6">
        <f t="shared" si="100"/>
        <v>3</v>
      </c>
      <c r="CE139" s="6">
        <f t="shared" si="100"/>
        <v>3</v>
      </c>
      <c r="CF139" s="6">
        <f t="shared" si="100"/>
        <v>3</v>
      </c>
      <c r="CG139" s="6">
        <f t="shared" si="100"/>
        <v>3</v>
      </c>
      <c r="CH139" s="6">
        <f t="shared" si="100"/>
        <v>3</v>
      </c>
      <c r="CI139" s="6">
        <f t="shared" si="100"/>
        <v>3</v>
      </c>
      <c r="CJ139" s="6">
        <f t="shared" si="100"/>
        <v>3</v>
      </c>
      <c r="CK139" s="6"/>
      <c r="CL139" s="6"/>
    </row>
    <row r="140" spans="1:90" x14ac:dyDescent="0.35">
      <c r="A140" s="8">
        <v>139</v>
      </c>
      <c r="B140" s="6" t="s">
        <v>228</v>
      </c>
      <c r="C140" s="266">
        <v>45534</v>
      </c>
      <c r="D140" s="266">
        <v>45538</v>
      </c>
      <c r="E140" s="266">
        <v>45529</v>
      </c>
      <c r="F140" s="140" t="s">
        <v>30</v>
      </c>
      <c r="G140" s="140" t="s">
        <v>95</v>
      </c>
      <c r="H140" s="274"/>
      <c r="I140" s="6"/>
      <c r="J140" s="8"/>
      <c r="K140" s="8">
        <v>1</v>
      </c>
      <c r="L140" s="8">
        <v>1</v>
      </c>
      <c r="M140" s="6"/>
      <c r="N140" s="275">
        <v>30563767</v>
      </c>
      <c r="O140" s="6"/>
      <c r="P140" s="8" t="s">
        <v>31</v>
      </c>
      <c r="Q140" s="8" t="s">
        <v>187</v>
      </c>
      <c r="R140" s="9"/>
      <c r="S140" s="9"/>
      <c r="T140" s="9">
        <v>3620</v>
      </c>
      <c r="U140" s="9"/>
      <c r="V140" s="245" t="str">
        <f t="shared" si="87"/>
        <v>DK</v>
      </c>
      <c r="W140" s="146">
        <f t="shared" si="91"/>
        <v>1</v>
      </c>
      <c r="X140" s="146">
        <f t="shared" si="86"/>
        <v>4</v>
      </c>
      <c r="Z140" s="42">
        <f t="shared" si="88"/>
        <v>45529</v>
      </c>
      <c r="AB140">
        <f t="shared" si="89"/>
        <v>5</v>
      </c>
      <c r="AC140">
        <f t="shared" si="92"/>
        <v>1</v>
      </c>
      <c r="AD140">
        <f t="shared" si="93"/>
        <v>0</v>
      </c>
      <c r="AE140">
        <f t="shared" si="94"/>
        <v>0</v>
      </c>
      <c r="AF140">
        <f t="shared" si="95"/>
        <v>0</v>
      </c>
      <c r="AG140">
        <f t="shared" si="96"/>
        <v>0</v>
      </c>
      <c r="AH140" s="246" t="str">
        <f t="shared" si="90"/>
        <v>bc</v>
      </c>
      <c r="AT140" s="6">
        <f t="shared" si="97"/>
        <v>0</v>
      </c>
      <c r="AU140" s="6">
        <f t="shared" si="97"/>
        <v>0</v>
      </c>
      <c r="AV140" s="6">
        <f t="shared" si="97"/>
        <v>0</v>
      </c>
      <c r="AW140" s="6">
        <f t="shared" si="97"/>
        <v>0</v>
      </c>
      <c r="AX140" s="6">
        <f t="shared" si="97"/>
        <v>0</v>
      </c>
      <c r="AY140" s="6">
        <f t="shared" si="97"/>
        <v>0</v>
      </c>
      <c r="AZ140" s="6">
        <f t="shared" si="97"/>
        <v>0</v>
      </c>
      <c r="BA140" s="6">
        <f t="shared" si="97"/>
        <v>0</v>
      </c>
      <c r="BB140" s="6">
        <f t="shared" si="97"/>
        <v>0</v>
      </c>
      <c r="BC140" s="6">
        <f t="shared" si="97"/>
        <v>0</v>
      </c>
      <c r="BD140" s="6">
        <f t="shared" si="98"/>
        <v>0</v>
      </c>
      <c r="BE140" s="6">
        <f t="shared" si="98"/>
        <v>0</v>
      </c>
      <c r="BF140" s="6">
        <f t="shared" si="98"/>
        <v>0</v>
      </c>
      <c r="BG140" s="6">
        <f t="shared" si="98"/>
        <v>0</v>
      </c>
      <c r="BH140" s="6">
        <f t="shared" si="98"/>
        <v>0</v>
      </c>
      <c r="BI140" s="6">
        <f t="shared" si="98"/>
        <v>0</v>
      </c>
      <c r="BJ140" s="6">
        <f t="shared" si="98"/>
        <v>0</v>
      </c>
      <c r="BK140" s="6">
        <f t="shared" si="98"/>
        <v>0</v>
      </c>
      <c r="BL140" s="6">
        <f t="shared" si="98"/>
        <v>0</v>
      </c>
      <c r="BM140" s="6">
        <f t="shared" si="98"/>
        <v>0</v>
      </c>
      <c r="BN140" s="6">
        <f t="shared" si="99"/>
        <v>0</v>
      </c>
      <c r="BO140" s="6">
        <f t="shared" si="99"/>
        <v>0</v>
      </c>
      <c r="BP140" s="6">
        <f t="shared" si="99"/>
        <v>0</v>
      </c>
      <c r="BQ140" s="6">
        <f t="shared" si="99"/>
        <v>0</v>
      </c>
      <c r="BR140" s="6">
        <f t="shared" si="99"/>
        <v>0</v>
      </c>
      <c r="BS140" s="6">
        <f t="shared" si="99"/>
        <v>0</v>
      </c>
      <c r="BT140" s="6">
        <f t="shared" si="99"/>
        <v>0</v>
      </c>
      <c r="BU140" s="6">
        <f t="shared" si="99"/>
        <v>0</v>
      </c>
      <c r="BV140" s="6">
        <f t="shared" si="99"/>
        <v>0</v>
      </c>
      <c r="BW140" s="6">
        <f t="shared" si="99"/>
        <v>0</v>
      </c>
      <c r="BX140" s="6">
        <f t="shared" si="100"/>
        <v>0</v>
      </c>
      <c r="BY140" s="6">
        <f t="shared" si="100"/>
        <v>0</v>
      </c>
      <c r="BZ140" s="6">
        <f t="shared" si="100"/>
        <v>0</v>
      </c>
      <c r="CA140" s="6">
        <f t="shared" si="100"/>
        <v>0</v>
      </c>
      <c r="CB140" s="6">
        <f t="shared" si="100"/>
        <v>4</v>
      </c>
      <c r="CC140" s="6">
        <f t="shared" si="100"/>
        <v>4</v>
      </c>
      <c r="CD140" s="6">
        <f t="shared" si="100"/>
        <v>4</v>
      </c>
      <c r="CE140" s="6">
        <f t="shared" si="100"/>
        <v>4</v>
      </c>
      <c r="CF140" s="6">
        <f t="shared" si="100"/>
        <v>4</v>
      </c>
      <c r="CG140" s="6">
        <f t="shared" si="100"/>
        <v>4</v>
      </c>
      <c r="CH140" s="6">
        <f t="shared" si="100"/>
        <v>4</v>
      </c>
      <c r="CI140" s="6">
        <f t="shared" si="100"/>
        <v>4</v>
      </c>
      <c r="CJ140" s="6">
        <f t="shared" si="100"/>
        <v>4</v>
      </c>
      <c r="CK140" s="6"/>
      <c r="CL140" s="6"/>
    </row>
    <row r="141" spans="1:90" x14ac:dyDescent="0.35">
      <c r="A141" s="8">
        <v>140</v>
      </c>
      <c r="B141" s="6" t="s">
        <v>229</v>
      </c>
      <c r="C141" s="266">
        <v>45533</v>
      </c>
      <c r="D141" s="266">
        <v>45536</v>
      </c>
      <c r="E141" s="266">
        <v>45530</v>
      </c>
      <c r="F141" s="140" t="s">
        <v>41</v>
      </c>
      <c r="G141" s="140" t="s">
        <v>26</v>
      </c>
      <c r="H141" s="274" t="s">
        <v>230</v>
      </c>
      <c r="I141" s="6"/>
      <c r="J141" s="8">
        <v>5</v>
      </c>
      <c r="K141" s="8">
        <v>1</v>
      </c>
      <c r="L141" s="8">
        <v>1</v>
      </c>
      <c r="M141" s="264" t="s">
        <v>231</v>
      </c>
      <c r="N141" s="275">
        <v>8824910453</v>
      </c>
      <c r="O141" s="6"/>
      <c r="P141" s="8" t="s">
        <v>31</v>
      </c>
      <c r="Q141" s="8" t="s">
        <v>31</v>
      </c>
      <c r="R141" s="9"/>
      <c r="S141" s="9"/>
      <c r="T141" s="9">
        <v>2565</v>
      </c>
      <c r="U141" s="9"/>
      <c r="V141" s="245" t="str">
        <f t="shared" si="87"/>
        <v>D</v>
      </c>
      <c r="W141" s="146">
        <f t="shared" si="91"/>
        <v>1</v>
      </c>
      <c r="X141" s="146">
        <f t="shared" si="86"/>
        <v>3</v>
      </c>
      <c r="Z141" s="42">
        <f t="shared" si="88"/>
        <v>45530</v>
      </c>
      <c r="AB141">
        <f t="shared" si="89"/>
        <v>3</v>
      </c>
      <c r="AC141">
        <f t="shared" si="92"/>
        <v>1</v>
      </c>
      <c r="AD141">
        <f t="shared" si="93"/>
        <v>0</v>
      </c>
      <c r="AE141">
        <f t="shared" si="94"/>
        <v>0</v>
      </c>
      <c r="AF141">
        <f t="shared" si="95"/>
        <v>0</v>
      </c>
      <c r="AG141">
        <f t="shared" si="96"/>
        <v>0</v>
      </c>
      <c r="AH141" s="246" t="str">
        <f t="shared" si="90"/>
        <v>web</v>
      </c>
      <c r="AT141" s="6">
        <f t="shared" si="97"/>
        <v>0</v>
      </c>
      <c r="AU141" s="6">
        <f t="shared" si="97"/>
        <v>0</v>
      </c>
      <c r="AV141" s="6">
        <f t="shared" si="97"/>
        <v>0</v>
      </c>
      <c r="AW141" s="6">
        <f t="shared" si="97"/>
        <v>0</v>
      </c>
      <c r="AX141" s="6">
        <f t="shared" si="97"/>
        <v>0</v>
      </c>
      <c r="AY141" s="6">
        <f t="shared" si="97"/>
        <v>0</v>
      </c>
      <c r="AZ141" s="6">
        <f t="shared" si="97"/>
        <v>0</v>
      </c>
      <c r="BA141" s="6">
        <f t="shared" si="97"/>
        <v>0</v>
      </c>
      <c r="BB141" s="6">
        <f t="shared" si="97"/>
        <v>0</v>
      </c>
      <c r="BC141" s="6">
        <f t="shared" si="97"/>
        <v>0</v>
      </c>
      <c r="BD141" s="6">
        <f t="shared" si="98"/>
        <v>0</v>
      </c>
      <c r="BE141" s="6">
        <f t="shared" si="98"/>
        <v>0</v>
      </c>
      <c r="BF141" s="6">
        <f t="shared" si="98"/>
        <v>0</v>
      </c>
      <c r="BG141" s="6">
        <f t="shared" si="98"/>
        <v>0</v>
      </c>
      <c r="BH141" s="6">
        <f t="shared" si="98"/>
        <v>0</v>
      </c>
      <c r="BI141" s="6">
        <f t="shared" si="98"/>
        <v>0</v>
      </c>
      <c r="BJ141" s="6">
        <f t="shared" si="98"/>
        <v>0</v>
      </c>
      <c r="BK141" s="6">
        <f t="shared" si="98"/>
        <v>0</v>
      </c>
      <c r="BL141" s="6">
        <f t="shared" si="98"/>
        <v>0</v>
      </c>
      <c r="BM141" s="6">
        <f t="shared" si="98"/>
        <v>0</v>
      </c>
      <c r="BN141" s="6">
        <f t="shared" si="99"/>
        <v>0</v>
      </c>
      <c r="BO141" s="6">
        <f t="shared" si="99"/>
        <v>0</v>
      </c>
      <c r="BP141" s="6">
        <f t="shared" si="99"/>
        <v>0</v>
      </c>
      <c r="BQ141" s="6">
        <f t="shared" si="99"/>
        <v>0</v>
      </c>
      <c r="BR141" s="6">
        <f t="shared" si="99"/>
        <v>0</v>
      </c>
      <c r="BS141" s="6">
        <f t="shared" si="99"/>
        <v>0</v>
      </c>
      <c r="BT141" s="6">
        <f t="shared" si="99"/>
        <v>0</v>
      </c>
      <c r="BU141" s="6">
        <f t="shared" si="99"/>
        <v>0</v>
      </c>
      <c r="BV141" s="6">
        <f t="shared" si="99"/>
        <v>0</v>
      </c>
      <c r="BW141" s="6">
        <f t="shared" si="99"/>
        <v>0</v>
      </c>
      <c r="BX141" s="6">
        <f t="shared" si="100"/>
        <v>0</v>
      </c>
      <c r="BY141" s="6">
        <f t="shared" si="100"/>
        <v>0</v>
      </c>
      <c r="BZ141" s="6">
        <f t="shared" si="100"/>
        <v>0</v>
      </c>
      <c r="CA141" s="6">
        <f t="shared" si="100"/>
        <v>0</v>
      </c>
      <c r="CB141" s="6">
        <f t="shared" si="100"/>
        <v>0</v>
      </c>
      <c r="CC141" s="6">
        <f t="shared" si="100"/>
        <v>3</v>
      </c>
      <c r="CD141" s="6">
        <f t="shared" si="100"/>
        <v>3</v>
      </c>
      <c r="CE141" s="6">
        <f t="shared" si="100"/>
        <v>3</v>
      </c>
      <c r="CF141" s="6">
        <f t="shared" si="100"/>
        <v>3</v>
      </c>
      <c r="CG141" s="6">
        <f t="shared" si="100"/>
        <v>3</v>
      </c>
      <c r="CH141" s="6">
        <f t="shared" si="100"/>
        <v>3</v>
      </c>
      <c r="CI141" s="6">
        <f t="shared" si="100"/>
        <v>3</v>
      </c>
      <c r="CJ141" s="6">
        <f t="shared" si="100"/>
        <v>3</v>
      </c>
      <c r="CK141" s="6"/>
      <c r="CL141" s="6"/>
    </row>
    <row r="142" spans="1:90" x14ac:dyDescent="0.35">
      <c r="A142" s="8">
        <v>141</v>
      </c>
      <c r="B142" s="6" t="s">
        <v>232</v>
      </c>
      <c r="C142" s="266">
        <v>45532</v>
      </c>
      <c r="D142" s="266">
        <v>45535</v>
      </c>
      <c r="E142" s="266">
        <v>45531</v>
      </c>
      <c r="F142" s="140" t="s">
        <v>41</v>
      </c>
      <c r="G142" s="140" t="s">
        <v>95</v>
      </c>
      <c r="H142" s="274" t="s">
        <v>233</v>
      </c>
      <c r="I142" s="6"/>
      <c r="J142" s="8"/>
      <c r="K142" s="8">
        <v>1</v>
      </c>
      <c r="L142" s="8">
        <v>1</v>
      </c>
      <c r="M142" s="6"/>
      <c r="N142" s="275" t="s">
        <v>234</v>
      </c>
      <c r="O142" s="6"/>
      <c r="P142" s="8" t="s">
        <v>31</v>
      </c>
      <c r="Q142" s="8" t="s">
        <v>31</v>
      </c>
      <c r="R142" s="9"/>
      <c r="S142" s="9"/>
      <c r="T142" s="9">
        <v>2700</v>
      </c>
      <c r="U142" s="9"/>
      <c r="V142" s="245" t="str">
        <f t="shared" si="87"/>
        <v>D</v>
      </c>
      <c r="W142" s="146">
        <f t="shared" si="91"/>
        <v>1</v>
      </c>
      <c r="X142" s="146">
        <f t="shared" si="86"/>
        <v>3</v>
      </c>
      <c r="Z142" s="42">
        <f t="shared" si="88"/>
        <v>45531</v>
      </c>
      <c r="AB142">
        <f t="shared" si="89"/>
        <v>1</v>
      </c>
      <c r="AC142">
        <f t="shared" si="92"/>
        <v>1</v>
      </c>
      <c r="AD142">
        <f t="shared" si="93"/>
        <v>0</v>
      </c>
      <c r="AE142">
        <f t="shared" si="94"/>
        <v>0</v>
      </c>
      <c r="AF142">
        <f t="shared" si="95"/>
        <v>0</v>
      </c>
      <c r="AG142">
        <f t="shared" si="96"/>
        <v>0</v>
      </c>
      <c r="AH142" s="246" t="str">
        <f t="shared" si="90"/>
        <v>bc</v>
      </c>
      <c r="AT142" s="6">
        <f t="shared" ref="AT142:BC151" si="101">IF($Z142&lt;AT$1,$X142*$K142,0)</f>
        <v>0</v>
      </c>
      <c r="AU142" s="6">
        <f t="shared" si="101"/>
        <v>0</v>
      </c>
      <c r="AV142" s="6">
        <f t="shared" si="101"/>
        <v>0</v>
      </c>
      <c r="AW142" s="6">
        <f t="shared" si="101"/>
        <v>0</v>
      </c>
      <c r="AX142" s="6">
        <f t="shared" si="101"/>
        <v>0</v>
      </c>
      <c r="AY142" s="6">
        <f t="shared" si="101"/>
        <v>0</v>
      </c>
      <c r="AZ142" s="6">
        <f t="shared" si="101"/>
        <v>0</v>
      </c>
      <c r="BA142" s="6">
        <f t="shared" si="101"/>
        <v>0</v>
      </c>
      <c r="BB142" s="6">
        <f t="shared" si="101"/>
        <v>0</v>
      </c>
      <c r="BC142" s="6">
        <f t="shared" si="101"/>
        <v>0</v>
      </c>
      <c r="BD142" s="6">
        <f t="shared" ref="BD142:BM151" si="102">IF($Z142&lt;BD$1,$X142*$K142,0)</f>
        <v>0</v>
      </c>
      <c r="BE142" s="6">
        <f t="shared" si="102"/>
        <v>0</v>
      </c>
      <c r="BF142" s="6">
        <f t="shared" si="102"/>
        <v>0</v>
      </c>
      <c r="BG142" s="6">
        <f t="shared" si="102"/>
        <v>0</v>
      </c>
      <c r="BH142" s="6">
        <f t="shared" si="102"/>
        <v>0</v>
      </c>
      <c r="BI142" s="6">
        <f t="shared" si="102"/>
        <v>0</v>
      </c>
      <c r="BJ142" s="6">
        <f t="shared" si="102"/>
        <v>0</v>
      </c>
      <c r="BK142" s="6">
        <f t="shared" si="102"/>
        <v>0</v>
      </c>
      <c r="BL142" s="6">
        <f t="shared" si="102"/>
        <v>0</v>
      </c>
      <c r="BM142" s="6">
        <f t="shared" si="102"/>
        <v>0</v>
      </c>
      <c r="BN142" s="6">
        <f t="shared" ref="BN142:BW151" si="103">IF($Z142&lt;BN$1,$X142*$K142,0)</f>
        <v>0</v>
      </c>
      <c r="BO142" s="6">
        <f t="shared" si="103"/>
        <v>0</v>
      </c>
      <c r="BP142" s="6">
        <f t="shared" si="103"/>
        <v>0</v>
      </c>
      <c r="BQ142" s="6">
        <f t="shared" si="103"/>
        <v>0</v>
      </c>
      <c r="BR142" s="6">
        <f t="shared" si="103"/>
        <v>0</v>
      </c>
      <c r="BS142" s="6">
        <f t="shared" si="103"/>
        <v>0</v>
      </c>
      <c r="BT142" s="6">
        <f t="shared" si="103"/>
        <v>0</v>
      </c>
      <c r="BU142" s="6">
        <f t="shared" si="103"/>
        <v>0</v>
      </c>
      <c r="BV142" s="6">
        <f t="shared" si="103"/>
        <v>0</v>
      </c>
      <c r="BW142" s="6">
        <f t="shared" si="103"/>
        <v>0</v>
      </c>
      <c r="BX142" s="6">
        <f t="shared" ref="BX142:CJ151" si="104">IF($Z142&lt;BX$1,$X142*$K142,0)</f>
        <v>0</v>
      </c>
      <c r="BY142" s="6">
        <f t="shared" si="104"/>
        <v>0</v>
      </c>
      <c r="BZ142" s="6">
        <f t="shared" si="104"/>
        <v>0</v>
      </c>
      <c r="CA142" s="6">
        <f t="shared" si="104"/>
        <v>0</v>
      </c>
      <c r="CB142" s="6">
        <f t="shared" si="104"/>
        <v>0</v>
      </c>
      <c r="CC142" s="6">
        <f t="shared" si="104"/>
        <v>3</v>
      </c>
      <c r="CD142" s="6">
        <f t="shared" si="104"/>
        <v>3</v>
      </c>
      <c r="CE142" s="6">
        <f t="shared" si="104"/>
        <v>3</v>
      </c>
      <c r="CF142" s="6">
        <f t="shared" si="104"/>
        <v>3</v>
      </c>
      <c r="CG142" s="6">
        <f t="shared" si="104"/>
        <v>3</v>
      </c>
      <c r="CH142" s="6">
        <f t="shared" si="104"/>
        <v>3</v>
      </c>
      <c r="CI142" s="6">
        <f t="shared" si="104"/>
        <v>3</v>
      </c>
      <c r="CJ142" s="6">
        <f t="shared" si="104"/>
        <v>3</v>
      </c>
      <c r="CK142" s="6"/>
      <c r="CL142" s="6"/>
    </row>
    <row r="143" spans="1:90" x14ac:dyDescent="0.35">
      <c r="A143" s="8">
        <v>142</v>
      </c>
      <c r="B143" s="279" t="s">
        <v>235</v>
      </c>
      <c r="C143" s="285">
        <v>45544</v>
      </c>
      <c r="D143" s="285">
        <v>45549</v>
      </c>
      <c r="E143" s="285">
        <v>45534</v>
      </c>
      <c r="F143" s="283" t="s">
        <v>192</v>
      </c>
      <c r="G143" s="283" t="s">
        <v>95</v>
      </c>
      <c r="H143" s="283"/>
      <c r="I143" s="283"/>
      <c r="J143" s="283">
        <v>0</v>
      </c>
      <c r="K143" s="283">
        <v>1</v>
      </c>
      <c r="L143" s="283">
        <v>2</v>
      </c>
      <c r="M143" s="279"/>
      <c r="N143" s="279"/>
      <c r="O143" s="279"/>
      <c r="P143" s="283" t="s">
        <v>73</v>
      </c>
      <c r="Q143" s="283" t="s">
        <v>73</v>
      </c>
      <c r="R143" s="281">
        <v>4525</v>
      </c>
      <c r="S143" s="287" t="s">
        <v>73</v>
      </c>
      <c r="T143" s="9"/>
      <c r="U143" s="9"/>
      <c r="V143" s="245" t="str">
        <f t="shared" si="87"/>
        <v>dk</v>
      </c>
      <c r="W143" s="146">
        <f t="shared" si="91"/>
        <v>2</v>
      </c>
      <c r="X143" s="146">
        <f t="shared" si="86"/>
        <v>5</v>
      </c>
      <c r="Z143" s="42">
        <f t="shared" si="88"/>
        <v>45534</v>
      </c>
      <c r="AB143">
        <f t="shared" si="89"/>
        <v>10</v>
      </c>
      <c r="AC143">
        <f t="shared" si="92"/>
        <v>1</v>
      </c>
      <c r="AD143">
        <f t="shared" si="93"/>
        <v>0</v>
      </c>
      <c r="AE143">
        <f t="shared" si="94"/>
        <v>0</v>
      </c>
      <c r="AF143">
        <f t="shared" si="95"/>
        <v>0</v>
      </c>
      <c r="AG143">
        <f t="shared" si="96"/>
        <v>0</v>
      </c>
      <c r="AH143" s="246" t="str">
        <f t="shared" si="90"/>
        <v>bc</v>
      </c>
      <c r="AT143" s="6">
        <f t="shared" si="101"/>
        <v>0</v>
      </c>
      <c r="AU143" s="6">
        <f t="shared" si="101"/>
        <v>0</v>
      </c>
      <c r="AV143" s="6">
        <f t="shared" si="101"/>
        <v>0</v>
      </c>
      <c r="AW143" s="6">
        <f t="shared" si="101"/>
        <v>0</v>
      </c>
      <c r="AX143" s="6">
        <f t="shared" si="101"/>
        <v>0</v>
      </c>
      <c r="AY143" s="6">
        <f t="shared" si="101"/>
        <v>0</v>
      </c>
      <c r="AZ143" s="6">
        <f t="shared" si="101"/>
        <v>0</v>
      </c>
      <c r="BA143" s="6">
        <f t="shared" si="101"/>
        <v>0</v>
      </c>
      <c r="BB143" s="6">
        <f t="shared" si="101"/>
        <v>0</v>
      </c>
      <c r="BC143" s="6">
        <f t="shared" si="101"/>
        <v>0</v>
      </c>
      <c r="BD143" s="6">
        <f t="shared" si="102"/>
        <v>0</v>
      </c>
      <c r="BE143" s="6">
        <f t="shared" si="102"/>
        <v>0</v>
      </c>
      <c r="BF143" s="6">
        <f t="shared" si="102"/>
        <v>0</v>
      </c>
      <c r="BG143" s="6">
        <f t="shared" si="102"/>
        <v>0</v>
      </c>
      <c r="BH143" s="6">
        <f t="shared" si="102"/>
        <v>0</v>
      </c>
      <c r="BI143" s="6">
        <f t="shared" si="102"/>
        <v>0</v>
      </c>
      <c r="BJ143" s="6">
        <f t="shared" si="102"/>
        <v>0</v>
      </c>
      <c r="BK143" s="6">
        <f t="shared" si="102"/>
        <v>0</v>
      </c>
      <c r="BL143" s="6">
        <f t="shared" si="102"/>
        <v>0</v>
      </c>
      <c r="BM143" s="6">
        <f t="shared" si="102"/>
        <v>0</v>
      </c>
      <c r="BN143" s="6">
        <f t="shared" si="103"/>
        <v>0</v>
      </c>
      <c r="BO143" s="6">
        <f t="shared" si="103"/>
        <v>0</v>
      </c>
      <c r="BP143" s="6">
        <f t="shared" si="103"/>
        <v>0</v>
      </c>
      <c r="BQ143" s="6">
        <f t="shared" si="103"/>
        <v>0</v>
      </c>
      <c r="BR143" s="6">
        <f t="shared" si="103"/>
        <v>0</v>
      </c>
      <c r="BS143" s="6">
        <f t="shared" si="103"/>
        <v>0</v>
      </c>
      <c r="BT143" s="6">
        <f t="shared" si="103"/>
        <v>0</v>
      </c>
      <c r="BU143" s="6">
        <f t="shared" si="103"/>
        <v>0</v>
      </c>
      <c r="BV143" s="6">
        <f t="shared" si="103"/>
        <v>0</v>
      </c>
      <c r="BW143" s="6">
        <f t="shared" si="103"/>
        <v>0</v>
      </c>
      <c r="BX143" s="6">
        <f t="shared" si="104"/>
        <v>0</v>
      </c>
      <c r="BY143" s="6">
        <f t="shared" si="104"/>
        <v>0</v>
      </c>
      <c r="BZ143" s="6">
        <f t="shared" si="104"/>
        <v>0</v>
      </c>
      <c r="CA143" s="6">
        <f t="shared" si="104"/>
        <v>0</v>
      </c>
      <c r="CB143" s="6">
        <f t="shared" si="104"/>
        <v>0</v>
      </c>
      <c r="CC143" s="6">
        <f t="shared" si="104"/>
        <v>5</v>
      </c>
      <c r="CD143" s="6">
        <f t="shared" si="104"/>
        <v>5</v>
      </c>
      <c r="CE143" s="6">
        <f t="shared" si="104"/>
        <v>5</v>
      </c>
      <c r="CF143" s="6">
        <f t="shared" si="104"/>
        <v>5</v>
      </c>
      <c r="CG143" s="6">
        <f t="shared" si="104"/>
        <v>5</v>
      </c>
      <c r="CH143" s="6">
        <f t="shared" si="104"/>
        <v>5</v>
      </c>
      <c r="CI143" s="6">
        <f t="shared" si="104"/>
        <v>5</v>
      </c>
      <c r="CJ143" s="6">
        <f t="shared" si="104"/>
        <v>5</v>
      </c>
      <c r="CK143" s="6"/>
      <c r="CL143" s="6"/>
    </row>
    <row r="144" spans="1:90" x14ac:dyDescent="0.35">
      <c r="A144" s="8">
        <v>143</v>
      </c>
      <c r="B144" s="280" t="s">
        <v>236</v>
      </c>
      <c r="C144" s="286">
        <v>45557</v>
      </c>
      <c r="D144" s="286">
        <v>45560</v>
      </c>
      <c r="E144" s="286">
        <v>45533</v>
      </c>
      <c r="F144" s="284" t="s">
        <v>192</v>
      </c>
      <c r="G144" s="284" t="s">
        <v>26</v>
      </c>
      <c r="H144" s="284"/>
      <c r="I144" s="284" t="s">
        <v>218</v>
      </c>
      <c r="J144" s="284">
        <v>10</v>
      </c>
      <c r="K144" s="284">
        <v>1</v>
      </c>
      <c r="L144" s="284">
        <v>2</v>
      </c>
      <c r="M144" s="280" t="s">
        <v>237</v>
      </c>
      <c r="N144" s="280"/>
      <c r="O144" s="280"/>
      <c r="P144" s="284" t="s">
        <v>73</v>
      </c>
      <c r="Q144" s="284" t="s">
        <v>198</v>
      </c>
      <c r="R144" s="282">
        <v>2956.5</v>
      </c>
      <c r="S144" s="288" t="s">
        <v>238</v>
      </c>
      <c r="T144" s="9"/>
      <c r="U144" s="9"/>
      <c r="V144" s="245" t="str">
        <f t="shared" si="87"/>
        <v>dk</v>
      </c>
      <c r="W144" s="146">
        <f t="shared" si="91"/>
        <v>2</v>
      </c>
      <c r="X144" s="146">
        <f t="shared" si="86"/>
        <v>3</v>
      </c>
      <c r="Z144" s="42">
        <f t="shared" si="88"/>
        <v>45533</v>
      </c>
      <c r="AB144">
        <f t="shared" si="89"/>
        <v>24</v>
      </c>
      <c r="AC144">
        <f t="shared" si="92"/>
        <v>1</v>
      </c>
      <c r="AD144">
        <f t="shared" si="93"/>
        <v>0</v>
      </c>
      <c r="AE144">
        <f t="shared" si="94"/>
        <v>0</v>
      </c>
      <c r="AF144">
        <f t="shared" si="95"/>
        <v>0</v>
      </c>
      <c r="AG144">
        <f t="shared" si="96"/>
        <v>0</v>
      </c>
      <c r="AH144" s="246" t="str">
        <f t="shared" si="90"/>
        <v>web</v>
      </c>
      <c r="AT144" s="6">
        <f t="shared" si="101"/>
        <v>0</v>
      </c>
      <c r="AU144" s="6">
        <f t="shared" si="101"/>
        <v>0</v>
      </c>
      <c r="AV144" s="6">
        <f t="shared" si="101"/>
        <v>0</v>
      </c>
      <c r="AW144" s="6">
        <f t="shared" si="101"/>
        <v>0</v>
      </c>
      <c r="AX144" s="6">
        <f t="shared" si="101"/>
        <v>0</v>
      </c>
      <c r="AY144" s="6">
        <f t="shared" si="101"/>
        <v>0</v>
      </c>
      <c r="AZ144" s="6">
        <f t="shared" si="101"/>
        <v>0</v>
      </c>
      <c r="BA144" s="6">
        <f t="shared" si="101"/>
        <v>0</v>
      </c>
      <c r="BB144" s="6">
        <f t="shared" si="101"/>
        <v>0</v>
      </c>
      <c r="BC144" s="6">
        <f t="shared" si="101"/>
        <v>0</v>
      </c>
      <c r="BD144" s="6">
        <f t="shared" si="102"/>
        <v>0</v>
      </c>
      <c r="BE144" s="6">
        <f t="shared" si="102"/>
        <v>0</v>
      </c>
      <c r="BF144" s="6">
        <f t="shared" si="102"/>
        <v>0</v>
      </c>
      <c r="BG144" s="6">
        <f t="shared" si="102"/>
        <v>0</v>
      </c>
      <c r="BH144" s="6">
        <f t="shared" si="102"/>
        <v>0</v>
      </c>
      <c r="BI144" s="6">
        <f t="shared" si="102"/>
        <v>0</v>
      </c>
      <c r="BJ144" s="6">
        <f t="shared" si="102"/>
        <v>0</v>
      </c>
      <c r="BK144" s="6">
        <f t="shared" si="102"/>
        <v>0</v>
      </c>
      <c r="BL144" s="6">
        <f t="shared" si="102"/>
        <v>0</v>
      </c>
      <c r="BM144" s="6">
        <f t="shared" si="102"/>
        <v>0</v>
      </c>
      <c r="BN144" s="6">
        <f t="shared" si="103"/>
        <v>0</v>
      </c>
      <c r="BO144" s="6">
        <f t="shared" si="103"/>
        <v>0</v>
      </c>
      <c r="BP144" s="6">
        <f t="shared" si="103"/>
        <v>0</v>
      </c>
      <c r="BQ144" s="6">
        <f t="shared" si="103"/>
        <v>0</v>
      </c>
      <c r="BR144" s="6">
        <f t="shared" si="103"/>
        <v>0</v>
      </c>
      <c r="BS144" s="6">
        <f t="shared" si="103"/>
        <v>0</v>
      </c>
      <c r="BT144" s="6">
        <f t="shared" si="103"/>
        <v>0</v>
      </c>
      <c r="BU144" s="6">
        <f t="shared" si="103"/>
        <v>0</v>
      </c>
      <c r="BV144" s="6">
        <f t="shared" si="103"/>
        <v>0</v>
      </c>
      <c r="BW144" s="6">
        <f t="shared" si="103"/>
        <v>0</v>
      </c>
      <c r="BX144" s="6">
        <f t="shared" si="104"/>
        <v>0</v>
      </c>
      <c r="BY144" s="6">
        <f t="shared" si="104"/>
        <v>0</v>
      </c>
      <c r="BZ144" s="6">
        <f t="shared" si="104"/>
        <v>0</v>
      </c>
      <c r="CA144" s="6">
        <f t="shared" si="104"/>
        <v>0</v>
      </c>
      <c r="CB144" s="6">
        <f t="shared" si="104"/>
        <v>0</v>
      </c>
      <c r="CC144" s="6">
        <f t="shared" si="104"/>
        <v>3</v>
      </c>
      <c r="CD144" s="6">
        <f t="shared" si="104"/>
        <v>3</v>
      </c>
      <c r="CE144" s="6">
        <f t="shared" si="104"/>
        <v>3</v>
      </c>
      <c r="CF144" s="6">
        <f t="shared" si="104"/>
        <v>3</v>
      </c>
      <c r="CG144" s="6">
        <f t="shared" si="104"/>
        <v>3</v>
      </c>
      <c r="CH144" s="6">
        <f t="shared" si="104"/>
        <v>3</v>
      </c>
      <c r="CI144" s="6">
        <f t="shared" si="104"/>
        <v>3</v>
      </c>
      <c r="CJ144" s="6">
        <f t="shared" si="104"/>
        <v>3</v>
      </c>
      <c r="CK144" s="6"/>
      <c r="CL144" s="6"/>
    </row>
    <row r="145" spans="1:90" x14ac:dyDescent="0.35">
      <c r="A145" s="8">
        <v>144</v>
      </c>
      <c r="B145" s="279" t="s">
        <v>239</v>
      </c>
      <c r="C145" s="285">
        <v>45559</v>
      </c>
      <c r="D145" s="285">
        <v>45563</v>
      </c>
      <c r="E145" s="285">
        <v>45541</v>
      </c>
      <c r="F145" s="283" t="s">
        <v>192</v>
      </c>
      <c r="G145" s="283" t="s">
        <v>95</v>
      </c>
      <c r="H145" s="283"/>
      <c r="I145" s="283"/>
      <c r="J145" s="283">
        <v>0</v>
      </c>
      <c r="K145" s="283">
        <v>1</v>
      </c>
      <c r="L145" s="283">
        <v>2</v>
      </c>
      <c r="M145" s="279"/>
      <c r="N145" s="279"/>
      <c r="O145" s="279"/>
      <c r="P145" s="283" t="s">
        <v>73</v>
      </c>
      <c r="Q145" s="283" t="s">
        <v>198</v>
      </c>
      <c r="R145" s="281">
        <v>4380</v>
      </c>
      <c r="S145" s="287" t="s">
        <v>73</v>
      </c>
      <c r="T145" s="9"/>
      <c r="U145" s="9"/>
      <c r="V145" s="245" t="str">
        <f t="shared" si="87"/>
        <v>dk</v>
      </c>
      <c r="W145" s="146">
        <f t="shared" si="91"/>
        <v>2</v>
      </c>
      <c r="X145" s="146">
        <f t="shared" si="86"/>
        <v>4</v>
      </c>
      <c r="Z145" s="42">
        <f t="shared" si="88"/>
        <v>45541</v>
      </c>
      <c r="AB145">
        <f t="shared" si="89"/>
        <v>18</v>
      </c>
      <c r="AC145">
        <f t="shared" si="92"/>
        <v>1</v>
      </c>
      <c r="AD145">
        <f t="shared" si="93"/>
        <v>0</v>
      </c>
      <c r="AE145">
        <f t="shared" si="94"/>
        <v>0</v>
      </c>
      <c r="AF145">
        <f t="shared" si="95"/>
        <v>0</v>
      </c>
      <c r="AG145">
        <f t="shared" si="96"/>
        <v>0</v>
      </c>
      <c r="AH145" s="246" t="str">
        <f t="shared" si="90"/>
        <v>bc</v>
      </c>
      <c r="AT145" s="6">
        <f t="shared" si="101"/>
        <v>0</v>
      </c>
      <c r="AU145" s="6">
        <f t="shared" si="101"/>
        <v>0</v>
      </c>
      <c r="AV145" s="6">
        <f t="shared" si="101"/>
        <v>0</v>
      </c>
      <c r="AW145" s="6">
        <f t="shared" si="101"/>
        <v>0</v>
      </c>
      <c r="AX145" s="6">
        <f t="shared" si="101"/>
        <v>0</v>
      </c>
      <c r="AY145" s="6">
        <f t="shared" si="101"/>
        <v>0</v>
      </c>
      <c r="AZ145" s="6">
        <f t="shared" si="101"/>
        <v>0</v>
      </c>
      <c r="BA145" s="6">
        <f t="shared" si="101"/>
        <v>0</v>
      </c>
      <c r="BB145" s="6">
        <f t="shared" si="101"/>
        <v>0</v>
      </c>
      <c r="BC145" s="6">
        <f t="shared" si="101"/>
        <v>0</v>
      </c>
      <c r="BD145" s="6">
        <f t="shared" si="102"/>
        <v>0</v>
      </c>
      <c r="BE145" s="6">
        <f t="shared" si="102"/>
        <v>0</v>
      </c>
      <c r="BF145" s="6">
        <f t="shared" si="102"/>
        <v>0</v>
      </c>
      <c r="BG145" s="6">
        <f t="shared" si="102"/>
        <v>0</v>
      </c>
      <c r="BH145" s="6">
        <f t="shared" si="102"/>
        <v>0</v>
      </c>
      <c r="BI145" s="6">
        <f t="shared" si="102"/>
        <v>0</v>
      </c>
      <c r="BJ145" s="6">
        <f t="shared" si="102"/>
        <v>0</v>
      </c>
      <c r="BK145" s="6">
        <f t="shared" si="102"/>
        <v>0</v>
      </c>
      <c r="BL145" s="6">
        <f t="shared" si="102"/>
        <v>0</v>
      </c>
      <c r="BM145" s="6">
        <f t="shared" si="102"/>
        <v>0</v>
      </c>
      <c r="BN145" s="6">
        <f t="shared" si="103"/>
        <v>0</v>
      </c>
      <c r="BO145" s="6">
        <f t="shared" si="103"/>
        <v>0</v>
      </c>
      <c r="BP145" s="6">
        <f t="shared" si="103"/>
        <v>0</v>
      </c>
      <c r="BQ145" s="6">
        <f t="shared" si="103"/>
        <v>0</v>
      </c>
      <c r="BR145" s="6">
        <f t="shared" si="103"/>
        <v>0</v>
      </c>
      <c r="BS145" s="6">
        <f t="shared" si="103"/>
        <v>0</v>
      </c>
      <c r="BT145" s="6">
        <f t="shared" si="103"/>
        <v>0</v>
      </c>
      <c r="BU145" s="6">
        <f t="shared" si="103"/>
        <v>0</v>
      </c>
      <c r="BV145" s="6">
        <f t="shared" si="103"/>
        <v>0</v>
      </c>
      <c r="BW145" s="6">
        <f t="shared" si="103"/>
        <v>0</v>
      </c>
      <c r="BX145" s="6">
        <f t="shared" si="104"/>
        <v>0</v>
      </c>
      <c r="BY145" s="6">
        <f t="shared" si="104"/>
        <v>0</v>
      </c>
      <c r="BZ145" s="6">
        <f t="shared" si="104"/>
        <v>0</v>
      </c>
      <c r="CA145" s="6">
        <f t="shared" si="104"/>
        <v>0</v>
      </c>
      <c r="CB145" s="6">
        <f t="shared" si="104"/>
        <v>0</v>
      </c>
      <c r="CC145" s="6">
        <f t="shared" si="104"/>
        <v>0</v>
      </c>
      <c r="CD145" s="6">
        <f t="shared" si="104"/>
        <v>4</v>
      </c>
      <c r="CE145" s="6">
        <f t="shared" si="104"/>
        <v>4</v>
      </c>
      <c r="CF145" s="6">
        <f t="shared" si="104"/>
        <v>4</v>
      </c>
      <c r="CG145" s="6">
        <f t="shared" si="104"/>
        <v>4</v>
      </c>
      <c r="CH145" s="6">
        <f t="shared" si="104"/>
        <v>4</v>
      </c>
      <c r="CI145" s="6">
        <f t="shared" si="104"/>
        <v>4</v>
      </c>
      <c r="CJ145" s="6">
        <f t="shared" si="104"/>
        <v>4</v>
      </c>
      <c r="CK145" s="6"/>
      <c r="CL145" s="6"/>
    </row>
    <row r="146" spans="1:90" x14ac:dyDescent="0.35">
      <c r="A146" s="8">
        <v>145</v>
      </c>
      <c r="B146" s="6" t="s">
        <v>240</v>
      </c>
      <c r="C146" s="266">
        <v>45563</v>
      </c>
      <c r="D146" s="266">
        <v>45567</v>
      </c>
      <c r="E146" s="266">
        <v>45536</v>
      </c>
      <c r="F146" s="140" t="s">
        <v>30</v>
      </c>
      <c r="G146" s="140" t="s">
        <v>26</v>
      </c>
      <c r="H146" s="274"/>
      <c r="I146" s="6" t="s">
        <v>241</v>
      </c>
      <c r="J146" s="8">
        <v>10</v>
      </c>
      <c r="K146" s="8">
        <v>1</v>
      </c>
      <c r="L146" s="8">
        <v>1</v>
      </c>
      <c r="M146" s="264" t="s">
        <v>242</v>
      </c>
      <c r="N146" s="275"/>
      <c r="O146" s="6"/>
      <c r="P146" s="8" t="s">
        <v>198</v>
      </c>
      <c r="Q146" s="8" t="s">
        <v>198</v>
      </c>
      <c r="R146" s="9"/>
      <c r="S146" s="9" t="s">
        <v>198</v>
      </c>
      <c r="T146" s="9"/>
      <c r="U146" s="9"/>
      <c r="V146" s="245" t="str">
        <f t="shared" si="87"/>
        <v>DK</v>
      </c>
      <c r="W146" s="146">
        <f t="shared" si="91"/>
        <v>1</v>
      </c>
      <c r="X146" s="146">
        <f t="shared" si="86"/>
        <v>4</v>
      </c>
      <c r="Z146" s="42">
        <f t="shared" si="88"/>
        <v>45536</v>
      </c>
      <c r="AB146">
        <f t="shared" si="89"/>
        <v>27</v>
      </c>
      <c r="AC146">
        <f t="shared" si="92"/>
        <v>1</v>
      </c>
      <c r="AD146">
        <f t="shared" si="93"/>
        <v>0</v>
      </c>
      <c r="AE146">
        <f t="shared" si="94"/>
        <v>0</v>
      </c>
      <c r="AF146">
        <f t="shared" si="95"/>
        <v>0</v>
      </c>
      <c r="AG146">
        <f t="shared" si="96"/>
        <v>0</v>
      </c>
      <c r="AH146" s="246" t="str">
        <f t="shared" si="90"/>
        <v>web</v>
      </c>
      <c r="AT146" s="6">
        <f t="shared" si="101"/>
        <v>0</v>
      </c>
      <c r="AU146" s="6">
        <f t="shared" si="101"/>
        <v>0</v>
      </c>
      <c r="AV146" s="6">
        <f t="shared" si="101"/>
        <v>0</v>
      </c>
      <c r="AW146" s="6">
        <f t="shared" si="101"/>
        <v>0</v>
      </c>
      <c r="AX146" s="6">
        <f t="shared" si="101"/>
        <v>0</v>
      </c>
      <c r="AY146" s="6">
        <f t="shared" si="101"/>
        <v>0</v>
      </c>
      <c r="AZ146" s="6">
        <f t="shared" si="101"/>
        <v>0</v>
      </c>
      <c r="BA146" s="6">
        <f t="shared" si="101"/>
        <v>0</v>
      </c>
      <c r="BB146" s="6">
        <f t="shared" si="101"/>
        <v>0</v>
      </c>
      <c r="BC146" s="6">
        <f t="shared" si="101"/>
        <v>0</v>
      </c>
      <c r="BD146" s="6">
        <f t="shared" si="102"/>
        <v>0</v>
      </c>
      <c r="BE146" s="6">
        <f t="shared" si="102"/>
        <v>0</v>
      </c>
      <c r="BF146" s="6">
        <f t="shared" si="102"/>
        <v>0</v>
      </c>
      <c r="BG146" s="6">
        <f t="shared" si="102"/>
        <v>0</v>
      </c>
      <c r="BH146" s="6">
        <f t="shared" si="102"/>
        <v>0</v>
      </c>
      <c r="BI146" s="6">
        <f t="shared" si="102"/>
        <v>0</v>
      </c>
      <c r="BJ146" s="6">
        <f t="shared" si="102"/>
        <v>0</v>
      </c>
      <c r="BK146" s="6">
        <f t="shared" si="102"/>
        <v>0</v>
      </c>
      <c r="BL146" s="6">
        <f t="shared" si="102"/>
        <v>0</v>
      </c>
      <c r="BM146" s="6">
        <f t="shared" si="102"/>
        <v>0</v>
      </c>
      <c r="BN146" s="6">
        <f t="shared" si="103"/>
        <v>0</v>
      </c>
      <c r="BO146" s="6">
        <f t="shared" si="103"/>
        <v>0</v>
      </c>
      <c r="BP146" s="6">
        <f t="shared" si="103"/>
        <v>0</v>
      </c>
      <c r="BQ146" s="6">
        <f t="shared" si="103"/>
        <v>0</v>
      </c>
      <c r="BR146" s="6">
        <f t="shared" si="103"/>
        <v>0</v>
      </c>
      <c r="BS146" s="6">
        <f t="shared" si="103"/>
        <v>0</v>
      </c>
      <c r="BT146" s="6">
        <f t="shared" si="103"/>
        <v>0</v>
      </c>
      <c r="BU146" s="6">
        <f t="shared" si="103"/>
        <v>0</v>
      </c>
      <c r="BV146" s="6">
        <f t="shared" si="103"/>
        <v>0</v>
      </c>
      <c r="BW146" s="6">
        <f t="shared" si="103"/>
        <v>0</v>
      </c>
      <c r="BX146" s="6">
        <f t="shared" si="104"/>
        <v>0</v>
      </c>
      <c r="BY146" s="6">
        <f t="shared" si="104"/>
        <v>0</v>
      </c>
      <c r="BZ146" s="6">
        <f t="shared" si="104"/>
        <v>0</v>
      </c>
      <c r="CA146" s="6">
        <f t="shared" si="104"/>
        <v>0</v>
      </c>
      <c r="CB146" s="6">
        <f t="shared" si="104"/>
        <v>0</v>
      </c>
      <c r="CC146" s="6">
        <f t="shared" si="104"/>
        <v>4</v>
      </c>
      <c r="CD146" s="6">
        <f t="shared" si="104"/>
        <v>4</v>
      </c>
      <c r="CE146" s="6">
        <f t="shared" si="104"/>
        <v>4</v>
      </c>
      <c r="CF146" s="6">
        <f t="shared" si="104"/>
        <v>4</v>
      </c>
      <c r="CG146" s="6">
        <f t="shared" si="104"/>
        <v>4</v>
      </c>
      <c r="CH146" s="6">
        <f t="shared" si="104"/>
        <v>4</v>
      </c>
      <c r="CI146" s="6">
        <f t="shared" si="104"/>
        <v>4</v>
      </c>
      <c r="CJ146" s="6">
        <f t="shared" si="104"/>
        <v>4</v>
      </c>
      <c r="CK146" s="6"/>
      <c r="CL146" s="6"/>
    </row>
    <row r="147" spans="1:90" x14ac:dyDescent="0.35">
      <c r="A147" s="8">
        <v>146</v>
      </c>
      <c r="B147" s="6" t="s">
        <v>243</v>
      </c>
      <c r="C147" s="266">
        <v>45562</v>
      </c>
      <c r="D147" s="266">
        <v>45567</v>
      </c>
      <c r="E147" s="266">
        <v>45523</v>
      </c>
      <c r="F147" s="140" t="s">
        <v>30</v>
      </c>
      <c r="G147" s="140" t="s">
        <v>95</v>
      </c>
      <c r="H147" s="274"/>
      <c r="I147" s="6"/>
      <c r="J147" s="8"/>
      <c r="K147" s="8">
        <v>1</v>
      </c>
      <c r="L147" s="8">
        <v>2</v>
      </c>
      <c r="M147" s="6"/>
      <c r="N147" s="275"/>
      <c r="O147" s="6"/>
      <c r="P147" s="8" t="s">
        <v>198</v>
      </c>
      <c r="Q147" s="8" t="s">
        <v>198</v>
      </c>
      <c r="R147" s="9"/>
      <c r="S147" s="9" t="s">
        <v>73</v>
      </c>
      <c r="T147" s="9"/>
      <c r="U147" s="9"/>
      <c r="V147" s="245" t="str">
        <f t="shared" si="87"/>
        <v>DK</v>
      </c>
      <c r="W147" s="146">
        <f t="shared" si="91"/>
        <v>2</v>
      </c>
      <c r="X147" s="146">
        <f t="shared" si="86"/>
        <v>5</v>
      </c>
      <c r="Z147" s="42">
        <f t="shared" si="88"/>
        <v>45523</v>
      </c>
      <c r="AB147">
        <f t="shared" si="89"/>
        <v>39</v>
      </c>
      <c r="AC147">
        <f t="shared" si="92"/>
        <v>0</v>
      </c>
      <c r="AD147">
        <f t="shared" si="93"/>
        <v>1</v>
      </c>
      <c r="AE147">
        <f t="shared" si="94"/>
        <v>0</v>
      </c>
      <c r="AF147">
        <f t="shared" si="95"/>
        <v>0</v>
      </c>
      <c r="AG147">
        <f t="shared" si="96"/>
        <v>0</v>
      </c>
      <c r="AH147" s="246" t="str">
        <f t="shared" si="90"/>
        <v>bc</v>
      </c>
      <c r="AT147" s="6">
        <f t="shared" si="101"/>
        <v>0</v>
      </c>
      <c r="AU147" s="6">
        <f t="shared" si="101"/>
        <v>0</v>
      </c>
      <c r="AV147" s="6">
        <f t="shared" si="101"/>
        <v>0</v>
      </c>
      <c r="AW147" s="6">
        <f t="shared" si="101"/>
        <v>0</v>
      </c>
      <c r="AX147" s="6">
        <f t="shared" si="101"/>
        <v>0</v>
      </c>
      <c r="AY147" s="6">
        <f t="shared" si="101"/>
        <v>0</v>
      </c>
      <c r="AZ147" s="6">
        <f t="shared" si="101"/>
        <v>0</v>
      </c>
      <c r="BA147" s="6">
        <f t="shared" si="101"/>
        <v>0</v>
      </c>
      <c r="BB147" s="6">
        <f t="shared" si="101"/>
        <v>0</v>
      </c>
      <c r="BC147" s="6">
        <f t="shared" si="101"/>
        <v>0</v>
      </c>
      <c r="BD147" s="6">
        <f t="shared" si="102"/>
        <v>0</v>
      </c>
      <c r="BE147" s="6">
        <f t="shared" si="102"/>
        <v>0</v>
      </c>
      <c r="BF147" s="6">
        <f t="shared" si="102"/>
        <v>0</v>
      </c>
      <c r="BG147" s="6">
        <f t="shared" si="102"/>
        <v>0</v>
      </c>
      <c r="BH147" s="6">
        <f t="shared" si="102"/>
        <v>0</v>
      </c>
      <c r="BI147" s="6">
        <f t="shared" si="102"/>
        <v>0</v>
      </c>
      <c r="BJ147" s="6">
        <f t="shared" si="102"/>
        <v>0</v>
      </c>
      <c r="BK147" s="6">
        <f t="shared" si="102"/>
        <v>0</v>
      </c>
      <c r="BL147" s="6">
        <f t="shared" si="102"/>
        <v>0</v>
      </c>
      <c r="BM147" s="6">
        <f t="shared" si="102"/>
        <v>0</v>
      </c>
      <c r="BN147" s="6">
        <f t="shared" si="103"/>
        <v>0</v>
      </c>
      <c r="BO147" s="6">
        <f t="shared" si="103"/>
        <v>0</v>
      </c>
      <c r="BP147" s="6">
        <f t="shared" si="103"/>
        <v>0</v>
      </c>
      <c r="BQ147" s="6">
        <f t="shared" si="103"/>
        <v>0</v>
      </c>
      <c r="BR147" s="6">
        <f t="shared" si="103"/>
        <v>0</v>
      </c>
      <c r="BS147" s="6">
        <f t="shared" si="103"/>
        <v>0</v>
      </c>
      <c r="BT147" s="6">
        <f t="shared" si="103"/>
        <v>0</v>
      </c>
      <c r="BU147" s="6">
        <f t="shared" si="103"/>
        <v>0</v>
      </c>
      <c r="BV147" s="6">
        <f t="shared" si="103"/>
        <v>0</v>
      </c>
      <c r="BW147" s="6">
        <f t="shared" si="103"/>
        <v>0</v>
      </c>
      <c r="BX147" s="6">
        <f t="shared" si="104"/>
        <v>0</v>
      </c>
      <c r="BY147" s="6">
        <f t="shared" si="104"/>
        <v>0</v>
      </c>
      <c r="BZ147" s="6">
        <f t="shared" si="104"/>
        <v>0</v>
      </c>
      <c r="CA147" s="6">
        <f t="shared" si="104"/>
        <v>0</v>
      </c>
      <c r="CB147" s="6">
        <f t="shared" si="104"/>
        <v>5</v>
      </c>
      <c r="CC147" s="6">
        <f t="shared" si="104"/>
        <v>5</v>
      </c>
      <c r="CD147" s="6">
        <f t="shared" si="104"/>
        <v>5</v>
      </c>
      <c r="CE147" s="6">
        <f t="shared" si="104"/>
        <v>5</v>
      </c>
      <c r="CF147" s="6">
        <f t="shared" si="104"/>
        <v>5</v>
      </c>
      <c r="CG147" s="6">
        <f t="shared" si="104"/>
        <v>5</v>
      </c>
      <c r="CH147" s="6">
        <f t="shared" si="104"/>
        <v>5</v>
      </c>
      <c r="CI147" s="6">
        <f t="shared" si="104"/>
        <v>5</v>
      </c>
      <c r="CJ147" s="6">
        <f t="shared" si="104"/>
        <v>5</v>
      </c>
      <c r="CK147" s="6"/>
      <c r="CL147" s="6"/>
    </row>
    <row r="148" spans="1:90" x14ac:dyDescent="0.35">
      <c r="A148" s="8">
        <v>147</v>
      </c>
      <c r="B148" s="6"/>
      <c r="C148" s="266"/>
      <c r="D148" s="266"/>
      <c r="E148" s="266"/>
      <c r="F148" s="140"/>
      <c r="G148" s="140"/>
      <c r="H148" s="274"/>
      <c r="I148" s="6"/>
      <c r="J148" s="8"/>
      <c r="K148" s="8"/>
      <c r="L148" s="8"/>
      <c r="M148" s="6"/>
      <c r="N148" s="275"/>
      <c r="O148" s="6"/>
      <c r="P148" s="8"/>
      <c r="Q148" s="8"/>
      <c r="R148" s="9"/>
      <c r="S148" s="9"/>
      <c r="T148" s="9"/>
      <c r="U148" s="9"/>
      <c r="V148" s="245">
        <f t="shared" si="87"/>
        <v>0</v>
      </c>
      <c r="W148" s="146">
        <f t="shared" si="91"/>
        <v>0</v>
      </c>
      <c r="X148" s="146">
        <f t="shared" si="86"/>
        <v>0</v>
      </c>
      <c r="Z148" s="42">
        <f t="shared" si="88"/>
        <v>0</v>
      </c>
      <c r="AB148">
        <f t="shared" si="89"/>
        <v>0</v>
      </c>
      <c r="AC148">
        <f t="shared" si="92"/>
        <v>0</v>
      </c>
      <c r="AD148">
        <f t="shared" si="93"/>
        <v>0</v>
      </c>
      <c r="AE148">
        <f t="shared" si="94"/>
        <v>0</v>
      </c>
      <c r="AF148">
        <f t="shared" si="95"/>
        <v>0</v>
      </c>
      <c r="AG148">
        <f t="shared" si="96"/>
        <v>0</v>
      </c>
      <c r="AH148" s="246">
        <f t="shared" si="90"/>
        <v>0</v>
      </c>
      <c r="AT148" s="6">
        <f t="shared" si="101"/>
        <v>0</v>
      </c>
      <c r="AU148" s="6">
        <f t="shared" si="101"/>
        <v>0</v>
      </c>
      <c r="AV148" s="6">
        <f t="shared" si="101"/>
        <v>0</v>
      </c>
      <c r="AW148" s="6">
        <f t="shared" si="101"/>
        <v>0</v>
      </c>
      <c r="AX148" s="6">
        <f t="shared" si="101"/>
        <v>0</v>
      </c>
      <c r="AY148" s="6">
        <f t="shared" si="101"/>
        <v>0</v>
      </c>
      <c r="AZ148" s="6">
        <f t="shared" si="101"/>
        <v>0</v>
      </c>
      <c r="BA148" s="6">
        <f t="shared" si="101"/>
        <v>0</v>
      </c>
      <c r="BB148" s="6">
        <f t="shared" si="101"/>
        <v>0</v>
      </c>
      <c r="BC148" s="6">
        <f t="shared" si="101"/>
        <v>0</v>
      </c>
      <c r="BD148" s="6">
        <f t="shared" si="102"/>
        <v>0</v>
      </c>
      <c r="BE148" s="6">
        <f t="shared" si="102"/>
        <v>0</v>
      </c>
      <c r="BF148" s="6">
        <f t="shared" si="102"/>
        <v>0</v>
      </c>
      <c r="BG148" s="6">
        <f t="shared" si="102"/>
        <v>0</v>
      </c>
      <c r="BH148" s="6">
        <f t="shared" si="102"/>
        <v>0</v>
      </c>
      <c r="BI148" s="6">
        <f t="shared" si="102"/>
        <v>0</v>
      </c>
      <c r="BJ148" s="6">
        <f t="shared" si="102"/>
        <v>0</v>
      </c>
      <c r="BK148" s="6">
        <f t="shared" si="102"/>
        <v>0</v>
      </c>
      <c r="BL148" s="6">
        <f t="shared" si="102"/>
        <v>0</v>
      </c>
      <c r="BM148" s="6">
        <f t="shared" si="102"/>
        <v>0</v>
      </c>
      <c r="BN148" s="6">
        <f t="shared" si="103"/>
        <v>0</v>
      </c>
      <c r="BO148" s="6">
        <f t="shared" si="103"/>
        <v>0</v>
      </c>
      <c r="BP148" s="6">
        <f t="shared" si="103"/>
        <v>0</v>
      </c>
      <c r="BQ148" s="6">
        <f t="shared" si="103"/>
        <v>0</v>
      </c>
      <c r="BR148" s="6">
        <f t="shared" si="103"/>
        <v>0</v>
      </c>
      <c r="BS148" s="6">
        <f t="shared" si="103"/>
        <v>0</v>
      </c>
      <c r="BT148" s="6">
        <f t="shared" si="103"/>
        <v>0</v>
      </c>
      <c r="BU148" s="6">
        <f t="shared" si="103"/>
        <v>0</v>
      </c>
      <c r="BV148" s="6">
        <f t="shared" si="103"/>
        <v>0</v>
      </c>
      <c r="BW148" s="6">
        <f t="shared" si="103"/>
        <v>0</v>
      </c>
      <c r="BX148" s="6">
        <f t="shared" si="104"/>
        <v>0</v>
      </c>
      <c r="BY148" s="6">
        <f t="shared" si="104"/>
        <v>0</v>
      </c>
      <c r="BZ148" s="6">
        <f t="shared" si="104"/>
        <v>0</v>
      </c>
      <c r="CA148" s="6">
        <f t="shared" si="104"/>
        <v>0</v>
      </c>
      <c r="CB148" s="6">
        <f t="shared" si="104"/>
        <v>0</v>
      </c>
      <c r="CC148" s="6">
        <f t="shared" si="104"/>
        <v>0</v>
      </c>
      <c r="CD148" s="6">
        <f t="shared" si="104"/>
        <v>0</v>
      </c>
      <c r="CE148" s="6">
        <f t="shared" si="104"/>
        <v>0</v>
      </c>
      <c r="CF148" s="6">
        <f t="shared" si="104"/>
        <v>0</v>
      </c>
      <c r="CG148" s="6">
        <f t="shared" si="104"/>
        <v>0</v>
      </c>
      <c r="CH148" s="6">
        <f t="shared" si="104"/>
        <v>0</v>
      </c>
      <c r="CI148" s="6">
        <f t="shared" si="104"/>
        <v>0</v>
      </c>
      <c r="CJ148" s="6">
        <f t="shared" si="104"/>
        <v>0</v>
      </c>
      <c r="CK148" s="6"/>
      <c r="CL148" s="6"/>
    </row>
    <row r="149" spans="1:90" x14ac:dyDescent="0.35">
      <c r="A149" s="8">
        <v>148</v>
      </c>
      <c r="B149" s="6"/>
      <c r="C149" s="266"/>
      <c r="D149" s="266"/>
      <c r="E149" s="266"/>
      <c r="F149" s="140"/>
      <c r="G149" s="140"/>
      <c r="H149" s="274"/>
      <c r="I149" s="6"/>
      <c r="J149" s="8"/>
      <c r="K149" s="8"/>
      <c r="L149" s="8"/>
      <c r="M149" s="6"/>
      <c r="N149" s="275"/>
      <c r="O149" s="6"/>
      <c r="P149" s="8"/>
      <c r="Q149" s="8"/>
      <c r="R149" s="9"/>
      <c r="S149" s="9"/>
      <c r="T149" s="9"/>
      <c r="U149" s="9"/>
      <c r="V149" s="245">
        <f t="shared" si="87"/>
        <v>0</v>
      </c>
      <c r="W149" s="146">
        <f t="shared" si="91"/>
        <v>0</v>
      </c>
      <c r="X149" s="146">
        <f t="shared" si="86"/>
        <v>0</v>
      </c>
      <c r="Z149" s="42">
        <f t="shared" si="88"/>
        <v>0</v>
      </c>
      <c r="AH149" s="246">
        <f t="shared" si="90"/>
        <v>0</v>
      </c>
      <c r="AT149" s="6">
        <f t="shared" si="101"/>
        <v>0</v>
      </c>
      <c r="AU149" s="6">
        <f t="shared" si="101"/>
        <v>0</v>
      </c>
      <c r="AV149" s="6">
        <f t="shared" si="101"/>
        <v>0</v>
      </c>
      <c r="AW149" s="6">
        <f t="shared" si="101"/>
        <v>0</v>
      </c>
      <c r="AX149" s="6">
        <f t="shared" si="101"/>
        <v>0</v>
      </c>
      <c r="AY149" s="6">
        <f t="shared" si="101"/>
        <v>0</v>
      </c>
      <c r="AZ149" s="6">
        <f t="shared" si="101"/>
        <v>0</v>
      </c>
      <c r="BA149" s="6">
        <f t="shared" si="101"/>
        <v>0</v>
      </c>
      <c r="BB149" s="6">
        <f t="shared" si="101"/>
        <v>0</v>
      </c>
      <c r="BC149" s="6">
        <f t="shared" si="101"/>
        <v>0</v>
      </c>
      <c r="BD149" s="6">
        <f t="shared" si="102"/>
        <v>0</v>
      </c>
      <c r="BE149" s="6">
        <f t="shared" si="102"/>
        <v>0</v>
      </c>
      <c r="BF149" s="6">
        <f t="shared" si="102"/>
        <v>0</v>
      </c>
      <c r="BG149" s="6">
        <f t="shared" si="102"/>
        <v>0</v>
      </c>
      <c r="BH149" s="6">
        <f t="shared" si="102"/>
        <v>0</v>
      </c>
      <c r="BI149" s="6">
        <f t="shared" si="102"/>
        <v>0</v>
      </c>
      <c r="BJ149" s="6">
        <f t="shared" si="102"/>
        <v>0</v>
      </c>
      <c r="BK149" s="6">
        <f t="shared" si="102"/>
        <v>0</v>
      </c>
      <c r="BL149" s="6">
        <f t="shared" si="102"/>
        <v>0</v>
      </c>
      <c r="BM149" s="6">
        <f t="shared" si="102"/>
        <v>0</v>
      </c>
      <c r="BN149" s="6">
        <f t="shared" si="103"/>
        <v>0</v>
      </c>
      <c r="BO149" s="6">
        <f t="shared" si="103"/>
        <v>0</v>
      </c>
      <c r="BP149" s="6">
        <f t="shared" si="103"/>
        <v>0</v>
      </c>
      <c r="BQ149" s="6">
        <f t="shared" si="103"/>
        <v>0</v>
      </c>
      <c r="BR149" s="6">
        <f t="shared" si="103"/>
        <v>0</v>
      </c>
      <c r="BS149" s="6">
        <f t="shared" si="103"/>
        <v>0</v>
      </c>
      <c r="BT149" s="6">
        <f t="shared" si="103"/>
        <v>0</v>
      </c>
      <c r="BU149" s="6">
        <f t="shared" si="103"/>
        <v>0</v>
      </c>
      <c r="BV149" s="6">
        <f t="shared" si="103"/>
        <v>0</v>
      </c>
      <c r="BW149" s="6">
        <f t="shared" si="103"/>
        <v>0</v>
      </c>
      <c r="BX149" s="6">
        <f t="shared" si="104"/>
        <v>0</v>
      </c>
      <c r="BY149" s="6">
        <f t="shared" si="104"/>
        <v>0</v>
      </c>
      <c r="BZ149" s="6">
        <f t="shared" si="104"/>
        <v>0</v>
      </c>
      <c r="CA149" s="6">
        <f t="shared" si="104"/>
        <v>0</v>
      </c>
      <c r="CB149" s="6">
        <f t="shared" si="104"/>
        <v>0</v>
      </c>
      <c r="CC149" s="6">
        <f t="shared" si="104"/>
        <v>0</v>
      </c>
      <c r="CD149" s="6">
        <f t="shared" si="104"/>
        <v>0</v>
      </c>
      <c r="CE149" s="6">
        <f t="shared" si="104"/>
        <v>0</v>
      </c>
      <c r="CF149" s="6">
        <f t="shared" si="104"/>
        <v>0</v>
      </c>
      <c r="CG149" s="6">
        <f t="shared" si="104"/>
        <v>0</v>
      </c>
      <c r="CH149" s="6">
        <f t="shared" si="104"/>
        <v>0</v>
      </c>
      <c r="CI149" s="6">
        <f t="shared" si="104"/>
        <v>0</v>
      </c>
      <c r="CJ149" s="6">
        <f t="shared" si="104"/>
        <v>0</v>
      </c>
      <c r="CK149" s="6"/>
      <c r="CL149" s="6"/>
    </row>
    <row r="150" spans="1:90" x14ac:dyDescent="0.35">
      <c r="A150" s="8">
        <v>149</v>
      </c>
      <c r="B150" s="6"/>
      <c r="C150" s="266"/>
      <c r="D150" s="266"/>
      <c r="E150" s="266"/>
      <c r="F150" s="140"/>
      <c r="G150" s="140"/>
      <c r="H150" s="274"/>
      <c r="I150" s="6"/>
      <c r="J150" s="8"/>
      <c r="K150" s="8"/>
      <c r="L150" s="8"/>
      <c r="M150" s="6"/>
      <c r="N150" s="275"/>
      <c r="O150" s="6"/>
      <c r="P150" s="8"/>
      <c r="Q150" s="8"/>
      <c r="R150" s="9"/>
      <c r="S150" s="9"/>
      <c r="T150" s="9"/>
      <c r="U150" s="9"/>
      <c r="V150" s="245">
        <f t="shared" si="87"/>
        <v>0</v>
      </c>
      <c r="W150" s="146">
        <f t="shared" si="91"/>
        <v>0</v>
      </c>
      <c r="X150" s="146">
        <f t="shared" si="86"/>
        <v>0</v>
      </c>
      <c r="Z150" s="42">
        <f t="shared" si="88"/>
        <v>0</v>
      </c>
      <c r="AH150" s="246">
        <f t="shared" si="90"/>
        <v>0</v>
      </c>
      <c r="AT150" s="6">
        <f t="shared" si="101"/>
        <v>0</v>
      </c>
      <c r="AU150" s="6">
        <f t="shared" si="101"/>
        <v>0</v>
      </c>
      <c r="AV150" s="6">
        <f t="shared" si="101"/>
        <v>0</v>
      </c>
      <c r="AW150" s="6">
        <f t="shared" si="101"/>
        <v>0</v>
      </c>
      <c r="AX150" s="6">
        <f t="shared" si="101"/>
        <v>0</v>
      </c>
      <c r="AY150" s="6">
        <f t="shared" si="101"/>
        <v>0</v>
      </c>
      <c r="AZ150" s="6">
        <f t="shared" si="101"/>
        <v>0</v>
      </c>
      <c r="BA150" s="6">
        <f t="shared" si="101"/>
        <v>0</v>
      </c>
      <c r="BB150" s="6">
        <f t="shared" si="101"/>
        <v>0</v>
      </c>
      <c r="BC150" s="6">
        <f t="shared" si="101"/>
        <v>0</v>
      </c>
      <c r="BD150" s="6">
        <f t="shared" si="102"/>
        <v>0</v>
      </c>
      <c r="BE150" s="6">
        <f t="shared" si="102"/>
        <v>0</v>
      </c>
      <c r="BF150" s="6">
        <f t="shared" si="102"/>
        <v>0</v>
      </c>
      <c r="BG150" s="6">
        <f t="shared" si="102"/>
        <v>0</v>
      </c>
      <c r="BH150" s="6">
        <f t="shared" si="102"/>
        <v>0</v>
      </c>
      <c r="BI150" s="6">
        <f t="shared" si="102"/>
        <v>0</v>
      </c>
      <c r="BJ150" s="6">
        <f t="shared" si="102"/>
        <v>0</v>
      </c>
      <c r="BK150" s="6">
        <f t="shared" si="102"/>
        <v>0</v>
      </c>
      <c r="BL150" s="6">
        <f t="shared" si="102"/>
        <v>0</v>
      </c>
      <c r="BM150" s="6">
        <f t="shared" si="102"/>
        <v>0</v>
      </c>
      <c r="BN150" s="6">
        <f t="shared" si="103"/>
        <v>0</v>
      </c>
      <c r="BO150" s="6">
        <f t="shared" si="103"/>
        <v>0</v>
      </c>
      <c r="BP150" s="6">
        <f t="shared" si="103"/>
        <v>0</v>
      </c>
      <c r="BQ150" s="6">
        <f t="shared" si="103"/>
        <v>0</v>
      </c>
      <c r="BR150" s="6">
        <f t="shared" si="103"/>
        <v>0</v>
      </c>
      <c r="BS150" s="6">
        <f t="shared" si="103"/>
        <v>0</v>
      </c>
      <c r="BT150" s="6">
        <f t="shared" si="103"/>
        <v>0</v>
      </c>
      <c r="BU150" s="6">
        <f t="shared" si="103"/>
        <v>0</v>
      </c>
      <c r="BV150" s="6">
        <f t="shared" si="103"/>
        <v>0</v>
      </c>
      <c r="BW150" s="6">
        <f t="shared" si="103"/>
        <v>0</v>
      </c>
      <c r="BX150" s="6">
        <f t="shared" si="104"/>
        <v>0</v>
      </c>
      <c r="BY150" s="6">
        <f t="shared" si="104"/>
        <v>0</v>
      </c>
      <c r="BZ150" s="6">
        <f t="shared" si="104"/>
        <v>0</v>
      </c>
      <c r="CA150" s="6">
        <f t="shared" si="104"/>
        <v>0</v>
      </c>
      <c r="CB150" s="6">
        <f t="shared" si="104"/>
        <v>0</v>
      </c>
      <c r="CC150" s="6">
        <f t="shared" si="104"/>
        <v>0</v>
      </c>
      <c r="CD150" s="6">
        <f t="shared" si="104"/>
        <v>0</v>
      </c>
      <c r="CE150" s="6">
        <f t="shared" si="104"/>
        <v>0</v>
      </c>
      <c r="CF150" s="6">
        <f t="shared" si="104"/>
        <v>0</v>
      </c>
      <c r="CG150" s="6">
        <f t="shared" si="104"/>
        <v>0</v>
      </c>
      <c r="CH150" s="6">
        <f t="shared" si="104"/>
        <v>0</v>
      </c>
      <c r="CI150" s="6">
        <f t="shared" si="104"/>
        <v>0</v>
      </c>
      <c r="CJ150" s="6">
        <f t="shared" si="104"/>
        <v>0</v>
      </c>
      <c r="CK150" s="6"/>
      <c r="CL150" s="6"/>
    </row>
    <row r="151" spans="1:90" x14ac:dyDescent="0.35">
      <c r="A151" s="8">
        <v>150</v>
      </c>
      <c r="B151" s="6"/>
      <c r="C151" s="266"/>
      <c r="D151" s="266"/>
      <c r="E151" s="266"/>
      <c r="F151" s="140"/>
      <c r="G151" s="140"/>
      <c r="H151" s="274"/>
      <c r="I151" s="6"/>
      <c r="J151" s="8"/>
      <c r="K151" s="8"/>
      <c r="L151" s="8"/>
      <c r="M151" s="6"/>
      <c r="N151" s="275"/>
      <c r="O151" s="6"/>
      <c r="P151" s="8"/>
      <c r="Q151" s="8"/>
      <c r="R151" s="9"/>
      <c r="S151" s="9"/>
      <c r="T151" s="9"/>
      <c r="U151" s="9"/>
      <c r="V151" s="245">
        <f t="shared" si="87"/>
        <v>0</v>
      </c>
      <c r="W151" s="146">
        <f t="shared" si="91"/>
        <v>0</v>
      </c>
      <c r="X151" s="146">
        <f t="shared" si="86"/>
        <v>0</v>
      </c>
      <c r="Z151" s="42">
        <f t="shared" si="88"/>
        <v>0</v>
      </c>
      <c r="AH151" s="246">
        <f t="shared" si="90"/>
        <v>0</v>
      </c>
      <c r="AT151" s="6">
        <f t="shared" si="101"/>
        <v>0</v>
      </c>
      <c r="AU151" s="6">
        <f t="shared" si="101"/>
        <v>0</v>
      </c>
      <c r="AV151" s="6">
        <f t="shared" si="101"/>
        <v>0</v>
      </c>
      <c r="AW151" s="6">
        <f t="shared" si="101"/>
        <v>0</v>
      </c>
      <c r="AX151" s="6">
        <f t="shared" si="101"/>
        <v>0</v>
      </c>
      <c r="AY151" s="6">
        <f t="shared" si="101"/>
        <v>0</v>
      </c>
      <c r="AZ151" s="6">
        <f t="shared" si="101"/>
        <v>0</v>
      </c>
      <c r="BA151" s="6">
        <f t="shared" si="101"/>
        <v>0</v>
      </c>
      <c r="BB151" s="6">
        <f t="shared" si="101"/>
        <v>0</v>
      </c>
      <c r="BC151" s="6">
        <f t="shared" si="101"/>
        <v>0</v>
      </c>
      <c r="BD151" s="6">
        <f t="shared" si="102"/>
        <v>0</v>
      </c>
      <c r="BE151" s="6">
        <f t="shared" si="102"/>
        <v>0</v>
      </c>
      <c r="BF151" s="6">
        <f t="shared" si="102"/>
        <v>0</v>
      </c>
      <c r="BG151" s="6">
        <f t="shared" si="102"/>
        <v>0</v>
      </c>
      <c r="BH151" s="6">
        <f t="shared" si="102"/>
        <v>0</v>
      </c>
      <c r="BI151" s="6">
        <f t="shared" si="102"/>
        <v>0</v>
      </c>
      <c r="BJ151" s="6">
        <f t="shared" si="102"/>
        <v>0</v>
      </c>
      <c r="BK151" s="6">
        <f t="shared" si="102"/>
        <v>0</v>
      </c>
      <c r="BL151" s="6">
        <f t="shared" si="102"/>
        <v>0</v>
      </c>
      <c r="BM151" s="6">
        <f t="shared" si="102"/>
        <v>0</v>
      </c>
      <c r="BN151" s="6">
        <f t="shared" si="103"/>
        <v>0</v>
      </c>
      <c r="BO151" s="6">
        <f t="shared" si="103"/>
        <v>0</v>
      </c>
      <c r="BP151" s="6">
        <f t="shared" si="103"/>
        <v>0</v>
      </c>
      <c r="BQ151" s="6">
        <f t="shared" si="103"/>
        <v>0</v>
      </c>
      <c r="BR151" s="6">
        <f t="shared" si="103"/>
        <v>0</v>
      </c>
      <c r="BS151" s="6">
        <f t="shared" si="103"/>
        <v>0</v>
      </c>
      <c r="BT151" s="6">
        <f t="shared" si="103"/>
        <v>0</v>
      </c>
      <c r="BU151" s="6">
        <f t="shared" si="103"/>
        <v>0</v>
      </c>
      <c r="BV151" s="6">
        <f t="shared" si="103"/>
        <v>0</v>
      </c>
      <c r="BW151" s="6">
        <f t="shared" si="103"/>
        <v>0</v>
      </c>
      <c r="BX151" s="6">
        <f t="shared" si="104"/>
        <v>0</v>
      </c>
      <c r="BY151" s="6">
        <f t="shared" si="104"/>
        <v>0</v>
      </c>
      <c r="BZ151" s="6">
        <f t="shared" si="104"/>
        <v>0</v>
      </c>
      <c r="CA151" s="6">
        <f t="shared" si="104"/>
        <v>0</v>
      </c>
      <c r="CB151" s="6">
        <f t="shared" si="104"/>
        <v>0</v>
      </c>
      <c r="CC151" s="6">
        <f t="shared" si="104"/>
        <v>0</v>
      </c>
      <c r="CD151" s="6">
        <f t="shared" si="104"/>
        <v>0</v>
      </c>
      <c r="CE151" s="6">
        <f t="shared" si="104"/>
        <v>0</v>
      </c>
      <c r="CF151" s="6">
        <f t="shared" si="104"/>
        <v>0</v>
      </c>
      <c r="CG151" s="6">
        <f t="shared" si="104"/>
        <v>0</v>
      </c>
      <c r="CH151" s="6">
        <f t="shared" si="104"/>
        <v>0</v>
      </c>
      <c r="CI151" s="6">
        <f t="shared" si="104"/>
        <v>0</v>
      </c>
      <c r="CJ151" s="6">
        <f t="shared" si="104"/>
        <v>0</v>
      </c>
      <c r="CK151" s="6"/>
      <c r="CL151" s="6"/>
    </row>
    <row r="152" spans="1:90" x14ac:dyDescent="0.35">
      <c r="A152" s="8">
        <v>151</v>
      </c>
      <c r="B152" s="6"/>
      <c r="C152" s="266"/>
      <c r="D152" s="266"/>
      <c r="E152" s="266"/>
      <c r="F152" s="140"/>
      <c r="G152" s="140"/>
      <c r="H152" s="274"/>
      <c r="I152" s="6"/>
      <c r="J152" s="8"/>
      <c r="K152" s="8"/>
      <c r="L152" s="8"/>
      <c r="M152" s="6"/>
      <c r="N152" s="275"/>
      <c r="O152" s="6"/>
      <c r="P152" s="8"/>
      <c r="Q152" s="8"/>
      <c r="R152" s="9"/>
      <c r="S152" s="9"/>
      <c r="T152" s="9"/>
      <c r="U152" s="9"/>
      <c r="V152" s="245">
        <f t="shared" si="87"/>
        <v>0</v>
      </c>
      <c r="W152" s="146">
        <f t="shared" si="91"/>
        <v>0</v>
      </c>
      <c r="X152" s="146">
        <f t="shared" si="86"/>
        <v>0</v>
      </c>
      <c r="Z152" s="42">
        <f t="shared" si="88"/>
        <v>0</v>
      </c>
      <c r="AH152" s="246">
        <f t="shared" si="90"/>
        <v>0</v>
      </c>
      <c r="AT152" s="6">
        <f t="shared" ref="AT152:BC161" si="105">IF($Z152&lt;AT$1,$X152*$K152,0)</f>
        <v>0</v>
      </c>
      <c r="AU152" s="6">
        <f t="shared" si="105"/>
        <v>0</v>
      </c>
      <c r="AV152" s="6">
        <f t="shared" si="105"/>
        <v>0</v>
      </c>
      <c r="AW152" s="6">
        <f t="shared" si="105"/>
        <v>0</v>
      </c>
      <c r="AX152" s="6">
        <f t="shared" si="105"/>
        <v>0</v>
      </c>
      <c r="AY152" s="6">
        <f t="shared" si="105"/>
        <v>0</v>
      </c>
      <c r="AZ152" s="6">
        <f t="shared" si="105"/>
        <v>0</v>
      </c>
      <c r="BA152" s="6">
        <f t="shared" si="105"/>
        <v>0</v>
      </c>
      <c r="BB152" s="6">
        <f t="shared" si="105"/>
        <v>0</v>
      </c>
      <c r="BC152" s="6">
        <f t="shared" si="105"/>
        <v>0</v>
      </c>
      <c r="BD152" s="6">
        <f t="shared" ref="BD152:BM161" si="106">IF($Z152&lt;BD$1,$X152*$K152,0)</f>
        <v>0</v>
      </c>
      <c r="BE152" s="6">
        <f t="shared" si="106"/>
        <v>0</v>
      </c>
      <c r="BF152" s="6">
        <f t="shared" si="106"/>
        <v>0</v>
      </c>
      <c r="BG152" s="6">
        <f t="shared" si="106"/>
        <v>0</v>
      </c>
      <c r="BH152" s="6">
        <f t="shared" si="106"/>
        <v>0</v>
      </c>
      <c r="BI152" s="6">
        <f t="shared" si="106"/>
        <v>0</v>
      </c>
      <c r="BJ152" s="6">
        <f t="shared" si="106"/>
        <v>0</v>
      </c>
      <c r="BK152" s="6">
        <f t="shared" si="106"/>
        <v>0</v>
      </c>
      <c r="BL152" s="6">
        <f t="shared" si="106"/>
        <v>0</v>
      </c>
      <c r="BM152" s="6">
        <f t="shared" si="106"/>
        <v>0</v>
      </c>
      <c r="BN152" s="6">
        <f t="shared" ref="BN152:BW161" si="107">IF($Z152&lt;BN$1,$X152*$K152,0)</f>
        <v>0</v>
      </c>
      <c r="BO152" s="6">
        <f t="shared" si="107"/>
        <v>0</v>
      </c>
      <c r="BP152" s="6">
        <f t="shared" si="107"/>
        <v>0</v>
      </c>
      <c r="BQ152" s="6">
        <f t="shared" si="107"/>
        <v>0</v>
      </c>
      <c r="BR152" s="6">
        <f t="shared" si="107"/>
        <v>0</v>
      </c>
      <c r="BS152" s="6">
        <f t="shared" si="107"/>
        <v>0</v>
      </c>
      <c r="BT152" s="6">
        <f t="shared" si="107"/>
        <v>0</v>
      </c>
      <c r="BU152" s="6">
        <f t="shared" si="107"/>
        <v>0</v>
      </c>
      <c r="BV152" s="6">
        <f t="shared" si="107"/>
        <v>0</v>
      </c>
      <c r="BW152" s="6">
        <f t="shared" si="107"/>
        <v>0</v>
      </c>
      <c r="BX152" s="6">
        <f t="shared" ref="BX152:CJ161" si="108">IF($Z152&lt;BX$1,$X152*$K152,0)</f>
        <v>0</v>
      </c>
      <c r="BY152" s="6">
        <f t="shared" si="108"/>
        <v>0</v>
      </c>
      <c r="BZ152" s="6">
        <f t="shared" si="108"/>
        <v>0</v>
      </c>
      <c r="CA152" s="6">
        <f t="shared" si="108"/>
        <v>0</v>
      </c>
      <c r="CB152" s="6">
        <f t="shared" si="108"/>
        <v>0</v>
      </c>
      <c r="CC152" s="6">
        <f t="shared" si="108"/>
        <v>0</v>
      </c>
      <c r="CD152" s="6">
        <f t="shared" si="108"/>
        <v>0</v>
      </c>
      <c r="CE152" s="6">
        <f t="shared" si="108"/>
        <v>0</v>
      </c>
      <c r="CF152" s="6">
        <f t="shared" si="108"/>
        <v>0</v>
      </c>
      <c r="CG152" s="6">
        <f t="shared" si="108"/>
        <v>0</v>
      </c>
      <c r="CH152" s="6">
        <f t="shared" si="108"/>
        <v>0</v>
      </c>
      <c r="CI152" s="6">
        <f t="shared" si="108"/>
        <v>0</v>
      </c>
      <c r="CJ152" s="6">
        <f t="shared" si="108"/>
        <v>0</v>
      </c>
      <c r="CK152" s="6"/>
      <c r="CL152" s="6"/>
    </row>
    <row r="153" spans="1:90" x14ac:dyDescent="0.35">
      <c r="A153" s="8">
        <v>152</v>
      </c>
      <c r="B153" s="6"/>
      <c r="C153" s="266"/>
      <c r="D153" s="266"/>
      <c r="E153" s="266"/>
      <c r="F153" s="140"/>
      <c r="G153" s="140"/>
      <c r="H153" s="274"/>
      <c r="I153" s="6"/>
      <c r="J153" s="8"/>
      <c r="K153" s="8"/>
      <c r="L153" s="8"/>
      <c r="M153" s="6"/>
      <c r="N153" s="275"/>
      <c r="O153" s="6"/>
      <c r="P153" s="8"/>
      <c r="Q153" s="8"/>
      <c r="R153" s="9"/>
      <c r="S153" s="9"/>
      <c r="T153" s="9"/>
      <c r="U153" s="9"/>
      <c r="V153" s="245">
        <f t="shared" si="87"/>
        <v>0</v>
      </c>
      <c r="W153" s="146">
        <f t="shared" si="91"/>
        <v>0</v>
      </c>
      <c r="X153" s="146">
        <f t="shared" si="86"/>
        <v>0</v>
      </c>
      <c r="Z153" s="42">
        <f t="shared" si="88"/>
        <v>0</v>
      </c>
      <c r="AH153" s="246">
        <f t="shared" si="90"/>
        <v>0</v>
      </c>
      <c r="AT153" s="6">
        <f t="shared" si="105"/>
        <v>0</v>
      </c>
      <c r="AU153" s="6">
        <f t="shared" si="105"/>
        <v>0</v>
      </c>
      <c r="AV153" s="6">
        <f t="shared" si="105"/>
        <v>0</v>
      </c>
      <c r="AW153" s="6">
        <f t="shared" si="105"/>
        <v>0</v>
      </c>
      <c r="AX153" s="6">
        <f t="shared" si="105"/>
        <v>0</v>
      </c>
      <c r="AY153" s="6">
        <f t="shared" si="105"/>
        <v>0</v>
      </c>
      <c r="AZ153" s="6">
        <f t="shared" si="105"/>
        <v>0</v>
      </c>
      <c r="BA153" s="6">
        <f t="shared" si="105"/>
        <v>0</v>
      </c>
      <c r="BB153" s="6">
        <f t="shared" si="105"/>
        <v>0</v>
      </c>
      <c r="BC153" s="6">
        <f t="shared" si="105"/>
        <v>0</v>
      </c>
      <c r="BD153" s="6">
        <f t="shared" si="106"/>
        <v>0</v>
      </c>
      <c r="BE153" s="6">
        <f t="shared" si="106"/>
        <v>0</v>
      </c>
      <c r="BF153" s="6">
        <f t="shared" si="106"/>
        <v>0</v>
      </c>
      <c r="BG153" s="6">
        <f t="shared" si="106"/>
        <v>0</v>
      </c>
      <c r="BH153" s="6">
        <f t="shared" si="106"/>
        <v>0</v>
      </c>
      <c r="BI153" s="6">
        <f t="shared" si="106"/>
        <v>0</v>
      </c>
      <c r="BJ153" s="6">
        <f t="shared" si="106"/>
        <v>0</v>
      </c>
      <c r="BK153" s="6">
        <f t="shared" si="106"/>
        <v>0</v>
      </c>
      <c r="BL153" s="6">
        <f t="shared" si="106"/>
        <v>0</v>
      </c>
      <c r="BM153" s="6">
        <f t="shared" si="106"/>
        <v>0</v>
      </c>
      <c r="BN153" s="6">
        <f t="shared" si="107"/>
        <v>0</v>
      </c>
      <c r="BO153" s="6">
        <f t="shared" si="107"/>
        <v>0</v>
      </c>
      <c r="BP153" s="6">
        <f t="shared" si="107"/>
        <v>0</v>
      </c>
      <c r="BQ153" s="6">
        <f t="shared" si="107"/>
        <v>0</v>
      </c>
      <c r="BR153" s="6">
        <f t="shared" si="107"/>
        <v>0</v>
      </c>
      <c r="BS153" s="6">
        <f t="shared" si="107"/>
        <v>0</v>
      </c>
      <c r="BT153" s="6">
        <f t="shared" si="107"/>
        <v>0</v>
      </c>
      <c r="BU153" s="6">
        <f t="shared" si="107"/>
        <v>0</v>
      </c>
      <c r="BV153" s="6">
        <f t="shared" si="107"/>
        <v>0</v>
      </c>
      <c r="BW153" s="6">
        <f t="shared" si="107"/>
        <v>0</v>
      </c>
      <c r="BX153" s="6">
        <f t="shared" si="108"/>
        <v>0</v>
      </c>
      <c r="BY153" s="6">
        <f t="shared" si="108"/>
        <v>0</v>
      </c>
      <c r="BZ153" s="6">
        <f t="shared" si="108"/>
        <v>0</v>
      </c>
      <c r="CA153" s="6">
        <f t="shared" si="108"/>
        <v>0</v>
      </c>
      <c r="CB153" s="6">
        <f t="shared" si="108"/>
        <v>0</v>
      </c>
      <c r="CC153" s="6">
        <f t="shared" si="108"/>
        <v>0</v>
      </c>
      <c r="CD153" s="6">
        <f t="shared" si="108"/>
        <v>0</v>
      </c>
      <c r="CE153" s="6">
        <f t="shared" si="108"/>
        <v>0</v>
      </c>
      <c r="CF153" s="6">
        <f t="shared" si="108"/>
        <v>0</v>
      </c>
      <c r="CG153" s="6">
        <f t="shared" si="108"/>
        <v>0</v>
      </c>
      <c r="CH153" s="6">
        <f t="shared" si="108"/>
        <v>0</v>
      </c>
      <c r="CI153" s="6">
        <f t="shared" si="108"/>
        <v>0</v>
      </c>
      <c r="CJ153" s="6">
        <f t="shared" si="108"/>
        <v>0</v>
      </c>
      <c r="CK153" s="6"/>
      <c r="CL153" s="6"/>
    </row>
    <row r="154" spans="1:90" x14ac:dyDescent="0.35">
      <c r="A154" s="8">
        <v>153</v>
      </c>
      <c r="B154" s="6"/>
      <c r="C154" s="266"/>
      <c r="D154" s="266"/>
      <c r="E154" s="266"/>
      <c r="F154" s="140"/>
      <c r="G154" s="140"/>
      <c r="H154" s="274"/>
      <c r="I154" s="6"/>
      <c r="J154" s="8"/>
      <c r="K154" s="8"/>
      <c r="L154" s="8"/>
      <c r="M154" s="6"/>
      <c r="N154" s="275"/>
      <c r="O154" s="6"/>
      <c r="P154" s="8"/>
      <c r="Q154" s="8"/>
      <c r="R154" s="9"/>
      <c r="S154" s="9"/>
      <c r="T154" s="9"/>
      <c r="U154" s="9"/>
      <c r="V154" s="245">
        <f t="shared" si="87"/>
        <v>0</v>
      </c>
      <c r="W154" s="146">
        <f t="shared" si="91"/>
        <v>0</v>
      </c>
      <c r="X154" s="146">
        <f t="shared" si="86"/>
        <v>0</v>
      </c>
      <c r="Z154" s="42">
        <f t="shared" si="88"/>
        <v>0</v>
      </c>
      <c r="AH154" s="246">
        <f t="shared" si="90"/>
        <v>0</v>
      </c>
      <c r="AT154" s="6">
        <f t="shared" si="105"/>
        <v>0</v>
      </c>
      <c r="AU154" s="6">
        <f t="shared" si="105"/>
        <v>0</v>
      </c>
      <c r="AV154" s="6">
        <f t="shared" si="105"/>
        <v>0</v>
      </c>
      <c r="AW154" s="6">
        <f t="shared" si="105"/>
        <v>0</v>
      </c>
      <c r="AX154" s="6">
        <f t="shared" si="105"/>
        <v>0</v>
      </c>
      <c r="AY154" s="6">
        <f t="shared" si="105"/>
        <v>0</v>
      </c>
      <c r="AZ154" s="6">
        <f t="shared" si="105"/>
        <v>0</v>
      </c>
      <c r="BA154" s="6">
        <f t="shared" si="105"/>
        <v>0</v>
      </c>
      <c r="BB154" s="6">
        <f t="shared" si="105"/>
        <v>0</v>
      </c>
      <c r="BC154" s="6">
        <f t="shared" si="105"/>
        <v>0</v>
      </c>
      <c r="BD154" s="6">
        <f t="shared" si="106"/>
        <v>0</v>
      </c>
      <c r="BE154" s="6">
        <f t="shared" si="106"/>
        <v>0</v>
      </c>
      <c r="BF154" s="6">
        <f t="shared" si="106"/>
        <v>0</v>
      </c>
      <c r="BG154" s="6">
        <f t="shared" si="106"/>
        <v>0</v>
      </c>
      <c r="BH154" s="6">
        <f t="shared" si="106"/>
        <v>0</v>
      </c>
      <c r="BI154" s="6">
        <f t="shared" si="106"/>
        <v>0</v>
      </c>
      <c r="BJ154" s="6">
        <f t="shared" si="106"/>
        <v>0</v>
      </c>
      <c r="BK154" s="6">
        <f t="shared" si="106"/>
        <v>0</v>
      </c>
      <c r="BL154" s="6">
        <f t="shared" si="106"/>
        <v>0</v>
      </c>
      <c r="BM154" s="6">
        <f t="shared" si="106"/>
        <v>0</v>
      </c>
      <c r="BN154" s="6">
        <f t="shared" si="107"/>
        <v>0</v>
      </c>
      <c r="BO154" s="6">
        <f t="shared" si="107"/>
        <v>0</v>
      </c>
      <c r="BP154" s="6">
        <f t="shared" si="107"/>
        <v>0</v>
      </c>
      <c r="BQ154" s="6">
        <f t="shared" si="107"/>
        <v>0</v>
      </c>
      <c r="BR154" s="6">
        <f t="shared" si="107"/>
        <v>0</v>
      </c>
      <c r="BS154" s="6">
        <f t="shared" si="107"/>
        <v>0</v>
      </c>
      <c r="BT154" s="6">
        <f t="shared" si="107"/>
        <v>0</v>
      </c>
      <c r="BU154" s="6">
        <f t="shared" si="107"/>
        <v>0</v>
      </c>
      <c r="BV154" s="6">
        <f t="shared" si="107"/>
        <v>0</v>
      </c>
      <c r="BW154" s="6">
        <f t="shared" si="107"/>
        <v>0</v>
      </c>
      <c r="BX154" s="6">
        <f t="shared" si="108"/>
        <v>0</v>
      </c>
      <c r="BY154" s="6">
        <f t="shared" si="108"/>
        <v>0</v>
      </c>
      <c r="BZ154" s="6">
        <f t="shared" si="108"/>
        <v>0</v>
      </c>
      <c r="CA154" s="6">
        <f t="shared" si="108"/>
        <v>0</v>
      </c>
      <c r="CB154" s="6">
        <f t="shared" si="108"/>
        <v>0</v>
      </c>
      <c r="CC154" s="6">
        <f t="shared" si="108"/>
        <v>0</v>
      </c>
      <c r="CD154" s="6">
        <f t="shared" si="108"/>
        <v>0</v>
      </c>
      <c r="CE154" s="6">
        <f t="shared" si="108"/>
        <v>0</v>
      </c>
      <c r="CF154" s="6">
        <f t="shared" si="108"/>
        <v>0</v>
      </c>
      <c r="CG154" s="6">
        <f t="shared" si="108"/>
        <v>0</v>
      </c>
      <c r="CH154" s="6">
        <f t="shared" si="108"/>
        <v>0</v>
      </c>
      <c r="CI154" s="6">
        <f t="shared" si="108"/>
        <v>0</v>
      </c>
      <c r="CJ154" s="6">
        <f t="shared" si="108"/>
        <v>0</v>
      </c>
      <c r="CK154" s="6"/>
      <c r="CL154" s="6"/>
    </row>
    <row r="155" spans="1:90" x14ac:dyDescent="0.35">
      <c r="A155" s="8">
        <v>154</v>
      </c>
      <c r="B155" s="6"/>
      <c r="C155" s="266"/>
      <c r="D155" s="266"/>
      <c r="E155" s="266"/>
      <c r="F155" s="140"/>
      <c r="G155" s="140"/>
      <c r="H155" s="274"/>
      <c r="I155" s="6"/>
      <c r="J155" s="8"/>
      <c r="K155" s="8"/>
      <c r="L155" s="8"/>
      <c r="M155" s="6"/>
      <c r="N155" s="275"/>
      <c r="O155" s="6"/>
      <c r="P155" s="8"/>
      <c r="Q155" s="8"/>
      <c r="R155" s="9"/>
      <c r="S155" s="9"/>
      <c r="T155" s="9"/>
      <c r="U155" s="9"/>
      <c r="V155" s="245">
        <f t="shared" si="87"/>
        <v>0</v>
      </c>
      <c r="W155" s="146">
        <f t="shared" si="91"/>
        <v>0</v>
      </c>
      <c r="X155" s="146">
        <f t="shared" si="86"/>
        <v>0</v>
      </c>
      <c r="Z155" s="42">
        <f t="shared" si="88"/>
        <v>0</v>
      </c>
      <c r="AH155" s="246">
        <f t="shared" si="90"/>
        <v>0</v>
      </c>
      <c r="AT155" s="6">
        <f t="shared" si="105"/>
        <v>0</v>
      </c>
      <c r="AU155" s="6">
        <f t="shared" si="105"/>
        <v>0</v>
      </c>
      <c r="AV155" s="6">
        <f t="shared" si="105"/>
        <v>0</v>
      </c>
      <c r="AW155" s="6">
        <f t="shared" si="105"/>
        <v>0</v>
      </c>
      <c r="AX155" s="6">
        <f t="shared" si="105"/>
        <v>0</v>
      </c>
      <c r="AY155" s="6">
        <f t="shared" si="105"/>
        <v>0</v>
      </c>
      <c r="AZ155" s="6">
        <f t="shared" si="105"/>
        <v>0</v>
      </c>
      <c r="BA155" s="6">
        <f t="shared" si="105"/>
        <v>0</v>
      </c>
      <c r="BB155" s="6">
        <f t="shared" si="105"/>
        <v>0</v>
      </c>
      <c r="BC155" s="6">
        <f t="shared" si="105"/>
        <v>0</v>
      </c>
      <c r="BD155" s="6">
        <f t="shared" si="106"/>
        <v>0</v>
      </c>
      <c r="BE155" s="6">
        <f t="shared" si="106"/>
        <v>0</v>
      </c>
      <c r="BF155" s="6">
        <f t="shared" si="106"/>
        <v>0</v>
      </c>
      <c r="BG155" s="6">
        <f t="shared" si="106"/>
        <v>0</v>
      </c>
      <c r="BH155" s="6">
        <f t="shared" si="106"/>
        <v>0</v>
      </c>
      <c r="BI155" s="6">
        <f t="shared" si="106"/>
        <v>0</v>
      </c>
      <c r="BJ155" s="6">
        <f t="shared" si="106"/>
        <v>0</v>
      </c>
      <c r="BK155" s="6">
        <f t="shared" si="106"/>
        <v>0</v>
      </c>
      <c r="BL155" s="6">
        <f t="shared" si="106"/>
        <v>0</v>
      </c>
      <c r="BM155" s="6">
        <f t="shared" si="106"/>
        <v>0</v>
      </c>
      <c r="BN155" s="6">
        <f t="shared" si="107"/>
        <v>0</v>
      </c>
      <c r="BO155" s="6">
        <f t="shared" si="107"/>
        <v>0</v>
      </c>
      <c r="BP155" s="6">
        <f t="shared" si="107"/>
        <v>0</v>
      </c>
      <c r="BQ155" s="6">
        <f t="shared" si="107"/>
        <v>0</v>
      </c>
      <c r="BR155" s="6">
        <f t="shared" si="107"/>
        <v>0</v>
      </c>
      <c r="BS155" s="6">
        <f t="shared" si="107"/>
        <v>0</v>
      </c>
      <c r="BT155" s="6">
        <f t="shared" si="107"/>
        <v>0</v>
      </c>
      <c r="BU155" s="6">
        <f t="shared" si="107"/>
        <v>0</v>
      </c>
      <c r="BV155" s="6">
        <f t="shared" si="107"/>
        <v>0</v>
      </c>
      <c r="BW155" s="6">
        <f t="shared" si="107"/>
        <v>0</v>
      </c>
      <c r="BX155" s="6">
        <f t="shared" si="108"/>
        <v>0</v>
      </c>
      <c r="BY155" s="6">
        <f t="shared" si="108"/>
        <v>0</v>
      </c>
      <c r="BZ155" s="6">
        <f t="shared" si="108"/>
        <v>0</v>
      </c>
      <c r="CA155" s="6">
        <f t="shared" si="108"/>
        <v>0</v>
      </c>
      <c r="CB155" s="6">
        <f t="shared" si="108"/>
        <v>0</v>
      </c>
      <c r="CC155" s="6">
        <f t="shared" si="108"/>
        <v>0</v>
      </c>
      <c r="CD155" s="6">
        <f t="shared" si="108"/>
        <v>0</v>
      </c>
      <c r="CE155" s="6">
        <f t="shared" si="108"/>
        <v>0</v>
      </c>
      <c r="CF155" s="6">
        <f t="shared" si="108"/>
        <v>0</v>
      </c>
      <c r="CG155" s="6">
        <f t="shared" si="108"/>
        <v>0</v>
      </c>
      <c r="CH155" s="6">
        <f t="shared" si="108"/>
        <v>0</v>
      </c>
      <c r="CI155" s="6">
        <f t="shared" si="108"/>
        <v>0</v>
      </c>
      <c r="CJ155" s="6">
        <f t="shared" si="108"/>
        <v>0</v>
      </c>
      <c r="CK155" s="6"/>
      <c r="CL155" s="6"/>
    </row>
    <row r="156" spans="1:90" x14ac:dyDescent="0.35">
      <c r="A156" s="8">
        <v>155</v>
      </c>
      <c r="B156" s="6"/>
      <c r="C156" s="266"/>
      <c r="D156" s="266"/>
      <c r="E156" s="266"/>
      <c r="F156" s="140"/>
      <c r="G156" s="140"/>
      <c r="H156" s="274"/>
      <c r="I156" s="6"/>
      <c r="J156" s="8"/>
      <c r="K156" s="8"/>
      <c r="L156" s="8"/>
      <c r="M156" s="6"/>
      <c r="N156" s="275"/>
      <c r="O156" s="6"/>
      <c r="P156" s="8"/>
      <c r="Q156" s="8"/>
      <c r="R156" s="9"/>
      <c r="S156" s="9"/>
      <c r="T156" s="9"/>
      <c r="U156" s="9"/>
      <c r="V156" s="245">
        <f t="shared" si="87"/>
        <v>0</v>
      </c>
      <c r="W156" s="146">
        <f t="shared" si="91"/>
        <v>0</v>
      </c>
      <c r="X156" s="146">
        <f t="shared" si="86"/>
        <v>0</v>
      </c>
      <c r="Z156" s="42">
        <f t="shared" si="88"/>
        <v>0</v>
      </c>
      <c r="AH156" s="246">
        <f t="shared" si="90"/>
        <v>0</v>
      </c>
      <c r="AT156" s="6">
        <f t="shared" si="105"/>
        <v>0</v>
      </c>
      <c r="AU156" s="6">
        <f t="shared" si="105"/>
        <v>0</v>
      </c>
      <c r="AV156" s="6">
        <f t="shared" si="105"/>
        <v>0</v>
      </c>
      <c r="AW156" s="6">
        <f t="shared" si="105"/>
        <v>0</v>
      </c>
      <c r="AX156" s="6">
        <f t="shared" si="105"/>
        <v>0</v>
      </c>
      <c r="AY156" s="6">
        <f t="shared" si="105"/>
        <v>0</v>
      </c>
      <c r="AZ156" s="6">
        <f t="shared" si="105"/>
        <v>0</v>
      </c>
      <c r="BA156" s="6">
        <f t="shared" si="105"/>
        <v>0</v>
      </c>
      <c r="BB156" s="6">
        <f t="shared" si="105"/>
        <v>0</v>
      </c>
      <c r="BC156" s="6">
        <f t="shared" si="105"/>
        <v>0</v>
      </c>
      <c r="BD156" s="6">
        <f t="shared" si="106"/>
        <v>0</v>
      </c>
      <c r="BE156" s="6">
        <f t="shared" si="106"/>
        <v>0</v>
      </c>
      <c r="BF156" s="6">
        <f t="shared" si="106"/>
        <v>0</v>
      </c>
      <c r="BG156" s="6">
        <f t="shared" si="106"/>
        <v>0</v>
      </c>
      <c r="BH156" s="6">
        <f t="shared" si="106"/>
        <v>0</v>
      </c>
      <c r="BI156" s="6">
        <f t="shared" si="106"/>
        <v>0</v>
      </c>
      <c r="BJ156" s="6">
        <f t="shared" si="106"/>
        <v>0</v>
      </c>
      <c r="BK156" s="6">
        <f t="shared" si="106"/>
        <v>0</v>
      </c>
      <c r="BL156" s="6">
        <f t="shared" si="106"/>
        <v>0</v>
      </c>
      <c r="BM156" s="6">
        <f t="shared" si="106"/>
        <v>0</v>
      </c>
      <c r="BN156" s="6">
        <f t="shared" si="107"/>
        <v>0</v>
      </c>
      <c r="BO156" s="6">
        <f t="shared" si="107"/>
        <v>0</v>
      </c>
      <c r="BP156" s="6">
        <f t="shared" si="107"/>
        <v>0</v>
      </c>
      <c r="BQ156" s="6">
        <f t="shared" si="107"/>
        <v>0</v>
      </c>
      <c r="BR156" s="6">
        <f t="shared" si="107"/>
        <v>0</v>
      </c>
      <c r="BS156" s="6">
        <f t="shared" si="107"/>
        <v>0</v>
      </c>
      <c r="BT156" s="6">
        <f t="shared" si="107"/>
        <v>0</v>
      </c>
      <c r="BU156" s="6">
        <f t="shared" si="107"/>
        <v>0</v>
      </c>
      <c r="BV156" s="6">
        <f t="shared" si="107"/>
        <v>0</v>
      </c>
      <c r="BW156" s="6">
        <f t="shared" si="107"/>
        <v>0</v>
      </c>
      <c r="BX156" s="6">
        <f t="shared" si="108"/>
        <v>0</v>
      </c>
      <c r="BY156" s="6">
        <f t="shared" si="108"/>
        <v>0</v>
      </c>
      <c r="BZ156" s="6">
        <f t="shared" si="108"/>
        <v>0</v>
      </c>
      <c r="CA156" s="6">
        <f t="shared" si="108"/>
        <v>0</v>
      </c>
      <c r="CB156" s="6">
        <f t="shared" si="108"/>
        <v>0</v>
      </c>
      <c r="CC156" s="6">
        <f t="shared" si="108"/>
        <v>0</v>
      </c>
      <c r="CD156" s="6">
        <f t="shared" si="108"/>
        <v>0</v>
      </c>
      <c r="CE156" s="6">
        <f t="shared" si="108"/>
        <v>0</v>
      </c>
      <c r="CF156" s="6">
        <f t="shared" si="108"/>
        <v>0</v>
      </c>
      <c r="CG156" s="6">
        <f t="shared" si="108"/>
        <v>0</v>
      </c>
      <c r="CH156" s="6">
        <f t="shared" si="108"/>
        <v>0</v>
      </c>
      <c r="CI156" s="6">
        <f t="shared" si="108"/>
        <v>0</v>
      </c>
      <c r="CJ156" s="6">
        <f t="shared" si="108"/>
        <v>0</v>
      </c>
      <c r="CK156" s="6"/>
      <c r="CL156" s="6"/>
    </row>
    <row r="157" spans="1:90" x14ac:dyDescent="0.35">
      <c r="A157" s="8">
        <v>156</v>
      </c>
      <c r="B157" s="6"/>
      <c r="C157" s="266"/>
      <c r="D157" s="266"/>
      <c r="E157" s="266"/>
      <c r="F157" s="140"/>
      <c r="G157" s="140"/>
      <c r="H157" s="274"/>
      <c r="I157" s="6"/>
      <c r="J157" s="8"/>
      <c r="K157" s="8"/>
      <c r="L157" s="8"/>
      <c r="M157" s="6"/>
      <c r="N157" s="275"/>
      <c r="O157" s="6"/>
      <c r="P157" s="8"/>
      <c r="Q157" s="8"/>
      <c r="R157" s="9"/>
      <c r="S157" s="9"/>
      <c r="T157" s="9"/>
      <c r="U157" s="9"/>
      <c r="V157" s="245">
        <f t="shared" si="87"/>
        <v>0</v>
      </c>
      <c r="W157" s="146">
        <f t="shared" si="91"/>
        <v>0</v>
      </c>
      <c r="X157" s="146">
        <f t="shared" ref="X157:X188" si="109">(D157-C157)</f>
        <v>0</v>
      </c>
      <c r="Z157" s="42">
        <f t="shared" si="88"/>
        <v>0</v>
      </c>
      <c r="AH157" s="246">
        <f t="shared" si="90"/>
        <v>0</v>
      </c>
      <c r="AT157" s="6">
        <f t="shared" si="105"/>
        <v>0</v>
      </c>
      <c r="AU157" s="6">
        <f t="shared" si="105"/>
        <v>0</v>
      </c>
      <c r="AV157" s="6">
        <f t="shared" si="105"/>
        <v>0</v>
      </c>
      <c r="AW157" s="6">
        <f t="shared" si="105"/>
        <v>0</v>
      </c>
      <c r="AX157" s="6">
        <f t="shared" si="105"/>
        <v>0</v>
      </c>
      <c r="AY157" s="6">
        <f t="shared" si="105"/>
        <v>0</v>
      </c>
      <c r="AZ157" s="6">
        <f t="shared" si="105"/>
        <v>0</v>
      </c>
      <c r="BA157" s="6">
        <f t="shared" si="105"/>
        <v>0</v>
      </c>
      <c r="BB157" s="6">
        <f t="shared" si="105"/>
        <v>0</v>
      </c>
      <c r="BC157" s="6">
        <f t="shared" si="105"/>
        <v>0</v>
      </c>
      <c r="BD157" s="6">
        <f t="shared" si="106"/>
        <v>0</v>
      </c>
      <c r="BE157" s="6">
        <f t="shared" si="106"/>
        <v>0</v>
      </c>
      <c r="BF157" s="6">
        <f t="shared" si="106"/>
        <v>0</v>
      </c>
      <c r="BG157" s="6">
        <f t="shared" si="106"/>
        <v>0</v>
      </c>
      <c r="BH157" s="6">
        <f t="shared" si="106"/>
        <v>0</v>
      </c>
      <c r="BI157" s="6">
        <f t="shared" si="106"/>
        <v>0</v>
      </c>
      <c r="BJ157" s="6">
        <f t="shared" si="106"/>
        <v>0</v>
      </c>
      <c r="BK157" s="6">
        <f t="shared" si="106"/>
        <v>0</v>
      </c>
      <c r="BL157" s="6">
        <f t="shared" si="106"/>
        <v>0</v>
      </c>
      <c r="BM157" s="6">
        <f t="shared" si="106"/>
        <v>0</v>
      </c>
      <c r="BN157" s="6">
        <f t="shared" si="107"/>
        <v>0</v>
      </c>
      <c r="BO157" s="6">
        <f t="shared" si="107"/>
        <v>0</v>
      </c>
      <c r="BP157" s="6">
        <f t="shared" si="107"/>
        <v>0</v>
      </c>
      <c r="BQ157" s="6">
        <f t="shared" si="107"/>
        <v>0</v>
      </c>
      <c r="BR157" s="6">
        <f t="shared" si="107"/>
        <v>0</v>
      </c>
      <c r="BS157" s="6">
        <f t="shared" si="107"/>
        <v>0</v>
      </c>
      <c r="BT157" s="6">
        <f t="shared" si="107"/>
        <v>0</v>
      </c>
      <c r="BU157" s="6">
        <f t="shared" si="107"/>
        <v>0</v>
      </c>
      <c r="BV157" s="6">
        <f t="shared" si="107"/>
        <v>0</v>
      </c>
      <c r="BW157" s="6">
        <f t="shared" si="107"/>
        <v>0</v>
      </c>
      <c r="BX157" s="6">
        <f t="shared" si="108"/>
        <v>0</v>
      </c>
      <c r="BY157" s="6">
        <f t="shared" si="108"/>
        <v>0</v>
      </c>
      <c r="BZ157" s="6">
        <f t="shared" si="108"/>
        <v>0</v>
      </c>
      <c r="CA157" s="6">
        <f t="shared" si="108"/>
        <v>0</v>
      </c>
      <c r="CB157" s="6">
        <f t="shared" si="108"/>
        <v>0</v>
      </c>
      <c r="CC157" s="6">
        <f t="shared" si="108"/>
        <v>0</v>
      </c>
      <c r="CD157" s="6">
        <f t="shared" si="108"/>
        <v>0</v>
      </c>
      <c r="CE157" s="6">
        <f t="shared" si="108"/>
        <v>0</v>
      </c>
      <c r="CF157" s="6">
        <f t="shared" si="108"/>
        <v>0</v>
      </c>
      <c r="CG157" s="6">
        <f t="shared" si="108"/>
        <v>0</v>
      </c>
      <c r="CH157" s="6">
        <f t="shared" si="108"/>
        <v>0</v>
      </c>
      <c r="CI157" s="6">
        <f t="shared" si="108"/>
        <v>0</v>
      </c>
      <c r="CJ157" s="6">
        <f t="shared" si="108"/>
        <v>0</v>
      </c>
      <c r="CK157" s="6"/>
      <c r="CL157" s="6"/>
    </row>
    <row r="158" spans="1:90" x14ac:dyDescent="0.35">
      <c r="A158" s="8">
        <v>157</v>
      </c>
      <c r="B158" s="6"/>
      <c r="C158" s="266"/>
      <c r="D158" s="266"/>
      <c r="E158" s="266"/>
      <c r="F158" s="140"/>
      <c r="G158" s="140"/>
      <c r="H158" s="274"/>
      <c r="I158" s="6"/>
      <c r="J158" s="8"/>
      <c r="K158" s="8"/>
      <c r="L158" s="8"/>
      <c r="M158" s="6"/>
      <c r="N158" s="275"/>
      <c r="O158" s="6"/>
      <c r="P158" s="8"/>
      <c r="Q158" s="8"/>
      <c r="R158" s="9"/>
      <c r="S158" s="9"/>
      <c r="T158" s="9"/>
      <c r="U158" s="9"/>
      <c r="V158" s="245">
        <f t="shared" si="87"/>
        <v>0</v>
      </c>
      <c r="W158" s="146">
        <f t="shared" si="91"/>
        <v>0</v>
      </c>
      <c r="X158" s="146">
        <f t="shared" si="109"/>
        <v>0</v>
      </c>
      <c r="Z158" s="42">
        <f t="shared" si="88"/>
        <v>0</v>
      </c>
      <c r="AH158" s="246">
        <f t="shared" si="90"/>
        <v>0</v>
      </c>
      <c r="AT158" s="6">
        <f t="shared" si="105"/>
        <v>0</v>
      </c>
      <c r="AU158" s="6">
        <f t="shared" si="105"/>
        <v>0</v>
      </c>
      <c r="AV158" s="6">
        <f t="shared" si="105"/>
        <v>0</v>
      </c>
      <c r="AW158" s="6">
        <f t="shared" si="105"/>
        <v>0</v>
      </c>
      <c r="AX158" s="6">
        <f t="shared" si="105"/>
        <v>0</v>
      </c>
      <c r="AY158" s="6">
        <f t="shared" si="105"/>
        <v>0</v>
      </c>
      <c r="AZ158" s="6">
        <f t="shared" si="105"/>
        <v>0</v>
      </c>
      <c r="BA158" s="6">
        <f t="shared" si="105"/>
        <v>0</v>
      </c>
      <c r="BB158" s="6">
        <f t="shared" si="105"/>
        <v>0</v>
      </c>
      <c r="BC158" s="6">
        <f t="shared" si="105"/>
        <v>0</v>
      </c>
      <c r="BD158" s="6">
        <f t="shared" si="106"/>
        <v>0</v>
      </c>
      <c r="BE158" s="6">
        <f t="shared" si="106"/>
        <v>0</v>
      </c>
      <c r="BF158" s="6">
        <f t="shared" si="106"/>
        <v>0</v>
      </c>
      <c r="BG158" s="6">
        <f t="shared" si="106"/>
        <v>0</v>
      </c>
      <c r="BH158" s="6">
        <f t="shared" si="106"/>
        <v>0</v>
      </c>
      <c r="BI158" s="6">
        <f t="shared" si="106"/>
        <v>0</v>
      </c>
      <c r="BJ158" s="6">
        <f t="shared" si="106"/>
        <v>0</v>
      </c>
      <c r="BK158" s="6">
        <f t="shared" si="106"/>
        <v>0</v>
      </c>
      <c r="BL158" s="6">
        <f t="shared" si="106"/>
        <v>0</v>
      </c>
      <c r="BM158" s="6">
        <f t="shared" si="106"/>
        <v>0</v>
      </c>
      <c r="BN158" s="6">
        <f t="shared" si="107"/>
        <v>0</v>
      </c>
      <c r="BO158" s="6">
        <f t="shared" si="107"/>
        <v>0</v>
      </c>
      <c r="BP158" s="6">
        <f t="shared" si="107"/>
        <v>0</v>
      </c>
      <c r="BQ158" s="6">
        <f t="shared" si="107"/>
        <v>0</v>
      </c>
      <c r="BR158" s="6">
        <f t="shared" si="107"/>
        <v>0</v>
      </c>
      <c r="BS158" s="6">
        <f t="shared" si="107"/>
        <v>0</v>
      </c>
      <c r="BT158" s="6">
        <f t="shared" si="107"/>
        <v>0</v>
      </c>
      <c r="BU158" s="6">
        <f t="shared" si="107"/>
        <v>0</v>
      </c>
      <c r="BV158" s="6">
        <f t="shared" si="107"/>
        <v>0</v>
      </c>
      <c r="BW158" s="6">
        <f t="shared" si="107"/>
        <v>0</v>
      </c>
      <c r="BX158" s="6">
        <f t="shared" si="108"/>
        <v>0</v>
      </c>
      <c r="BY158" s="6">
        <f t="shared" si="108"/>
        <v>0</v>
      </c>
      <c r="BZ158" s="6">
        <f t="shared" si="108"/>
        <v>0</v>
      </c>
      <c r="CA158" s="6">
        <f t="shared" si="108"/>
        <v>0</v>
      </c>
      <c r="CB158" s="6">
        <f t="shared" si="108"/>
        <v>0</v>
      </c>
      <c r="CC158" s="6">
        <f t="shared" si="108"/>
        <v>0</v>
      </c>
      <c r="CD158" s="6">
        <f t="shared" si="108"/>
        <v>0</v>
      </c>
      <c r="CE158" s="6">
        <f t="shared" si="108"/>
        <v>0</v>
      </c>
      <c r="CF158" s="6">
        <f t="shared" si="108"/>
        <v>0</v>
      </c>
      <c r="CG158" s="6">
        <f t="shared" si="108"/>
        <v>0</v>
      </c>
      <c r="CH158" s="6">
        <f t="shared" si="108"/>
        <v>0</v>
      </c>
      <c r="CI158" s="6">
        <f t="shared" si="108"/>
        <v>0</v>
      </c>
      <c r="CJ158" s="6">
        <f t="shared" si="108"/>
        <v>0</v>
      </c>
      <c r="CK158" s="6"/>
      <c r="CL158" s="6"/>
    </row>
    <row r="159" spans="1:90" x14ac:dyDescent="0.35">
      <c r="A159" s="8">
        <v>158</v>
      </c>
      <c r="B159" s="6"/>
      <c r="C159" s="266"/>
      <c r="D159" s="266"/>
      <c r="E159" s="266"/>
      <c r="F159" s="140"/>
      <c r="G159" s="140"/>
      <c r="H159" s="274"/>
      <c r="I159" s="6"/>
      <c r="J159" s="8"/>
      <c r="K159" s="8"/>
      <c r="L159" s="8"/>
      <c r="M159" s="6"/>
      <c r="N159" s="275"/>
      <c r="O159" s="6"/>
      <c r="P159" s="8"/>
      <c r="Q159" s="8"/>
      <c r="R159" s="9"/>
      <c r="S159" s="9"/>
      <c r="T159" s="9"/>
      <c r="U159" s="9"/>
      <c r="V159" s="245">
        <f t="shared" si="87"/>
        <v>0</v>
      </c>
      <c r="W159" s="146">
        <f t="shared" si="91"/>
        <v>0</v>
      </c>
      <c r="X159" s="146">
        <f t="shared" si="109"/>
        <v>0</v>
      </c>
      <c r="Z159" s="42">
        <f t="shared" si="88"/>
        <v>0</v>
      </c>
      <c r="AH159" s="246">
        <f t="shared" si="90"/>
        <v>0</v>
      </c>
      <c r="AT159" s="6">
        <f t="shared" si="105"/>
        <v>0</v>
      </c>
      <c r="AU159" s="6">
        <f t="shared" si="105"/>
        <v>0</v>
      </c>
      <c r="AV159" s="6">
        <f t="shared" si="105"/>
        <v>0</v>
      </c>
      <c r="AW159" s="6">
        <f t="shared" si="105"/>
        <v>0</v>
      </c>
      <c r="AX159" s="6">
        <f t="shared" si="105"/>
        <v>0</v>
      </c>
      <c r="AY159" s="6">
        <f t="shared" si="105"/>
        <v>0</v>
      </c>
      <c r="AZ159" s="6">
        <f t="shared" si="105"/>
        <v>0</v>
      </c>
      <c r="BA159" s="6">
        <f t="shared" si="105"/>
        <v>0</v>
      </c>
      <c r="BB159" s="6">
        <f t="shared" si="105"/>
        <v>0</v>
      </c>
      <c r="BC159" s="6">
        <f t="shared" si="105"/>
        <v>0</v>
      </c>
      <c r="BD159" s="6">
        <f t="shared" si="106"/>
        <v>0</v>
      </c>
      <c r="BE159" s="6">
        <f t="shared" si="106"/>
        <v>0</v>
      </c>
      <c r="BF159" s="6">
        <f t="shared" si="106"/>
        <v>0</v>
      </c>
      <c r="BG159" s="6">
        <f t="shared" si="106"/>
        <v>0</v>
      </c>
      <c r="BH159" s="6">
        <f t="shared" si="106"/>
        <v>0</v>
      </c>
      <c r="BI159" s="6">
        <f t="shared" si="106"/>
        <v>0</v>
      </c>
      <c r="BJ159" s="6">
        <f t="shared" si="106"/>
        <v>0</v>
      </c>
      <c r="BK159" s="6">
        <f t="shared" si="106"/>
        <v>0</v>
      </c>
      <c r="BL159" s="6">
        <f t="shared" si="106"/>
        <v>0</v>
      </c>
      <c r="BM159" s="6">
        <f t="shared" si="106"/>
        <v>0</v>
      </c>
      <c r="BN159" s="6">
        <f t="shared" si="107"/>
        <v>0</v>
      </c>
      <c r="BO159" s="6">
        <f t="shared" si="107"/>
        <v>0</v>
      </c>
      <c r="BP159" s="6">
        <f t="shared" si="107"/>
        <v>0</v>
      </c>
      <c r="BQ159" s="6">
        <f t="shared" si="107"/>
        <v>0</v>
      </c>
      <c r="BR159" s="6">
        <f t="shared" si="107"/>
        <v>0</v>
      </c>
      <c r="BS159" s="6">
        <f t="shared" si="107"/>
        <v>0</v>
      </c>
      <c r="BT159" s="6">
        <f t="shared" si="107"/>
        <v>0</v>
      </c>
      <c r="BU159" s="6">
        <f t="shared" si="107"/>
        <v>0</v>
      </c>
      <c r="BV159" s="6">
        <f t="shared" si="107"/>
        <v>0</v>
      </c>
      <c r="BW159" s="6">
        <f t="shared" si="107"/>
        <v>0</v>
      </c>
      <c r="BX159" s="6">
        <f t="shared" si="108"/>
        <v>0</v>
      </c>
      <c r="BY159" s="6">
        <f t="shared" si="108"/>
        <v>0</v>
      </c>
      <c r="BZ159" s="6">
        <f t="shared" si="108"/>
        <v>0</v>
      </c>
      <c r="CA159" s="6">
        <f t="shared" si="108"/>
        <v>0</v>
      </c>
      <c r="CB159" s="6">
        <f t="shared" si="108"/>
        <v>0</v>
      </c>
      <c r="CC159" s="6">
        <f t="shared" si="108"/>
        <v>0</v>
      </c>
      <c r="CD159" s="6">
        <f t="shared" si="108"/>
        <v>0</v>
      </c>
      <c r="CE159" s="6">
        <f t="shared" si="108"/>
        <v>0</v>
      </c>
      <c r="CF159" s="6">
        <f t="shared" si="108"/>
        <v>0</v>
      </c>
      <c r="CG159" s="6">
        <f t="shared" si="108"/>
        <v>0</v>
      </c>
      <c r="CH159" s="6">
        <f t="shared" si="108"/>
        <v>0</v>
      </c>
      <c r="CI159" s="6">
        <f t="shared" si="108"/>
        <v>0</v>
      </c>
      <c r="CJ159" s="6">
        <f t="shared" si="108"/>
        <v>0</v>
      </c>
      <c r="CK159" s="6"/>
      <c r="CL159" s="6"/>
    </row>
    <row r="160" spans="1:90" x14ac:dyDescent="0.35">
      <c r="A160" s="8">
        <v>159</v>
      </c>
      <c r="B160" s="6"/>
      <c r="C160" s="266"/>
      <c r="D160" s="266"/>
      <c r="E160" s="266"/>
      <c r="F160" s="140"/>
      <c r="G160" s="140"/>
      <c r="H160" s="274"/>
      <c r="I160" s="6"/>
      <c r="J160" s="8"/>
      <c r="K160" s="8"/>
      <c r="L160" s="8"/>
      <c r="M160" s="6"/>
      <c r="N160" s="275"/>
      <c r="O160" s="6"/>
      <c r="P160" s="8"/>
      <c r="Q160" s="8"/>
      <c r="R160" s="9"/>
      <c r="S160" s="9"/>
      <c r="T160" s="9"/>
      <c r="U160" s="9"/>
      <c r="V160" s="245">
        <f t="shared" si="87"/>
        <v>0</v>
      </c>
      <c r="W160" s="146">
        <f t="shared" si="91"/>
        <v>0</v>
      </c>
      <c r="X160" s="146">
        <f t="shared" si="109"/>
        <v>0</v>
      </c>
      <c r="Z160" s="42">
        <f t="shared" si="88"/>
        <v>0</v>
      </c>
      <c r="AH160" s="246">
        <f t="shared" si="90"/>
        <v>0</v>
      </c>
      <c r="AT160" s="6">
        <f t="shared" si="105"/>
        <v>0</v>
      </c>
      <c r="AU160" s="6">
        <f t="shared" si="105"/>
        <v>0</v>
      </c>
      <c r="AV160" s="6">
        <f t="shared" si="105"/>
        <v>0</v>
      </c>
      <c r="AW160" s="6">
        <f t="shared" si="105"/>
        <v>0</v>
      </c>
      <c r="AX160" s="6">
        <f t="shared" si="105"/>
        <v>0</v>
      </c>
      <c r="AY160" s="6">
        <f t="shared" si="105"/>
        <v>0</v>
      </c>
      <c r="AZ160" s="6">
        <f t="shared" si="105"/>
        <v>0</v>
      </c>
      <c r="BA160" s="6">
        <f t="shared" si="105"/>
        <v>0</v>
      </c>
      <c r="BB160" s="6">
        <f t="shared" si="105"/>
        <v>0</v>
      </c>
      <c r="BC160" s="6">
        <f t="shared" si="105"/>
        <v>0</v>
      </c>
      <c r="BD160" s="6">
        <f t="shared" si="106"/>
        <v>0</v>
      </c>
      <c r="BE160" s="6">
        <f t="shared" si="106"/>
        <v>0</v>
      </c>
      <c r="BF160" s="6">
        <f t="shared" si="106"/>
        <v>0</v>
      </c>
      <c r="BG160" s="6">
        <f t="shared" si="106"/>
        <v>0</v>
      </c>
      <c r="BH160" s="6">
        <f t="shared" si="106"/>
        <v>0</v>
      </c>
      <c r="BI160" s="6">
        <f t="shared" si="106"/>
        <v>0</v>
      </c>
      <c r="BJ160" s="6">
        <f t="shared" si="106"/>
        <v>0</v>
      </c>
      <c r="BK160" s="6">
        <f t="shared" si="106"/>
        <v>0</v>
      </c>
      <c r="BL160" s="6">
        <f t="shared" si="106"/>
        <v>0</v>
      </c>
      <c r="BM160" s="6">
        <f t="shared" si="106"/>
        <v>0</v>
      </c>
      <c r="BN160" s="6">
        <f t="shared" si="107"/>
        <v>0</v>
      </c>
      <c r="BO160" s="6">
        <f t="shared" si="107"/>
        <v>0</v>
      </c>
      <c r="BP160" s="6">
        <f t="shared" si="107"/>
        <v>0</v>
      </c>
      <c r="BQ160" s="6">
        <f t="shared" si="107"/>
        <v>0</v>
      </c>
      <c r="BR160" s="6">
        <f t="shared" si="107"/>
        <v>0</v>
      </c>
      <c r="BS160" s="6">
        <f t="shared" si="107"/>
        <v>0</v>
      </c>
      <c r="BT160" s="6">
        <f t="shared" si="107"/>
        <v>0</v>
      </c>
      <c r="BU160" s="6">
        <f t="shared" si="107"/>
        <v>0</v>
      </c>
      <c r="BV160" s="6">
        <f t="shared" si="107"/>
        <v>0</v>
      </c>
      <c r="BW160" s="6">
        <f t="shared" si="107"/>
        <v>0</v>
      </c>
      <c r="BX160" s="6">
        <f t="shared" si="108"/>
        <v>0</v>
      </c>
      <c r="BY160" s="6">
        <f t="shared" si="108"/>
        <v>0</v>
      </c>
      <c r="BZ160" s="6">
        <f t="shared" si="108"/>
        <v>0</v>
      </c>
      <c r="CA160" s="6">
        <f t="shared" si="108"/>
        <v>0</v>
      </c>
      <c r="CB160" s="6">
        <f t="shared" si="108"/>
        <v>0</v>
      </c>
      <c r="CC160" s="6">
        <f t="shared" si="108"/>
        <v>0</v>
      </c>
      <c r="CD160" s="6">
        <f t="shared" si="108"/>
        <v>0</v>
      </c>
      <c r="CE160" s="6">
        <f t="shared" si="108"/>
        <v>0</v>
      </c>
      <c r="CF160" s="6">
        <f t="shared" si="108"/>
        <v>0</v>
      </c>
      <c r="CG160" s="6">
        <f t="shared" si="108"/>
        <v>0</v>
      </c>
      <c r="CH160" s="6">
        <f t="shared" si="108"/>
        <v>0</v>
      </c>
      <c r="CI160" s="6">
        <f t="shared" si="108"/>
        <v>0</v>
      </c>
      <c r="CJ160" s="6">
        <f t="shared" si="108"/>
        <v>0</v>
      </c>
      <c r="CK160" s="6"/>
      <c r="CL160" s="6"/>
    </row>
    <row r="161" spans="1:90" x14ac:dyDescent="0.35">
      <c r="A161" s="8">
        <v>160</v>
      </c>
      <c r="B161" s="6"/>
      <c r="C161" s="266"/>
      <c r="D161" s="266"/>
      <c r="E161" s="266"/>
      <c r="F161" s="140"/>
      <c r="G161" s="140"/>
      <c r="H161" s="274"/>
      <c r="I161" s="6"/>
      <c r="J161" s="8"/>
      <c r="K161" s="8"/>
      <c r="L161" s="8"/>
      <c r="M161" s="6"/>
      <c r="N161" s="275"/>
      <c r="O161" s="6"/>
      <c r="P161" s="8"/>
      <c r="Q161" s="8"/>
      <c r="R161" s="9"/>
      <c r="S161" s="9"/>
      <c r="T161" s="9"/>
      <c r="U161" s="9"/>
      <c r="V161" s="245">
        <f t="shared" si="87"/>
        <v>0</v>
      </c>
      <c r="W161" s="146">
        <f t="shared" si="91"/>
        <v>0</v>
      </c>
      <c r="X161" s="146">
        <f t="shared" si="109"/>
        <v>0</v>
      </c>
      <c r="Z161" s="42">
        <f t="shared" si="88"/>
        <v>0</v>
      </c>
      <c r="AH161" s="246">
        <f t="shared" si="90"/>
        <v>0</v>
      </c>
      <c r="AT161" s="6">
        <f t="shared" si="105"/>
        <v>0</v>
      </c>
      <c r="AU161" s="6">
        <f t="shared" si="105"/>
        <v>0</v>
      </c>
      <c r="AV161" s="6">
        <f t="shared" si="105"/>
        <v>0</v>
      </c>
      <c r="AW161" s="6">
        <f t="shared" si="105"/>
        <v>0</v>
      </c>
      <c r="AX161" s="6">
        <f t="shared" si="105"/>
        <v>0</v>
      </c>
      <c r="AY161" s="6">
        <f t="shared" si="105"/>
        <v>0</v>
      </c>
      <c r="AZ161" s="6">
        <f t="shared" si="105"/>
        <v>0</v>
      </c>
      <c r="BA161" s="6">
        <f t="shared" si="105"/>
        <v>0</v>
      </c>
      <c r="BB161" s="6">
        <f t="shared" si="105"/>
        <v>0</v>
      </c>
      <c r="BC161" s="6">
        <f t="shared" si="105"/>
        <v>0</v>
      </c>
      <c r="BD161" s="6">
        <f t="shared" si="106"/>
        <v>0</v>
      </c>
      <c r="BE161" s="6">
        <f t="shared" si="106"/>
        <v>0</v>
      </c>
      <c r="BF161" s="6">
        <f t="shared" si="106"/>
        <v>0</v>
      </c>
      <c r="BG161" s="6">
        <f t="shared" si="106"/>
        <v>0</v>
      </c>
      <c r="BH161" s="6">
        <f t="shared" si="106"/>
        <v>0</v>
      </c>
      <c r="BI161" s="6">
        <f t="shared" si="106"/>
        <v>0</v>
      </c>
      <c r="BJ161" s="6">
        <f t="shared" si="106"/>
        <v>0</v>
      </c>
      <c r="BK161" s="6">
        <f t="shared" si="106"/>
        <v>0</v>
      </c>
      <c r="BL161" s="6">
        <f t="shared" si="106"/>
        <v>0</v>
      </c>
      <c r="BM161" s="6">
        <f t="shared" si="106"/>
        <v>0</v>
      </c>
      <c r="BN161" s="6">
        <f t="shared" si="107"/>
        <v>0</v>
      </c>
      <c r="BO161" s="6">
        <f t="shared" si="107"/>
        <v>0</v>
      </c>
      <c r="BP161" s="6">
        <f t="shared" si="107"/>
        <v>0</v>
      </c>
      <c r="BQ161" s="6">
        <f t="shared" si="107"/>
        <v>0</v>
      </c>
      <c r="BR161" s="6">
        <f t="shared" si="107"/>
        <v>0</v>
      </c>
      <c r="BS161" s="6">
        <f t="shared" si="107"/>
        <v>0</v>
      </c>
      <c r="BT161" s="6">
        <f t="shared" si="107"/>
        <v>0</v>
      </c>
      <c r="BU161" s="6">
        <f t="shared" si="107"/>
        <v>0</v>
      </c>
      <c r="BV161" s="6">
        <f t="shared" si="107"/>
        <v>0</v>
      </c>
      <c r="BW161" s="6">
        <f t="shared" si="107"/>
        <v>0</v>
      </c>
      <c r="BX161" s="6">
        <f t="shared" si="108"/>
        <v>0</v>
      </c>
      <c r="BY161" s="6">
        <f t="shared" si="108"/>
        <v>0</v>
      </c>
      <c r="BZ161" s="6">
        <f t="shared" si="108"/>
        <v>0</v>
      </c>
      <c r="CA161" s="6">
        <f t="shared" si="108"/>
        <v>0</v>
      </c>
      <c r="CB161" s="6">
        <f t="shared" si="108"/>
        <v>0</v>
      </c>
      <c r="CC161" s="6">
        <f t="shared" si="108"/>
        <v>0</v>
      </c>
      <c r="CD161" s="6">
        <f t="shared" si="108"/>
        <v>0</v>
      </c>
      <c r="CE161" s="6">
        <f t="shared" si="108"/>
        <v>0</v>
      </c>
      <c r="CF161" s="6">
        <f t="shared" si="108"/>
        <v>0</v>
      </c>
      <c r="CG161" s="6">
        <f t="shared" si="108"/>
        <v>0</v>
      </c>
      <c r="CH161" s="6">
        <f t="shared" si="108"/>
        <v>0</v>
      </c>
      <c r="CI161" s="6">
        <f t="shared" si="108"/>
        <v>0</v>
      </c>
      <c r="CJ161" s="6">
        <f t="shared" si="108"/>
        <v>0</v>
      </c>
      <c r="CK161" s="6"/>
      <c r="CL161" s="6"/>
    </row>
    <row r="162" spans="1:90" x14ac:dyDescent="0.35">
      <c r="A162" s="8">
        <v>161</v>
      </c>
      <c r="B162" s="6"/>
      <c r="C162" s="266"/>
      <c r="D162" s="266"/>
      <c r="E162" s="266"/>
      <c r="F162" s="140"/>
      <c r="G162" s="140"/>
      <c r="H162" s="274"/>
      <c r="I162" s="6"/>
      <c r="J162" s="8"/>
      <c r="K162" s="8"/>
      <c r="L162" s="8"/>
      <c r="M162" s="6"/>
      <c r="N162" s="275"/>
      <c r="O162" s="6"/>
      <c r="P162" s="8"/>
      <c r="Q162" s="8"/>
      <c r="R162" s="9"/>
      <c r="S162" s="9"/>
      <c r="T162" s="9"/>
      <c r="U162" s="9"/>
      <c r="V162" s="245">
        <f t="shared" ref="V162:V193" si="110">F162</f>
        <v>0</v>
      </c>
      <c r="W162" s="146">
        <f t="shared" si="91"/>
        <v>0</v>
      </c>
      <c r="X162" s="146">
        <f t="shared" si="109"/>
        <v>0</v>
      </c>
      <c r="Z162" s="42">
        <f t="shared" ref="Z162:Z193" si="111">E162</f>
        <v>0</v>
      </c>
      <c r="AH162" s="246">
        <f t="shared" ref="AH162:AH193" si="112">G162</f>
        <v>0</v>
      </c>
      <c r="AT162" s="6">
        <f t="shared" ref="AT162:BC171" si="113">IF($Z162&lt;AT$1,$X162*$K162,0)</f>
        <v>0</v>
      </c>
      <c r="AU162" s="6">
        <f t="shared" si="113"/>
        <v>0</v>
      </c>
      <c r="AV162" s="6">
        <f t="shared" si="113"/>
        <v>0</v>
      </c>
      <c r="AW162" s="6">
        <f t="shared" si="113"/>
        <v>0</v>
      </c>
      <c r="AX162" s="6">
        <f t="shared" si="113"/>
        <v>0</v>
      </c>
      <c r="AY162" s="6">
        <f t="shared" si="113"/>
        <v>0</v>
      </c>
      <c r="AZ162" s="6">
        <f t="shared" si="113"/>
        <v>0</v>
      </c>
      <c r="BA162" s="6">
        <f t="shared" si="113"/>
        <v>0</v>
      </c>
      <c r="BB162" s="6">
        <f t="shared" si="113"/>
        <v>0</v>
      </c>
      <c r="BC162" s="6">
        <f t="shared" si="113"/>
        <v>0</v>
      </c>
      <c r="BD162" s="6">
        <f t="shared" ref="BD162:BM171" si="114">IF($Z162&lt;BD$1,$X162*$K162,0)</f>
        <v>0</v>
      </c>
      <c r="BE162" s="6">
        <f t="shared" si="114"/>
        <v>0</v>
      </c>
      <c r="BF162" s="6">
        <f t="shared" si="114"/>
        <v>0</v>
      </c>
      <c r="BG162" s="6">
        <f t="shared" si="114"/>
        <v>0</v>
      </c>
      <c r="BH162" s="6">
        <f t="shared" si="114"/>
        <v>0</v>
      </c>
      <c r="BI162" s="6">
        <f t="shared" si="114"/>
        <v>0</v>
      </c>
      <c r="BJ162" s="6">
        <f t="shared" si="114"/>
        <v>0</v>
      </c>
      <c r="BK162" s="6">
        <f t="shared" si="114"/>
        <v>0</v>
      </c>
      <c r="BL162" s="6">
        <f t="shared" si="114"/>
        <v>0</v>
      </c>
      <c r="BM162" s="6">
        <f t="shared" si="114"/>
        <v>0</v>
      </c>
      <c r="BN162" s="6">
        <f t="shared" ref="BN162:BW171" si="115">IF($Z162&lt;BN$1,$X162*$K162,0)</f>
        <v>0</v>
      </c>
      <c r="BO162" s="6">
        <f t="shared" si="115"/>
        <v>0</v>
      </c>
      <c r="BP162" s="6">
        <f t="shared" si="115"/>
        <v>0</v>
      </c>
      <c r="BQ162" s="6">
        <f t="shared" si="115"/>
        <v>0</v>
      </c>
      <c r="BR162" s="6">
        <f t="shared" si="115"/>
        <v>0</v>
      </c>
      <c r="BS162" s="6">
        <f t="shared" si="115"/>
        <v>0</v>
      </c>
      <c r="BT162" s="6">
        <f t="shared" si="115"/>
        <v>0</v>
      </c>
      <c r="BU162" s="6">
        <f t="shared" si="115"/>
        <v>0</v>
      </c>
      <c r="BV162" s="6">
        <f t="shared" si="115"/>
        <v>0</v>
      </c>
      <c r="BW162" s="6">
        <f t="shared" si="115"/>
        <v>0</v>
      </c>
      <c r="BX162" s="6">
        <f t="shared" ref="BX162:CJ171" si="116">IF($Z162&lt;BX$1,$X162*$K162,0)</f>
        <v>0</v>
      </c>
      <c r="BY162" s="6">
        <f t="shared" si="116"/>
        <v>0</v>
      </c>
      <c r="BZ162" s="6">
        <f t="shared" si="116"/>
        <v>0</v>
      </c>
      <c r="CA162" s="6">
        <f t="shared" si="116"/>
        <v>0</v>
      </c>
      <c r="CB162" s="6">
        <f t="shared" si="116"/>
        <v>0</v>
      </c>
      <c r="CC162" s="6">
        <f t="shared" si="116"/>
        <v>0</v>
      </c>
      <c r="CD162" s="6">
        <f t="shared" si="116"/>
        <v>0</v>
      </c>
      <c r="CE162" s="6">
        <f t="shared" si="116"/>
        <v>0</v>
      </c>
      <c r="CF162" s="6">
        <f t="shared" si="116"/>
        <v>0</v>
      </c>
      <c r="CG162" s="6">
        <f t="shared" si="116"/>
        <v>0</v>
      </c>
      <c r="CH162" s="6">
        <f t="shared" si="116"/>
        <v>0</v>
      </c>
      <c r="CI162" s="6">
        <f t="shared" si="116"/>
        <v>0</v>
      </c>
      <c r="CJ162" s="6">
        <f t="shared" si="116"/>
        <v>0</v>
      </c>
      <c r="CK162" s="6"/>
      <c r="CL162" s="6"/>
    </row>
    <row r="163" spans="1:90" x14ac:dyDescent="0.35">
      <c r="A163" s="8">
        <v>162</v>
      </c>
      <c r="B163" s="6"/>
      <c r="C163" s="266"/>
      <c r="D163" s="266"/>
      <c r="E163" s="266"/>
      <c r="F163" s="140"/>
      <c r="G163" s="140"/>
      <c r="H163" s="274"/>
      <c r="I163" s="6"/>
      <c r="J163" s="8"/>
      <c r="K163" s="8"/>
      <c r="L163" s="8"/>
      <c r="M163" s="6"/>
      <c r="N163" s="275"/>
      <c r="O163" s="6"/>
      <c r="P163" s="8"/>
      <c r="Q163" s="8"/>
      <c r="R163" s="9"/>
      <c r="S163" s="9"/>
      <c r="T163" s="9"/>
      <c r="U163" s="9"/>
      <c r="V163" s="245">
        <f t="shared" si="110"/>
        <v>0</v>
      </c>
      <c r="W163" s="146">
        <f t="shared" si="91"/>
        <v>0</v>
      </c>
      <c r="X163" s="146">
        <f t="shared" si="109"/>
        <v>0</v>
      </c>
      <c r="Z163" s="42">
        <f t="shared" si="111"/>
        <v>0</v>
      </c>
      <c r="AH163" s="246">
        <f t="shared" si="112"/>
        <v>0</v>
      </c>
      <c r="AT163" s="6">
        <f t="shared" si="113"/>
        <v>0</v>
      </c>
      <c r="AU163" s="6">
        <f t="shared" si="113"/>
        <v>0</v>
      </c>
      <c r="AV163" s="6">
        <f t="shared" si="113"/>
        <v>0</v>
      </c>
      <c r="AW163" s="6">
        <f t="shared" si="113"/>
        <v>0</v>
      </c>
      <c r="AX163" s="6">
        <f t="shared" si="113"/>
        <v>0</v>
      </c>
      <c r="AY163" s="6">
        <f t="shared" si="113"/>
        <v>0</v>
      </c>
      <c r="AZ163" s="6">
        <f t="shared" si="113"/>
        <v>0</v>
      </c>
      <c r="BA163" s="6">
        <f t="shared" si="113"/>
        <v>0</v>
      </c>
      <c r="BB163" s="6">
        <f t="shared" si="113"/>
        <v>0</v>
      </c>
      <c r="BC163" s="6">
        <f t="shared" si="113"/>
        <v>0</v>
      </c>
      <c r="BD163" s="6">
        <f t="shared" si="114"/>
        <v>0</v>
      </c>
      <c r="BE163" s="6">
        <f t="shared" si="114"/>
        <v>0</v>
      </c>
      <c r="BF163" s="6">
        <f t="shared" si="114"/>
        <v>0</v>
      </c>
      <c r="BG163" s="6">
        <f t="shared" si="114"/>
        <v>0</v>
      </c>
      <c r="BH163" s="6">
        <f t="shared" si="114"/>
        <v>0</v>
      </c>
      <c r="BI163" s="6">
        <f t="shared" si="114"/>
        <v>0</v>
      </c>
      <c r="BJ163" s="6">
        <f t="shared" si="114"/>
        <v>0</v>
      </c>
      <c r="BK163" s="6">
        <f t="shared" si="114"/>
        <v>0</v>
      </c>
      <c r="BL163" s="6">
        <f t="shared" si="114"/>
        <v>0</v>
      </c>
      <c r="BM163" s="6">
        <f t="shared" si="114"/>
        <v>0</v>
      </c>
      <c r="BN163" s="6">
        <f t="shared" si="115"/>
        <v>0</v>
      </c>
      <c r="BO163" s="6">
        <f t="shared" si="115"/>
        <v>0</v>
      </c>
      <c r="BP163" s="6">
        <f t="shared" si="115"/>
        <v>0</v>
      </c>
      <c r="BQ163" s="6">
        <f t="shared" si="115"/>
        <v>0</v>
      </c>
      <c r="BR163" s="6">
        <f t="shared" si="115"/>
        <v>0</v>
      </c>
      <c r="BS163" s="6">
        <f t="shared" si="115"/>
        <v>0</v>
      </c>
      <c r="BT163" s="6">
        <f t="shared" si="115"/>
        <v>0</v>
      </c>
      <c r="BU163" s="6">
        <f t="shared" si="115"/>
        <v>0</v>
      </c>
      <c r="BV163" s="6">
        <f t="shared" si="115"/>
        <v>0</v>
      </c>
      <c r="BW163" s="6">
        <f t="shared" si="115"/>
        <v>0</v>
      </c>
      <c r="BX163" s="6">
        <f t="shared" si="116"/>
        <v>0</v>
      </c>
      <c r="BY163" s="6">
        <f t="shared" si="116"/>
        <v>0</v>
      </c>
      <c r="BZ163" s="6">
        <f t="shared" si="116"/>
        <v>0</v>
      </c>
      <c r="CA163" s="6">
        <f t="shared" si="116"/>
        <v>0</v>
      </c>
      <c r="CB163" s="6">
        <f t="shared" si="116"/>
        <v>0</v>
      </c>
      <c r="CC163" s="6">
        <f t="shared" si="116"/>
        <v>0</v>
      </c>
      <c r="CD163" s="6">
        <f t="shared" si="116"/>
        <v>0</v>
      </c>
      <c r="CE163" s="6">
        <f t="shared" si="116"/>
        <v>0</v>
      </c>
      <c r="CF163" s="6">
        <f t="shared" si="116"/>
        <v>0</v>
      </c>
      <c r="CG163" s="6">
        <f t="shared" si="116"/>
        <v>0</v>
      </c>
      <c r="CH163" s="6">
        <f t="shared" si="116"/>
        <v>0</v>
      </c>
      <c r="CI163" s="6">
        <f t="shared" si="116"/>
        <v>0</v>
      </c>
      <c r="CJ163" s="6">
        <f t="shared" si="116"/>
        <v>0</v>
      </c>
      <c r="CK163" s="6"/>
      <c r="CL163" s="6"/>
    </row>
    <row r="164" spans="1:90" x14ac:dyDescent="0.35">
      <c r="A164" s="8">
        <v>163</v>
      </c>
      <c r="B164" s="6"/>
      <c r="C164" s="266"/>
      <c r="D164" s="266"/>
      <c r="E164" s="266"/>
      <c r="F164" s="140"/>
      <c r="G164" s="140"/>
      <c r="H164" s="274"/>
      <c r="I164" s="6"/>
      <c r="J164" s="8"/>
      <c r="K164" s="8"/>
      <c r="L164" s="8"/>
      <c r="M164" s="6"/>
      <c r="N164" s="275"/>
      <c r="O164" s="6"/>
      <c r="P164" s="8"/>
      <c r="Q164" s="8"/>
      <c r="R164" s="9"/>
      <c r="S164" s="9"/>
      <c r="T164" s="9"/>
      <c r="U164" s="9"/>
      <c r="V164" s="245">
        <f t="shared" si="110"/>
        <v>0</v>
      </c>
      <c r="W164" s="146">
        <f t="shared" ref="W164:W201" si="117">L164</f>
        <v>0</v>
      </c>
      <c r="X164" s="146">
        <f t="shared" si="109"/>
        <v>0</v>
      </c>
      <c r="Z164" s="42">
        <f t="shared" si="111"/>
        <v>0</v>
      </c>
      <c r="AH164" s="246">
        <f t="shared" si="112"/>
        <v>0</v>
      </c>
      <c r="AT164" s="6">
        <f t="shared" si="113"/>
        <v>0</v>
      </c>
      <c r="AU164" s="6">
        <f t="shared" si="113"/>
        <v>0</v>
      </c>
      <c r="AV164" s="6">
        <f t="shared" si="113"/>
        <v>0</v>
      </c>
      <c r="AW164" s="6">
        <f t="shared" si="113"/>
        <v>0</v>
      </c>
      <c r="AX164" s="6">
        <f t="shared" si="113"/>
        <v>0</v>
      </c>
      <c r="AY164" s="6">
        <f t="shared" si="113"/>
        <v>0</v>
      </c>
      <c r="AZ164" s="6">
        <f t="shared" si="113"/>
        <v>0</v>
      </c>
      <c r="BA164" s="6">
        <f t="shared" si="113"/>
        <v>0</v>
      </c>
      <c r="BB164" s="6">
        <f t="shared" si="113"/>
        <v>0</v>
      </c>
      <c r="BC164" s="6">
        <f t="shared" si="113"/>
        <v>0</v>
      </c>
      <c r="BD164" s="6">
        <f t="shared" si="114"/>
        <v>0</v>
      </c>
      <c r="BE164" s="6">
        <f t="shared" si="114"/>
        <v>0</v>
      </c>
      <c r="BF164" s="6">
        <f t="shared" si="114"/>
        <v>0</v>
      </c>
      <c r="BG164" s="6">
        <f t="shared" si="114"/>
        <v>0</v>
      </c>
      <c r="BH164" s="6">
        <f t="shared" si="114"/>
        <v>0</v>
      </c>
      <c r="BI164" s="6">
        <f t="shared" si="114"/>
        <v>0</v>
      </c>
      <c r="BJ164" s="6">
        <f t="shared" si="114"/>
        <v>0</v>
      </c>
      <c r="BK164" s="6">
        <f t="shared" si="114"/>
        <v>0</v>
      </c>
      <c r="BL164" s="6">
        <f t="shared" si="114"/>
        <v>0</v>
      </c>
      <c r="BM164" s="6">
        <f t="shared" si="114"/>
        <v>0</v>
      </c>
      <c r="BN164" s="6">
        <f t="shared" si="115"/>
        <v>0</v>
      </c>
      <c r="BO164" s="6">
        <f t="shared" si="115"/>
        <v>0</v>
      </c>
      <c r="BP164" s="6">
        <f t="shared" si="115"/>
        <v>0</v>
      </c>
      <c r="BQ164" s="6">
        <f t="shared" si="115"/>
        <v>0</v>
      </c>
      <c r="BR164" s="6">
        <f t="shared" si="115"/>
        <v>0</v>
      </c>
      <c r="BS164" s="6">
        <f t="shared" si="115"/>
        <v>0</v>
      </c>
      <c r="BT164" s="6">
        <f t="shared" si="115"/>
        <v>0</v>
      </c>
      <c r="BU164" s="6">
        <f t="shared" si="115"/>
        <v>0</v>
      </c>
      <c r="BV164" s="6">
        <f t="shared" si="115"/>
        <v>0</v>
      </c>
      <c r="BW164" s="6">
        <f t="shared" si="115"/>
        <v>0</v>
      </c>
      <c r="BX164" s="6">
        <f t="shared" si="116"/>
        <v>0</v>
      </c>
      <c r="BY164" s="6">
        <f t="shared" si="116"/>
        <v>0</v>
      </c>
      <c r="BZ164" s="6">
        <f t="shared" si="116"/>
        <v>0</v>
      </c>
      <c r="CA164" s="6">
        <f t="shared" si="116"/>
        <v>0</v>
      </c>
      <c r="CB164" s="6">
        <f t="shared" si="116"/>
        <v>0</v>
      </c>
      <c r="CC164" s="6">
        <f t="shared" si="116"/>
        <v>0</v>
      </c>
      <c r="CD164" s="6">
        <f t="shared" si="116"/>
        <v>0</v>
      </c>
      <c r="CE164" s="6">
        <f t="shared" si="116"/>
        <v>0</v>
      </c>
      <c r="CF164" s="6">
        <f t="shared" si="116"/>
        <v>0</v>
      </c>
      <c r="CG164" s="6">
        <f t="shared" si="116"/>
        <v>0</v>
      </c>
      <c r="CH164" s="6">
        <f t="shared" si="116"/>
        <v>0</v>
      </c>
      <c r="CI164" s="6">
        <f t="shared" si="116"/>
        <v>0</v>
      </c>
      <c r="CJ164" s="6">
        <f t="shared" si="116"/>
        <v>0</v>
      </c>
      <c r="CK164" s="6"/>
      <c r="CL164" s="6"/>
    </row>
    <row r="165" spans="1:90" x14ac:dyDescent="0.35">
      <c r="A165" s="8">
        <v>164</v>
      </c>
      <c r="B165" s="6"/>
      <c r="C165" s="266"/>
      <c r="D165" s="266"/>
      <c r="E165" s="266"/>
      <c r="F165" s="140"/>
      <c r="G165" s="140"/>
      <c r="H165" s="274"/>
      <c r="I165" s="6"/>
      <c r="J165" s="8"/>
      <c r="K165" s="8"/>
      <c r="L165" s="8"/>
      <c r="M165" s="6"/>
      <c r="N165" s="275"/>
      <c r="O165" s="6"/>
      <c r="P165" s="8"/>
      <c r="Q165" s="8"/>
      <c r="R165" s="9"/>
      <c r="S165" s="9"/>
      <c r="T165" s="9"/>
      <c r="U165" s="9"/>
      <c r="V165" s="245">
        <f t="shared" si="110"/>
        <v>0</v>
      </c>
      <c r="W165" s="146">
        <f t="shared" si="117"/>
        <v>0</v>
      </c>
      <c r="X165" s="146">
        <f t="shared" si="109"/>
        <v>0</v>
      </c>
      <c r="Z165" s="42">
        <f t="shared" si="111"/>
        <v>0</v>
      </c>
      <c r="AH165" s="246">
        <f t="shared" si="112"/>
        <v>0</v>
      </c>
      <c r="AT165" s="6">
        <f t="shared" si="113"/>
        <v>0</v>
      </c>
      <c r="AU165" s="6">
        <f t="shared" si="113"/>
        <v>0</v>
      </c>
      <c r="AV165" s="6">
        <f t="shared" si="113"/>
        <v>0</v>
      </c>
      <c r="AW165" s="6">
        <f t="shared" si="113"/>
        <v>0</v>
      </c>
      <c r="AX165" s="6">
        <f t="shared" si="113"/>
        <v>0</v>
      </c>
      <c r="AY165" s="6">
        <f t="shared" si="113"/>
        <v>0</v>
      </c>
      <c r="AZ165" s="6">
        <f t="shared" si="113"/>
        <v>0</v>
      </c>
      <c r="BA165" s="6">
        <f t="shared" si="113"/>
        <v>0</v>
      </c>
      <c r="BB165" s="6">
        <f t="shared" si="113"/>
        <v>0</v>
      </c>
      <c r="BC165" s="6">
        <f t="shared" si="113"/>
        <v>0</v>
      </c>
      <c r="BD165" s="6">
        <f t="shared" si="114"/>
        <v>0</v>
      </c>
      <c r="BE165" s="6">
        <f t="shared" si="114"/>
        <v>0</v>
      </c>
      <c r="BF165" s="6">
        <f t="shared" si="114"/>
        <v>0</v>
      </c>
      <c r="BG165" s="6">
        <f t="shared" si="114"/>
        <v>0</v>
      </c>
      <c r="BH165" s="6">
        <f t="shared" si="114"/>
        <v>0</v>
      </c>
      <c r="BI165" s="6">
        <f t="shared" si="114"/>
        <v>0</v>
      </c>
      <c r="BJ165" s="6">
        <f t="shared" si="114"/>
        <v>0</v>
      </c>
      <c r="BK165" s="6">
        <f t="shared" si="114"/>
        <v>0</v>
      </c>
      <c r="BL165" s="6">
        <f t="shared" si="114"/>
        <v>0</v>
      </c>
      <c r="BM165" s="6">
        <f t="shared" si="114"/>
        <v>0</v>
      </c>
      <c r="BN165" s="6">
        <f t="shared" si="115"/>
        <v>0</v>
      </c>
      <c r="BO165" s="6">
        <f t="shared" si="115"/>
        <v>0</v>
      </c>
      <c r="BP165" s="6">
        <f t="shared" si="115"/>
        <v>0</v>
      </c>
      <c r="BQ165" s="6">
        <f t="shared" si="115"/>
        <v>0</v>
      </c>
      <c r="BR165" s="6">
        <f t="shared" si="115"/>
        <v>0</v>
      </c>
      <c r="BS165" s="6">
        <f t="shared" si="115"/>
        <v>0</v>
      </c>
      <c r="BT165" s="6">
        <f t="shared" si="115"/>
        <v>0</v>
      </c>
      <c r="BU165" s="6">
        <f t="shared" si="115"/>
        <v>0</v>
      </c>
      <c r="BV165" s="6">
        <f t="shared" si="115"/>
        <v>0</v>
      </c>
      <c r="BW165" s="6">
        <f t="shared" si="115"/>
        <v>0</v>
      </c>
      <c r="BX165" s="6">
        <f t="shared" si="116"/>
        <v>0</v>
      </c>
      <c r="BY165" s="6">
        <f t="shared" si="116"/>
        <v>0</v>
      </c>
      <c r="BZ165" s="6">
        <f t="shared" si="116"/>
        <v>0</v>
      </c>
      <c r="CA165" s="6">
        <f t="shared" si="116"/>
        <v>0</v>
      </c>
      <c r="CB165" s="6">
        <f t="shared" si="116"/>
        <v>0</v>
      </c>
      <c r="CC165" s="6">
        <f t="shared" si="116"/>
        <v>0</v>
      </c>
      <c r="CD165" s="6">
        <f t="shared" si="116"/>
        <v>0</v>
      </c>
      <c r="CE165" s="6">
        <f t="shared" si="116"/>
        <v>0</v>
      </c>
      <c r="CF165" s="6">
        <f t="shared" si="116"/>
        <v>0</v>
      </c>
      <c r="CG165" s="6">
        <f t="shared" si="116"/>
        <v>0</v>
      </c>
      <c r="CH165" s="6">
        <f t="shared" si="116"/>
        <v>0</v>
      </c>
      <c r="CI165" s="6">
        <f t="shared" si="116"/>
        <v>0</v>
      </c>
      <c r="CJ165" s="6">
        <f t="shared" si="116"/>
        <v>0</v>
      </c>
      <c r="CK165" s="6"/>
      <c r="CL165" s="6"/>
    </row>
    <row r="166" spans="1:90" x14ac:dyDescent="0.35">
      <c r="A166" s="8">
        <v>165</v>
      </c>
      <c r="B166" s="6"/>
      <c r="C166" s="266"/>
      <c r="D166" s="266"/>
      <c r="E166" s="266"/>
      <c r="F166" s="140"/>
      <c r="G166" s="140"/>
      <c r="H166" s="274"/>
      <c r="I166" s="6"/>
      <c r="J166" s="8"/>
      <c r="K166" s="8"/>
      <c r="L166" s="8"/>
      <c r="M166" s="6"/>
      <c r="N166" s="275"/>
      <c r="O166" s="6"/>
      <c r="P166" s="8"/>
      <c r="Q166" s="8"/>
      <c r="R166" s="9"/>
      <c r="S166" s="9"/>
      <c r="T166" s="9"/>
      <c r="U166" s="9"/>
      <c r="V166" s="245">
        <f t="shared" si="110"/>
        <v>0</v>
      </c>
      <c r="W166" s="146">
        <f t="shared" si="117"/>
        <v>0</v>
      </c>
      <c r="X166" s="146">
        <f t="shared" si="109"/>
        <v>0</v>
      </c>
      <c r="Z166" s="42">
        <f t="shared" si="111"/>
        <v>0</v>
      </c>
      <c r="AH166" s="246">
        <f t="shared" si="112"/>
        <v>0</v>
      </c>
      <c r="AT166" s="6">
        <f t="shared" si="113"/>
        <v>0</v>
      </c>
      <c r="AU166" s="6">
        <f t="shared" si="113"/>
        <v>0</v>
      </c>
      <c r="AV166" s="6">
        <f t="shared" si="113"/>
        <v>0</v>
      </c>
      <c r="AW166" s="6">
        <f t="shared" si="113"/>
        <v>0</v>
      </c>
      <c r="AX166" s="6">
        <f t="shared" si="113"/>
        <v>0</v>
      </c>
      <c r="AY166" s="6">
        <f t="shared" si="113"/>
        <v>0</v>
      </c>
      <c r="AZ166" s="6">
        <f t="shared" si="113"/>
        <v>0</v>
      </c>
      <c r="BA166" s="6">
        <f t="shared" si="113"/>
        <v>0</v>
      </c>
      <c r="BB166" s="6">
        <f t="shared" si="113"/>
        <v>0</v>
      </c>
      <c r="BC166" s="6">
        <f t="shared" si="113"/>
        <v>0</v>
      </c>
      <c r="BD166" s="6">
        <f t="shared" si="114"/>
        <v>0</v>
      </c>
      <c r="BE166" s="6">
        <f t="shared" si="114"/>
        <v>0</v>
      </c>
      <c r="BF166" s="6">
        <f t="shared" si="114"/>
        <v>0</v>
      </c>
      <c r="BG166" s="6">
        <f t="shared" si="114"/>
        <v>0</v>
      </c>
      <c r="BH166" s="6">
        <f t="shared" si="114"/>
        <v>0</v>
      </c>
      <c r="BI166" s="6">
        <f t="shared" si="114"/>
        <v>0</v>
      </c>
      <c r="BJ166" s="6">
        <f t="shared" si="114"/>
        <v>0</v>
      </c>
      <c r="BK166" s="6">
        <f t="shared" si="114"/>
        <v>0</v>
      </c>
      <c r="BL166" s="6">
        <f t="shared" si="114"/>
        <v>0</v>
      </c>
      <c r="BM166" s="6">
        <f t="shared" si="114"/>
        <v>0</v>
      </c>
      <c r="BN166" s="6">
        <f t="shared" si="115"/>
        <v>0</v>
      </c>
      <c r="BO166" s="6">
        <f t="shared" si="115"/>
        <v>0</v>
      </c>
      <c r="BP166" s="6">
        <f t="shared" si="115"/>
        <v>0</v>
      </c>
      <c r="BQ166" s="6">
        <f t="shared" si="115"/>
        <v>0</v>
      </c>
      <c r="BR166" s="6">
        <f t="shared" si="115"/>
        <v>0</v>
      </c>
      <c r="BS166" s="6">
        <f t="shared" si="115"/>
        <v>0</v>
      </c>
      <c r="BT166" s="6">
        <f t="shared" si="115"/>
        <v>0</v>
      </c>
      <c r="BU166" s="6">
        <f t="shared" si="115"/>
        <v>0</v>
      </c>
      <c r="BV166" s="6">
        <f t="shared" si="115"/>
        <v>0</v>
      </c>
      <c r="BW166" s="6">
        <f t="shared" si="115"/>
        <v>0</v>
      </c>
      <c r="BX166" s="6">
        <f t="shared" si="116"/>
        <v>0</v>
      </c>
      <c r="BY166" s="6">
        <f t="shared" si="116"/>
        <v>0</v>
      </c>
      <c r="BZ166" s="6">
        <f t="shared" si="116"/>
        <v>0</v>
      </c>
      <c r="CA166" s="6">
        <f t="shared" si="116"/>
        <v>0</v>
      </c>
      <c r="CB166" s="6">
        <f t="shared" si="116"/>
        <v>0</v>
      </c>
      <c r="CC166" s="6">
        <f t="shared" si="116"/>
        <v>0</v>
      </c>
      <c r="CD166" s="6">
        <f t="shared" si="116"/>
        <v>0</v>
      </c>
      <c r="CE166" s="6">
        <f t="shared" si="116"/>
        <v>0</v>
      </c>
      <c r="CF166" s="6">
        <f t="shared" si="116"/>
        <v>0</v>
      </c>
      <c r="CG166" s="6">
        <f t="shared" si="116"/>
        <v>0</v>
      </c>
      <c r="CH166" s="6">
        <f t="shared" si="116"/>
        <v>0</v>
      </c>
      <c r="CI166" s="6">
        <f t="shared" si="116"/>
        <v>0</v>
      </c>
      <c r="CJ166" s="6">
        <f t="shared" si="116"/>
        <v>0</v>
      </c>
      <c r="CK166" s="6"/>
      <c r="CL166" s="6"/>
    </row>
    <row r="167" spans="1:90" x14ac:dyDescent="0.35">
      <c r="A167" s="8">
        <v>166</v>
      </c>
      <c r="B167" s="6"/>
      <c r="C167" s="266"/>
      <c r="D167" s="266"/>
      <c r="E167" s="266"/>
      <c r="F167" s="140"/>
      <c r="G167" s="140"/>
      <c r="H167" s="274"/>
      <c r="I167" s="6"/>
      <c r="J167" s="8"/>
      <c r="K167" s="8"/>
      <c r="L167" s="8"/>
      <c r="M167" s="6"/>
      <c r="N167" s="275"/>
      <c r="O167" s="6"/>
      <c r="P167" s="8"/>
      <c r="Q167" s="8"/>
      <c r="R167" s="9"/>
      <c r="S167" s="9"/>
      <c r="T167" s="9"/>
      <c r="U167" s="9"/>
      <c r="V167" s="245">
        <f t="shared" si="110"/>
        <v>0</v>
      </c>
      <c r="W167" s="146">
        <f t="shared" si="117"/>
        <v>0</v>
      </c>
      <c r="X167" s="146">
        <f t="shared" si="109"/>
        <v>0</v>
      </c>
      <c r="Z167" s="42">
        <f t="shared" si="111"/>
        <v>0</v>
      </c>
      <c r="AH167" s="246">
        <f t="shared" si="112"/>
        <v>0</v>
      </c>
      <c r="AT167" s="6">
        <f t="shared" si="113"/>
        <v>0</v>
      </c>
      <c r="AU167" s="6">
        <f t="shared" si="113"/>
        <v>0</v>
      </c>
      <c r="AV167" s="6">
        <f t="shared" si="113"/>
        <v>0</v>
      </c>
      <c r="AW167" s="6">
        <f t="shared" si="113"/>
        <v>0</v>
      </c>
      <c r="AX167" s="6">
        <f t="shared" si="113"/>
        <v>0</v>
      </c>
      <c r="AY167" s="6">
        <f t="shared" si="113"/>
        <v>0</v>
      </c>
      <c r="AZ167" s="6">
        <f t="shared" si="113"/>
        <v>0</v>
      </c>
      <c r="BA167" s="6">
        <f t="shared" si="113"/>
        <v>0</v>
      </c>
      <c r="BB167" s="6">
        <f t="shared" si="113"/>
        <v>0</v>
      </c>
      <c r="BC167" s="6">
        <f t="shared" si="113"/>
        <v>0</v>
      </c>
      <c r="BD167" s="6">
        <f t="shared" si="114"/>
        <v>0</v>
      </c>
      <c r="BE167" s="6">
        <f t="shared" si="114"/>
        <v>0</v>
      </c>
      <c r="BF167" s="6">
        <f t="shared" si="114"/>
        <v>0</v>
      </c>
      <c r="BG167" s="6">
        <f t="shared" si="114"/>
        <v>0</v>
      </c>
      <c r="BH167" s="6">
        <f t="shared" si="114"/>
        <v>0</v>
      </c>
      <c r="BI167" s="6">
        <f t="shared" si="114"/>
        <v>0</v>
      </c>
      <c r="BJ167" s="6">
        <f t="shared" si="114"/>
        <v>0</v>
      </c>
      <c r="BK167" s="6">
        <f t="shared" si="114"/>
        <v>0</v>
      </c>
      <c r="BL167" s="6">
        <f t="shared" si="114"/>
        <v>0</v>
      </c>
      <c r="BM167" s="6">
        <f t="shared" si="114"/>
        <v>0</v>
      </c>
      <c r="BN167" s="6">
        <f t="shared" si="115"/>
        <v>0</v>
      </c>
      <c r="BO167" s="6">
        <f t="shared" si="115"/>
        <v>0</v>
      </c>
      <c r="BP167" s="6">
        <f t="shared" si="115"/>
        <v>0</v>
      </c>
      <c r="BQ167" s="6">
        <f t="shared" si="115"/>
        <v>0</v>
      </c>
      <c r="BR167" s="6">
        <f t="shared" si="115"/>
        <v>0</v>
      </c>
      <c r="BS167" s="6">
        <f t="shared" si="115"/>
        <v>0</v>
      </c>
      <c r="BT167" s="6">
        <f t="shared" si="115"/>
        <v>0</v>
      </c>
      <c r="BU167" s="6">
        <f t="shared" si="115"/>
        <v>0</v>
      </c>
      <c r="BV167" s="6">
        <f t="shared" si="115"/>
        <v>0</v>
      </c>
      <c r="BW167" s="6">
        <f t="shared" si="115"/>
        <v>0</v>
      </c>
      <c r="BX167" s="6">
        <f t="shared" si="116"/>
        <v>0</v>
      </c>
      <c r="BY167" s="6">
        <f t="shared" si="116"/>
        <v>0</v>
      </c>
      <c r="BZ167" s="6">
        <f t="shared" si="116"/>
        <v>0</v>
      </c>
      <c r="CA167" s="6">
        <f t="shared" si="116"/>
        <v>0</v>
      </c>
      <c r="CB167" s="6">
        <f t="shared" si="116"/>
        <v>0</v>
      </c>
      <c r="CC167" s="6">
        <f t="shared" si="116"/>
        <v>0</v>
      </c>
      <c r="CD167" s="6">
        <f t="shared" si="116"/>
        <v>0</v>
      </c>
      <c r="CE167" s="6">
        <f t="shared" si="116"/>
        <v>0</v>
      </c>
      <c r="CF167" s="6">
        <f t="shared" si="116"/>
        <v>0</v>
      </c>
      <c r="CG167" s="6">
        <f t="shared" si="116"/>
        <v>0</v>
      </c>
      <c r="CH167" s="6">
        <f t="shared" si="116"/>
        <v>0</v>
      </c>
      <c r="CI167" s="6">
        <f t="shared" si="116"/>
        <v>0</v>
      </c>
      <c r="CJ167" s="6">
        <f t="shared" si="116"/>
        <v>0</v>
      </c>
      <c r="CK167" s="6"/>
      <c r="CL167" s="6"/>
    </row>
    <row r="168" spans="1:90" x14ac:dyDescent="0.35">
      <c r="A168" s="8">
        <v>167</v>
      </c>
      <c r="B168" s="6"/>
      <c r="C168" s="266"/>
      <c r="D168" s="266"/>
      <c r="E168" s="266"/>
      <c r="F168" s="140"/>
      <c r="G168" s="140"/>
      <c r="H168" s="274"/>
      <c r="I168" s="6"/>
      <c r="J168" s="8"/>
      <c r="K168" s="8"/>
      <c r="L168" s="8"/>
      <c r="M168" s="6"/>
      <c r="N168" s="275"/>
      <c r="O168" s="6"/>
      <c r="P168" s="8"/>
      <c r="Q168" s="8"/>
      <c r="R168" s="9"/>
      <c r="S168" s="9"/>
      <c r="T168" s="9"/>
      <c r="U168" s="9"/>
      <c r="V168" s="245">
        <f t="shared" si="110"/>
        <v>0</v>
      </c>
      <c r="W168" s="146">
        <f t="shared" si="117"/>
        <v>0</v>
      </c>
      <c r="X168" s="146">
        <f t="shared" si="109"/>
        <v>0</v>
      </c>
      <c r="Z168" s="42">
        <f t="shared" si="111"/>
        <v>0</v>
      </c>
      <c r="AH168" s="246">
        <f t="shared" si="112"/>
        <v>0</v>
      </c>
      <c r="AT168" s="6">
        <f t="shared" si="113"/>
        <v>0</v>
      </c>
      <c r="AU168" s="6">
        <f t="shared" si="113"/>
        <v>0</v>
      </c>
      <c r="AV168" s="6">
        <f t="shared" si="113"/>
        <v>0</v>
      </c>
      <c r="AW168" s="6">
        <f t="shared" si="113"/>
        <v>0</v>
      </c>
      <c r="AX168" s="6">
        <f t="shared" si="113"/>
        <v>0</v>
      </c>
      <c r="AY168" s="6">
        <f t="shared" si="113"/>
        <v>0</v>
      </c>
      <c r="AZ168" s="6">
        <f t="shared" si="113"/>
        <v>0</v>
      </c>
      <c r="BA168" s="6">
        <f t="shared" si="113"/>
        <v>0</v>
      </c>
      <c r="BB168" s="6">
        <f t="shared" si="113"/>
        <v>0</v>
      </c>
      <c r="BC168" s="6">
        <f t="shared" si="113"/>
        <v>0</v>
      </c>
      <c r="BD168" s="6">
        <f t="shared" si="114"/>
        <v>0</v>
      </c>
      <c r="BE168" s="6">
        <f t="shared" si="114"/>
        <v>0</v>
      </c>
      <c r="BF168" s="6">
        <f t="shared" si="114"/>
        <v>0</v>
      </c>
      <c r="BG168" s="6">
        <f t="shared" si="114"/>
        <v>0</v>
      </c>
      <c r="BH168" s="6">
        <f t="shared" si="114"/>
        <v>0</v>
      </c>
      <c r="BI168" s="6">
        <f t="shared" si="114"/>
        <v>0</v>
      </c>
      <c r="BJ168" s="6">
        <f t="shared" si="114"/>
        <v>0</v>
      </c>
      <c r="BK168" s="6">
        <f t="shared" si="114"/>
        <v>0</v>
      </c>
      <c r="BL168" s="6">
        <f t="shared" si="114"/>
        <v>0</v>
      </c>
      <c r="BM168" s="6">
        <f t="shared" si="114"/>
        <v>0</v>
      </c>
      <c r="BN168" s="6">
        <f t="shared" si="115"/>
        <v>0</v>
      </c>
      <c r="BO168" s="6">
        <f t="shared" si="115"/>
        <v>0</v>
      </c>
      <c r="BP168" s="6">
        <f t="shared" si="115"/>
        <v>0</v>
      </c>
      <c r="BQ168" s="6">
        <f t="shared" si="115"/>
        <v>0</v>
      </c>
      <c r="BR168" s="6">
        <f t="shared" si="115"/>
        <v>0</v>
      </c>
      <c r="BS168" s="6">
        <f t="shared" si="115"/>
        <v>0</v>
      </c>
      <c r="BT168" s="6">
        <f t="shared" si="115"/>
        <v>0</v>
      </c>
      <c r="BU168" s="6">
        <f t="shared" si="115"/>
        <v>0</v>
      </c>
      <c r="BV168" s="6">
        <f t="shared" si="115"/>
        <v>0</v>
      </c>
      <c r="BW168" s="6">
        <f t="shared" si="115"/>
        <v>0</v>
      </c>
      <c r="BX168" s="6">
        <f t="shared" si="116"/>
        <v>0</v>
      </c>
      <c r="BY168" s="6">
        <f t="shared" si="116"/>
        <v>0</v>
      </c>
      <c r="BZ168" s="6">
        <f t="shared" si="116"/>
        <v>0</v>
      </c>
      <c r="CA168" s="6">
        <f t="shared" si="116"/>
        <v>0</v>
      </c>
      <c r="CB168" s="6">
        <f t="shared" si="116"/>
        <v>0</v>
      </c>
      <c r="CC168" s="6">
        <f t="shared" si="116"/>
        <v>0</v>
      </c>
      <c r="CD168" s="6">
        <f t="shared" si="116"/>
        <v>0</v>
      </c>
      <c r="CE168" s="6">
        <f t="shared" si="116"/>
        <v>0</v>
      </c>
      <c r="CF168" s="6">
        <f t="shared" si="116"/>
        <v>0</v>
      </c>
      <c r="CG168" s="6">
        <f t="shared" si="116"/>
        <v>0</v>
      </c>
      <c r="CH168" s="6">
        <f t="shared" si="116"/>
        <v>0</v>
      </c>
      <c r="CI168" s="6">
        <f t="shared" si="116"/>
        <v>0</v>
      </c>
      <c r="CJ168" s="6">
        <f t="shared" si="116"/>
        <v>0</v>
      </c>
      <c r="CK168" s="6"/>
      <c r="CL168" s="6"/>
    </row>
    <row r="169" spans="1:90" x14ac:dyDescent="0.35">
      <c r="A169" s="8">
        <v>168</v>
      </c>
      <c r="B169" s="6"/>
      <c r="C169" s="266"/>
      <c r="D169" s="266"/>
      <c r="E169" s="266"/>
      <c r="F169" s="140"/>
      <c r="G169" s="140"/>
      <c r="H169" s="274"/>
      <c r="I169" s="6"/>
      <c r="J169" s="8"/>
      <c r="K169" s="8"/>
      <c r="L169" s="8"/>
      <c r="M169" s="6"/>
      <c r="N169" s="275"/>
      <c r="O169" s="6"/>
      <c r="P169" s="8"/>
      <c r="Q169" s="8"/>
      <c r="R169" s="9"/>
      <c r="S169" s="9"/>
      <c r="T169" s="9"/>
      <c r="U169" s="9"/>
      <c r="V169" s="245">
        <f t="shared" si="110"/>
        <v>0</v>
      </c>
      <c r="W169" s="146">
        <f t="shared" si="117"/>
        <v>0</v>
      </c>
      <c r="X169" s="146">
        <f t="shared" si="109"/>
        <v>0</v>
      </c>
      <c r="Z169" s="42">
        <f t="shared" si="111"/>
        <v>0</v>
      </c>
      <c r="AH169" s="246">
        <f t="shared" si="112"/>
        <v>0</v>
      </c>
      <c r="AT169" s="6">
        <f t="shared" si="113"/>
        <v>0</v>
      </c>
      <c r="AU169" s="6">
        <f t="shared" si="113"/>
        <v>0</v>
      </c>
      <c r="AV169" s="6">
        <f t="shared" si="113"/>
        <v>0</v>
      </c>
      <c r="AW169" s="6">
        <f t="shared" si="113"/>
        <v>0</v>
      </c>
      <c r="AX169" s="6">
        <f t="shared" si="113"/>
        <v>0</v>
      </c>
      <c r="AY169" s="6">
        <f t="shared" si="113"/>
        <v>0</v>
      </c>
      <c r="AZ169" s="6">
        <f t="shared" si="113"/>
        <v>0</v>
      </c>
      <c r="BA169" s="6">
        <f t="shared" si="113"/>
        <v>0</v>
      </c>
      <c r="BB169" s="6">
        <f t="shared" si="113"/>
        <v>0</v>
      </c>
      <c r="BC169" s="6">
        <f t="shared" si="113"/>
        <v>0</v>
      </c>
      <c r="BD169" s="6">
        <f t="shared" si="114"/>
        <v>0</v>
      </c>
      <c r="BE169" s="6">
        <f t="shared" si="114"/>
        <v>0</v>
      </c>
      <c r="BF169" s="6">
        <f t="shared" si="114"/>
        <v>0</v>
      </c>
      <c r="BG169" s="6">
        <f t="shared" si="114"/>
        <v>0</v>
      </c>
      <c r="BH169" s="6">
        <f t="shared" si="114"/>
        <v>0</v>
      </c>
      <c r="BI169" s="6">
        <f t="shared" si="114"/>
        <v>0</v>
      </c>
      <c r="BJ169" s="6">
        <f t="shared" si="114"/>
        <v>0</v>
      </c>
      <c r="BK169" s="6">
        <f t="shared" si="114"/>
        <v>0</v>
      </c>
      <c r="BL169" s="6">
        <f t="shared" si="114"/>
        <v>0</v>
      </c>
      <c r="BM169" s="6">
        <f t="shared" si="114"/>
        <v>0</v>
      </c>
      <c r="BN169" s="6">
        <f t="shared" si="115"/>
        <v>0</v>
      </c>
      <c r="BO169" s="6">
        <f t="shared" si="115"/>
        <v>0</v>
      </c>
      <c r="BP169" s="6">
        <f t="shared" si="115"/>
        <v>0</v>
      </c>
      <c r="BQ169" s="6">
        <f t="shared" si="115"/>
        <v>0</v>
      </c>
      <c r="BR169" s="6">
        <f t="shared" si="115"/>
        <v>0</v>
      </c>
      <c r="BS169" s="6">
        <f t="shared" si="115"/>
        <v>0</v>
      </c>
      <c r="BT169" s="6">
        <f t="shared" si="115"/>
        <v>0</v>
      </c>
      <c r="BU169" s="6">
        <f t="shared" si="115"/>
        <v>0</v>
      </c>
      <c r="BV169" s="6">
        <f t="shared" si="115"/>
        <v>0</v>
      </c>
      <c r="BW169" s="6">
        <f t="shared" si="115"/>
        <v>0</v>
      </c>
      <c r="BX169" s="6">
        <f t="shared" si="116"/>
        <v>0</v>
      </c>
      <c r="BY169" s="6">
        <f t="shared" si="116"/>
        <v>0</v>
      </c>
      <c r="BZ169" s="6">
        <f t="shared" si="116"/>
        <v>0</v>
      </c>
      <c r="CA169" s="6">
        <f t="shared" si="116"/>
        <v>0</v>
      </c>
      <c r="CB169" s="6">
        <f t="shared" si="116"/>
        <v>0</v>
      </c>
      <c r="CC169" s="6">
        <f t="shared" si="116"/>
        <v>0</v>
      </c>
      <c r="CD169" s="6">
        <f t="shared" si="116"/>
        <v>0</v>
      </c>
      <c r="CE169" s="6">
        <f t="shared" si="116"/>
        <v>0</v>
      </c>
      <c r="CF169" s="6">
        <f t="shared" si="116"/>
        <v>0</v>
      </c>
      <c r="CG169" s="6">
        <f t="shared" si="116"/>
        <v>0</v>
      </c>
      <c r="CH169" s="6">
        <f t="shared" si="116"/>
        <v>0</v>
      </c>
      <c r="CI169" s="6">
        <f t="shared" si="116"/>
        <v>0</v>
      </c>
      <c r="CJ169" s="6">
        <f t="shared" si="116"/>
        <v>0</v>
      </c>
      <c r="CK169" s="6"/>
      <c r="CL169" s="6"/>
    </row>
    <row r="170" spans="1:90" x14ac:dyDescent="0.35">
      <c r="A170" s="8">
        <v>169</v>
      </c>
      <c r="B170" s="6"/>
      <c r="C170" s="266"/>
      <c r="D170" s="266"/>
      <c r="E170" s="266"/>
      <c r="F170" s="140"/>
      <c r="G170" s="140"/>
      <c r="H170" s="274"/>
      <c r="I170" s="6"/>
      <c r="J170" s="8"/>
      <c r="K170" s="8"/>
      <c r="L170" s="8"/>
      <c r="M170" s="6"/>
      <c r="N170" s="275"/>
      <c r="O170" s="6"/>
      <c r="P170" s="8"/>
      <c r="Q170" s="8"/>
      <c r="R170" s="9"/>
      <c r="S170" s="9"/>
      <c r="T170" s="9"/>
      <c r="U170" s="9"/>
      <c r="V170" s="245">
        <f t="shared" si="110"/>
        <v>0</v>
      </c>
      <c r="W170" s="146">
        <f t="shared" si="117"/>
        <v>0</v>
      </c>
      <c r="X170" s="146">
        <f t="shared" si="109"/>
        <v>0</v>
      </c>
      <c r="Z170" s="42">
        <f t="shared" si="111"/>
        <v>0</v>
      </c>
      <c r="AH170" s="246">
        <f t="shared" si="112"/>
        <v>0</v>
      </c>
      <c r="AT170" s="6">
        <f t="shared" si="113"/>
        <v>0</v>
      </c>
      <c r="AU170" s="6">
        <f t="shared" si="113"/>
        <v>0</v>
      </c>
      <c r="AV170" s="6">
        <f t="shared" si="113"/>
        <v>0</v>
      </c>
      <c r="AW170" s="6">
        <f t="shared" si="113"/>
        <v>0</v>
      </c>
      <c r="AX170" s="6">
        <f t="shared" si="113"/>
        <v>0</v>
      </c>
      <c r="AY170" s="6">
        <f t="shared" si="113"/>
        <v>0</v>
      </c>
      <c r="AZ170" s="6">
        <f t="shared" si="113"/>
        <v>0</v>
      </c>
      <c r="BA170" s="6">
        <f t="shared" si="113"/>
        <v>0</v>
      </c>
      <c r="BB170" s="6">
        <f t="shared" si="113"/>
        <v>0</v>
      </c>
      <c r="BC170" s="6">
        <f t="shared" si="113"/>
        <v>0</v>
      </c>
      <c r="BD170" s="6">
        <f t="shared" si="114"/>
        <v>0</v>
      </c>
      <c r="BE170" s="6">
        <f t="shared" si="114"/>
        <v>0</v>
      </c>
      <c r="BF170" s="6">
        <f t="shared" si="114"/>
        <v>0</v>
      </c>
      <c r="BG170" s="6">
        <f t="shared" si="114"/>
        <v>0</v>
      </c>
      <c r="BH170" s="6">
        <f t="shared" si="114"/>
        <v>0</v>
      </c>
      <c r="BI170" s="6">
        <f t="shared" si="114"/>
        <v>0</v>
      </c>
      <c r="BJ170" s="6">
        <f t="shared" si="114"/>
        <v>0</v>
      </c>
      <c r="BK170" s="6">
        <f t="shared" si="114"/>
        <v>0</v>
      </c>
      <c r="BL170" s="6">
        <f t="shared" si="114"/>
        <v>0</v>
      </c>
      <c r="BM170" s="6">
        <f t="shared" si="114"/>
        <v>0</v>
      </c>
      <c r="BN170" s="6">
        <f t="shared" si="115"/>
        <v>0</v>
      </c>
      <c r="BO170" s="6">
        <f t="shared" si="115"/>
        <v>0</v>
      </c>
      <c r="BP170" s="6">
        <f t="shared" si="115"/>
        <v>0</v>
      </c>
      <c r="BQ170" s="6">
        <f t="shared" si="115"/>
        <v>0</v>
      </c>
      <c r="BR170" s="6">
        <f t="shared" si="115"/>
        <v>0</v>
      </c>
      <c r="BS170" s="6">
        <f t="shared" si="115"/>
        <v>0</v>
      </c>
      <c r="BT170" s="6">
        <f t="shared" si="115"/>
        <v>0</v>
      </c>
      <c r="BU170" s="6">
        <f t="shared" si="115"/>
        <v>0</v>
      </c>
      <c r="BV170" s="6">
        <f t="shared" si="115"/>
        <v>0</v>
      </c>
      <c r="BW170" s="6">
        <f t="shared" si="115"/>
        <v>0</v>
      </c>
      <c r="BX170" s="6">
        <f t="shared" si="116"/>
        <v>0</v>
      </c>
      <c r="BY170" s="6">
        <f t="shared" si="116"/>
        <v>0</v>
      </c>
      <c r="BZ170" s="6">
        <f t="shared" si="116"/>
        <v>0</v>
      </c>
      <c r="CA170" s="6">
        <f t="shared" si="116"/>
        <v>0</v>
      </c>
      <c r="CB170" s="6">
        <f t="shared" si="116"/>
        <v>0</v>
      </c>
      <c r="CC170" s="6">
        <f t="shared" si="116"/>
        <v>0</v>
      </c>
      <c r="CD170" s="6">
        <f t="shared" si="116"/>
        <v>0</v>
      </c>
      <c r="CE170" s="6">
        <f t="shared" si="116"/>
        <v>0</v>
      </c>
      <c r="CF170" s="6">
        <f t="shared" si="116"/>
        <v>0</v>
      </c>
      <c r="CG170" s="6">
        <f t="shared" si="116"/>
        <v>0</v>
      </c>
      <c r="CH170" s="6">
        <f t="shared" si="116"/>
        <v>0</v>
      </c>
      <c r="CI170" s="6">
        <f t="shared" si="116"/>
        <v>0</v>
      </c>
      <c r="CJ170" s="6">
        <f t="shared" si="116"/>
        <v>0</v>
      </c>
      <c r="CK170" s="6"/>
      <c r="CL170" s="6"/>
    </row>
    <row r="171" spans="1:90" x14ac:dyDescent="0.35">
      <c r="A171" s="8">
        <v>170</v>
      </c>
      <c r="B171" s="6"/>
      <c r="C171" s="266"/>
      <c r="D171" s="266"/>
      <c r="E171" s="266"/>
      <c r="F171" s="140"/>
      <c r="G171" s="140"/>
      <c r="H171" s="274"/>
      <c r="I171" s="6"/>
      <c r="J171" s="8"/>
      <c r="K171" s="8"/>
      <c r="L171" s="8"/>
      <c r="M171" s="6"/>
      <c r="N171" s="275"/>
      <c r="O171" s="6"/>
      <c r="P171" s="8"/>
      <c r="Q171" s="8"/>
      <c r="R171" s="9"/>
      <c r="S171" s="9"/>
      <c r="T171" s="9"/>
      <c r="U171" s="9"/>
      <c r="V171" s="245">
        <f t="shared" si="110"/>
        <v>0</v>
      </c>
      <c r="W171" s="146">
        <f t="shared" si="117"/>
        <v>0</v>
      </c>
      <c r="X171" s="146">
        <f t="shared" si="109"/>
        <v>0</v>
      </c>
      <c r="Z171" s="42">
        <f t="shared" si="111"/>
        <v>0</v>
      </c>
      <c r="AH171" s="246">
        <f t="shared" si="112"/>
        <v>0</v>
      </c>
      <c r="AT171" s="6">
        <f t="shared" si="113"/>
        <v>0</v>
      </c>
      <c r="AU171" s="6">
        <f t="shared" si="113"/>
        <v>0</v>
      </c>
      <c r="AV171" s="6">
        <f t="shared" si="113"/>
        <v>0</v>
      </c>
      <c r="AW171" s="6">
        <f t="shared" si="113"/>
        <v>0</v>
      </c>
      <c r="AX171" s="6">
        <f t="shared" si="113"/>
        <v>0</v>
      </c>
      <c r="AY171" s="6">
        <f t="shared" si="113"/>
        <v>0</v>
      </c>
      <c r="AZ171" s="6">
        <f t="shared" si="113"/>
        <v>0</v>
      </c>
      <c r="BA171" s="6">
        <f t="shared" si="113"/>
        <v>0</v>
      </c>
      <c r="BB171" s="6">
        <f t="shared" si="113"/>
        <v>0</v>
      </c>
      <c r="BC171" s="6">
        <f t="shared" si="113"/>
        <v>0</v>
      </c>
      <c r="BD171" s="6">
        <f t="shared" si="114"/>
        <v>0</v>
      </c>
      <c r="BE171" s="6">
        <f t="shared" si="114"/>
        <v>0</v>
      </c>
      <c r="BF171" s="6">
        <f t="shared" si="114"/>
        <v>0</v>
      </c>
      <c r="BG171" s="6">
        <f t="shared" si="114"/>
        <v>0</v>
      </c>
      <c r="BH171" s="6">
        <f t="shared" si="114"/>
        <v>0</v>
      </c>
      <c r="BI171" s="6">
        <f t="shared" si="114"/>
        <v>0</v>
      </c>
      <c r="BJ171" s="6">
        <f t="shared" si="114"/>
        <v>0</v>
      </c>
      <c r="BK171" s="6">
        <f t="shared" si="114"/>
        <v>0</v>
      </c>
      <c r="BL171" s="6">
        <f t="shared" si="114"/>
        <v>0</v>
      </c>
      <c r="BM171" s="6">
        <f t="shared" si="114"/>
        <v>0</v>
      </c>
      <c r="BN171" s="6">
        <f t="shared" si="115"/>
        <v>0</v>
      </c>
      <c r="BO171" s="6">
        <f t="shared" si="115"/>
        <v>0</v>
      </c>
      <c r="BP171" s="6">
        <f t="shared" si="115"/>
        <v>0</v>
      </c>
      <c r="BQ171" s="6">
        <f t="shared" si="115"/>
        <v>0</v>
      </c>
      <c r="BR171" s="6">
        <f t="shared" si="115"/>
        <v>0</v>
      </c>
      <c r="BS171" s="6">
        <f t="shared" si="115"/>
        <v>0</v>
      </c>
      <c r="BT171" s="6">
        <f t="shared" si="115"/>
        <v>0</v>
      </c>
      <c r="BU171" s="6">
        <f t="shared" si="115"/>
        <v>0</v>
      </c>
      <c r="BV171" s="6">
        <f t="shared" si="115"/>
        <v>0</v>
      </c>
      <c r="BW171" s="6">
        <f t="shared" si="115"/>
        <v>0</v>
      </c>
      <c r="BX171" s="6">
        <f t="shared" si="116"/>
        <v>0</v>
      </c>
      <c r="BY171" s="6">
        <f t="shared" si="116"/>
        <v>0</v>
      </c>
      <c r="BZ171" s="6">
        <f t="shared" si="116"/>
        <v>0</v>
      </c>
      <c r="CA171" s="6">
        <f t="shared" si="116"/>
        <v>0</v>
      </c>
      <c r="CB171" s="6">
        <f t="shared" si="116"/>
        <v>0</v>
      </c>
      <c r="CC171" s="6">
        <f t="shared" si="116"/>
        <v>0</v>
      </c>
      <c r="CD171" s="6">
        <f t="shared" si="116"/>
        <v>0</v>
      </c>
      <c r="CE171" s="6">
        <f t="shared" si="116"/>
        <v>0</v>
      </c>
      <c r="CF171" s="6">
        <f t="shared" si="116"/>
        <v>0</v>
      </c>
      <c r="CG171" s="6">
        <f t="shared" si="116"/>
        <v>0</v>
      </c>
      <c r="CH171" s="6">
        <f t="shared" si="116"/>
        <v>0</v>
      </c>
      <c r="CI171" s="6">
        <f t="shared" si="116"/>
        <v>0</v>
      </c>
      <c r="CJ171" s="6">
        <f t="shared" si="116"/>
        <v>0</v>
      </c>
      <c r="CK171" s="6"/>
      <c r="CL171" s="6"/>
    </row>
    <row r="172" spans="1:90" x14ac:dyDescent="0.35">
      <c r="A172" s="8">
        <v>171</v>
      </c>
      <c r="B172" s="6"/>
      <c r="C172" s="266"/>
      <c r="D172" s="266"/>
      <c r="E172" s="266"/>
      <c r="F172" s="140"/>
      <c r="G172" s="140"/>
      <c r="H172" s="274"/>
      <c r="I172" s="6"/>
      <c r="J172" s="8"/>
      <c r="K172" s="8"/>
      <c r="L172" s="8"/>
      <c r="M172" s="6"/>
      <c r="N172" s="275"/>
      <c r="O172" s="6"/>
      <c r="P172" s="8"/>
      <c r="Q172" s="8"/>
      <c r="R172" s="9"/>
      <c r="S172" s="9"/>
      <c r="T172" s="9"/>
      <c r="U172" s="9"/>
      <c r="V172" s="245">
        <f t="shared" si="110"/>
        <v>0</v>
      </c>
      <c r="W172" s="146">
        <f t="shared" si="117"/>
        <v>0</v>
      </c>
      <c r="X172" s="146">
        <f t="shared" si="109"/>
        <v>0</v>
      </c>
      <c r="Z172" s="42">
        <f t="shared" si="111"/>
        <v>0</v>
      </c>
      <c r="AH172" s="246">
        <f t="shared" si="112"/>
        <v>0</v>
      </c>
      <c r="AT172" s="6">
        <f t="shared" ref="AT172:BC181" si="118">IF($Z172&lt;AT$1,$X172*$K172,0)</f>
        <v>0</v>
      </c>
      <c r="AU172" s="6">
        <f t="shared" si="118"/>
        <v>0</v>
      </c>
      <c r="AV172" s="6">
        <f t="shared" si="118"/>
        <v>0</v>
      </c>
      <c r="AW172" s="6">
        <f t="shared" si="118"/>
        <v>0</v>
      </c>
      <c r="AX172" s="6">
        <f t="shared" si="118"/>
        <v>0</v>
      </c>
      <c r="AY172" s="6">
        <f t="shared" si="118"/>
        <v>0</v>
      </c>
      <c r="AZ172" s="6">
        <f t="shared" si="118"/>
        <v>0</v>
      </c>
      <c r="BA172" s="6">
        <f t="shared" si="118"/>
        <v>0</v>
      </c>
      <c r="BB172" s="6">
        <f t="shared" si="118"/>
        <v>0</v>
      </c>
      <c r="BC172" s="6">
        <f t="shared" si="118"/>
        <v>0</v>
      </c>
      <c r="BD172" s="6">
        <f t="shared" ref="BD172:BM181" si="119">IF($Z172&lt;BD$1,$X172*$K172,0)</f>
        <v>0</v>
      </c>
      <c r="BE172" s="6">
        <f t="shared" si="119"/>
        <v>0</v>
      </c>
      <c r="BF172" s="6">
        <f t="shared" si="119"/>
        <v>0</v>
      </c>
      <c r="BG172" s="6">
        <f t="shared" si="119"/>
        <v>0</v>
      </c>
      <c r="BH172" s="6">
        <f t="shared" si="119"/>
        <v>0</v>
      </c>
      <c r="BI172" s="6">
        <f t="shared" si="119"/>
        <v>0</v>
      </c>
      <c r="BJ172" s="6">
        <f t="shared" si="119"/>
        <v>0</v>
      </c>
      <c r="BK172" s="6">
        <f t="shared" si="119"/>
        <v>0</v>
      </c>
      <c r="BL172" s="6">
        <f t="shared" si="119"/>
        <v>0</v>
      </c>
      <c r="BM172" s="6">
        <f t="shared" si="119"/>
        <v>0</v>
      </c>
      <c r="BN172" s="6">
        <f t="shared" ref="BN172:BW181" si="120">IF($Z172&lt;BN$1,$X172*$K172,0)</f>
        <v>0</v>
      </c>
      <c r="BO172" s="6">
        <f t="shared" si="120"/>
        <v>0</v>
      </c>
      <c r="BP172" s="6">
        <f t="shared" si="120"/>
        <v>0</v>
      </c>
      <c r="BQ172" s="6">
        <f t="shared" si="120"/>
        <v>0</v>
      </c>
      <c r="BR172" s="6">
        <f t="shared" si="120"/>
        <v>0</v>
      </c>
      <c r="BS172" s="6">
        <f t="shared" si="120"/>
        <v>0</v>
      </c>
      <c r="BT172" s="6">
        <f t="shared" si="120"/>
        <v>0</v>
      </c>
      <c r="BU172" s="6">
        <f t="shared" si="120"/>
        <v>0</v>
      </c>
      <c r="BV172" s="6">
        <f t="shared" si="120"/>
        <v>0</v>
      </c>
      <c r="BW172" s="6">
        <f t="shared" si="120"/>
        <v>0</v>
      </c>
      <c r="BX172" s="6">
        <f t="shared" ref="BX172:CJ181" si="121">IF($Z172&lt;BX$1,$X172*$K172,0)</f>
        <v>0</v>
      </c>
      <c r="BY172" s="6">
        <f t="shared" si="121"/>
        <v>0</v>
      </c>
      <c r="BZ172" s="6">
        <f t="shared" si="121"/>
        <v>0</v>
      </c>
      <c r="CA172" s="6">
        <f t="shared" si="121"/>
        <v>0</v>
      </c>
      <c r="CB172" s="6">
        <f t="shared" si="121"/>
        <v>0</v>
      </c>
      <c r="CC172" s="6">
        <f t="shared" si="121"/>
        <v>0</v>
      </c>
      <c r="CD172" s="6">
        <f t="shared" si="121"/>
        <v>0</v>
      </c>
      <c r="CE172" s="6">
        <f t="shared" si="121"/>
        <v>0</v>
      </c>
      <c r="CF172" s="6">
        <f t="shared" si="121"/>
        <v>0</v>
      </c>
      <c r="CG172" s="6">
        <f t="shared" si="121"/>
        <v>0</v>
      </c>
      <c r="CH172" s="6">
        <f t="shared" si="121"/>
        <v>0</v>
      </c>
      <c r="CI172" s="6">
        <f t="shared" si="121"/>
        <v>0</v>
      </c>
      <c r="CJ172" s="6">
        <f t="shared" si="121"/>
        <v>0</v>
      </c>
      <c r="CK172" s="6"/>
      <c r="CL172" s="6"/>
    </row>
    <row r="173" spans="1:90" x14ac:dyDescent="0.35">
      <c r="A173" s="8">
        <v>172</v>
      </c>
      <c r="B173" s="6"/>
      <c r="C173" s="266"/>
      <c r="D173" s="266"/>
      <c r="E173" s="266"/>
      <c r="F173" s="140"/>
      <c r="G173" s="140"/>
      <c r="H173" s="274"/>
      <c r="I173" s="6"/>
      <c r="J173" s="8"/>
      <c r="K173" s="8"/>
      <c r="L173" s="8"/>
      <c r="M173" s="6"/>
      <c r="N173" s="275"/>
      <c r="O173" s="6"/>
      <c r="P173" s="8"/>
      <c r="Q173" s="8"/>
      <c r="R173" s="9"/>
      <c r="S173" s="272"/>
      <c r="T173" s="4"/>
      <c r="U173" s="4"/>
      <c r="V173" s="245">
        <f t="shared" si="110"/>
        <v>0</v>
      </c>
      <c r="W173" s="146">
        <f t="shared" si="117"/>
        <v>0</v>
      </c>
      <c r="X173" s="146">
        <f t="shared" si="109"/>
        <v>0</v>
      </c>
      <c r="Z173" s="42">
        <f t="shared" si="111"/>
        <v>0</v>
      </c>
      <c r="AH173" s="246">
        <f t="shared" si="112"/>
        <v>0</v>
      </c>
      <c r="AT173" s="6">
        <f t="shared" si="118"/>
        <v>0</v>
      </c>
      <c r="AU173" s="6">
        <f t="shared" si="118"/>
        <v>0</v>
      </c>
      <c r="AV173" s="6">
        <f t="shared" si="118"/>
        <v>0</v>
      </c>
      <c r="AW173" s="6">
        <f t="shared" si="118"/>
        <v>0</v>
      </c>
      <c r="AX173" s="6">
        <f t="shared" si="118"/>
        <v>0</v>
      </c>
      <c r="AY173" s="6">
        <f t="shared" si="118"/>
        <v>0</v>
      </c>
      <c r="AZ173" s="6">
        <f t="shared" si="118"/>
        <v>0</v>
      </c>
      <c r="BA173" s="6">
        <f t="shared" si="118"/>
        <v>0</v>
      </c>
      <c r="BB173" s="6">
        <f t="shared" si="118"/>
        <v>0</v>
      </c>
      <c r="BC173" s="6">
        <f t="shared" si="118"/>
        <v>0</v>
      </c>
      <c r="BD173" s="6">
        <f t="shared" si="119"/>
        <v>0</v>
      </c>
      <c r="BE173" s="6">
        <f t="shared" si="119"/>
        <v>0</v>
      </c>
      <c r="BF173" s="6">
        <f t="shared" si="119"/>
        <v>0</v>
      </c>
      <c r="BG173" s="6">
        <f t="shared" si="119"/>
        <v>0</v>
      </c>
      <c r="BH173" s="6">
        <f t="shared" si="119"/>
        <v>0</v>
      </c>
      <c r="BI173" s="6">
        <f t="shared" si="119"/>
        <v>0</v>
      </c>
      <c r="BJ173" s="6">
        <f t="shared" si="119"/>
        <v>0</v>
      </c>
      <c r="BK173" s="6">
        <f t="shared" si="119"/>
        <v>0</v>
      </c>
      <c r="BL173" s="6">
        <f t="shared" si="119"/>
        <v>0</v>
      </c>
      <c r="BM173" s="6">
        <f t="shared" si="119"/>
        <v>0</v>
      </c>
      <c r="BN173" s="6">
        <f t="shared" si="120"/>
        <v>0</v>
      </c>
      <c r="BO173" s="6">
        <f t="shared" si="120"/>
        <v>0</v>
      </c>
      <c r="BP173" s="6">
        <f t="shared" si="120"/>
        <v>0</v>
      </c>
      <c r="BQ173" s="6">
        <f t="shared" si="120"/>
        <v>0</v>
      </c>
      <c r="BR173" s="6">
        <f t="shared" si="120"/>
        <v>0</v>
      </c>
      <c r="BS173" s="6">
        <f t="shared" si="120"/>
        <v>0</v>
      </c>
      <c r="BT173" s="6">
        <f t="shared" si="120"/>
        <v>0</v>
      </c>
      <c r="BU173" s="6">
        <f t="shared" si="120"/>
        <v>0</v>
      </c>
      <c r="BV173" s="6">
        <f t="shared" si="120"/>
        <v>0</v>
      </c>
      <c r="BW173" s="6">
        <f t="shared" si="120"/>
        <v>0</v>
      </c>
      <c r="BX173" s="6">
        <f t="shared" si="121"/>
        <v>0</v>
      </c>
      <c r="BY173" s="6">
        <f t="shared" si="121"/>
        <v>0</v>
      </c>
      <c r="BZ173" s="6">
        <f t="shared" si="121"/>
        <v>0</v>
      </c>
      <c r="CA173" s="6">
        <f t="shared" si="121"/>
        <v>0</v>
      </c>
      <c r="CB173" s="6">
        <f t="shared" si="121"/>
        <v>0</v>
      </c>
      <c r="CC173" s="6">
        <f t="shared" si="121"/>
        <v>0</v>
      </c>
      <c r="CD173" s="6">
        <f t="shared" si="121"/>
        <v>0</v>
      </c>
      <c r="CE173" s="6">
        <f t="shared" si="121"/>
        <v>0</v>
      </c>
      <c r="CF173" s="6">
        <f t="shared" si="121"/>
        <v>0</v>
      </c>
      <c r="CG173" s="6">
        <f t="shared" si="121"/>
        <v>0</v>
      </c>
      <c r="CH173" s="6">
        <f t="shared" si="121"/>
        <v>0</v>
      </c>
      <c r="CI173" s="6">
        <f t="shared" si="121"/>
        <v>0</v>
      </c>
      <c r="CJ173" s="6">
        <f t="shared" si="121"/>
        <v>0</v>
      </c>
      <c r="CK173" s="6"/>
      <c r="CL173" s="6"/>
    </row>
    <row r="174" spans="1:90" x14ac:dyDescent="0.35">
      <c r="A174" s="8">
        <v>173</v>
      </c>
      <c r="B174" s="6"/>
      <c r="C174" s="266"/>
      <c r="D174" s="266"/>
      <c r="E174" s="266"/>
      <c r="F174" s="140"/>
      <c r="G174" s="140"/>
      <c r="H174" s="274"/>
      <c r="I174" s="6"/>
      <c r="J174" s="8"/>
      <c r="K174" s="8"/>
      <c r="L174" s="8"/>
      <c r="M174" s="6"/>
      <c r="N174" s="275"/>
      <c r="O174" s="6"/>
      <c r="P174" s="8"/>
      <c r="Q174" s="8"/>
      <c r="R174" s="9"/>
      <c r="S174" s="272"/>
      <c r="T174" s="4"/>
      <c r="U174" s="4"/>
      <c r="V174" s="245">
        <f t="shared" si="110"/>
        <v>0</v>
      </c>
      <c r="W174" s="146">
        <f t="shared" si="117"/>
        <v>0</v>
      </c>
      <c r="X174" s="146">
        <f t="shared" si="109"/>
        <v>0</v>
      </c>
      <c r="Z174" s="42">
        <f t="shared" si="111"/>
        <v>0</v>
      </c>
      <c r="AH174" s="246">
        <f t="shared" si="112"/>
        <v>0</v>
      </c>
      <c r="AT174" s="6">
        <f t="shared" si="118"/>
        <v>0</v>
      </c>
      <c r="AU174" s="6">
        <f t="shared" si="118"/>
        <v>0</v>
      </c>
      <c r="AV174" s="6">
        <f t="shared" si="118"/>
        <v>0</v>
      </c>
      <c r="AW174" s="6">
        <f t="shared" si="118"/>
        <v>0</v>
      </c>
      <c r="AX174" s="6">
        <f t="shared" si="118"/>
        <v>0</v>
      </c>
      <c r="AY174" s="6">
        <f t="shared" si="118"/>
        <v>0</v>
      </c>
      <c r="AZ174" s="6">
        <f t="shared" si="118"/>
        <v>0</v>
      </c>
      <c r="BA174" s="6">
        <f t="shared" si="118"/>
        <v>0</v>
      </c>
      <c r="BB174" s="6">
        <f t="shared" si="118"/>
        <v>0</v>
      </c>
      <c r="BC174" s="6">
        <f t="shared" si="118"/>
        <v>0</v>
      </c>
      <c r="BD174" s="6">
        <f t="shared" si="119"/>
        <v>0</v>
      </c>
      <c r="BE174" s="6">
        <f t="shared" si="119"/>
        <v>0</v>
      </c>
      <c r="BF174" s="6">
        <f t="shared" si="119"/>
        <v>0</v>
      </c>
      <c r="BG174" s="6">
        <f t="shared" si="119"/>
        <v>0</v>
      </c>
      <c r="BH174" s="6">
        <f t="shared" si="119"/>
        <v>0</v>
      </c>
      <c r="BI174" s="6">
        <f t="shared" si="119"/>
        <v>0</v>
      </c>
      <c r="BJ174" s="6">
        <f t="shared" si="119"/>
        <v>0</v>
      </c>
      <c r="BK174" s="6">
        <f t="shared" si="119"/>
        <v>0</v>
      </c>
      <c r="BL174" s="6">
        <f t="shared" si="119"/>
        <v>0</v>
      </c>
      <c r="BM174" s="6">
        <f t="shared" si="119"/>
        <v>0</v>
      </c>
      <c r="BN174" s="6">
        <f t="shared" si="120"/>
        <v>0</v>
      </c>
      <c r="BO174" s="6">
        <f t="shared" si="120"/>
        <v>0</v>
      </c>
      <c r="BP174" s="6">
        <f t="shared" si="120"/>
        <v>0</v>
      </c>
      <c r="BQ174" s="6">
        <f t="shared" si="120"/>
        <v>0</v>
      </c>
      <c r="BR174" s="6">
        <f t="shared" si="120"/>
        <v>0</v>
      </c>
      <c r="BS174" s="6">
        <f t="shared" si="120"/>
        <v>0</v>
      </c>
      <c r="BT174" s="6">
        <f t="shared" si="120"/>
        <v>0</v>
      </c>
      <c r="BU174" s="6">
        <f t="shared" si="120"/>
        <v>0</v>
      </c>
      <c r="BV174" s="6">
        <f t="shared" si="120"/>
        <v>0</v>
      </c>
      <c r="BW174" s="6">
        <f t="shared" si="120"/>
        <v>0</v>
      </c>
      <c r="BX174" s="6">
        <f t="shared" si="121"/>
        <v>0</v>
      </c>
      <c r="BY174" s="6">
        <f t="shared" si="121"/>
        <v>0</v>
      </c>
      <c r="BZ174" s="6">
        <f t="shared" si="121"/>
        <v>0</v>
      </c>
      <c r="CA174" s="6">
        <f t="shared" si="121"/>
        <v>0</v>
      </c>
      <c r="CB174" s="6">
        <f t="shared" si="121"/>
        <v>0</v>
      </c>
      <c r="CC174" s="6">
        <f t="shared" si="121"/>
        <v>0</v>
      </c>
      <c r="CD174" s="6">
        <f t="shared" si="121"/>
        <v>0</v>
      </c>
      <c r="CE174" s="6">
        <f t="shared" si="121"/>
        <v>0</v>
      </c>
      <c r="CF174" s="6">
        <f t="shared" si="121"/>
        <v>0</v>
      </c>
      <c r="CG174" s="6">
        <f t="shared" si="121"/>
        <v>0</v>
      </c>
      <c r="CH174" s="6">
        <f t="shared" si="121"/>
        <v>0</v>
      </c>
      <c r="CI174" s="6">
        <f t="shared" si="121"/>
        <v>0</v>
      </c>
      <c r="CJ174" s="6">
        <f t="shared" si="121"/>
        <v>0</v>
      </c>
      <c r="CK174" s="6"/>
      <c r="CL174" s="6"/>
    </row>
    <row r="175" spans="1:90" x14ac:dyDescent="0.35">
      <c r="A175" s="8">
        <v>174</v>
      </c>
      <c r="B175" s="6"/>
      <c r="C175" s="266"/>
      <c r="D175" s="266"/>
      <c r="E175" s="266"/>
      <c r="F175" s="140"/>
      <c r="G175" s="140"/>
      <c r="H175" s="274"/>
      <c r="I175" s="6"/>
      <c r="J175" s="8"/>
      <c r="K175" s="8"/>
      <c r="L175" s="8"/>
      <c r="M175" s="6"/>
      <c r="N175" s="275"/>
      <c r="O175" s="6"/>
      <c r="P175" s="8"/>
      <c r="Q175" s="8"/>
      <c r="R175" s="9"/>
      <c r="S175" s="272"/>
      <c r="T175" s="4"/>
      <c r="U175" s="4"/>
      <c r="V175" s="245">
        <f t="shared" si="110"/>
        <v>0</v>
      </c>
      <c r="W175" s="146">
        <f t="shared" si="117"/>
        <v>0</v>
      </c>
      <c r="X175" s="146">
        <f t="shared" si="109"/>
        <v>0</v>
      </c>
      <c r="Z175" s="42">
        <f t="shared" si="111"/>
        <v>0</v>
      </c>
      <c r="AH175" s="246">
        <f t="shared" si="112"/>
        <v>0</v>
      </c>
      <c r="AT175" s="6">
        <f t="shared" si="118"/>
        <v>0</v>
      </c>
      <c r="AU175" s="6">
        <f t="shared" si="118"/>
        <v>0</v>
      </c>
      <c r="AV175" s="6">
        <f t="shared" si="118"/>
        <v>0</v>
      </c>
      <c r="AW175" s="6">
        <f t="shared" si="118"/>
        <v>0</v>
      </c>
      <c r="AX175" s="6">
        <f t="shared" si="118"/>
        <v>0</v>
      </c>
      <c r="AY175" s="6">
        <f t="shared" si="118"/>
        <v>0</v>
      </c>
      <c r="AZ175" s="6">
        <f t="shared" si="118"/>
        <v>0</v>
      </c>
      <c r="BA175" s="6">
        <f t="shared" si="118"/>
        <v>0</v>
      </c>
      <c r="BB175" s="6">
        <f t="shared" si="118"/>
        <v>0</v>
      </c>
      <c r="BC175" s="6">
        <f t="shared" si="118"/>
        <v>0</v>
      </c>
      <c r="BD175" s="6">
        <f t="shared" si="119"/>
        <v>0</v>
      </c>
      <c r="BE175" s="6">
        <f t="shared" si="119"/>
        <v>0</v>
      </c>
      <c r="BF175" s="6">
        <f t="shared" si="119"/>
        <v>0</v>
      </c>
      <c r="BG175" s="6">
        <f t="shared" si="119"/>
        <v>0</v>
      </c>
      <c r="BH175" s="6">
        <f t="shared" si="119"/>
        <v>0</v>
      </c>
      <c r="BI175" s="6">
        <f t="shared" si="119"/>
        <v>0</v>
      </c>
      <c r="BJ175" s="6">
        <f t="shared" si="119"/>
        <v>0</v>
      </c>
      <c r="BK175" s="6">
        <f t="shared" si="119"/>
        <v>0</v>
      </c>
      <c r="BL175" s="6">
        <f t="shared" si="119"/>
        <v>0</v>
      </c>
      <c r="BM175" s="6">
        <f t="shared" si="119"/>
        <v>0</v>
      </c>
      <c r="BN175" s="6">
        <f t="shared" si="120"/>
        <v>0</v>
      </c>
      <c r="BO175" s="6">
        <f t="shared" si="120"/>
        <v>0</v>
      </c>
      <c r="BP175" s="6">
        <f t="shared" si="120"/>
        <v>0</v>
      </c>
      <c r="BQ175" s="6">
        <f t="shared" si="120"/>
        <v>0</v>
      </c>
      <c r="BR175" s="6">
        <f t="shared" si="120"/>
        <v>0</v>
      </c>
      <c r="BS175" s="6">
        <f t="shared" si="120"/>
        <v>0</v>
      </c>
      <c r="BT175" s="6">
        <f t="shared" si="120"/>
        <v>0</v>
      </c>
      <c r="BU175" s="6">
        <f t="shared" si="120"/>
        <v>0</v>
      </c>
      <c r="BV175" s="6">
        <f t="shared" si="120"/>
        <v>0</v>
      </c>
      <c r="BW175" s="6">
        <f t="shared" si="120"/>
        <v>0</v>
      </c>
      <c r="BX175" s="6">
        <f t="shared" si="121"/>
        <v>0</v>
      </c>
      <c r="BY175" s="6">
        <f t="shared" si="121"/>
        <v>0</v>
      </c>
      <c r="BZ175" s="6">
        <f t="shared" si="121"/>
        <v>0</v>
      </c>
      <c r="CA175" s="6">
        <f t="shared" si="121"/>
        <v>0</v>
      </c>
      <c r="CB175" s="6">
        <f t="shared" si="121"/>
        <v>0</v>
      </c>
      <c r="CC175" s="6">
        <f t="shared" si="121"/>
        <v>0</v>
      </c>
      <c r="CD175" s="6">
        <f t="shared" si="121"/>
        <v>0</v>
      </c>
      <c r="CE175" s="6">
        <f t="shared" si="121"/>
        <v>0</v>
      </c>
      <c r="CF175" s="6">
        <f t="shared" si="121"/>
        <v>0</v>
      </c>
      <c r="CG175" s="6">
        <f t="shared" si="121"/>
        <v>0</v>
      </c>
      <c r="CH175" s="6">
        <f t="shared" si="121"/>
        <v>0</v>
      </c>
      <c r="CI175" s="6">
        <f t="shared" si="121"/>
        <v>0</v>
      </c>
      <c r="CJ175" s="6">
        <f t="shared" si="121"/>
        <v>0</v>
      </c>
      <c r="CK175" s="6"/>
      <c r="CL175" s="6"/>
    </row>
    <row r="176" spans="1:90" x14ac:dyDescent="0.35">
      <c r="A176" s="8">
        <v>175</v>
      </c>
      <c r="B176" s="6"/>
      <c r="C176" s="266"/>
      <c r="D176" s="266"/>
      <c r="E176" s="266"/>
      <c r="F176" s="140"/>
      <c r="G176" s="140"/>
      <c r="H176" s="274"/>
      <c r="I176" s="6"/>
      <c r="J176" s="8"/>
      <c r="K176" s="8"/>
      <c r="L176" s="8"/>
      <c r="M176" s="6"/>
      <c r="N176" s="275"/>
      <c r="O176" s="6"/>
      <c r="P176" s="8"/>
      <c r="Q176" s="8"/>
      <c r="R176" s="9"/>
      <c r="S176" s="272"/>
      <c r="T176" s="4"/>
      <c r="U176" s="4"/>
      <c r="V176" s="245">
        <f t="shared" si="110"/>
        <v>0</v>
      </c>
      <c r="W176" s="146">
        <f t="shared" si="117"/>
        <v>0</v>
      </c>
      <c r="X176" s="146">
        <f t="shared" si="109"/>
        <v>0</v>
      </c>
      <c r="Z176" s="42">
        <f t="shared" si="111"/>
        <v>0</v>
      </c>
      <c r="AH176" s="246">
        <f t="shared" si="112"/>
        <v>0</v>
      </c>
      <c r="AT176" s="6">
        <f t="shared" si="118"/>
        <v>0</v>
      </c>
      <c r="AU176" s="6">
        <f t="shared" si="118"/>
        <v>0</v>
      </c>
      <c r="AV176" s="6">
        <f t="shared" si="118"/>
        <v>0</v>
      </c>
      <c r="AW176" s="6">
        <f t="shared" si="118"/>
        <v>0</v>
      </c>
      <c r="AX176" s="6">
        <f t="shared" si="118"/>
        <v>0</v>
      </c>
      <c r="AY176" s="6">
        <f t="shared" si="118"/>
        <v>0</v>
      </c>
      <c r="AZ176" s="6">
        <f t="shared" si="118"/>
        <v>0</v>
      </c>
      <c r="BA176" s="6">
        <f t="shared" si="118"/>
        <v>0</v>
      </c>
      <c r="BB176" s="6">
        <f t="shared" si="118"/>
        <v>0</v>
      </c>
      <c r="BC176" s="6">
        <f t="shared" si="118"/>
        <v>0</v>
      </c>
      <c r="BD176" s="6">
        <f t="shared" si="119"/>
        <v>0</v>
      </c>
      <c r="BE176" s="6">
        <f t="shared" si="119"/>
        <v>0</v>
      </c>
      <c r="BF176" s="6">
        <f t="shared" si="119"/>
        <v>0</v>
      </c>
      <c r="BG176" s="6">
        <f t="shared" si="119"/>
        <v>0</v>
      </c>
      <c r="BH176" s="6">
        <f t="shared" si="119"/>
        <v>0</v>
      </c>
      <c r="BI176" s="6">
        <f t="shared" si="119"/>
        <v>0</v>
      </c>
      <c r="BJ176" s="6">
        <f t="shared" si="119"/>
        <v>0</v>
      </c>
      <c r="BK176" s="6">
        <f t="shared" si="119"/>
        <v>0</v>
      </c>
      <c r="BL176" s="6">
        <f t="shared" si="119"/>
        <v>0</v>
      </c>
      <c r="BM176" s="6">
        <f t="shared" si="119"/>
        <v>0</v>
      </c>
      <c r="BN176" s="6">
        <f t="shared" si="120"/>
        <v>0</v>
      </c>
      <c r="BO176" s="6">
        <f t="shared" si="120"/>
        <v>0</v>
      </c>
      <c r="BP176" s="6">
        <f t="shared" si="120"/>
        <v>0</v>
      </c>
      <c r="BQ176" s="6">
        <f t="shared" si="120"/>
        <v>0</v>
      </c>
      <c r="BR176" s="6">
        <f t="shared" si="120"/>
        <v>0</v>
      </c>
      <c r="BS176" s="6">
        <f t="shared" si="120"/>
        <v>0</v>
      </c>
      <c r="BT176" s="6">
        <f t="shared" si="120"/>
        <v>0</v>
      </c>
      <c r="BU176" s="6">
        <f t="shared" si="120"/>
        <v>0</v>
      </c>
      <c r="BV176" s="6">
        <f t="shared" si="120"/>
        <v>0</v>
      </c>
      <c r="BW176" s="6">
        <f t="shared" si="120"/>
        <v>0</v>
      </c>
      <c r="BX176" s="6">
        <f t="shared" si="121"/>
        <v>0</v>
      </c>
      <c r="BY176" s="6">
        <f t="shared" si="121"/>
        <v>0</v>
      </c>
      <c r="BZ176" s="6">
        <f t="shared" si="121"/>
        <v>0</v>
      </c>
      <c r="CA176" s="6">
        <f t="shared" si="121"/>
        <v>0</v>
      </c>
      <c r="CB176" s="6">
        <f t="shared" si="121"/>
        <v>0</v>
      </c>
      <c r="CC176" s="6">
        <f t="shared" si="121"/>
        <v>0</v>
      </c>
      <c r="CD176" s="6">
        <f t="shared" si="121"/>
        <v>0</v>
      </c>
      <c r="CE176" s="6">
        <f t="shared" si="121"/>
        <v>0</v>
      </c>
      <c r="CF176" s="6">
        <f t="shared" si="121"/>
        <v>0</v>
      </c>
      <c r="CG176" s="6">
        <f t="shared" si="121"/>
        <v>0</v>
      </c>
      <c r="CH176" s="6">
        <f t="shared" si="121"/>
        <v>0</v>
      </c>
      <c r="CI176" s="6">
        <f t="shared" si="121"/>
        <v>0</v>
      </c>
      <c r="CJ176" s="6">
        <f t="shared" si="121"/>
        <v>0</v>
      </c>
      <c r="CK176" s="6"/>
      <c r="CL176" s="6"/>
    </row>
    <row r="177" spans="1:90" x14ac:dyDescent="0.35">
      <c r="A177" s="8">
        <v>176</v>
      </c>
      <c r="B177" s="6"/>
      <c r="C177" s="266"/>
      <c r="D177" s="266"/>
      <c r="E177" s="266"/>
      <c r="F177" s="140"/>
      <c r="G177" s="140"/>
      <c r="H177" s="274"/>
      <c r="I177" s="6"/>
      <c r="J177" s="8"/>
      <c r="K177" s="8"/>
      <c r="L177" s="8"/>
      <c r="M177" s="6"/>
      <c r="N177" s="275"/>
      <c r="O177" s="6"/>
      <c r="P177" s="8"/>
      <c r="Q177" s="8"/>
      <c r="R177" s="9"/>
      <c r="S177" s="272"/>
      <c r="T177" s="4"/>
      <c r="U177" s="4"/>
      <c r="V177" s="245">
        <f t="shared" si="110"/>
        <v>0</v>
      </c>
      <c r="W177" s="146">
        <f t="shared" si="117"/>
        <v>0</v>
      </c>
      <c r="X177" s="146">
        <f t="shared" si="109"/>
        <v>0</v>
      </c>
      <c r="Z177" s="42">
        <f t="shared" si="111"/>
        <v>0</v>
      </c>
      <c r="AH177" s="246">
        <f t="shared" si="112"/>
        <v>0</v>
      </c>
      <c r="AT177" s="6">
        <f t="shared" si="118"/>
        <v>0</v>
      </c>
      <c r="AU177" s="6">
        <f t="shared" si="118"/>
        <v>0</v>
      </c>
      <c r="AV177" s="6">
        <f t="shared" si="118"/>
        <v>0</v>
      </c>
      <c r="AW177" s="6">
        <f t="shared" si="118"/>
        <v>0</v>
      </c>
      <c r="AX177" s="6">
        <f t="shared" si="118"/>
        <v>0</v>
      </c>
      <c r="AY177" s="6">
        <f t="shared" si="118"/>
        <v>0</v>
      </c>
      <c r="AZ177" s="6">
        <f t="shared" si="118"/>
        <v>0</v>
      </c>
      <c r="BA177" s="6">
        <f t="shared" si="118"/>
        <v>0</v>
      </c>
      <c r="BB177" s="6">
        <f t="shared" si="118"/>
        <v>0</v>
      </c>
      <c r="BC177" s="6">
        <f t="shared" si="118"/>
        <v>0</v>
      </c>
      <c r="BD177" s="6">
        <f t="shared" si="119"/>
        <v>0</v>
      </c>
      <c r="BE177" s="6">
        <f t="shared" si="119"/>
        <v>0</v>
      </c>
      <c r="BF177" s="6">
        <f t="shared" si="119"/>
        <v>0</v>
      </c>
      <c r="BG177" s="6">
        <f t="shared" si="119"/>
        <v>0</v>
      </c>
      <c r="BH177" s="6">
        <f t="shared" si="119"/>
        <v>0</v>
      </c>
      <c r="BI177" s="6">
        <f t="shared" si="119"/>
        <v>0</v>
      </c>
      <c r="BJ177" s="6">
        <f t="shared" si="119"/>
        <v>0</v>
      </c>
      <c r="BK177" s="6">
        <f t="shared" si="119"/>
        <v>0</v>
      </c>
      <c r="BL177" s="6">
        <f t="shared" si="119"/>
        <v>0</v>
      </c>
      <c r="BM177" s="6">
        <f t="shared" si="119"/>
        <v>0</v>
      </c>
      <c r="BN177" s="6">
        <f t="shared" si="120"/>
        <v>0</v>
      </c>
      <c r="BO177" s="6">
        <f t="shared" si="120"/>
        <v>0</v>
      </c>
      <c r="BP177" s="6">
        <f t="shared" si="120"/>
        <v>0</v>
      </c>
      <c r="BQ177" s="6">
        <f t="shared" si="120"/>
        <v>0</v>
      </c>
      <c r="BR177" s="6">
        <f t="shared" si="120"/>
        <v>0</v>
      </c>
      <c r="BS177" s="6">
        <f t="shared" si="120"/>
        <v>0</v>
      </c>
      <c r="BT177" s="6">
        <f t="shared" si="120"/>
        <v>0</v>
      </c>
      <c r="BU177" s="6">
        <f t="shared" si="120"/>
        <v>0</v>
      </c>
      <c r="BV177" s="6">
        <f t="shared" si="120"/>
        <v>0</v>
      </c>
      <c r="BW177" s="6">
        <f t="shared" si="120"/>
        <v>0</v>
      </c>
      <c r="BX177" s="6">
        <f t="shared" si="121"/>
        <v>0</v>
      </c>
      <c r="BY177" s="6">
        <f t="shared" si="121"/>
        <v>0</v>
      </c>
      <c r="BZ177" s="6">
        <f t="shared" si="121"/>
        <v>0</v>
      </c>
      <c r="CA177" s="6">
        <f t="shared" si="121"/>
        <v>0</v>
      </c>
      <c r="CB177" s="6">
        <f t="shared" si="121"/>
        <v>0</v>
      </c>
      <c r="CC177" s="6">
        <f t="shared" si="121"/>
        <v>0</v>
      </c>
      <c r="CD177" s="6">
        <f t="shared" si="121"/>
        <v>0</v>
      </c>
      <c r="CE177" s="6">
        <f t="shared" si="121"/>
        <v>0</v>
      </c>
      <c r="CF177" s="6">
        <f t="shared" si="121"/>
        <v>0</v>
      </c>
      <c r="CG177" s="6">
        <f t="shared" si="121"/>
        <v>0</v>
      </c>
      <c r="CH177" s="6">
        <f t="shared" si="121"/>
        <v>0</v>
      </c>
      <c r="CI177" s="6">
        <f t="shared" si="121"/>
        <v>0</v>
      </c>
      <c r="CJ177" s="6">
        <f t="shared" si="121"/>
        <v>0</v>
      </c>
      <c r="CK177" s="6"/>
      <c r="CL177" s="6"/>
    </row>
    <row r="178" spans="1:90" x14ac:dyDescent="0.35">
      <c r="A178" s="8">
        <v>177</v>
      </c>
      <c r="B178" s="6"/>
      <c r="C178" s="266"/>
      <c r="D178" s="266"/>
      <c r="E178" s="266"/>
      <c r="F178" s="140"/>
      <c r="G178" s="140"/>
      <c r="H178" s="274"/>
      <c r="I178" s="6"/>
      <c r="J178" s="8"/>
      <c r="K178" s="8"/>
      <c r="L178" s="8"/>
      <c r="M178" s="6"/>
      <c r="N178" s="275"/>
      <c r="O178" s="6"/>
      <c r="P178" s="8"/>
      <c r="Q178" s="8"/>
      <c r="R178" s="9"/>
      <c r="S178" s="272"/>
      <c r="T178" s="4"/>
      <c r="U178" s="4"/>
      <c r="V178" s="245">
        <f t="shared" si="110"/>
        <v>0</v>
      </c>
      <c r="W178" s="146">
        <f t="shared" si="117"/>
        <v>0</v>
      </c>
      <c r="X178" s="146">
        <f t="shared" si="109"/>
        <v>0</v>
      </c>
      <c r="Z178" s="42">
        <f t="shared" si="111"/>
        <v>0</v>
      </c>
      <c r="AH178" s="246">
        <f t="shared" si="112"/>
        <v>0</v>
      </c>
      <c r="AT178" s="6">
        <f t="shared" si="118"/>
        <v>0</v>
      </c>
      <c r="AU178" s="6">
        <f t="shared" si="118"/>
        <v>0</v>
      </c>
      <c r="AV178" s="6">
        <f t="shared" si="118"/>
        <v>0</v>
      </c>
      <c r="AW178" s="6">
        <f t="shared" si="118"/>
        <v>0</v>
      </c>
      <c r="AX178" s="6">
        <f t="shared" si="118"/>
        <v>0</v>
      </c>
      <c r="AY178" s="6">
        <f t="shared" si="118"/>
        <v>0</v>
      </c>
      <c r="AZ178" s="6">
        <f t="shared" si="118"/>
        <v>0</v>
      </c>
      <c r="BA178" s="6">
        <f t="shared" si="118"/>
        <v>0</v>
      </c>
      <c r="BB178" s="6">
        <f t="shared" si="118"/>
        <v>0</v>
      </c>
      <c r="BC178" s="6">
        <f t="shared" si="118"/>
        <v>0</v>
      </c>
      <c r="BD178" s="6">
        <f t="shared" si="119"/>
        <v>0</v>
      </c>
      <c r="BE178" s="6">
        <f t="shared" si="119"/>
        <v>0</v>
      </c>
      <c r="BF178" s="6">
        <f t="shared" si="119"/>
        <v>0</v>
      </c>
      <c r="BG178" s="6">
        <f t="shared" si="119"/>
        <v>0</v>
      </c>
      <c r="BH178" s="6">
        <f t="shared" si="119"/>
        <v>0</v>
      </c>
      <c r="BI178" s="6">
        <f t="shared" si="119"/>
        <v>0</v>
      </c>
      <c r="BJ178" s="6">
        <f t="shared" si="119"/>
        <v>0</v>
      </c>
      <c r="BK178" s="6">
        <f t="shared" si="119"/>
        <v>0</v>
      </c>
      <c r="BL178" s="6">
        <f t="shared" si="119"/>
        <v>0</v>
      </c>
      <c r="BM178" s="6">
        <f t="shared" si="119"/>
        <v>0</v>
      </c>
      <c r="BN178" s="6">
        <f t="shared" si="120"/>
        <v>0</v>
      </c>
      <c r="BO178" s="6">
        <f t="shared" si="120"/>
        <v>0</v>
      </c>
      <c r="BP178" s="6">
        <f t="shared" si="120"/>
        <v>0</v>
      </c>
      <c r="BQ178" s="6">
        <f t="shared" si="120"/>
        <v>0</v>
      </c>
      <c r="BR178" s="6">
        <f t="shared" si="120"/>
        <v>0</v>
      </c>
      <c r="BS178" s="6">
        <f t="shared" si="120"/>
        <v>0</v>
      </c>
      <c r="BT178" s="6">
        <f t="shared" si="120"/>
        <v>0</v>
      </c>
      <c r="BU178" s="6">
        <f t="shared" si="120"/>
        <v>0</v>
      </c>
      <c r="BV178" s="6">
        <f t="shared" si="120"/>
        <v>0</v>
      </c>
      <c r="BW178" s="6">
        <f t="shared" si="120"/>
        <v>0</v>
      </c>
      <c r="BX178" s="6">
        <f t="shared" si="121"/>
        <v>0</v>
      </c>
      <c r="BY178" s="6">
        <f t="shared" si="121"/>
        <v>0</v>
      </c>
      <c r="BZ178" s="6">
        <f t="shared" si="121"/>
        <v>0</v>
      </c>
      <c r="CA178" s="6">
        <f t="shared" si="121"/>
        <v>0</v>
      </c>
      <c r="CB178" s="6">
        <f t="shared" si="121"/>
        <v>0</v>
      </c>
      <c r="CC178" s="6">
        <f t="shared" si="121"/>
        <v>0</v>
      </c>
      <c r="CD178" s="6">
        <f t="shared" si="121"/>
        <v>0</v>
      </c>
      <c r="CE178" s="6">
        <f t="shared" si="121"/>
        <v>0</v>
      </c>
      <c r="CF178" s="6">
        <f t="shared" si="121"/>
        <v>0</v>
      </c>
      <c r="CG178" s="6">
        <f t="shared" si="121"/>
        <v>0</v>
      </c>
      <c r="CH178" s="6">
        <f t="shared" si="121"/>
        <v>0</v>
      </c>
      <c r="CI178" s="6">
        <f t="shared" si="121"/>
        <v>0</v>
      </c>
      <c r="CJ178" s="6">
        <f t="shared" si="121"/>
        <v>0</v>
      </c>
      <c r="CK178" s="6"/>
      <c r="CL178" s="6"/>
    </row>
    <row r="179" spans="1:90" x14ac:dyDescent="0.35">
      <c r="A179" s="8">
        <v>178</v>
      </c>
      <c r="B179" s="6"/>
      <c r="C179" s="266"/>
      <c r="D179" s="266"/>
      <c r="E179" s="266"/>
      <c r="F179" s="140"/>
      <c r="G179" s="140"/>
      <c r="H179" s="274"/>
      <c r="I179" s="6"/>
      <c r="J179" s="8"/>
      <c r="K179" s="8"/>
      <c r="L179" s="8"/>
      <c r="M179" s="6"/>
      <c r="N179" s="275"/>
      <c r="O179" s="6"/>
      <c r="P179" s="8"/>
      <c r="Q179" s="8"/>
      <c r="R179" s="9"/>
      <c r="S179" s="272"/>
      <c r="T179" s="4"/>
      <c r="U179" s="4"/>
      <c r="V179" s="245">
        <f t="shared" si="110"/>
        <v>0</v>
      </c>
      <c r="W179" s="146">
        <f t="shared" si="117"/>
        <v>0</v>
      </c>
      <c r="X179" s="146">
        <f t="shared" si="109"/>
        <v>0</v>
      </c>
      <c r="Z179" s="42">
        <f t="shared" si="111"/>
        <v>0</v>
      </c>
      <c r="AH179" s="246">
        <f t="shared" si="112"/>
        <v>0</v>
      </c>
      <c r="AT179" s="6">
        <f t="shared" si="118"/>
        <v>0</v>
      </c>
      <c r="AU179" s="6">
        <f t="shared" si="118"/>
        <v>0</v>
      </c>
      <c r="AV179" s="6">
        <f t="shared" si="118"/>
        <v>0</v>
      </c>
      <c r="AW179" s="6">
        <f t="shared" si="118"/>
        <v>0</v>
      </c>
      <c r="AX179" s="6">
        <f t="shared" si="118"/>
        <v>0</v>
      </c>
      <c r="AY179" s="6">
        <f t="shared" si="118"/>
        <v>0</v>
      </c>
      <c r="AZ179" s="6">
        <f t="shared" si="118"/>
        <v>0</v>
      </c>
      <c r="BA179" s="6">
        <f t="shared" si="118"/>
        <v>0</v>
      </c>
      <c r="BB179" s="6">
        <f t="shared" si="118"/>
        <v>0</v>
      </c>
      <c r="BC179" s="6">
        <f t="shared" si="118"/>
        <v>0</v>
      </c>
      <c r="BD179" s="6">
        <f t="shared" si="119"/>
        <v>0</v>
      </c>
      <c r="BE179" s="6">
        <f t="shared" si="119"/>
        <v>0</v>
      </c>
      <c r="BF179" s="6">
        <f t="shared" si="119"/>
        <v>0</v>
      </c>
      <c r="BG179" s="6">
        <f t="shared" si="119"/>
        <v>0</v>
      </c>
      <c r="BH179" s="6">
        <f t="shared" si="119"/>
        <v>0</v>
      </c>
      <c r="BI179" s="6">
        <f t="shared" si="119"/>
        <v>0</v>
      </c>
      <c r="BJ179" s="6">
        <f t="shared" si="119"/>
        <v>0</v>
      </c>
      <c r="BK179" s="6">
        <f t="shared" si="119"/>
        <v>0</v>
      </c>
      <c r="BL179" s="6">
        <f t="shared" si="119"/>
        <v>0</v>
      </c>
      <c r="BM179" s="6">
        <f t="shared" si="119"/>
        <v>0</v>
      </c>
      <c r="BN179" s="6">
        <f t="shared" si="120"/>
        <v>0</v>
      </c>
      <c r="BO179" s="6">
        <f t="shared" si="120"/>
        <v>0</v>
      </c>
      <c r="BP179" s="6">
        <f t="shared" si="120"/>
        <v>0</v>
      </c>
      <c r="BQ179" s="6">
        <f t="shared" si="120"/>
        <v>0</v>
      </c>
      <c r="BR179" s="6">
        <f t="shared" si="120"/>
        <v>0</v>
      </c>
      <c r="BS179" s="6">
        <f t="shared" si="120"/>
        <v>0</v>
      </c>
      <c r="BT179" s="6">
        <f t="shared" si="120"/>
        <v>0</v>
      </c>
      <c r="BU179" s="6">
        <f t="shared" si="120"/>
        <v>0</v>
      </c>
      <c r="BV179" s="6">
        <f t="shared" si="120"/>
        <v>0</v>
      </c>
      <c r="BW179" s="6">
        <f t="shared" si="120"/>
        <v>0</v>
      </c>
      <c r="BX179" s="6">
        <f t="shared" si="121"/>
        <v>0</v>
      </c>
      <c r="BY179" s="6">
        <f t="shared" si="121"/>
        <v>0</v>
      </c>
      <c r="BZ179" s="6">
        <f t="shared" si="121"/>
        <v>0</v>
      </c>
      <c r="CA179" s="6">
        <f t="shared" si="121"/>
        <v>0</v>
      </c>
      <c r="CB179" s="6">
        <f t="shared" si="121"/>
        <v>0</v>
      </c>
      <c r="CC179" s="6">
        <f t="shared" si="121"/>
        <v>0</v>
      </c>
      <c r="CD179" s="6">
        <f t="shared" si="121"/>
        <v>0</v>
      </c>
      <c r="CE179" s="6">
        <f t="shared" si="121"/>
        <v>0</v>
      </c>
      <c r="CF179" s="6">
        <f t="shared" si="121"/>
        <v>0</v>
      </c>
      <c r="CG179" s="6">
        <f t="shared" si="121"/>
        <v>0</v>
      </c>
      <c r="CH179" s="6">
        <f t="shared" si="121"/>
        <v>0</v>
      </c>
      <c r="CI179" s="6">
        <f t="shared" si="121"/>
        <v>0</v>
      </c>
      <c r="CJ179" s="6">
        <f t="shared" si="121"/>
        <v>0</v>
      </c>
      <c r="CK179" s="6"/>
      <c r="CL179" s="6"/>
    </row>
    <row r="180" spans="1:90" x14ac:dyDescent="0.35">
      <c r="A180" s="8">
        <v>179</v>
      </c>
      <c r="B180" s="6"/>
      <c r="C180" s="266"/>
      <c r="D180" s="266"/>
      <c r="E180" s="266"/>
      <c r="F180" s="140"/>
      <c r="G180" s="140"/>
      <c r="H180" s="274"/>
      <c r="I180" s="6"/>
      <c r="J180" s="8"/>
      <c r="K180" s="8"/>
      <c r="L180" s="8"/>
      <c r="M180" s="6"/>
      <c r="N180" s="275"/>
      <c r="O180" s="6"/>
      <c r="P180" s="8"/>
      <c r="Q180" s="8"/>
      <c r="R180" s="9"/>
      <c r="S180" s="272"/>
      <c r="T180" s="4"/>
      <c r="U180" s="4"/>
      <c r="V180" s="245">
        <f t="shared" si="110"/>
        <v>0</v>
      </c>
      <c r="W180" s="146">
        <f t="shared" si="117"/>
        <v>0</v>
      </c>
      <c r="X180" s="146">
        <f t="shared" si="109"/>
        <v>0</v>
      </c>
      <c r="Z180" s="42">
        <f t="shared" si="111"/>
        <v>0</v>
      </c>
      <c r="AH180" s="246">
        <f t="shared" si="112"/>
        <v>0</v>
      </c>
      <c r="AT180" s="6">
        <f t="shared" si="118"/>
        <v>0</v>
      </c>
      <c r="AU180" s="6">
        <f t="shared" si="118"/>
        <v>0</v>
      </c>
      <c r="AV180" s="6">
        <f t="shared" si="118"/>
        <v>0</v>
      </c>
      <c r="AW180" s="6">
        <f t="shared" si="118"/>
        <v>0</v>
      </c>
      <c r="AX180" s="6">
        <f t="shared" si="118"/>
        <v>0</v>
      </c>
      <c r="AY180" s="6">
        <f t="shared" si="118"/>
        <v>0</v>
      </c>
      <c r="AZ180" s="6">
        <f t="shared" si="118"/>
        <v>0</v>
      </c>
      <c r="BA180" s="6">
        <f t="shared" si="118"/>
        <v>0</v>
      </c>
      <c r="BB180" s="6">
        <f t="shared" si="118"/>
        <v>0</v>
      </c>
      <c r="BC180" s="6">
        <f t="shared" si="118"/>
        <v>0</v>
      </c>
      <c r="BD180" s="6">
        <f t="shared" si="119"/>
        <v>0</v>
      </c>
      <c r="BE180" s="6">
        <f t="shared" si="119"/>
        <v>0</v>
      </c>
      <c r="BF180" s="6">
        <f t="shared" si="119"/>
        <v>0</v>
      </c>
      <c r="BG180" s="6">
        <f t="shared" si="119"/>
        <v>0</v>
      </c>
      <c r="BH180" s="6">
        <f t="shared" si="119"/>
        <v>0</v>
      </c>
      <c r="BI180" s="6">
        <f t="shared" si="119"/>
        <v>0</v>
      </c>
      <c r="BJ180" s="6">
        <f t="shared" si="119"/>
        <v>0</v>
      </c>
      <c r="BK180" s="6">
        <f t="shared" si="119"/>
        <v>0</v>
      </c>
      <c r="BL180" s="6">
        <f t="shared" si="119"/>
        <v>0</v>
      </c>
      <c r="BM180" s="6">
        <f t="shared" si="119"/>
        <v>0</v>
      </c>
      <c r="BN180" s="6">
        <f t="shared" si="120"/>
        <v>0</v>
      </c>
      <c r="BO180" s="6">
        <f t="shared" si="120"/>
        <v>0</v>
      </c>
      <c r="BP180" s="6">
        <f t="shared" si="120"/>
        <v>0</v>
      </c>
      <c r="BQ180" s="6">
        <f t="shared" si="120"/>
        <v>0</v>
      </c>
      <c r="BR180" s="6">
        <f t="shared" si="120"/>
        <v>0</v>
      </c>
      <c r="BS180" s="6">
        <f t="shared" si="120"/>
        <v>0</v>
      </c>
      <c r="BT180" s="6">
        <f t="shared" si="120"/>
        <v>0</v>
      </c>
      <c r="BU180" s="6">
        <f t="shared" si="120"/>
        <v>0</v>
      </c>
      <c r="BV180" s="6">
        <f t="shared" si="120"/>
        <v>0</v>
      </c>
      <c r="BW180" s="6">
        <f t="shared" si="120"/>
        <v>0</v>
      </c>
      <c r="BX180" s="6">
        <f t="shared" si="121"/>
        <v>0</v>
      </c>
      <c r="BY180" s="6">
        <f t="shared" si="121"/>
        <v>0</v>
      </c>
      <c r="BZ180" s="6">
        <f t="shared" si="121"/>
        <v>0</v>
      </c>
      <c r="CA180" s="6">
        <f t="shared" si="121"/>
        <v>0</v>
      </c>
      <c r="CB180" s="6">
        <f t="shared" si="121"/>
        <v>0</v>
      </c>
      <c r="CC180" s="6">
        <f t="shared" si="121"/>
        <v>0</v>
      </c>
      <c r="CD180" s="6">
        <f t="shared" si="121"/>
        <v>0</v>
      </c>
      <c r="CE180" s="6">
        <f t="shared" si="121"/>
        <v>0</v>
      </c>
      <c r="CF180" s="6">
        <f t="shared" si="121"/>
        <v>0</v>
      </c>
      <c r="CG180" s="6">
        <f t="shared" si="121"/>
        <v>0</v>
      </c>
      <c r="CH180" s="6">
        <f t="shared" si="121"/>
        <v>0</v>
      </c>
      <c r="CI180" s="6">
        <f t="shared" si="121"/>
        <v>0</v>
      </c>
      <c r="CJ180" s="6">
        <f t="shared" si="121"/>
        <v>0</v>
      </c>
      <c r="CK180" s="6"/>
      <c r="CL180" s="6"/>
    </row>
    <row r="181" spans="1:90" x14ac:dyDescent="0.35">
      <c r="A181" s="8">
        <v>180</v>
      </c>
      <c r="B181" s="6"/>
      <c r="C181" s="266"/>
      <c r="D181" s="266"/>
      <c r="E181" s="266"/>
      <c r="F181" s="140"/>
      <c r="G181" s="140"/>
      <c r="H181" s="274"/>
      <c r="I181" s="6"/>
      <c r="J181" s="8"/>
      <c r="K181" s="8"/>
      <c r="L181" s="8"/>
      <c r="M181" s="6"/>
      <c r="N181" s="275"/>
      <c r="O181" s="6"/>
      <c r="P181" s="8"/>
      <c r="Q181" s="8"/>
      <c r="R181" s="9"/>
      <c r="S181" s="272"/>
      <c r="T181" s="4"/>
      <c r="U181" s="4"/>
      <c r="V181" s="245">
        <f t="shared" si="110"/>
        <v>0</v>
      </c>
      <c r="W181" s="146">
        <f t="shared" si="117"/>
        <v>0</v>
      </c>
      <c r="X181" s="146">
        <f t="shared" si="109"/>
        <v>0</v>
      </c>
      <c r="Z181" s="42">
        <f t="shared" si="111"/>
        <v>0</v>
      </c>
      <c r="AH181" s="246">
        <f t="shared" si="112"/>
        <v>0</v>
      </c>
      <c r="AT181" s="6">
        <f t="shared" si="118"/>
        <v>0</v>
      </c>
      <c r="AU181" s="6">
        <f t="shared" si="118"/>
        <v>0</v>
      </c>
      <c r="AV181" s="6">
        <f t="shared" si="118"/>
        <v>0</v>
      </c>
      <c r="AW181" s="6">
        <f t="shared" si="118"/>
        <v>0</v>
      </c>
      <c r="AX181" s="6">
        <f t="shared" si="118"/>
        <v>0</v>
      </c>
      <c r="AY181" s="6">
        <f t="shared" si="118"/>
        <v>0</v>
      </c>
      <c r="AZ181" s="6">
        <f t="shared" si="118"/>
        <v>0</v>
      </c>
      <c r="BA181" s="6">
        <f t="shared" si="118"/>
        <v>0</v>
      </c>
      <c r="BB181" s="6">
        <f t="shared" si="118"/>
        <v>0</v>
      </c>
      <c r="BC181" s="6">
        <f t="shared" si="118"/>
        <v>0</v>
      </c>
      <c r="BD181" s="6">
        <f t="shared" si="119"/>
        <v>0</v>
      </c>
      <c r="BE181" s="6">
        <f t="shared" si="119"/>
        <v>0</v>
      </c>
      <c r="BF181" s="6">
        <f t="shared" si="119"/>
        <v>0</v>
      </c>
      <c r="BG181" s="6">
        <f t="shared" si="119"/>
        <v>0</v>
      </c>
      <c r="BH181" s="6">
        <f t="shared" si="119"/>
        <v>0</v>
      </c>
      <c r="BI181" s="6">
        <f t="shared" si="119"/>
        <v>0</v>
      </c>
      <c r="BJ181" s="6">
        <f t="shared" si="119"/>
        <v>0</v>
      </c>
      <c r="BK181" s="6">
        <f t="shared" si="119"/>
        <v>0</v>
      </c>
      <c r="BL181" s="6">
        <f t="shared" si="119"/>
        <v>0</v>
      </c>
      <c r="BM181" s="6">
        <f t="shared" si="119"/>
        <v>0</v>
      </c>
      <c r="BN181" s="6">
        <f t="shared" si="120"/>
        <v>0</v>
      </c>
      <c r="BO181" s="6">
        <f t="shared" si="120"/>
        <v>0</v>
      </c>
      <c r="BP181" s="6">
        <f t="shared" si="120"/>
        <v>0</v>
      </c>
      <c r="BQ181" s="6">
        <f t="shared" si="120"/>
        <v>0</v>
      </c>
      <c r="BR181" s="6">
        <f t="shared" si="120"/>
        <v>0</v>
      </c>
      <c r="BS181" s="6">
        <f t="shared" si="120"/>
        <v>0</v>
      </c>
      <c r="BT181" s="6">
        <f t="shared" si="120"/>
        <v>0</v>
      </c>
      <c r="BU181" s="6">
        <f t="shared" si="120"/>
        <v>0</v>
      </c>
      <c r="BV181" s="6">
        <f t="shared" si="120"/>
        <v>0</v>
      </c>
      <c r="BW181" s="6">
        <f t="shared" si="120"/>
        <v>0</v>
      </c>
      <c r="BX181" s="6">
        <f t="shared" si="121"/>
        <v>0</v>
      </c>
      <c r="BY181" s="6">
        <f t="shared" si="121"/>
        <v>0</v>
      </c>
      <c r="BZ181" s="6">
        <f t="shared" si="121"/>
        <v>0</v>
      </c>
      <c r="CA181" s="6">
        <f t="shared" si="121"/>
        <v>0</v>
      </c>
      <c r="CB181" s="6">
        <f t="shared" si="121"/>
        <v>0</v>
      </c>
      <c r="CC181" s="6">
        <f t="shared" si="121"/>
        <v>0</v>
      </c>
      <c r="CD181" s="6">
        <f t="shared" si="121"/>
        <v>0</v>
      </c>
      <c r="CE181" s="6">
        <f t="shared" si="121"/>
        <v>0</v>
      </c>
      <c r="CF181" s="6">
        <f t="shared" si="121"/>
        <v>0</v>
      </c>
      <c r="CG181" s="6">
        <f t="shared" si="121"/>
        <v>0</v>
      </c>
      <c r="CH181" s="6">
        <f t="shared" si="121"/>
        <v>0</v>
      </c>
      <c r="CI181" s="6">
        <f t="shared" si="121"/>
        <v>0</v>
      </c>
      <c r="CJ181" s="6">
        <f t="shared" si="121"/>
        <v>0</v>
      </c>
      <c r="CK181" s="6"/>
      <c r="CL181" s="6"/>
    </row>
    <row r="182" spans="1:90" x14ac:dyDescent="0.35">
      <c r="A182" s="8">
        <v>181</v>
      </c>
      <c r="B182" s="6"/>
      <c r="C182" s="266"/>
      <c r="D182" s="266"/>
      <c r="E182" s="266"/>
      <c r="F182" s="140"/>
      <c r="G182" s="140"/>
      <c r="H182" s="274"/>
      <c r="I182" s="6"/>
      <c r="J182" s="8"/>
      <c r="K182" s="8"/>
      <c r="L182" s="8"/>
      <c r="M182" s="6"/>
      <c r="N182" s="275"/>
      <c r="O182" s="6"/>
      <c r="P182" s="8"/>
      <c r="Q182" s="8"/>
      <c r="R182" s="9"/>
      <c r="S182" s="272"/>
      <c r="T182" s="4"/>
      <c r="U182" s="4"/>
      <c r="V182" s="245">
        <f t="shared" si="110"/>
        <v>0</v>
      </c>
      <c r="W182" s="146">
        <f t="shared" si="117"/>
        <v>0</v>
      </c>
      <c r="X182" s="146">
        <f t="shared" si="109"/>
        <v>0</v>
      </c>
      <c r="Z182" s="42">
        <f t="shared" si="111"/>
        <v>0</v>
      </c>
      <c r="AH182" s="246">
        <f t="shared" si="112"/>
        <v>0</v>
      </c>
      <c r="AT182" s="6">
        <f t="shared" ref="AT182:BC191" si="122">IF($Z182&lt;AT$1,$X182*$K182,0)</f>
        <v>0</v>
      </c>
      <c r="AU182" s="6">
        <f t="shared" si="122"/>
        <v>0</v>
      </c>
      <c r="AV182" s="6">
        <f t="shared" si="122"/>
        <v>0</v>
      </c>
      <c r="AW182" s="6">
        <f t="shared" si="122"/>
        <v>0</v>
      </c>
      <c r="AX182" s="6">
        <f t="shared" si="122"/>
        <v>0</v>
      </c>
      <c r="AY182" s="6">
        <f t="shared" si="122"/>
        <v>0</v>
      </c>
      <c r="AZ182" s="6">
        <f t="shared" si="122"/>
        <v>0</v>
      </c>
      <c r="BA182" s="6">
        <f t="shared" si="122"/>
        <v>0</v>
      </c>
      <c r="BB182" s="6">
        <f t="shared" si="122"/>
        <v>0</v>
      </c>
      <c r="BC182" s="6">
        <f t="shared" si="122"/>
        <v>0</v>
      </c>
      <c r="BD182" s="6">
        <f t="shared" ref="BD182:BM191" si="123">IF($Z182&lt;BD$1,$X182*$K182,0)</f>
        <v>0</v>
      </c>
      <c r="BE182" s="6">
        <f t="shared" si="123"/>
        <v>0</v>
      </c>
      <c r="BF182" s="6">
        <f t="shared" si="123"/>
        <v>0</v>
      </c>
      <c r="BG182" s="6">
        <f t="shared" si="123"/>
        <v>0</v>
      </c>
      <c r="BH182" s="6">
        <f t="shared" si="123"/>
        <v>0</v>
      </c>
      <c r="BI182" s="6">
        <f t="shared" si="123"/>
        <v>0</v>
      </c>
      <c r="BJ182" s="6">
        <f t="shared" si="123"/>
        <v>0</v>
      </c>
      <c r="BK182" s="6">
        <f t="shared" si="123"/>
        <v>0</v>
      </c>
      <c r="BL182" s="6">
        <f t="shared" si="123"/>
        <v>0</v>
      </c>
      <c r="BM182" s="6">
        <f t="shared" si="123"/>
        <v>0</v>
      </c>
      <c r="BN182" s="6">
        <f t="shared" ref="BN182:BW191" si="124">IF($Z182&lt;BN$1,$X182*$K182,0)</f>
        <v>0</v>
      </c>
      <c r="BO182" s="6">
        <f t="shared" si="124"/>
        <v>0</v>
      </c>
      <c r="BP182" s="6">
        <f t="shared" si="124"/>
        <v>0</v>
      </c>
      <c r="BQ182" s="6">
        <f t="shared" si="124"/>
        <v>0</v>
      </c>
      <c r="BR182" s="6">
        <f t="shared" si="124"/>
        <v>0</v>
      </c>
      <c r="BS182" s="6">
        <f t="shared" si="124"/>
        <v>0</v>
      </c>
      <c r="BT182" s="6">
        <f t="shared" si="124"/>
        <v>0</v>
      </c>
      <c r="BU182" s="6">
        <f t="shared" si="124"/>
        <v>0</v>
      </c>
      <c r="BV182" s="6">
        <f t="shared" si="124"/>
        <v>0</v>
      </c>
      <c r="BW182" s="6">
        <f t="shared" si="124"/>
        <v>0</v>
      </c>
      <c r="BX182" s="6">
        <f t="shared" ref="BX182:CJ191" si="125">IF($Z182&lt;BX$1,$X182*$K182,0)</f>
        <v>0</v>
      </c>
      <c r="BY182" s="6">
        <f t="shared" si="125"/>
        <v>0</v>
      </c>
      <c r="BZ182" s="6">
        <f t="shared" si="125"/>
        <v>0</v>
      </c>
      <c r="CA182" s="6">
        <f t="shared" si="125"/>
        <v>0</v>
      </c>
      <c r="CB182" s="6">
        <f t="shared" si="125"/>
        <v>0</v>
      </c>
      <c r="CC182" s="6">
        <f t="shared" si="125"/>
        <v>0</v>
      </c>
      <c r="CD182" s="6">
        <f t="shared" si="125"/>
        <v>0</v>
      </c>
      <c r="CE182" s="6">
        <f t="shared" si="125"/>
        <v>0</v>
      </c>
      <c r="CF182" s="6">
        <f t="shared" si="125"/>
        <v>0</v>
      </c>
      <c r="CG182" s="6">
        <f t="shared" si="125"/>
        <v>0</v>
      </c>
      <c r="CH182" s="6">
        <f t="shared" si="125"/>
        <v>0</v>
      </c>
      <c r="CI182" s="6">
        <f t="shared" si="125"/>
        <v>0</v>
      </c>
      <c r="CJ182" s="6">
        <f t="shared" si="125"/>
        <v>0</v>
      </c>
      <c r="CK182" s="6"/>
      <c r="CL182" s="6"/>
    </row>
    <row r="183" spans="1:90" x14ac:dyDescent="0.35">
      <c r="A183" s="8">
        <v>182</v>
      </c>
      <c r="B183" s="6"/>
      <c r="C183" s="266"/>
      <c r="D183" s="266"/>
      <c r="E183" s="266"/>
      <c r="F183" s="140"/>
      <c r="G183" s="140"/>
      <c r="H183" s="274"/>
      <c r="I183" s="6"/>
      <c r="J183" s="8"/>
      <c r="K183" s="8"/>
      <c r="L183" s="8"/>
      <c r="M183" s="6"/>
      <c r="N183" s="275"/>
      <c r="O183" s="6"/>
      <c r="P183" s="8"/>
      <c r="Q183" s="8"/>
      <c r="R183" s="9"/>
      <c r="S183" s="272"/>
      <c r="V183" s="245">
        <f t="shared" si="110"/>
        <v>0</v>
      </c>
      <c r="W183" s="146">
        <f t="shared" si="117"/>
        <v>0</v>
      </c>
      <c r="X183" s="146">
        <f t="shared" si="109"/>
        <v>0</v>
      </c>
      <c r="Z183" s="42">
        <f t="shared" si="111"/>
        <v>0</v>
      </c>
      <c r="AH183" s="246">
        <f t="shared" si="112"/>
        <v>0</v>
      </c>
      <c r="AT183" s="6">
        <f t="shared" si="122"/>
        <v>0</v>
      </c>
      <c r="AU183" s="6">
        <f t="shared" si="122"/>
        <v>0</v>
      </c>
      <c r="AV183" s="6">
        <f t="shared" si="122"/>
        <v>0</v>
      </c>
      <c r="AW183" s="6">
        <f t="shared" si="122"/>
        <v>0</v>
      </c>
      <c r="AX183" s="6">
        <f t="shared" si="122"/>
        <v>0</v>
      </c>
      <c r="AY183" s="6">
        <f t="shared" si="122"/>
        <v>0</v>
      </c>
      <c r="AZ183" s="6">
        <f t="shared" si="122"/>
        <v>0</v>
      </c>
      <c r="BA183" s="6">
        <f t="shared" si="122"/>
        <v>0</v>
      </c>
      <c r="BB183" s="6">
        <f t="shared" si="122"/>
        <v>0</v>
      </c>
      <c r="BC183" s="6">
        <f t="shared" si="122"/>
        <v>0</v>
      </c>
      <c r="BD183" s="6">
        <f t="shared" si="123"/>
        <v>0</v>
      </c>
      <c r="BE183" s="6">
        <f t="shared" si="123"/>
        <v>0</v>
      </c>
      <c r="BF183" s="6">
        <f t="shared" si="123"/>
        <v>0</v>
      </c>
      <c r="BG183" s="6">
        <f t="shared" si="123"/>
        <v>0</v>
      </c>
      <c r="BH183" s="6">
        <f t="shared" si="123"/>
        <v>0</v>
      </c>
      <c r="BI183" s="6">
        <f t="shared" si="123"/>
        <v>0</v>
      </c>
      <c r="BJ183" s="6">
        <f t="shared" si="123"/>
        <v>0</v>
      </c>
      <c r="BK183" s="6">
        <f t="shared" si="123"/>
        <v>0</v>
      </c>
      <c r="BL183" s="6">
        <f t="shared" si="123"/>
        <v>0</v>
      </c>
      <c r="BM183" s="6">
        <f t="shared" si="123"/>
        <v>0</v>
      </c>
      <c r="BN183" s="6">
        <f t="shared" si="124"/>
        <v>0</v>
      </c>
      <c r="BO183" s="6">
        <f t="shared" si="124"/>
        <v>0</v>
      </c>
      <c r="BP183" s="6">
        <f t="shared" si="124"/>
        <v>0</v>
      </c>
      <c r="BQ183" s="6">
        <f t="shared" si="124"/>
        <v>0</v>
      </c>
      <c r="BR183" s="6">
        <f t="shared" si="124"/>
        <v>0</v>
      </c>
      <c r="BS183" s="6">
        <f t="shared" si="124"/>
        <v>0</v>
      </c>
      <c r="BT183" s="6">
        <f t="shared" si="124"/>
        <v>0</v>
      </c>
      <c r="BU183" s="6">
        <f t="shared" si="124"/>
        <v>0</v>
      </c>
      <c r="BV183" s="6">
        <f t="shared" si="124"/>
        <v>0</v>
      </c>
      <c r="BW183" s="6">
        <f t="shared" si="124"/>
        <v>0</v>
      </c>
      <c r="BX183" s="6">
        <f t="shared" si="125"/>
        <v>0</v>
      </c>
      <c r="BY183" s="6">
        <f t="shared" si="125"/>
        <v>0</v>
      </c>
      <c r="BZ183" s="6">
        <f t="shared" si="125"/>
        <v>0</v>
      </c>
      <c r="CA183" s="6">
        <f t="shared" si="125"/>
        <v>0</v>
      </c>
      <c r="CB183" s="6">
        <f t="shared" si="125"/>
        <v>0</v>
      </c>
      <c r="CC183" s="6">
        <f t="shared" si="125"/>
        <v>0</v>
      </c>
      <c r="CD183" s="6">
        <f t="shared" si="125"/>
        <v>0</v>
      </c>
      <c r="CE183" s="6">
        <f t="shared" si="125"/>
        <v>0</v>
      </c>
      <c r="CF183" s="6">
        <f t="shared" si="125"/>
        <v>0</v>
      </c>
      <c r="CG183" s="6">
        <f t="shared" si="125"/>
        <v>0</v>
      </c>
      <c r="CH183" s="6">
        <f t="shared" si="125"/>
        <v>0</v>
      </c>
      <c r="CI183" s="6">
        <f t="shared" si="125"/>
        <v>0</v>
      </c>
      <c r="CJ183" s="6">
        <f t="shared" si="125"/>
        <v>0</v>
      </c>
      <c r="CK183" s="6"/>
      <c r="CL183" s="6"/>
    </row>
    <row r="184" spans="1:90" x14ac:dyDescent="0.35">
      <c r="A184" s="8">
        <v>183</v>
      </c>
      <c r="B184" s="6"/>
      <c r="C184" s="266"/>
      <c r="D184" s="266"/>
      <c r="E184" s="266"/>
      <c r="F184" s="140"/>
      <c r="G184" s="140"/>
      <c r="H184" s="274"/>
      <c r="I184" s="6"/>
      <c r="J184" s="8"/>
      <c r="K184" s="8"/>
      <c r="L184" s="8"/>
      <c r="M184" s="6"/>
      <c r="N184" s="275"/>
      <c r="O184" s="6"/>
      <c r="P184" s="8"/>
      <c r="Q184" s="8"/>
      <c r="R184" s="9"/>
      <c r="S184" s="272"/>
      <c r="V184" s="245">
        <f t="shared" si="110"/>
        <v>0</v>
      </c>
      <c r="W184" s="146">
        <f t="shared" si="117"/>
        <v>0</v>
      </c>
      <c r="X184" s="146">
        <f t="shared" si="109"/>
        <v>0</v>
      </c>
      <c r="Z184" s="42">
        <f t="shared" si="111"/>
        <v>0</v>
      </c>
      <c r="AH184" s="246">
        <f t="shared" si="112"/>
        <v>0</v>
      </c>
      <c r="AT184" s="6">
        <f t="shared" si="122"/>
        <v>0</v>
      </c>
      <c r="AU184" s="6">
        <f t="shared" si="122"/>
        <v>0</v>
      </c>
      <c r="AV184" s="6">
        <f t="shared" si="122"/>
        <v>0</v>
      </c>
      <c r="AW184" s="6">
        <f t="shared" si="122"/>
        <v>0</v>
      </c>
      <c r="AX184" s="6">
        <f t="shared" si="122"/>
        <v>0</v>
      </c>
      <c r="AY184" s="6">
        <f t="shared" si="122"/>
        <v>0</v>
      </c>
      <c r="AZ184" s="6">
        <f t="shared" si="122"/>
        <v>0</v>
      </c>
      <c r="BA184" s="6">
        <f t="shared" si="122"/>
        <v>0</v>
      </c>
      <c r="BB184" s="6">
        <f t="shared" si="122"/>
        <v>0</v>
      </c>
      <c r="BC184" s="6">
        <f t="shared" si="122"/>
        <v>0</v>
      </c>
      <c r="BD184" s="6">
        <f t="shared" si="123"/>
        <v>0</v>
      </c>
      <c r="BE184" s="6">
        <f t="shared" si="123"/>
        <v>0</v>
      </c>
      <c r="BF184" s="6">
        <f t="shared" si="123"/>
        <v>0</v>
      </c>
      <c r="BG184" s="6">
        <f t="shared" si="123"/>
        <v>0</v>
      </c>
      <c r="BH184" s="6">
        <f t="shared" si="123"/>
        <v>0</v>
      </c>
      <c r="BI184" s="6">
        <f t="shared" si="123"/>
        <v>0</v>
      </c>
      <c r="BJ184" s="6">
        <f t="shared" si="123"/>
        <v>0</v>
      </c>
      <c r="BK184" s="6">
        <f t="shared" si="123"/>
        <v>0</v>
      </c>
      <c r="BL184" s="6">
        <f t="shared" si="123"/>
        <v>0</v>
      </c>
      <c r="BM184" s="6">
        <f t="shared" si="123"/>
        <v>0</v>
      </c>
      <c r="BN184" s="6">
        <f t="shared" si="124"/>
        <v>0</v>
      </c>
      <c r="BO184" s="6">
        <f t="shared" si="124"/>
        <v>0</v>
      </c>
      <c r="BP184" s="6">
        <f t="shared" si="124"/>
        <v>0</v>
      </c>
      <c r="BQ184" s="6">
        <f t="shared" si="124"/>
        <v>0</v>
      </c>
      <c r="BR184" s="6">
        <f t="shared" si="124"/>
        <v>0</v>
      </c>
      <c r="BS184" s="6">
        <f t="shared" si="124"/>
        <v>0</v>
      </c>
      <c r="BT184" s="6">
        <f t="shared" si="124"/>
        <v>0</v>
      </c>
      <c r="BU184" s="6">
        <f t="shared" si="124"/>
        <v>0</v>
      </c>
      <c r="BV184" s="6">
        <f t="shared" si="124"/>
        <v>0</v>
      </c>
      <c r="BW184" s="6">
        <f t="shared" si="124"/>
        <v>0</v>
      </c>
      <c r="BX184" s="6">
        <f t="shared" si="125"/>
        <v>0</v>
      </c>
      <c r="BY184" s="6">
        <f t="shared" si="125"/>
        <v>0</v>
      </c>
      <c r="BZ184" s="6">
        <f t="shared" si="125"/>
        <v>0</v>
      </c>
      <c r="CA184" s="6">
        <f t="shared" si="125"/>
        <v>0</v>
      </c>
      <c r="CB184" s="6">
        <f t="shared" si="125"/>
        <v>0</v>
      </c>
      <c r="CC184" s="6">
        <f t="shared" si="125"/>
        <v>0</v>
      </c>
      <c r="CD184" s="6">
        <f t="shared" si="125"/>
        <v>0</v>
      </c>
      <c r="CE184" s="6">
        <f t="shared" si="125"/>
        <v>0</v>
      </c>
      <c r="CF184" s="6">
        <f t="shared" si="125"/>
        <v>0</v>
      </c>
      <c r="CG184" s="6">
        <f t="shared" si="125"/>
        <v>0</v>
      </c>
      <c r="CH184" s="6">
        <f t="shared" si="125"/>
        <v>0</v>
      </c>
      <c r="CI184" s="6">
        <f t="shared" si="125"/>
        <v>0</v>
      </c>
      <c r="CJ184" s="6">
        <f t="shared" si="125"/>
        <v>0</v>
      </c>
      <c r="CK184" s="6"/>
      <c r="CL184" s="6"/>
    </row>
    <row r="185" spans="1:90" x14ac:dyDescent="0.35">
      <c r="A185" s="8">
        <v>184</v>
      </c>
      <c r="B185" s="6"/>
      <c r="C185" s="266"/>
      <c r="D185" s="266"/>
      <c r="E185" s="266"/>
      <c r="F185" s="140"/>
      <c r="G185" s="140"/>
      <c r="H185" s="274"/>
      <c r="I185" s="6"/>
      <c r="J185" s="8"/>
      <c r="K185" s="8"/>
      <c r="L185" s="8"/>
      <c r="M185" s="6"/>
      <c r="N185" s="275"/>
      <c r="O185" s="6"/>
      <c r="P185" s="8"/>
      <c r="Q185" s="8"/>
      <c r="R185" s="9"/>
      <c r="S185" s="272"/>
      <c r="V185" s="245">
        <f t="shared" si="110"/>
        <v>0</v>
      </c>
      <c r="W185" s="146">
        <f t="shared" si="117"/>
        <v>0</v>
      </c>
      <c r="X185" s="146">
        <f t="shared" si="109"/>
        <v>0</v>
      </c>
      <c r="Z185" s="42">
        <f t="shared" si="111"/>
        <v>0</v>
      </c>
      <c r="AH185" s="246">
        <f t="shared" si="112"/>
        <v>0</v>
      </c>
      <c r="AT185" s="6">
        <f t="shared" si="122"/>
        <v>0</v>
      </c>
      <c r="AU185" s="6">
        <f t="shared" si="122"/>
        <v>0</v>
      </c>
      <c r="AV185" s="6">
        <f t="shared" si="122"/>
        <v>0</v>
      </c>
      <c r="AW185" s="6">
        <f t="shared" si="122"/>
        <v>0</v>
      </c>
      <c r="AX185" s="6">
        <f t="shared" si="122"/>
        <v>0</v>
      </c>
      <c r="AY185" s="6">
        <f t="shared" si="122"/>
        <v>0</v>
      </c>
      <c r="AZ185" s="6">
        <f t="shared" si="122"/>
        <v>0</v>
      </c>
      <c r="BA185" s="6">
        <f t="shared" si="122"/>
        <v>0</v>
      </c>
      <c r="BB185" s="6">
        <f t="shared" si="122"/>
        <v>0</v>
      </c>
      <c r="BC185" s="6">
        <f t="shared" si="122"/>
        <v>0</v>
      </c>
      <c r="BD185" s="6">
        <f t="shared" si="123"/>
        <v>0</v>
      </c>
      <c r="BE185" s="6">
        <f t="shared" si="123"/>
        <v>0</v>
      </c>
      <c r="BF185" s="6">
        <f t="shared" si="123"/>
        <v>0</v>
      </c>
      <c r="BG185" s="6">
        <f t="shared" si="123"/>
        <v>0</v>
      </c>
      <c r="BH185" s="6">
        <f t="shared" si="123"/>
        <v>0</v>
      </c>
      <c r="BI185" s="6">
        <f t="shared" si="123"/>
        <v>0</v>
      </c>
      <c r="BJ185" s="6">
        <f t="shared" si="123"/>
        <v>0</v>
      </c>
      <c r="BK185" s="6">
        <f t="shared" si="123"/>
        <v>0</v>
      </c>
      <c r="BL185" s="6">
        <f t="shared" si="123"/>
        <v>0</v>
      </c>
      <c r="BM185" s="6">
        <f t="shared" si="123"/>
        <v>0</v>
      </c>
      <c r="BN185" s="6">
        <f t="shared" si="124"/>
        <v>0</v>
      </c>
      <c r="BO185" s="6">
        <f t="shared" si="124"/>
        <v>0</v>
      </c>
      <c r="BP185" s="6">
        <f t="shared" si="124"/>
        <v>0</v>
      </c>
      <c r="BQ185" s="6">
        <f t="shared" si="124"/>
        <v>0</v>
      </c>
      <c r="BR185" s="6">
        <f t="shared" si="124"/>
        <v>0</v>
      </c>
      <c r="BS185" s="6">
        <f t="shared" si="124"/>
        <v>0</v>
      </c>
      <c r="BT185" s="6">
        <f t="shared" si="124"/>
        <v>0</v>
      </c>
      <c r="BU185" s="6">
        <f t="shared" si="124"/>
        <v>0</v>
      </c>
      <c r="BV185" s="6">
        <f t="shared" si="124"/>
        <v>0</v>
      </c>
      <c r="BW185" s="6">
        <f t="shared" si="124"/>
        <v>0</v>
      </c>
      <c r="BX185" s="6">
        <f t="shared" si="125"/>
        <v>0</v>
      </c>
      <c r="BY185" s="6">
        <f t="shared" si="125"/>
        <v>0</v>
      </c>
      <c r="BZ185" s="6">
        <f t="shared" si="125"/>
        <v>0</v>
      </c>
      <c r="CA185" s="6">
        <f t="shared" si="125"/>
        <v>0</v>
      </c>
      <c r="CB185" s="6">
        <f t="shared" si="125"/>
        <v>0</v>
      </c>
      <c r="CC185" s="6">
        <f t="shared" si="125"/>
        <v>0</v>
      </c>
      <c r="CD185" s="6">
        <f t="shared" si="125"/>
        <v>0</v>
      </c>
      <c r="CE185" s="6">
        <f t="shared" si="125"/>
        <v>0</v>
      </c>
      <c r="CF185" s="6">
        <f t="shared" si="125"/>
        <v>0</v>
      </c>
      <c r="CG185" s="6">
        <f t="shared" si="125"/>
        <v>0</v>
      </c>
      <c r="CH185" s="6">
        <f t="shared" si="125"/>
        <v>0</v>
      </c>
      <c r="CI185" s="6">
        <f t="shared" si="125"/>
        <v>0</v>
      </c>
      <c r="CJ185" s="6">
        <f t="shared" si="125"/>
        <v>0</v>
      </c>
      <c r="CK185" s="6"/>
      <c r="CL185" s="6"/>
    </row>
    <row r="186" spans="1:90" x14ac:dyDescent="0.35">
      <c r="A186" s="8">
        <v>185</v>
      </c>
      <c r="B186" s="6"/>
      <c r="C186" s="266"/>
      <c r="D186" s="266"/>
      <c r="E186" s="266"/>
      <c r="F186" s="140"/>
      <c r="G186" s="140"/>
      <c r="H186" s="274"/>
      <c r="I186" s="6"/>
      <c r="J186" s="8"/>
      <c r="K186" s="8"/>
      <c r="L186" s="8"/>
      <c r="M186" s="6"/>
      <c r="N186" s="275"/>
      <c r="O186" s="6"/>
      <c r="P186" s="8"/>
      <c r="Q186" s="8"/>
      <c r="R186" s="9"/>
      <c r="S186" s="272"/>
      <c r="V186" s="245">
        <f t="shared" si="110"/>
        <v>0</v>
      </c>
      <c r="W186" s="146">
        <f t="shared" si="117"/>
        <v>0</v>
      </c>
      <c r="X186" s="146">
        <f t="shared" si="109"/>
        <v>0</v>
      </c>
      <c r="Z186" s="42">
        <f t="shared" si="111"/>
        <v>0</v>
      </c>
      <c r="AH186" s="246">
        <f t="shared" si="112"/>
        <v>0</v>
      </c>
      <c r="AT186" s="6">
        <f t="shared" si="122"/>
        <v>0</v>
      </c>
      <c r="AU186" s="6">
        <f t="shared" si="122"/>
        <v>0</v>
      </c>
      <c r="AV186" s="6">
        <f t="shared" si="122"/>
        <v>0</v>
      </c>
      <c r="AW186" s="6">
        <f t="shared" si="122"/>
        <v>0</v>
      </c>
      <c r="AX186" s="6">
        <f t="shared" si="122"/>
        <v>0</v>
      </c>
      <c r="AY186" s="6">
        <f t="shared" si="122"/>
        <v>0</v>
      </c>
      <c r="AZ186" s="6">
        <f t="shared" si="122"/>
        <v>0</v>
      </c>
      <c r="BA186" s="6">
        <f t="shared" si="122"/>
        <v>0</v>
      </c>
      <c r="BB186" s="6">
        <f t="shared" si="122"/>
        <v>0</v>
      </c>
      <c r="BC186" s="6">
        <f t="shared" si="122"/>
        <v>0</v>
      </c>
      <c r="BD186" s="6">
        <f t="shared" si="123"/>
        <v>0</v>
      </c>
      <c r="BE186" s="6">
        <f t="shared" si="123"/>
        <v>0</v>
      </c>
      <c r="BF186" s="6">
        <f t="shared" si="123"/>
        <v>0</v>
      </c>
      <c r="BG186" s="6">
        <f t="shared" si="123"/>
        <v>0</v>
      </c>
      <c r="BH186" s="6">
        <f t="shared" si="123"/>
        <v>0</v>
      </c>
      <c r="BI186" s="6">
        <f t="shared" si="123"/>
        <v>0</v>
      </c>
      <c r="BJ186" s="6">
        <f t="shared" si="123"/>
        <v>0</v>
      </c>
      <c r="BK186" s="6">
        <f t="shared" si="123"/>
        <v>0</v>
      </c>
      <c r="BL186" s="6">
        <f t="shared" si="123"/>
        <v>0</v>
      </c>
      <c r="BM186" s="6">
        <f t="shared" si="123"/>
        <v>0</v>
      </c>
      <c r="BN186" s="6">
        <f t="shared" si="124"/>
        <v>0</v>
      </c>
      <c r="BO186" s="6">
        <f t="shared" si="124"/>
        <v>0</v>
      </c>
      <c r="BP186" s="6">
        <f t="shared" si="124"/>
        <v>0</v>
      </c>
      <c r="BQ186" s="6">
        <f t="shared" si="124"/>
        <v>0</v>
      </c>
      <c r="BR186" s="6">
        <f t="shared" si="124"/>
        <v>0</v>
      </c>
      <c r="BS186" s="6">
        <f t="shared" si="124"/>
        <v>0</v>
      </c>
      <c r="BT186" s="6">
        <f t="shared" si="124"/>
        <v>0</v>
      </c>
      <c r="BU186" s="6">
        <f t="shared" si="124"/>
        <v>0</v>
      </c>
      <c r="BV186" s="6">
        <f t="shared" si="124"/>
        <v>0</v>
      </c>
      <c r="BW186" s="6">
        <f t="shared" si="124"/>
        <v>0</v>
      </c>
      <c r="BX186" s="6">
        <f t="shared" si="125"/>
        <v>0</v>
      </c>
      <c r="BY186" s="6">
        <f t="shared" si="125"/>
        <v>0</v>
      </c>
      <c r="BZ186" s="6">
        <f t="shared" si="125"/>
        <v>0</v>
      </c>
      <c r="CA186" s="6">
        <f t="shared" si="125"/>
        <v>0</v>
      </c>
      <c r="CB186" s="6">
        <f t="shared" si="125"/>
        <v>0</v>
      </c>
      <c r="CC186" s="6">
        <f t="shared" si="125"/>
        <v>0</v>
      </c>
      <c r="CD186" s="6">
        <f t="shared" si="125"/>
        <v>0</v>
      </c>
      <c r="CE186" s="6">
        <f t="shared" si="125"/>
        <v>0</v>
      </c>
      <c r="CF186" s="6">
        <f t="shared" si="125"/>
        <v>0</v>
      </c>
      <c r="CG186" s="6">
        <f t="shared" si="125"/>
        <v>0</v>
      </c>
      <c r="CH186" s="6">
        <f t="shared" si="125"/>
        <v>0</v>
      </c>
      <c r="CI186" s="6">
        <f t="shared" si="125"/>
        <v>0</v>
      </c>
      <c r="CJ186" s="6">
        <f t="shared" si="125"/>
        <v>0</v>
      </c>
      <c r="CK186" s="6"/>
      <c r="CL186" s="6"/>
    </row>
    <row r="187" spans="1:90" x14ac:dyDescent="0.35">
      <c r="A187" s="8">
        <v>186</v>
      </c>
      <c r="B187" s="6"/>
      <c r="C187" s="266"/>
      <c r="D187" s="266"/>
      <c r="E187" s="266"/>
      <c r="F187" s="140"/>
      <c r="G187" s="140"/>
      <c r="H187" s="274"/>
      <c r="I187" s="6"/>
      <c r="J187" s="8"/>
      <c r="K187" s="8"/>
      <c r="L187" s="8"/>
      <c r="M187" s="6"/>
      <c r="N187" s="275"/>
      <c r="O187" s="6"/>
      <c r="P187" s="8"/>
      <c r="Q187" s="8"/>
      <c r="R187" s="9"/>
      <c r="S187" s="272"/>
      <c r="V187" s="245">
        <f t="shared" si="110"/>
        <v>0</v>
      </c>
      <c r="W187" s="146">
        <f t="shared" si="117"/>
        <v>0</v>
      </c>
      <c r="X187" s="146">
        <f t="shared" si="109"/>
        <v>0</v>
      </c>
      <c r="Z187" s="42">
        <f t="shared" si="111"/>
        <v>0</v>
      </c>
      <c r="AH187" s="246">
        <f t="shared" si="112"/>
        <v>0</v>
      </c>
      <c r="AT187" s="6">
        <f t="shared" si="122"/>
        <v>0</v>
      </c>
      <c r="AU187" s="6">
        <f t="shared" si="122"/>
        <v>0</v>
      </c>
      <c r="AV187" s="6">
        <f t="shared" si="122"/>
        <v>0</v>
      </c>
      <c r="AW187" s="6">
        <f t="shared" si="122"/>
        <v>0</v>
      </c>
      <c r="AX187" s="6">
        <f t="shared" si="122"/>
        <v>0</v>
      </c>
      <c r="AY187" s="6">
        <f t="shared" si="122"/>
        <v>0</v>
      </c>
      <c r="AZ187" s="6">
        <f t="shared" si="122"/>
        <v>0</v>
      </c>
      <c r="BA187" s="6">
        <f t="shared" si="122"/>
        <v>0</v>
      </c>
      <c r="BB187" s="6">
        <f t="shared" si="122"/>
        <v>0</v>
      </c>
      <c r="BC187" s="6">
        <f t="shared" si="122"/>
        <v>0</v>
      </c>
      <c r="BD187" s="6">
        <f t="shared" si="123"/>
        <v>0</v>
      </c>
      <c r="BE187" s="6">
        <f t="shared" si="123"/>
        <v>0</v>
      </c>
      <c r="BF187" s="6">
        <f t="shared" si="123"/>
        <v>0</v>
      </c>
      <c r="BG187" s="6">
        <f t="shared" si="123"/>
        <v>0</v>
      </c>
      <c r="BH187" s="6">
        <f t="shared" si="123"/>
        <v>0</v>
      </c>
      <c r="BI187" s="6">
        <f t="shared" si="123"/>
        <v>0</v>
      </c>
      <c r="BJ187" s="6">
        <f t="shared" si="123"/>
        <v>0</v>
      </c>
      <c r="BK187" s="6">
        <f t="shared" si="123"/>
        <v>0</v>
      </c>
      <c r="BL187" s="6">
        <f t="shared" si="123"/>
        <v>0</v>
      </c>
      <c r="BM187" s="6">
        <f t="shared" si="123"/>
        <v>0</v>
      </c>
      <c r="BN187" s="6">
        <f t="shared" si="124"/>
        <v>0</v>
      </c>
      <c r="BO187" s="6">
        <f t="shared" si="124"/>
        <v>0</v>
      </c>
      <c r="BP187" s="6">
        <f t="shared" si="124"/>
        <v>0</v>
      </c>
      <c r="BQ187" s="6">
        <f t="shared" si="124"/>
        <v>0</v>
      </c>
      <c r="BR187" s="6">
        <f t="shared" si="124"/>
        <v>0</v>
      </c>
      <c r="BS187" s="6">
        <f t="shared" si="124"/>
        <v>0</v>
      </c>
      <c r="BT187" s="6">
        <f t="shared" si="124"/>
        <v>0</v>
      </c>
      <c r="BU187" s="6">
        <f t="shared" si="124"/>
        <v>0</v>
      </c>
      <c r="BV187" s="6">
        <f t="shared" si="124"/>
        <v>0</v>
      </c>
      <c r="BW187" s="6">
        <f t="shared" si="124"/>
        <v>0</v>
      </c>
      <c r="BX187" s="6">
        <f t="shared" si="125"/>
        <v>0</v>
      </c>
      <c r="BY187" s="6">
        <f t="shared" si="125"/>
        <v>0</v>
      </c>
      <c r="BZ187" s="6">
        <f t="shared" si="125"/>
        <v>0</v>
      </c>
      <c r="CA187" s="6">
        <f t="shared" si="125"/>
        <v>0</v>
      </c>
      <c r="CB187" s="6">
        <f t="shared" si="125"/>
        <v>0</v>
      </c>
      <c r="CC187" s="6">
        <f t="shared" si="125"/>
        <v>0</v>
      </c>
      <c r="CD187" s="6">
        <f t="shared" si="125"/>
        <v>0</v>
      </c>
      <c r="CE187" s="6">
        <f t="shared" si="125"/>
        <v>0</v>
      </c>
      <c r="CF187" s="6">
        <f t="shared" si="125"/>
        <v>0</v>
      </c>
      <c r="CG187" s="6">
        <f t="shared" si="125"/>
        <v>0</v>
      </c>
      <c r="CH187" s="6">
        <f t="shared" si="125"/>
        <v>0</v>
      </c>
      <c r="CI187" s="6">
        <f t="shared" si="125"/>
        <v>0</v>
      </c>
      <c r="CJ187" s="6">
        <f t="shared" si="125"/>
        <v>0</v>
      </c>
      <c r="CK187" s="6"/>
      <c r="CL187" s="6"/>
    </row>
    <row r="188" spans="1:90" x14ac:dyDescent="0.35">
      <c r="A188" s="8">
        <v>187</v>
      </c>
      <c r="B188" s="6"/>
      <c r="C188" s="266"/>
      <c r="D188" s="266"/>
      <c r="E188" s="266"/>
      <c r="F188" s="140"/>
      <c r="G188" s="140"/>
      <c r="H188" s="274"/>
      <c r="I188" s="6"/>
      <c r="J188" s="8"/>
      <c r="K188" s="8"/>
      <c r="L188" s="8"/>
      <c r="M188" s="6"/>
      <c r="N188" s="275"/>
      <c r="O188" s="6"/>
      <c r="P188" s="8"/>
      <c r="Q188" s="8"/>
      <c r="R188" s="9"/>
      <c r="S188" s="272"/>
      <c r="V188" s="245">
        <f t="shared" si="110"/>
        <v>0</v>
      </c>
      <c r="W188" s="146">
        <f t="shared" si="117"/>
        <v>0</v>
      </c>
      <c r="X188" s="146">
        <f t="shared" si="109"/>
        <v>0</v>
      </c>
      <c r="Z188" s="42">
        <f t="shared" si="111"/>
        <v>0</v>
      </c>
      <c r="AH188" s="246">
        <f t="shared" si="112"/>
        <v>0</v>
      </c>
      <c r="AT188" s="6">
        <f t="shared" si="122"/>
        <v>0</v>
      </c>
      <c r="AU188" s="6">
        <f t="shared" si="122"/>
        <v>0</v>
      </c>
      <c r="AV188" s="6">
        <f t="shared" si="122"/>
        <v>0</v>
      </c>
      <c r="AW188" s="6">
        <f t="shared" si="122"/>
        <v>0</v>
      </c>
      <c r="AX188" s="6">
        <f t="shared" si="122"/>
        <v>0</v>
      </c>
      <c r="AY188" s="6">
        <f t="shared" si="122"/>
        <v>0</v>
      </c>
      <c r="AZ188" s="6">
        <f t="shared" si="122"/>
        <v>0</v>
      </c>
      <c r="BA188" s="6">
        <f t="shared" si="122"/>
        <v>0</v>
      </c>
      <c r="BB188" s="6">
        <f t="shared" si="122"/>
        <v>0</v>
      </c>
      <c r="BC188" s="6">
        <f t="shared" si="122"/>
        <v>0</v>
      </c>
      <c r="BD188" s="6">
        <f t="shared" si="123"/>
        <v>0</v>
      </c>
      <c r="BE188" s="6">
        <f t="shared" si="123"/>
        <v>0</v>
      </c>
      <c r="BF188" s="6">
        <f t="shared" si="123"/>
        <v>0</v>
      </c>
      <c r="BG188" s="6">
        <f t="shared" si="123"/>
        <v>0</v>
      </c>
      <c r="BH188" s="6">
        <f t="shared" si="123"/>
        <v>0</v>
      </c>
      <c r="BI188" s="6">
        <f t="shared" si="123"/>
        <v>0</v>
      </c>
      <c r="BJ188" s="6">
        <f t="shared" si="123"/>
        <v>0</v>
      </c>
      <c r="BK188" s="6">
        <f t="shared" si="123"/>
        <v>0</v>
      </c>
      <c r="BL188" s="6">
        <f t="shared" si="123"/>
        <v>0</v>
      </c>
      <c r="BM188" s="6">
        <f t="shared" si="123"/>
        <v>0</v>
      </c>
      <c r="BN188" s="6">
        <f t="shared" si="124"/>
        <v>0</v>
      </c>
      <c r="BO188" s="6">
        <f t="shared" si="124"/>
        <v>0</v>
      </c>
      <c r="BP188" s="6">
        <f t="shared" si="124"/>
        <v>0</v>
      </c>
      <c r="BQ188" s="6">
        <f t="shared" si="124"/>
        <v>0</v>
      </c>
      <c r="BR188" s="6">
        <f t="shared" si="124"/>
        <v>0</v>
      </c>
      <c r="BS188" s="6">
        <f t="shared" si="124"/>
        <v>0</v>
      </c>
      <c r="BT188" s="6">
        <f t="shared" si="124"/>
        <v>0</v>
      </c>
      <c r="BU188" s="6">
        <f t="shared" si="124"/>
        <v>0</v>
      </c>
      <c r="BV188" s="6">
        <f t="shared" si="124"/>
        <v>0</v>
      </c>
      <c r="BW188" s="6">
        <f t="shared" si="124"/>
        <v>0</v>
      </c>
      <c r="BX188" s="6">
        <f t="shared" si="125"/>
        <v>0</v>
      </c>
      <c r="BY188" s="6">
        <f t="shared" si="125"/>
        <v>0</v>
      </c>
      <c r="BZ188" s="6">
        <f t="shared" si="125"/>
        <v>0</v>
      </c>
      <c r="CA188" s="6">
        <f t="shared" si="125"/>
        <v>0</v>
      </c>
      <c r="CB188" s="6">
        <f t="shared" si="125"/>
        <v>0</v>
      </c>
      <c r="CC188" s="6">
        <f t="shared" si="125"/>
        <v>0</v>
      </c>
      <c r="CD188" s="6">
        <f t="shared" si="125"/>
        <v>0</v>
      </c>
      <c r="CE188" s="6">
        <f t="shared" si="125"/>
        <v>0</v>
      </c>
      <c r="CF188" s="6">
        <f t="shared" si="125"/>
        <v>0</v>
      </c>
      <c r="CG188" s="6">
        <f t="shared" si="125"/>
        <v>0</v>
      </c>
      <c r="CH188" s="6">
        <f t="shared" si="125"/>
        <v>0</v>
      </c>
      <c r="CI188" s="6">
        <f t="shared" si="125"/>
        <v>0</v>
      </c>
      <c r="CJ188" s="6">
        <f t="shared" si="125"/>
        <v>0</v>
      </c>
      <c r="CK188" s="6"/>
      <c r="CL188" s="6"/>
    </row>
    <row r="189" spans="1:90" x14ac:dyDescent="0.35">
      <c r="A189" s="8">
        <v>188</v>
      </c>
      <c r="B189" s="6"/>
      <c r="C189" s="266"/>
      <c r="D189" s="266"/>
      <c r="E189" s="266"/>
      <c r="F189" s="140"/>
      <c r="G189" s="140"/>
      <c r="H189" s="274"/>
      <c r="I189" s="6"/>
      <c r="J189" s="8"/>
      <c r="K189" s="8"/>
      <c r="L189" s="8"/>
      <c r="M189" s="6"/>
      <c r="N189" s="275"/>
      <c r="O189" s="6"/>
      <c r="P189" s="8"/>
      <c r="Q189" s="8"/>
      <c r="R189" s="9"/>
      <c r="S189" s="272"/>
      <c r="V189" s="245">
        <f t="shared" si="110"/>
        <v>0</v>
      </c>
      <c r="W189" s="146">
        <f t="shared" si="117"/>
        <v>0</v>
      </c>
      <c r="X189" s="146">
        <f t="shared" ref="X189:X201" si="126">(D189-C189)</f>
        <v>0</v>
      </c>
      <c r="Z189" s="42">
        <f t="shared" si="111"/>
        <v>0</v>
      </c>
      <c r="AH189" s="246">
        <f t="shared" si="112"/>
        <v>0</v>
      </c>
      <c r="AT189" s="6">
        <f t="shared" si="122"/>
        <v>0</v>
      </c>
      <c r="AU189" s="6">
        <f t="shared" si="122"/>
        <v>0</v>
      </c>
      <c r="AV189" s="6">
        <f t="shared" si="122"/>
        <v>0</v>
      </c>
      <c r="AW189" s="6">
        <f t="shared" si="122"/>
        <v>0</v>
      </c>
      <c r="AX189" s="6">
        <f t="shared" si="122"/>
        <v>0</v>
      </c>
      <c r="AY189" s="6">
        <f t="shared" si="122"/>
        <v>0</v>
      </c>
      <c r="AZ189" s="6">
        <f t="shared" si="122"/>
        <v>0</v>
      </c>
      <c r="BA189" s="6">
        <f t="shared" si="122"/>
        <v>0</v>
      </c>
      <c r="BB189" s="6">
        <f t="shared" si="122"/>
        <v>0</v>
      </c>
      <c r="BC189" s="6">
        <f t="shared" si="122"/>
        <v>0</v>
      </c>
      <c r="BD189" s="6">
        <f t="shared" si="123"/>
        <v>0</v>
      </c>
      <c r="BE189" s="6">
        <f t="shared" si="123"/>
        <v>0</v>
      </c>
      <c r="BF189" s="6">
        <f t="shared" si="123"/>
        <v>0</v>
      </c>
      <c r="BG189" s="6">
        <f t="shared" si="123"/>
        <v>0</v>
      </c>
      <c r="BH189" s="6">
        <f t="shared" si="123"/>
        <v>0</v>
      </c>
      <c r="BI189" s="6">
        <f t="shared" si="123"/>
        <v>0</v>
      </c>
      <c r="BJ189" s="6">
        <f t="shared" si="123"/>
        <v>0</v>
      </c>
      <c r="BK189" s="6">
        <f t="shared" si="123"/>
        <v>0</v>
      </c>
      <c r="BL189" s="6">
        <f t="shared" si="123"/>
        <v>0</v>
      </c>
      <c r="BM189" s="6">
        <f t="shared" si="123"/>
        <v>0</v>
      </c>
      <c r="BN189" s="6">
        <f t="shared" si="124"/>
        <v>0</v>
      </c>
      <c r="BO189" s="6">
        <f t="shared" si="124"/>
        <v>0</v>
      </c>
      <c r="BP189" s="6">
        <f t="shared" si="124"/>
        <v>0</v>
      </c>
      <c r="BQ189" s="6">
        <f t="shared" si="124"/>
        <v>0</v>
      </c>
      <c r="BR189" s="6">
        <f t="shared" si="124"/>
        <v>0</v>
      </c>
      <c r="BS189" s="6">
        <f t="shared" si="124"/>
        <v>0</v>
      </c>
      <c r="BT189" s="6">
        <f t="shared" si="124"/>
        <v>0</v>
      </c>
      <c r="BU189" s="6">
        <f t="shared" si="124"/>
        <v>0</v>
      </c>
      <c r="BV189" s="6">
        <f t="shared" si="124"/>
        <v>0</v>
      </c>
      <c r="BW189" s="6">
        <f t="shared" si="124"/>
        <v>0</v>
      </c>
      <c r="BX189" s="6">
        <f t="shared" si="125"/>
        <v>0</v>
      </c>
      <c r="BY189" s="6">
        <f t="shared" si="125"/>
        <v>0</v>
      </c>
      <c r="BZ189" s="6">
        <f t="shared" si="125"/>
        <v>0</v>
      </c>
      <c r="CA189" s="6">
        <f t="shared" si="125"/>
        <v>0</v>
      </c>
      <c r="CB189" s="6">
        <f t="shared" si="125"/>
        <v>0</v>
      </c>
      <c r="CC189" s="6">
        <f t="shared" si="125"/>
        <v>0</v>
      </c>
      <c r="CD189" s="6">
        <f t="shared" si="125"/>
        <v>0</v>
      </c>
      <c r="CE189" s="6">
        <f t="shared" si="125"/>
        <v>0</v>
      </c>
      <c r="CF189" s="6">
        <f t="shared" si="125"/>
        <v>0</v>
      </c>
      <c r="CG189" s="6">
        <f t="shared" si="125"/>
        <v>0</v>
      </c>
      <c r="CH189" s="6">
        <f t="shared" si="125"/>
        <v>0</v>
      </c>
      <c r="CI189" s="6">
        <f t="shared" si="125"/>
        <v>0</v>
      </c>
      <c r="CJ189" s="6">
        <f t="shared" si="125"/>
        <v>0</v>
      </c>
      <c r="CK189" s="6"/>
      <c r="CL189" s="6"/>
    </row>
    <row r="190" spans="1:90" x14ac:dyDescent="0.35">
      <c r="A190" s="8">
        <v>189</v>
      </c>
      <c r="B190" s="6"/>
      <c r="C190" s="266"/>
      <c r="D190" s="266"/>
      <c r="E190" s="266"/>
      <c r="F190" s="140"/>
      <c r="G190" s="140"/>
      <c r="H190" s="274"/>
      <c r="I190" s="6"/>
      <c r="J190" s="8"/>
      <c r="K190" s="8"/>
      <c r="L190" s="8"/>
      <c r="M190" s="6"/>
      <c r="N190" s="275"/>
      <c r="O190" s="6"/>
      <c r="P190" s="8"/>
      <c r="Q190" s="8"/>
      <c r="R190" s="9"/>
      <c r="S190" s="272"/>
      <c r="V190" s="245">
        <f t="shared" si="110"/>
        <v>0</v>
      </c>
      <c r="W190" s="146">
        <f t="shared" si="117"/>
        <v>0</v>
      </c>
      <c r="X190" s="146">
        <f t="shared" si="126"/>
        <v>0</v>
      </c>
      <c r="Z190" s="42">
        <f t="shared" si="111"/>
        <v>0</v>
      </c>
      <c r="AH190" s="246">
        <f t="shared" si="112"/>
        <v>0</v>
      </c>
      <c r="AT190" s="6">
        <f t="shared" si="122"/>
        <v>0</v>
      </c>
      <c r="AU190" s="6">
        <f t="shared" si="122"/>
        <v>0</v>
      </c>
      <c r="AV190" s="6">
        <f t="shared" si="122"/>
        <v>0</v>
      </c>
      <c r="AW190" s="6">
        <f t="shared" si="122"/>
        <v>0</v>
      </c>
      <c r="AX190" s="6">
        <f t="shared" si="122"/>
        <v>0</v>
      </c>
      <c r="AY190" s="6">
        <f t="shared" si="122"/>
        <v>0</v>
      </c>
      <c r="AZ190" s="6">
        <f t="shared" si="122"/>
        <v>0</v>
      </c>
      <c r="BA190" s="6">
        <f t="shared" si="122"/>
        <v>0</v>
      </c>
      <c r="BB190" s="6">
        <f t="shared" si="122"/>
        <v>0</v>
      </c>
      <c r="BC190" s="6">
        <f t="shared" si="122"/>
        <v>0</v>
      </c>
      <c r="BD190" s="6">
        <f t="shared" si="123"/>
        <v>0</v>
      </c>
      <c r="BE190" s="6">
        <f t="shared" si="123"/>
        <v>0</v>
      </c>
      <c r="BF190" s="6">
        <f t="shared" si="123"/>
        <v>0</v>
      </c>
      <c r="BG190" s="6">
        <f t="shared" si="123"/>
        <v>0</v>
      </c>
      <c r="BH190" s="6">
        <f t="shared" si="123"/>
        <v>0</v>
      </c>
      <c r="BI190" s="6">
        <f t="shared" si="123"/>
        <v>0</v>
      </c>
      <c r="BJ190" s="6">
        <f t="shared" si="123"/>
        <v>0</v>
      </c>
      <c r="BK190" s="6">
        <f t="shared" si="123"/>
        <v>0</v>
      </c>
      <c r="BL190" s="6">
        <f t="shared" si="123"/>
        <v>0</v>
      </c>
      <c r="BM190" s="6">
        <f t="shared" si="123"/>
        <v>0</v>
      </c>
      <c r="BN190" s="6">
        <f t="shared" si="124"/>
        <v>0</v>
      </c>
      <c r="BO190" s="6">
        <f t="shared" si="124"/>
        <v>0</v>
      </c>
      <c r="BP190" s="6">
        <f t="shared" si="124"/>
        <v>0</v>
      </c>
      <c r="BQ190" s="6">
        <f t="shared" si="124"/>
        <v>0</v>
      </c>
      <c r="BR190" s="6">
        <f t="shared" si="124"/>
        <v>0</v>
      </c>
      <c r="BS190" s="6">
        <f t="shared" si="124"/>
        <v>0</v>
      </c>
      <c r="BT190" s="6">
        <f t="shared" si="124"/>
        <v>0</v>
      </c>
      <c r="BU190" s="6">
        <f t="shared" si="124"/>
        <v>0</v>
      </c>
      <c r="BV190" s="6">
        <f t="shared" si="124"/>
        <v>0</v>
      </c>
      <c r="BW190" s="6">
        <f t="shared" si="124"/>
        <v>0</v>
      </c>
      <c r="BX190" s="6">
        <f t="shared" si="125"/>
        <v>0</v>
      </c>
      <c r="BY190" s="6">
        <f t="shared" si="125"/>
        <v>0</v>
      </c>
      <c r="BZ190" s="6">
        <f t="shared" si="125"/>
        <v>0</v>
      </c>
      <c r="CA190" s="6">
        <f t="shared" si="125"/>
        <v>0</v>
      </c>
      <c r="CB190" s="6">
        <f t="shared" si="125"/>
        <v>0</v>
      </c>
      <c r="CC190" s="6">
        <f t="shared" si="125"/>
        <v>0</v>
      </c>
      <c r="CD190" s="6">
        <f t="shared" si="125"/>
        <v>0</v>
      </c>
      <c r="CE190" s="6">
        <f t="shared" si="125"/>
        <v>0</v>
      </c>
      <c r="CF190" s="6">
        <f t="shared" si="125"/>
        <v>0</v>
      </c>
      <c r="CG190" s="6">
        <f t="shared" si="125"/>
        <v>0</v>
      </c>
      <c r="CH190" s="6">
        <f t="shared" si="125"/>
        <v>0</v>
      </c>
      <c r="CI190" s="6">
        <f t="shared" si="125"/>
        <v>0</v>
      </c>
      <c r="CJ190" s="6">
        <f t="shared" si="125"/>
        <v>0</v>
      </c>
      <c r="CK190" s="6"/>
      <c r="CL190" s="6"/>
    </row>
    <row r="191" spans="1:90" x14ac:dyDescent="0.35">
      <c r="A191" s="8">
        <v>190</v>
      </c>
      <c r="B191" s="6"/>
      <c r="C191" s="266"/>
      <c r="D191" s="266"/>
      <c r="E191" s="266"/>
      <c r="F191" s="140"/>
      <c r="G191" s="140"/>
      <c r="H191" s="274"/>
      <c r="I191" s="6"/>
      <c r="J191" s="8"/>
      <c r="K191" s="8"/>
      <c r="L191" s="8"/>
      <c r="M191" s="6"/>
      <c r="N191" s="275"/>
      <c r="O191" s="6"/>
      <c r="P191" s="8"/>
      <c r="Q191" s="8"/>
      <c r="R191" s="9"/>
      <c r="S191" s="272"/>
      <c r="V191" s="245">
        <f t="shared" si="110"/>
        <v>0</v>
      </c>
      <c r="W191" s="146">
        <f t="shared" si="117"/>
        <v>0</v>
      </c>
      <c r="X191" s="146">
        <f t="shared" si="126"/>
        <v>0</v>
      </c>
      <c r="Z191" s="42">
        <f t="shared" si="111"/>
        <v>0</v>
      </c>
      <c r="AH191" s="246">
        <f t="shared" si="112"/>
        <v>0</v>
      </c>
      <c r="AT191" s="6">
        <f t="shared" si="122"/>
        <v>0</v>
      </c>
      <c r="AU191" s="6">
        <f t="shared" si="122"/>
        <v>0</v>
      </c>
      <c r="AV191" s="6">
        <f t="shared" si="122"/>
        <v>0</v>
      </c>
      <c r="AW191" s="6">
        <f t="shared" si="122"/>
        <v>0</v>
      </c>
      <c r="AX191" s="6">
        <f t="shared" si="122"/>
        <v>0</v>
      </c>
      <c r="AY191" s="6">
        <f t="shared" si="122"/>
        <v>0</v>
      </c>
      <c r="AZ191" s="6">
        <f t="shared" si="122"/>
        <v>0</v>
      </c>
      <c r="BA191" s="6">
        <f t="shared" si="122"/>
        <v>0</v>
      </c>
      <c r="BB191" s="6">
        <f t="shared" si="122"/>
        <v>0</v>
      </c>
      <c r="BC191" s="6">
        <f t="shared" si="122"/>
        <v>0</v>
      </c>
      <c r="BD191" s="6">
        <f t="shared" si="123"/>
        <v>0</v>
      </c>
      <c r="BE191" s="6">
        <f t="shared" si="123"/>
        <v>0</v>
      </c>
      <c r="BF191" s="6">
        <f t="shared" si="123"/>
        <v>0</v>
      </c>
      <c r="BG191" s="6">
        <f t="shared" si="123"/>
        <v>0</v>
      </c>
      <c r="BH191" s="6">
        <f t="shared" si="123"/>
        <v>0</v>
      </c>
      <c r="BI191" s="6">
        <f t="shared" si="123"/>
        <v>0</v>
      </c>
      <c r="BJ191" s="6">
        <f t="shared" si="123"/>
        <v>0</v>
      </c>
      <c r="BK191" s="6">
        <f t="shared" si="123"/>
        <v>0</v>
      </c>
      <c r="BL191" s="6">
        <f t="shared" si="123"/>
        <v>0</v>
      </c>
      <c r="BM191" s="6">
        <f t="shared" si="123"/>
        <v>0</v>
      </c>
      <c r="BN191" s="6">
        <f t="shared" si="124"/>
        <v>0</v>
      </c>
      <c r="BO191" s="6">
        <f t="shared" si="124"/>
        <v>0</v>
      </c>
      <c r="BP191" s="6">
        <f t="shared" si="124"/>
        <v>0</v>
      </c>
      <c r="BQ191" s="6">
        <f t="shared" si="124"/>
        <v>0</v>
      </c>
      <c r="BR191" s="6">
        <f t="shared" si="124"/>
        <v>0</v>
      </c>
      <c r="BS191" s="6">
        <f t="shared" si="124"/>
        <v>0</v>
      </c>
      <c r="BT191" s="6">
        <f t="shared" si="124"/>
        <v>0</v>
      </c>
      <c r="BU191" s="6">
        <f t="shared" si="124"/>
        <v>0</v>
      </c>
      <c r="BV191" s="6">
        <f t="shared" si="124"/>
        <v>0</v>
      </c>
      <c r="BW191" s="6">
        <f t="shared" si="124"/>
        <v>0</v>
      </c>
      <c r="BX191" s="6">
        <f t="shared" si="125"/>
        <v>0</v>
      </c>
      <c r="BY191" s="6">
        <f t="shared" si="125"/>
        <v>0</v>
      </c>
      <c r="BZ191" s="6">
        <f t="shared" si="125"/>
        <v>0</v>
      </c>
      <c r="CA191" s="6">
        <f t="shared" si="125"/>
        <v>0</v>
      </c>
      <c r="CB191" s="6">
        <f t="shared" si="125"/>
        <v>0</v>
      </c>
      <c r="CC191" s="6">
        <f t="shared" si="125"/>
        <v>0</v>
      </c>
      <c r="CD191" s="6">
        <f t="shared" si="125"/>
        <v>0</v>
      </c>
      <c r="CE191" s="6">
        <f t="shared" si="125"/>
        <v>0</v>
      </c>
      <c r="CF191" s="6">
        <f t="shared" si="125"/>
        <v>0</v>
      </c>
      <c r="CG191" s="6">
        <f t="shared" si="125"/>
        <v>0</v>
      </c>
      <c r="CH191" s="6">
        <f t="shared" si="125"/>
        <v>0</v>
      </c>
      <c r="CI191" s="6">
        <f t="shared" si="125"/>
        <v>0</v>
      </c>
      <c r="CJ191" s="6">
        <f t="shared" si="125"/>
        <v>0</v>
      </c>
      <c r="CK191" s="6"/>
      <c r="CL191" s="6"/>
    </row>
    <row r="192" spans="1:90" x14ac:dyDescent="0.35">
      <c r="A192" s="8">
        <v>191</v>
      </c>
      <c r="B192" s="6"/>
      <c r="C192" s="266"/>
      <c r="D192" s="266"/>
      <c r="E192" s="266"/>
      <c r="F192" s="140"/>
      <c r="G192" s="140"/>
      <c r="H192" s="274"/>
      <c r="I192" s="6"/>
      <c r="J192" s="8"/>
      <c r="K192" s="8"/>
      <c r="L192" s="8"/>
      <c r="M192" s="6"/>
      <c r="N192" s="275"/>
      <c r="O192" s="6"/>
      <c r="P192" s="8"/>
      <c r="Q192" s="8"/>
      <c r="R192" s="9"/>
      <c r="S192" s="272"/>
      <c r="V192" s="245">
        <f t="shared" si="110"/>
        <v>0</v>
      </c>
      <c r="W192" s="146">
        <f t="shared" si="117"/>
        <v>0</v>
      </c>
      <c r="X192" s="146">
        <f t="shared" si="126"/>
        <v>0</v>
      </c>
      <c r="Z192" s="42">
        <f t="shared" si="111"/>
        <v>0</v>
      </c>
      <c r="AH192" s="246">
        <f t="shared" si="112"/>
        <v>0</v>
      </c>
      <c r="AT192" s="6">
        <f t="shared" ref="AT192:BC201" si="127">IF($Z192&lt;AT$1,$X192*$K192,0)</f>
        <v>0</v>
      </c>
      <c r="AU192" s="6">
        <f t="shared" si="127"/>
        <v>0</v>
      </c>
      <c r="AV192" s="6">
        <f t="shared" si="127"/>
        <v>0</v>
      </c>
      <c r="AW192" s="6">
        <f t="shared" si="127"/>
        <v>0</v>
      </c>
      <c r="AX192" s="6">
        <f t="shared" si="127"/>
        <v>0</v>
      </c>
      <c r="AY192" s="6">
        <f t="shared" si="127"/>
        <v>0</v>
      </c>
      <c r="AZ192" s="6">
        <f t="shared" si="127"/>
        <v>0</v>
      </c>
      <c r="BA192" s="6">
        <f t="shared" si="127"/>
        <v>0</v>
      </c>
      <c r="BB192" s="6">
        <f t="shared" si="127"/>
        <v>0</v>
      </c>
      <c r="BC192" s="6">
        <f t="shared" si="127"/>
        <v>0</v>
      </c>
      <c r="BD192" s="6">
        <f t="shared" ref="BD192:BM201" si="128">IF($Z192&lt;BD$1,$X192*$K192,0)</f>
        <v>0</v>
      </c>
      <c r="BE192" s="6">
        <f t="shared" si="128"/>
        <v>0</v>
      </c>
      <c r="BF192" s="6">
        <f t="shared" si="128"/>
        <v>0</v>
      </c>
      <c r="BG192" s="6">
        <f t="shared" si="128"/>
        <v>0</v>
      </c>
      <c r="BH192" s="6">
        <f t="shared" si="128"/>
        <v>0</v>
      </c>
      <c r="BI192" s="6">
        <f t="shared" si="128"/>
        <v>0</v>
      </c>
      <c r="BJ192" s="6">
        <f t="shared" si="128"/>
        <v>0</v>
      </c>
      <c r="BK192" s="6">
        <f t="shared" si="128"/>
        <v>0</v>
      </c>
      <c r="BL192" s="6">
        <f t="shared" si="128"/>
        <v>0</v>
      </c>
      <c r="BM192" s="6">
        <f t="shared" si="128"/>
        <v>0</v>
      </c>
      <c r="BN192" s="6">
        <f t="shared" ref="BN192:BW201" si="129">IF($Z192&lt;BN$1,$X192*$K192,0)</f>
        <v>0</v>
      </c>
      <c r="BO192" s="6">
        <f t="shared" si="129"/>
        <v>0</v>
      </c>
      <c r="BP192" s="6">
        <f t="shared" si="129"/>
        <v>0</v>
      </c>
      <c r="BQ192" s="6">
        <f t="shared" si="129"/>
        <v>0</v>
      </c>
      <c r="BR192" s="6">
        <f t="shared" si="129"/>
        <v>0</v>
      </c>
      <c r="BS192" s="6">
        <f t="shared" si="129"/>
        <v>0</v>
      </c>
      <c r="BT192" s="6">
        <f t="shared" si="129"/>
        <v>0</v>
      </c>
      <c r="BU192" s="6">
        <f t="shared" si="129"/>
        <v>0</v>
      </c>
      <c r="BV192" s="6">
        <f t="shared" si="129"/>
        <v>0</v>
      </c>
      <c r="BW192" s="6">
        <f t="shared" si="129"/>
        <v>0</v>
      </c>
      <c r="BX192" s="6">
        <f t="shared" ref="BX192:CJ201" si="130">IF($Z192&lt;BX$1,$X192*$K192,0)</f>
        <v>0</v>
      </c>
      <c r="BY192" s="6">
        <f t="shared" si="130"/>
        <v>0</v>
      </c>
      <c r="BZ192" s="6">
        <f t="shared" si="130"/>
        <v>0</v>
      </c>
      <c r="CA192" s="6">
        <f t="shared" si="130"/>
        <v>0</v>
      </c>
      <c r="CB192" s="6">
        <f t="shared" si="130"/>
        <v>0</v>
      </c>
      <c r="CC192" s="6">
        <f t="shared" si="130"/>
        <v>0</v>
      </c>
      <c r="CD192" s="6">
        <f t="shared" si="130"/>
        <v>0</v>
      </c>
      <c r="CE192" s="6">
        <f t="shared" si="130"/>
        <v>0</v>
      </c>
      <c r="CF192" s="6">
        <f t="shared" si="130"/>
        <v>0</v>
      </c>
      <c r="CG192" s="6">
        <f t="shared" si="130"/>
        <v>0</v>
      </c>
      <c r="CH192" s="6">
        <f t="shared" si="130"/>
        <v>0</v>
      </c>
      <c r="CI192" s="6">
        <f t="shared" si="130"/>
        <v>0</v>
      </c>
      <c r="CJ192" s="6">
        <f t="shared" si="130"/>
        <v>0</v>
      </c>
      <c r="CK192" s="6"/>
      <c r="CL192" s="6"/>
    </row>
    <row r="193" spans="1:90" x14ac:dyDescent="0.35">
      <c r="A193" s="8">
        <v>192</v>
      </c>
      <c r="B193" s="6"/>
      <c r="C193" s="266"/>
      <c r="D193" s="266"/>
      <c r="E193" s="266"/>
      <c r="F193" s="140"/>
      <c r="G193" s="140"/>
      <c r="H193" s="274"/>
      <c r="I193" s="6"/>
      <c r="J193" s="8"/>
      <c r="K193" s="8"/>
      <c r="L193" s="8"/>
      <c r="M193" s="6"/>
      <c r="N193" s="275"/>
      <c r="O193" s="6"/>
      <c r="P193" s="8"/>
      <c r="Q193" s="8"/>
      <c r="R193" s="9"/>
      <c r="S193" s="272"/>
      <c r="V193" s="245">
        <f t="shared" si="110"/>
        <v>0</v>
      </c>
      <c r="W193" s="146">
        <f t="shared" si="117"/>
        <v>0</v>
      </c>
      <c r="X193" s="146">
        <f t="shared" si="126"/>
        <v>0</v>
      </c>
      <c r="Z193" s="42">
        <f t="shared" si="111"/>
        <v>0</v>
      </c>
      <c r="AH193" s="246">
        <f t="shared" si="112"/>
        <v>0</v>
      </c>
      <c r="AT193" s="6">
        <f t="shared" si="127"/>
        <v>0</v>
      </c>
      <c r="AU193" s="6">
        <f t="shared" si="127"/>
        <v>0</v>
      </c>
      <c r="AV193" s="6">
        <f t="shared" si="127"/>
        <v>0</v>
      </c>
      <c r="AW193" s="6">
        <f t="shared" si="127"/>
        <v>0</v>
      </c>
      <c r="AX193" s="6">
        <f t="shared" si="127"/>
        <v>0</v>
      </c>
      <c r="AY193" s="6">
        <f t="shared" si="127"/>
        <v>0</v>
      </c>
      <c r="AZ193" s="6">
        <f t="shared" si="127"/>
        <v>0</v>
      </c>
      <c r="BA193" s="6">
        <f t="shared" si="127"/>
        <v>0</v>
      </c>
      <c r="BB193" s="6">
        <f t="shared" si="127"/>
        <v>0</v>
      </c>
      <c r="BC193" s="6">
        <f t="shared" si="127"/>
        <v>0</v>
      </c>
      <c r="BD193" s="6">
        <f t="shared" si="128"/>
        <v>0</v>
      </c>
      <c r="BE193" s="6">
        <f t="shared" si="128"/>
        <v>0</v>
      </c>
      <c r="BF193" s="6">
        <f t="shared" si="128"/>
        <v>0</v>
      </c>
      <c r="BG193" s="6">
        <f t="shared" si="128"/>
        <v>0</v>
      </c>
      <c r="BH193" s="6">
        <f t="shared" si="128"/>
        <v>0</v>
      </c>
      <c r="BI193" s="6">
        <f t="shared" si="128"/>
        <v>0</v>
      </c>
      <c r="BJ193" s="6">
        <f t="shared" si="128"/>
        <v>0</v>
      </c>
      <c r="BK193" s="6">
        <f t="shared" si="128"/>
        <v>0</v>
      </c>
      <c r="BL193" s="6">
        <f t="shared" si="128"/>
        <v>0</v>
      </c>
      <c r="BM193" s="6">
        <f t="shared" si="128"/>
        <v>0</v>
      </c>
      <c r="BN193" s="6">
        <f t="shared" si="129"/>
        <v>0</v>
      </c>
      <c r="BO193" s="6">
        <f t="shared" si="129"/>
        <v>0</v>
      </c>
      <c r="BP193" s="6">
        <f t="shared" si="129"/>
        <v>0</v>
      </c>
      <c r="BQ193" s="6">
        <f t="shared" si="129"/>
        <v>0</v>
      </c>
      <c r="BR193" s="6">
        <f t="shared" si="129"/>
        <v>0</v>
      </c>
      <c r="BS193" s="6">
        <f t="shared" si="129"/>
        <v>0</v>
      </c>
      <c r="BT193" s="6">
        <f t="shared" si="129"/>
        <v>0</v>
      </c>
      <c r="BU193" s="6">
        <f t="shared" si="129"/>
        <v>0</v>
      </c>
      <c r="BV193" s="6">
        <f t="shared" si="129"/>
        <v>0</v>
      </c>
      <c r="BW193" s="6">
        <f t="shared" si="129"/>
        <v>0</v>
      </c>
      <c r="BX193" s="6">
        <f t="shared" si="130"/>
        <v>0</v>
      </c>
      <c r="BY193" s="6">
        <f t="shared" si="130"/>
        <v>0</v>
      </c>
      <c r="BZ193" s="6">
        <f t="shared" si="130"/>
        <v>0</v>
      </c>
      <c r="CA193" s="6">
        <f t="shared" si="130"/>
        <v>0</v>
      </c>
      <c r="CB193" s="6">
        <f t="shared" si="130"/>
        <v>0</v>
      </c>
      <c r="CC193" s="6">
        <f t="shared" si="130"/>
        <v>0</v>
      </c>
      <c r="CD193" s="6">
        <f t="shared" si="130"/>
        <v>0</v>
      </c>
      <c r="CE193" s="6">
        <f t="shared" si="130"/>
        <v>0</v>
      </c>
      <c r="CF193" s="6">
        <f t="shared" si="130"/>
        <v>0</v>
      </c>
      <c r="CG193" s="6">
        <f t="shared" si="130"/>
        <v>0</v>
      </c>
      <c r="CH193" s="6">
        <f t="shared" si="130"/>
        <v>0</v>
      </c>
      <c r="CI193" s="6">
        <f t="shared" si="130"/>
        <v>0</v>
      </c>
      <c r="CJ193" s="6">
        <f t="shared" si="130"/>
        <v>0</v>
      </c>
      <c r="CK193" s="6"/>
      <c r="CL193" s="6"/>
    </row>
    <row r="194" spans="1:90" x14ac:dyDescent="0.35">
      <c r="A194" s="8">
        <v>193</v>
      </c>
      <c r="B194" s="6"/>
      <c r="C194" s="266"/>
      <c r="D194" s="266"/>
      <c r="E194" s="266"/>
      <c r="F194" s="140"/>
      <c r="G194" s="140"/>
      <c r="H194" s="274"/>
      <c r="I194" s="6"/>
      <c r="J194" s="8"/>
      <c r="K194" s="8"/>
      <c r="L194" s="8"/>
      <c r="M194" s="6"/>
      <c r="N194" s="275"/>
      <c r="O194" s="6"/>
      <c r="P194" s="8"/>
      <c r="Q194" s="8"/>
      <c r="R194" s="9"/>
      <c r="S194" s="272"/>
      <c r="V194" s="245">
        <f t="shared" ref="V194:V200" si="131">F194</f>
        <v>0</v>
      </c>
      <c r="W194" s="146">
        <f t="shared" si="117"/>
        <v>0</v>
      </c>
      <c r="X194" s="146">
        <f t="shared" si="126"/>
        <v>0</v>
      </c>
      <c r="Z194" s="42">
        <f t="shared" ref="Z194:Z200" si="132">E194</f>
        <v>0</v>
      </c>
      <c r="AH194" s="246">
        <f t="shared" ref="AH194:AH201" si="133">G194</f>
        <v>0</v>
      </c>
      <c r="AT194" s="6">
        <f t="shared" si="127"/>
        <v>0</v>
      </c>
      <c r="AU194" s="6">
        <f t="shared" si="127"/>
        <v>0</v>
      </c>
      <c r="AV194" s="6">
        <f t="shared" si="127"/>
        <v>0</v>
      </c>
      <c r="AW194" s="6">
        <f t="shared" si="127"/>
        <v>0</v>
      </c>
      <c r="AX194" s="6">
        <f t="shared" si="127"/>
        <v>0</v>
      </c>
      <c r="AY194" s="6">
        <f t="shared" si="127"/>
        <v>0</v>
      </c>
      <c r="AZ194" s="6">
        <f t="shared" si="127"/>
        <v>0</v>
      </c>
      <c r="BA194" s="6">
        <f t="shared" si="127"/>
        <v>0</v>
      </c>
      <c r="BB194" s="6">
        <f t="shared" si="127"/>
        <v>0</v>
      </c>
      <c r="BC194" s="6">
        <f t="shared" si="127"/>
        <v>0</v>
      </c>
      <c r="BD194" s="6">
        <f t="shared" si="128"/>
        <v>0</v>
      </c>
      <c r="BE194" s="6">
        <f t="shared" si="128"/>
        <v>0</v>
      </c>
      <c r="BF194" s="6">
        <f t="shared" si="128"/>
        <v>0</v>
      </c>
      <c r="BG194" s="6">
        <f t="shared" si="128"/>
        <v>0</v>
      </c>
      <c r="BH194" s="6">
        <f t="shared" si="128"/>
        <v>0</v>
      </c>
      <c r="BI194" s="6">
        <f t="shared" si="128"/>
        <v>0</v>
      </c>
      <c r="BJ194" s="6">
        <f t="shared" si="128"/>
        <v>0</v>
      </c>
      <c r="BK194" s="6">
        <f t="shared" si="128"/>
        <v>0</v>
      </c>
      <c r="BL194" s="6">
        <f t="shared" si="128"/>
        <v>0</v>
      </c>
      <c r="BM194" s="6">
        <f t="shared" si="128"/>
        <v>0</v>
      </c>
      <c r="BN194" s="6">
        <f t="shared" si="129"/>
        <v>0</v>
      </c>
      <c r="BO194" s="6">
        <f t="shared" si="129"/>
        <v>0</v>
      </c>
      <c r="BP194" s="6">
        <f t="shared" si="129"/>
        <v>0</v>
      </c>
      <c r="BQ194" s="6">
        <f t="shared" si="129"/>
        <v>0</v>
      </c>
      <c r="BR194" s="6">
        <f t="shared" si="129"/>
        <v>0</v>
      </c>
      <c r="BS194" s="6">
        <f t="shared" si="129"/>
        <v>0</v>
      </c>
      <c r="BT194" s="6">
        <f t="shared" si="129"/>
        <v>0</v>
      </c>
      <c r="BU194" s="6">
        <f t="shared" si="129"/>
        <v>0</v>
      </c>
      <c r="BV194" s="6">
        <f t="shared" si="129"/>
        <v>0</v>
      </c>
      <c r="BW194" s="6">
        <f t="shared" si="129"/>
        <v>0</v>
      </c>
      <c r="BX194" s="6">
        <f t="shared" si="130"/>
        <v>0</v>
      </c>
      <c r="BY194" s="6">
        <f t="shared" si="130"/>
        <v>0</v>
      </c>
      <c r="BZ194" s="6">
        <f t="shared" si="130"/>
        <v>0</v>
      </c>
      <c r="CA194" s="6">
        <f t="shared" si="130"/>
        <v>0</v>
      </c>
      <c r="CB194" s="6">
        <f t="shared" si="130"/>
        <v>0</v>
      </c>
      <c r="CC194" s="6">
        <f t="shared" si="130"/>
        <v>0</v>
      </c>
      <c r="CD194" s="6">
        <f t="shared" si="130"/>
        <v>0</v>
      </c>
      <c r="CE194" s="6">
        <f t="shared" si="130"/>
        <v>0</v>
      </c>
      <c r="CF194" s="6">
        <f t="shared" si="130"/>
        <v>0</v>
      </c>
      <c r="CG194" s="6">
        <f t="shared" si="130"/>
        <v>0</v>
      </c>
      <c r="CH194" s="6">
        <f t="shared" si="130"/>
        <v>0</v>
      </c>
      <c r="CI194" s="6">
        <f t="shared" si="130"/>
        <v>0</v>
      </c>
      <c r="CJ194" s="6">
        <f t="shared" si="130"/>
        <v>0</v>
      </c>
      <c r="CK194" s="6"/>
      <c r="CL194" s="6"/>
    </row>
    <row r="195" spans="1:90" x14ac:dyDescent="0.35">
      <c r="A195" s="8">
        <v>194</v>
      </c>
      <c r="B195" s="6"/>
      <c r="C195" s="266"/>
      <c r="D195" s="266"/>
      <c r="E195" s="266"/>
      <c r="F195" s="140"/>
      <c r="G195" s="140"/>
      <c r="H195" s="274"/>
      <c r="I195" s="6"/>
      <c r="J195" s="8"/>
      <c r="K195" s="8"/>
      <c r="L195" s="8"/>
      <c r="M195" s="6"/>
      <c r="N195" s="275"/>
      <c r="O195" s="6"/>
      <c r="P195" s="8"/>
      <c r="Q195" s="8"/>
      <c r="R195" s="9"/>
      <c r="S195" s="272"/>
      <c r="V195" s="245">
        <f t="shared" si="131"/>
        <v>0</v>
      </c>
      <c r="W195" s="146">
        <f t="shared" si="117"/>
        <v>0</v>
      </c>
      <c r="X195" s="146">
        <f t="shared" si="126"/>
        <v>0</v>
      </c>
      <c r="Z195" s="42">
        <f t="shared" si="132"/>
        <v>0</v>
      </c>
      <c r="AH195" s="246">
        <f t="shared" si="133"/>
        <v>0</v>
      </c>
      <c r="AT195" s="6">
        <f t="shared" si="127"/>
        <v>0</v>
      </c>
      <c r="AU195" s="6">
        <f t="shared" si="127"/>
        <v>0</v>
      </c>
      <c r="AV195" s="6">
        <f t="shared" si="127"/>
        <v>0</v>
      </c>
      <c r="AW195" s="6">
        <f t="shared" si="127"/>
        <v>0</v>
      </c>
      <c r="AX195" s="6">
        <f t="shared" si="127"/>
        <v>0</v>
      </c>
      <c r="AY195" s="6">
        <f t="shared" si="127"/>
        <v>0</v>
      </c>
      <c r="AZ195" s="6">
        <f t="shared" si="127"/>
        <v>0</v>
      </c>
      <c r="BA195" s="6">
        <f t="shared" si="127"/>
        <v>0</v>
      </c>
      <c r="BB195" s="6">
        <f t="shared" si="127"/>
        <v>0</v>
      </c>
      <c r="BC195" s="6">
        <f t="shared" si="127"/>
        <v>0</v>
      </c>
      <c r="BD195" s="6">
        <f t="shared" si="128"/>
        <v>0</v>
      </c>
      <c r="BE195" s="6">
        <f t="shared" si="128"/>
        <v>0</v>
      </c>
      <c r="BF195" s="6">
        <f t="shared" si="128"/>
        <v>0</v>
      </c>
      <c r="BG195" s="6">
        <f t="shared" si="128"/>
        <v>0</v>
      </c>
      <c r="BH195" s="6">
        <f t="shared" si="128"/>
        <v>0</v>
      </c>
      <c r="BI195" s="6">
        <f t="shared" si="128"/>
        <v>0</v>
      </c>
      <c r="BJ195" s="6">
        <f t="shared" si="128"/>
        <v>0</v>
      </c>
      <c r="BK195" s="6">
        <f t="shared" si="128"/>
        <v>0</v>
      </c>
      <c r="BL195" s="6">
        <f t="shared" si="128"/>
        <v>0</v>
      </c>
      <c r="BM195" s="6">
        <f t="shared" si="128"/>
        <v>0</v>
      </c>
      <c r="BN195" s="6">
        <f t="shared" si="129"/>
        <v>0</v>
      </c>
      <c r="BO195" s="6">
        <f t="shared" si="129"/>
        <v>0</v>
      </c>
      <c r="BP195" s="6">
        <f t="shared" si="129"/>
        <v>0</v>
      </c>
      <c r="BQ195" s="6">
        <f t="shared" si="129"/>
        <v>0</v>
      </c>
      <c r="BR195" s="6">
        <f t="shared" si="129"/>
        <v>0</v>
      </c>
      <c r="BS195" s="6">
        <f t="shared" si="129"/>
        <v>0</v>
      </c>
      <c r="BT195" s="6">
        <f t="shared" si="129"/>
        <v>0</v>
      </c>
      <c r="BU195" s="6">
        <f t="shared" si="129"/>
        <v>0</v>
      </c>
      <c r="BV195" s="6">
        <f t="shared" si="129"/>
        <v>0</v>
      </c>
      <c r="BW195" s="6">
        <f t="shared" si="129"/>
        <v>0</v>
      </c>
      <c r="BX195" s="6">
        <f t="shared" si="130"/>
        <v>0</v>
      </c>
      <c r="BY195" s="6">
        <f t="shared" si="130"/>
        <v>0</v>
      </c>
      <c r="BZ195" s="6">
        <f t="shared" si="130"/>
        <v>0</v>
      </c>
      <c r="CA195" s="6">
        <f t="shared" si="130"/>
        <v>0</v>
      </c>
      <c r="CB195" s="6">
        <f t="shared" si="130"/>
        <v>0</v>
      </c>
      <c r="CC195" s="6">
        <f t="shared" si="130"/>
        <v>0</v>
      </c>
      <c r="CD195" s="6">
        <f t="shared" si="130"/>
        <v>0</v>
      </c>
      <c r="CE195" s="6">
        <f t="shared" si="130"/>
        <v>0</v>
      </c>
      <c r="CF195" s="6">
        <f t="shared" si="130"/>
        <v>0</v>
      </c>
      <c r="CG195" s="6">
        <f t="shared" si="130"/>
        <v>0</v>
      </c>
      <c r="CH195" s="6">
        <f t="shared" si="130"/>
        <v>0</v>
      </c>
      <c r="CI195" s="6">
        <f t="shared" si="130"/>
        <v>0</v>
      </c>
      <c r="CJ195" s="6">
        <f t="shared" si="130"/>
        <v>0</v>
      </c>
      <c r="CK195" s="6"/>
      <c r="CL195" s="6"/>
    </row>
    <row r="196" spans="1:90" x14ac:dyDescent="0.35">
      <c r="A196" s="8">
        <v>195</v>
      </c>
      <c r="B196" s="6"/>
      <c r="C196" s="266"/>
      <c r="D196" s="266"/>
      <c r="E196" s="266"/>
      <c r="F196" s="140"/>
      <c r="G196" s="140"/>
      <c r="H196" s="274"/>
      <c r="I196" s="6"/>
      <c r="J196" s="8"/>
      <c r="K196" s="8"/>
      <c r="L196" s="8"/>
      <c r="M196" s="6"/>
      <c r="N196" s="275"/>
      <c r="O196" s="6"/>
      <c r="P196" s="8"/>
      <c r="Q196" s="8"/>
      <c r="R196" s="9"/>
      <c r="S196" s="272"/>
      <c r="V196" s="245">
        <f t="shared" si="131"/>
        <v>0</v>
      </c>
      <c r="W196" s="146">
        <f t="shared" si="117"/>
        <v>0</v>
      </c>
      <c r="X196" s="146">
        <f t="shared" si="126"/>
        <v>0</v>
      </c>
      <c r="Z196" s="42">
        <f t="shared" si="132"/>
        <v>0</v>
      </c>
      <c r="AH196" s="246">
        <f t="shared" si="133"/>
        <v>0</v>
      </c>
      <c r="AT196" s="6">
        <f t="shared" si="127"/>
        <v>0</v>
      </c>
      <c r="AU196" s="6">
        <f t="shared" si="127"/>
        <v>0</v>
      </c>
      <c r="AV196" s="6">
        <f t="shared" si="127"/>
        <v>0</v>
      </c>
      <c r="AW196" s="6">
        <f t="shared" si="127"/>
        <v>0</v>
      </c>
      <c r="AX196" s="6">
        <f t="shared" si="127"/>
        <v>0</v>
      </c>
      <c r="AY196" s="6">
        <f t="shared" si="127"/>
        <v>0</v>
      </c>
      <c r="AZ196" s="6">
        <f t="shared" si="127"/>
        <v>0</v>
      </c>
      <c r="BA196" s="6">
        <f t="shared" si="127"/>
        <v>0</v>
      </c>
      <c r="BB196" s="6">
        <f t="shared" si="127"/>
        <v>0</v>
      </c>
      <c r="BC196" s="6">
        <f t="shared" si="127"/>
        <v>0</v>
      </c>
      <c r="BD196" s="6">
        <f t="shared" si="128"/>
        <v>0</v>
      </c>
      <c r="BE196" s="6">
        <f t="shared" si="128"/>
        <v>0</v>
      </c>
      <c r="BF196" s="6">
        <f t="shared" si="128"/>
        <v>0</v>
      </c>
      <c r="BG196" s="6">
        <f t="shared" si="128"/>
        <v>0</v>
      </c>
      <c r="BH196" s="6">
        <f t="shared" si="128"/>
        <v>0</v>
      </c>
      <c r="BI196" s="6">
        <f t="shared" si="128"/>
        <v>0</v>
      </c>
      <c r="BJ196" s="6">
        <f t="shared" si="128"/>
        <v>0</v>
      </c>
      <c r="BK196" s="6">
        <f t="shared" si="128"/>
        <v>0</v>
      </c>
      <c r="BL196" s="6">
        <f t="shared" si="128"/>
        <v>0</v>
      </c>
      <c r="BM196" s="6">
        <f t="shared" si="128"/>
        <v>0</v>
      </c>
      <c r="BN196" s="6">
        <f t="shared" si="129"/>
        <v>0</v>
      </c>
      <c r="BO196" s="6">
        <f t="shared" si="129"/>
        <v>0</v>
      </c>
      <c r="BP196" s="6">
        <f t="shared" si="129"/>
        <v>0</v>
      </c>
      <c r="BQ196" s="6">
        <f t="shared" si="129"/>
        <v>0</v>
      </c>
      <c r="BR196" s="6">
        <f t="shared" si="129"/>
        <v>0</v>
      </c>
      <c r="BS196" s="6">
        <f t="shared" si="129"/>
        <v>0</v>
      </c>
      <c r="BT196" s="6">
        <f t="shared" si="129"/>
        <v>0</v>
      </c>
      <c r="BU196" s="6">
        <f t="shared" si="129"/>
        <v>0</v>
      </c>
      <c r="BV196" s="6">
        <f t="shared" si="129"/>
        <v>0</v>
      </c>
      <c r="BW196" s="6">
        <f t="shared" si="129"/>
        <v>0</v>
      </c>
      <c r="BX196" s="6">
        <f t="shared" si="130"/>
        <v>0</v>
      </c>
      <c r="BY196" s="6">
        <f t="shared" si="130"/>
        <v>0</v>
      </c>
      <c r="BZ196" s="6">
        <f t="shared" si="130"/>
        <v>0</v>
      </c>
      <c r="CA196" s="6">
        <f t="shared" si="130"/>
        <v>0</v>
      </c>
      <c r="CB196" s="6">
        <f t="shared" si="130"/>
        <v>0</v>
      </c>
      <c r="CC196" s="6">
        <f t="shared" si="130"/>
        <v>0</v>
      </c>
      <c r="CD196" s="6">
        <f t="shared" si="130"/>
        <v>0</v>
      </c>
      <c r="CE196" s="6">
        <f t="shared" si="130"/>
        <v>0</v>
      </c>
      <c r="CF196" s="6">
        <f t="shared" si="130"/>
        <v>0</v>
      </c>
      <c r="CG196" s="6">
        <f t="shared" si="130"/>
        <v>0</v>
      </c>
      <c r="CH196" s="6">
        <f t="shared" si="130"/>
        <v>0</v>
      </c>
      <c r="CI196" s="6">
        <f t="shared" si="130"/>
        <v>0</v>
      </c>
      <c r="CJ196" s="6">
        <f t="shared" si="130"/>
        <v>0</v>
      </c>
      <c r="CK196" s="6"/>
      <c r="CL196" s="6"/>
    </row>
    <row r="197" spans="1:90" x14ac:dyDescent="0.35">
      <c r="A197" s="8">
        <v>196</v>
      </c>
      <c r="B197" s="6"/>
      <c r="C197" s="266"/>
      <c r="D197" s="266"/>
      <c r="E197" s="266"/>
      <c r="F197" s="140"/>
      <c r="G197" s="140"/>
      <c r="H197" s="274"/>
      <c r="I197" s="6"/>
      <c r="J197" s="8"/>
      <c r="K197" s="8"/>
      <c r="L197" s="8"/>
      <c r="M197" s="6"/>
      <c r="N197" s="275"/>
      <c r="O197" s="6"/>
      <c r="P197" s="8"/>
      <c r="Q197" s="8"/>
      <c r="R197" s="9"/>
      <c r="S197" s="272"/>
      <c r="V197" s="245">
        <f t="shared" si="131"/>
        <v>0</v>
      </c>
      <c r="W197" s="146">
        <f t="shared" si="117"/>
        <v>0</v>
      </c>
      <c r="X197" s="146">
        <f t="shared" si="126"/>
        <v>0</v>
      </c>
      <c r="Z197" s="42">
        <f t="shared" si="132"/>
        <v>0</v>
      </c>
      <c r="AH197" s="246">
        <f t="shared" si="133"/>
        <v>0</v>
      </c>
      <c r="AT197" s="6">
        <f t="shared" si="127"/>
        <v>0</v>
      </c>
      <c r="AU197" s="6">
        <f t="shared" si="127"/>
        <v>0</v>
      </c>
      <c r="AV197" s="6">
        <f t="shared" si="127"/>
        <v>0</v>
      </c>
      <c r="AW197" s="6">
        <f t="shared" si="127"/>
        <v>0</v>
      </c>
      <c r="AX197" s="6">
        <f t="shared" si="127"/>
        <v>0</v>
      </c>
      <c r="AY197" s="6">
        <f t="shared" si="127"/>
        <v>0</v>
      </c>
      <c r="AZ197" s="6">
        <f t="shared" si="127"/>
        <v>0</v>
      </c>
      <c r="BA197" s="6">
        <f t="shared" si="127"/>
        <v>0</v>
      </c>
      <c r="BB197" s="6">
        <f t="shared" si="127"/>
        <v>0</v>
      </c>
      <c r="BC197" s="6">
        <f t="shared" si="127"/>
        <v>0</v>
      </c>
      <c r="BD197" s="6">
        <f t="shared" si="128"/>
        <v>0</v>
      </c>
      <c r="BE197" s="6">
        <f t="shared" si="128"/>
        <v>0</v>
      </c>
      <c r="BF197" s="6">
        <f t="shared" si="128"/>
        <v>0</v>
      </c>
      <c r="BG197" s="6">
        <f t="shared" si="128"/>
        <v>0</v>
      </c>
      <c r="BH197" s="6">
        <f t="shared" si="128"/>
        <v>0</v>
      </c>
      <c r="BI197" s="6">
        <f t="shared" si="128"/>
        <v>0</v>
      </c>
      <c r="BJ197" s="6">
        <f t="shared" si="128"/>
        <v>0</v>
      </c>
      <c r="BK197" s="6">
        <f t="shared" si="128"/>
        <v>0</v>
      </c>
      <c r="BL197" s="6">
        <f t="shared" si="128"/>
        <v>0</v>
      </c>
      <c r="BM197" s="6">
        <f t="shared" si="128"/>
        <v>0</v>
      </c>
      <c r="BN197" s="6">
        <f t="shared" si="129"/>
        <v>0</v>
      </c>
      <c r="BO197" s="6">
        <f t="shared" si="129"/>
        <v>0</v>
      </c>
      <c r="BP197" s="6">
        <f t="shared" si="129"/>
        <v>0</v>
      </c>
      <c r="BQ197" s="6">
        <f t="shared" si="129"/>
        <v>0</v>
      </c>
      <c r="BR197" s="6">
        <f t="shared" si="129"/>
        <v>0</v>
      </c>
      <c r="BS197" s="6">
        <f t="shared" si="129"/>
        <v>0</v>
      </c>
      <c r="BT197" s="6">
        <f t="shared" si="129"/>
        <v>0</v>
      </c>
      <c r="BU197" s="6">
        <f t="shared" si="129"/>
        <v>0</v>
      </c>
      <c r="BV197" s="6">
        <f t="shared" si="129"/>
        <v>0</v>
      </c>
      <c r="BW197" s="6">
        <f t="shared" si="129"/>
        <v>0</v>
      </c>
      <c r="BX197" s="6">
        <f t="shared" si="130"/>
        <v>0</v>
      </c>
      <c r="BY197" s="6">
        <f t="shared" si="130"/>
        <v>0</v>
      </c>
      <c r="BZ197" s="6">
        <f t="shared" si="130"/>
        <v>0</v>
      </c>
      <c r="CA197" s="6">
        <f t="shared" si="130"/>
        <v>0</v>
      </c>
      <c r="CB197" s="6">
        <f t="shared" si="130"/>
        <v>0</v>
      </c>
      <c r="CC197" s="6">
        <f t="shared" si="130"/>
        <v>0</v>
      </c>
      <c r="CD197" s="6">
        <f t="shared" si="130"/>
        <v>0</v>
      </c>
      <c r="CE197" s="6">
        <f t="shared" si="130"/>
        <v>0</v>
      </c>
      <c r="CF197" s="6">
        <f t="shared" si="130"/>
        <v>0</v>
      </c>
      <c r="CG197" s="6">
        <f t="shared" si="130"/>
        <v>0</v>
      </c>
      <c r="CH197" s="6">
        <f t="shared" si="130"/>
        <v>0</v>
      </c>
      <c r="CI197" s="6">
        <f t="shared" si="130"/>
        <v>0</v>
      </c>
      <c r="CJ197" s="6">
        <f t="shared" si="130"/>
        <v>0</v>
      </c>
      <c r="CK197" s="6"/>
      <c r="CL197" s="6"/>
    </row>
    <row r="198" spans="1:90" x14ac:dyDescent="0.35">
      <c r="A198" s="8">
        <v>197</v>
      </c>
      <c r="B198" s="6"/>
      <c r="C198" s="266"/>
      <c r="D198" s="266"/>
      <c r="E198" s="266"/>
      <c r="F198" s="140"/>
      <c r="G198" s="140"/>
      <c r="H198" s="274"/>
      <c r="I198" s="6"/>
      <c r="J198" s="8"/>
      <c r="K198" s="8"/>
      <c r="L198" s="8"/>
      <c r="M198" s="6"/>
      <c r="N198" s="275"/>
      <c r="O198" s="6"/>
      <c r="P198" s="8"/>
      <c r="Q198" s="8"/>
      <c r="R198" s="9"/>
      <c r="S198" s="272"/>
      <c r="V198" s="245">
        <f t="shared" si="131"/>
        <v>0</v>
      </c>
      <c r="W198" s="146">
        <f t="shared" si="117"/>
        <v>0</v>
      </c>
      <c r="X198" s="146">
        <f t="shared" si="126"/>
        <v>0</v>
      </c>
      <c r="Z198" s="42">
        <f t="shared" si="132"/>
        <v>0</v>
      </c>
      <c r="AH198" s="246">
        <f t="shared" si="133"/>
        <v>0</v>
      </c>
      <c r="AT198" s="6">
        <f t="shared" si="127"/>
        <v>0</v>
      </c>
      <c r="AU198" s="6">
        <f t="shared" si="127"/>
        <v>0</v>
      </c>
      <c r="AV198" s="6">
        <f t="shared" si="127"/>
        <v>0</v>
      </c>
      <c r="AW198" s="6">
        <f t="shared" si="127"/>
        <v>0</v>
      </c>
      <c r="AX198" s="6">
        <f t="shared" si="127"/>
        <v>0</v>
      </c>
      <c r="AY198" s="6">
        <f t="shared" si="127"/>
        <v>0</v>
      </c>
      <c r="AZ198" s="6">
        <f t="shared" si="127"/>
        <v>0</v>
      </c>
      <c r="BA198" s="6">
        <f t="shared" si="127"/>
        <v>0</v>
      </c>
      <c r="BB198" s="6">
        <f t="shared" si="127"/>
        <v>0</v>
      </c>
      <c r="BC198" s="6">
        <f t="shared" si="127"/>
        <v>0</v>
      </c>
      <c r="BD198" s="6">
        <f t="shared" si="128"/>
        <v>0</v>
      </c>
      <c r="BE198" s="6">
        <f t="shared" si="128"/>
        <v>0</v>
      </c>
      <c r="BF198" s="6">
        <f t="shared" si="128"/>
        <v>0</v>
      </c>
      <c r="BG198" s="6">
        <f t="shared" si="128"/>
        <v>0</v>
      </c>
      <c r="BH198" s="6">
        <f t="shared" si="128"/>
        <v>0</v>
      </c>
      <c r="BI198" s="6">
        <f t="shared" si="128"/>
        <v>0</v>
      </c>
      <c r="BJ198" s="6">
        <f t="shared" si="128"/>
        <v>0</v>
      </c>
      <c r="BK198" s="6">
        <f t="shared" si="128"/>
        <v>0</v>
      </c>
      <c r="BL198" s="6">
        <f t="shared" si="128"/>
        <v>0</v>
      </c>
      <c r="BM198" s="6">
        <f t="shared" si="128"/>
        <v>0</v>
      </c>
      <c r="BN198" s="6">
        <f t="shared" si="129"/>
        <v>0</v>
      </c>
      <c r="BO198" s="6">
        <f t="shared" si="129"/>
        <v>0</v>
      </c>
      <c r="BP198" s="6">
        <f t="shared" si="129"/>
        <v>0</v>
      </c>
      <c r="BQ198" s="6">
        <f t="shared" si="129"/>
        <v>0</v>
      </c>
      <c r="BR198" s="6">
        <f t="shared" si="129"/>
        <v>0</v>
      </c>
      <c r="BS198" s="6">
        <f t="shared" si="129"/>
        <v>0</v>
      </c>
      <c r="BT198" s="6">
        <f t="shared" si="129"/>
        <v>0</v>
      </c>
      <c r="BU198" s="6">
        <f t="shared" si="129"/>
        <v>0</v>
      </c>
      <c r="BV198" s="6">
        <f t="shared" si="129"/>
        <v>0</v>
      </c>
      <c r="BW198" s="6">
        <f t="shared" si="129"/>
        <v>0</v>
      </c>
      <c r="BX198" s="6">
        <f t="shared" si="130"/>
        <v>0</v>
      </c>
      <c r="BY198" s="6">
        <f t="shared" si="130"/>
        <v>0</v>
      </c>
      <c r="BZ198" s="6">
        <f t="shared" si="130"/>
        <v>0</v>
      </c>
      <c r="CA198" s="6">
        <f t="shared" si="130"/>
        <v>0</v>
      </c>
      <c r="CB198" s="6">
        <f t="shared" si="130"/>
        <v>0</v>
      </c>
      <c r="CC198" s="6">
        <f t="shared" si="130"/>
        <v>0</v>
      </c>
      <c r="CD198" s="6">
        <f t="shared" si="130"/>
        <v>0</v>
      </c>
      <c r="CE198" s="6">
        <f t="shared" si="130"/>
        <v>0</v>
      </c>
      <c r="CF198" s="6">
        <f t="shared" si="130"/>
        <v>0</v>
      </c>
      <c r="CG198" s="6">
        <f t="shared" si="130"/>
        <v>0</v>
      </c>
      <c r="CH198" s="6">
        <f t="shared" si="130"/>
        <v>0</v>
      </c>
      <c r="CI198" s="6">
        <f t="shared" si="130"/>
        <v>0</v>
      </c>
      <c r="CJ198" s="6">
        <f t="shared" si="130"/>
        <v>0</v>
      </c>
      <c r="CK198" s="6"/>
      <c r="CL198" s="6"/>
    </row>
    <row r="199" spans="1:90" x14ac:dyDescent="0.35">
      <c r="A199" s="8">
        <v>198</v>
      </c>
      <c r="B199" s="6"/>
      <c r="C199" s="266"/>
      <c r="D199" s="266"/>
      <c r="E199" s="266"/>
      <c r="F199" s="140"/>
      <c r="G199" s="140"/>
      <c r="H199" s="274"/>
      <c r="I199" s="6"/>
      <c r="J199" s="8"/>
      <c r="K199" s="8"/>
      <c r="L199" s="8"/>
      <c r="M199" s="6"/>
      <c r="N199" s="275"/>
      <c r="O199" s="6"/>
      <c r="P199" s="8"/>
      <c r="Q199" s="8"/>
      <c r="R199" s="9"/>
      <c r="S199" s="272"/>
      <c r="V199" s="245">
        <f t="shared" si="131"/>
        <v>0</v>
      </c>
      <c r="W199" s="146">
        <f t="shared" si="117"/>
        <v>0</v>
      </c>
      <c r="X199" s="146">
        <f t="shared" si="126"/>
        <v>0</v>
      </c>
      <c r="Z199" s="42">
        <f t="shared" si="132"/>
        <v>0</v>
      </c>
      <c r="AH199" s="246">
        <f t="shared" si="133"/>
        <v>0</v>
      </c>
      <c r="AT199" s="6">
        <f t="shared" si="127"/>
        <v>0</v>
      </c>
      <c r="AU199" s="6">
        <f t="shared" si="127"/>
        <v>0</v>
      </c>
      <c r="AV199" s="6">
        <f t="shared" si="127"/>
        <v>0</v>
      </c>
      <c r="AW199" s="6">
        <f t="shared" si="127"/>
        <v>0</v>
      </c>
      <c r="AX199" s="6">
        <f t="shared" si="127"/>
        <v>0</v>
      </c>
      <c r="AY199" s="6">
        <f t="shared" si="127"/>
        <v>0</v>
      </c>
      <c r="AZ199" s="6">
        <f t="shared" si="127"/>
        <v>0</v>
      </c>
      <c r="BA199" s="6">
        <f t="shared" si="127"/>
        <v>0</v>
      </c>
      <c r="BB199" s="6">
        <f t="shared" si="127"/>
        <v>0</v>
      </c>
      <c r="BC199" s="6">
        <f t="shared" si="127"/>
        <v>0</v>
      </c>
      <c r="BD199" s="6">
        <f t="shared" si="128"/>
        <v>0</v>
      </c>
      <c r="BE199" s="6">
        <f t="shared" si="128"/>
        <v>0</v>
      </c>
      <c r="BF199" s="6">
        <f t="shared" si="128"/>
        <v>0</v>
      </c>
      <c r="BG199" s="6">
        <f t="shared" si="128"/>
        <v>0</v>
      </c>
      <c r="BH199" s="6">
        <f t="shared" si="128"/>
        <v>0</v>
      </c>
      <c r="BI199" s="6">
        <f t="shared" si="128"/>
        <v>0</v>
      </c>
      <c r="BJ199" s="6">
        <f t="shared" si="128"/>
        <v>0</v>
      </c>
      <c r="BK199" s="6">
        <f t="shared" si="128"/>
        <v>0</v>
      </c>
      <c r="BL199" s="6">
        <f t="shared" si="128"/>
        <v>0</v>
      </c>
      <c r="BM199" s="6">
        <f t="shared" si="128"/>
        <v>0</v>
      </c>
      <c r="BN199" s="6">
        <f t="shared" si="129"/>
        <v>0</v>
      </c>
      <c r="BO199" s="6">
        <f t="shared" si="129"/>
        <v>0</v>
      </c>
      <c r="BP199" s="6">
        <f t="shared" si="129"/>
        <v>0</v>
      </c>
      <c r="BQ199" s="6">
        <f t="shared" si="129"/>
        <v>0</v>
      </c>
      <c r="BR199" s="6">
        <f t="shared" si="129"/>
        <v>0</v>
      </c>
      <c r="BS199" s="6">
        <f t="shared" si="129"/>
        <v>0</v>
      </c>
      <c r="BT199" s="6">
        <f t="shared" si="129"/>
        <v>0</v>
      </c>
      <c r="BU199" s="6">
        <f t="shared" si="129"/>
        <v>0</v>
      </c>
      <c r="BV199" s="6">
        <f t="shared" si="129"/>
        <v>0</v>
      </c>
      <c r="BW199" s="6">
        <f t="shared" si="129"/>
        <v>0</v>
      </c>
      <c r="BX199" s="6">
        <f t="shared" si="130"/>
        <v>0</v>
      </c>
      <c r="BY199" s="6">
        <f t="shared" si="130"/>
        <v>0</v>
      </c>
      <c r="BZ199" s="6">
        <f t="shared" si="130"/>
        <v>0</v>
      </c>
      <c r="CA199" s="6">
        <f t="shared" si="130"/>
        <v>0</v>
      </c>
      <c r="CB199" s="6">
        <f t="shared" si="130"/>
        <v>0</v>
      </c>
      <c r="CC199" s="6">
        <f t="shared" si="130"/>
        <v>0</v>
      </c>
      <c r="CD199" s="6">
        <f t="shared" si="130"/>
        <v>0</v>
      </c>
      <c r="CE199" s="6">
        <f t="shared" si="130"/>
        <v>0</v>
      </c>
      <c r="CF199" s="6">
        <f t="shared" si="130"/>
        <v>0</v>
      </c>
      <c r="CG199" s="6">
        <f t="shared" si="130"/>
        <v>0</v>
      </c>
      <c r="CH199" s="6">
        <f t="shared" si="130"/>
        <v>0</v>
      </c>
      <c r="CI199" s="6">
        <f t="shared" si="130"/>
        <v>0</v>
      </c>
      <c r="CJ199" s="6">
        <f t="shared" si="130"/>
        <v>0</v>
      </c>
      <c r="CK199" s="6"/>
      <c r="CL199" s="6"/>
    </row>
    <row r="200" spans="1:90" x14ac:dyDescent="0.35">
      <c r="A200" s="8">
        <v>199</v>
      </c>
      <c r="B200" s="6"/>
      <c r="C200" s="266"/>
      <c r="D200" s="266"/>
      <c r="E200" s="266"/>
      <c r="F200" s="140"/>
      <c r="G200" s="140"/>
      <c r="H200" s="274"/>
      <c r="I200" s="6"/>
      <c r="J200" s="8"/>
      <c r="K200" s="8"/>
      <c r="L200" s="8"/>
      <c r="M200" s="6"/>
      <c r="N200" s="275"/>
      <c r="O200" s="6"/>
      <c r="P200" s="8"/>
      <c r="Q200" s="8"/>
      <c r="R200" s="9"/>
      <c r="S200" s="272"/>
      <c r="V200" s="245">
        <f t="shared" si="131"/>
        <v>0</v>
      </c>
      <c r="W200" s="146">
        <f t="shared" si="117"/>
        <v>0</v>
      </c>
      <c r="X200" s="146">
        <f t="shared" si="126"/>
        <v>0</v>
      </c>
      <c r="Z200" s="42">
        <f t="shared" si="132"/>
        <v>0</v>
      </c>
      <c r="AH200" s="246">
        <f t="shared" si="133"/>
        <v>0</v>
      </c>
      <c r="AT200" s="6">
        <f t="shared" si="127"/>
        <v>0</v>
      </c>
      <c r="AU200" s="6">
        <f t="shared" si="127"/>
        <v>0</v>
      </c>
      <c r="AV200" s="6">
        <f t="shared" si="127"/>
        <v>0</v>
      </c>
      <c r="AW200" s="6">
        <f t="shared" si="127"/>
        <v>0</v>
      </c>
      <c r="AX200" s="6">
        <f t="shared" si="127"/>
        <v>0</v>
      </c>
      <c r="AY200" s="6">
        <f t="shared" si="127"/>
        <v>0</v>
      </c>
      <c r="AZ200" s="6">
        <f t="shared" si="127"/>
        <v>0</v>
      </c>
      <c r="BA200" s="6">
        <f t="shared" si="127"/>
        <v>0</v>
      </c>
      <c r="BB200" s="6">
        <f t="shared" si="127"/>
        <v>0</v>
      </c>
      <c r="BC200" s="6">
        <f t="shared" si="127"/>
        <v>0</v>
      </c>
      <c r="BD200" s="6">
        <f t="shared" si="128"/>
        <v>0</v>
      </c>
      <c r="BE200" s="6">
        <f t="shared" si="128"/>
        <v>0</v>
      </c>
      <c r="BF200" s="6">
        <f t="shared" si="128"/>
        <v>0</v>
      </c>
      <c r="BG200" s="6">
        <f t="shared" si="128"/>
        <v>0</v>
      </c>
      <c r="BH200" s="6">
        <f t="shared" si="128"/>
        <v>0</v>
      </c>
      <c r="BI200" s="6">
        <f t="shared" si="128"/>
        <v>0</v>
      </c>
      <c r="BJ200" s="6">
        <f t="shared" si="128"/>
        <v>0</v>
      </c>
      <c r="BK200" s="6">
        <f t="shared" si="128"/>
        <v>0</v>
      </c>
      <c r="BL200" s="6">
        <f t="shared" si="128"/>
        <v>0</v>
      </c>
      <c r="BM200" s="6">
        <f t="shared" si="128"/>
        <v>0</v>
      </c>
      <c r="BN200" s="6">
        <f t="shared" si="129"/>
        <v>0</v>
      </c>
      <c r="BO200" s="6">
        <f t="shared" si="129"/>
        <v>0</v>
      </c>
      <c r="BP200" s="6">
        <f t="shared" si="129"/>
        <v>0</v>
      </c>
      <c r="BQ200" s="6">
        <f t="shared" si="129"/>
        <v>0</v>
      </c>
      <c r="BR200" s="6">
        <f t="shared" si="129"/>
        <v>0</v>
      </c>
      <c r="BS200" s="6">
        <f t="shared" si="129"/>
        <v>0</v>
      </c>
      <c r="BT200" s="6">
        <f t="shared" si="129"/>
        <v>0</v>
      </c>
      <c r="BU200" s="6">
        <f t="shared" si="129"/>
        <v>0</v>
      </c>
      <c r="BV200" s="6">
        <f t="shared" si="129"/>
        <v>0</v>
      </c>
      <c r="BW200" s="6">
        <f t="shared" si="129"/>
        <v>0</v>
      </c>
      <c r="BX200" s="6">
        <f t="shared" si="130"/>
        <v>0</v>
      </c>
      <c r="BY200" s="6">
        <f t="shared" si="130"/>
        <v>0</v>
      </c>
      <c r="BZ200" s="6">
        <f t="shared" si="130"/>
        <v>0</v>
      </c>
      <c r="CA200" s="6">
        <f t="shared" si="130"/>
        <v>0</v>
      </c>
      <c r="CB200" s="6">
        <f t="shared" si="130"/>
        <v>0</v>
      </c>
      <c r="CC200" s="6">
        <f t="shared" si="130"/>
        <v>0</v>
      </c>
      <c r="CD200" s="6">
        <f t="shared" si="130"/>
        <v>0</v>
      </c>
      <c r="CE200" s="6">
        <f t="shared" si="130"/>
        <v>0</v>
      </c>
      <c r="CF200" s="6">
        <f t="shared" si="130"/>
        <v>0</v>
      </c>
      <c r="CG200" s="6">
        <f t="shared" si="130"/>
        <v>0</v>
      </c>
      <c r="CH200" s="6">
        <f t="shared" si="130"/>
        <v>0</v>
      </c>
      <c r="CI200" s="6">
        <f t="shared" si="130"/>
        <v>0</v>
      </c>
      <c r="CJ200" s="6">
        <f t="shared" si="130"/>
        <v>0</v>
      </c>
      <c r="CK200" s="6"/>
      <c r="CL200" s="6"/>
    </row>
    <row r="201" spans="1:90" x14ac:dyDescent="0.35">
      <c r="A201" s="8">
        <v>200</v>
      </c>
      <c r="B201" s="6"/>
      <c r="C201" s="266"/>
      <c r="D201" s="266"/>
      <c r="E201" s="266"/>
      <c r="F201" s="140"/>
      <c r="G201" s="140"/>
      <c r="H201" s="274"/>
      <c r="I201" s="6"/>
      <c r="J201" s="8"/>
      <c r="K201" s="8"/>
      <c r="L201" s="8"/>
      <c r="M201" s="6"/>
      <c r="N201" s="275"/>
      <c r="O201" s="6"/>
      <c r="P201" s="8"/>
      <c r="Q201" s="8"/>
      <c r="R201" s="9"/>
      <c r="S201" s="272"/>
      <c r="W201" s="146">
        <f t="shared" si="117"/>
        <v>0</v>
      </c>
      <c r="X201" s="146">
        <f t="shared" si="126"/>
        <v>0</v>
      </c>
      <c r="AH201" s="246">
        <f t="shared" si="133"/>
        <v>0</v>
      </c>
      <c r="AT201" s="6">
        <f t="shared" si="127"/>
        <v>0</v>
      </c>
      <c r="AU201" s="6">
        <f t="shared" si="127"/>
        <v>0</v>
      </c>
      <c r="AV201" s="6">
        <f t="shared" si="127"/>
        <v>0</v>
      </c>
      <c r="AW201" s="6">
        <f t="shared" si="127"/>
        <v>0</v>
      </c>
      <c r="AX201" s="6">
        <f t="shared" si="127"/>
        <v>0</v>
      </c>
      <c r="AY201" s="6">
        <f t="shared" si="127"/>
        <v>0</v>
      </c>
      <c r="AZ201" s="6">
        <f t="shared" si="127"/>
        <v>0</v>
      </c>
      <c r="BA201" s="6">
        <f t="shared" si="127"/>
        <v>0</v>
      </c>
      <c r="BB201" s="6">
        <f t="shared" si="127"/>
        <v>0</v>
      </c>
      <c r="BC201" s="6">
        <f t="shared" si="127"/>
        <v>0</v>
      </c>
      <c r="BD201" s="6">
        <f t="shared" si="128"/>
        <v>0</v>
      </c>
      <c r="BE201" s="6">
        <f t="shared" si="128"/>
        <v>0</v>
      </c>
      <c r="BF201" s="6">
        <f t="shared" si="128"/>
        <v>0</v>
      </c>
      <c r="BG201" s="6">
        <f t="shared" si="128"/>
        <v>0</v>
      </c>
      <c r="BH201" s="6">
        <f t="shared" si="128"/>
        <v>0</v>
      </c>
      <c r="BI201" s="6">
        <f t="shared" si="128"/>
        <v>0</v>
      </c>
      <c r="BJ201" s="6">
        <f t="shared" si="128"/>
        <v>0</v>
      </c>
      <c r="BK201" s="6">
        <f t="shared" si="128"/>
        <v>0</v>
      </c>
      <c r="BL201" s="6">
        <f t="shared" si="128"/>
        <v>0</v>
      </c>
      <c r="BM201" s="6">
        <f t="shared" si="128"/>
        <v>0</v>
      </c>
      <c r="BN201" s="6">
        <f t="shared" si="129"/>
        <v>0</v>
      </c>
      <c r="BO201" s="6">
        <f t="shared" si="129"/>
        <v>0</v>
      </c>
      <c r="BP201" s="6">
        <f t="shared" si="129"/>
        <v>0</v>
      </c>
      <c r="BQ201" s="6">
        <f t="shared" si="129"/>
        <v>0</v>
      </c>
      <c r="BR201" s="6">
        <f t="shared" si="129"/>
        <v>0</v>
      </c>
      <c r="BS201" s="6">
        <f t="shared" si="129"/>
        <v>0</v>
      </c>
      <c r="BT201" s="6">
        <f t="shared" si="129"/>
        <v>0</v>
      </c>
      <c r="BU201" s="6">
        <f t="shared" si="129"/>
        <v>0</v>
      </c>
      <c r="BV201" s="6">
        <f t="shared" si="129"/>
        <v>0</v>
      </c>
      <c r="BW201" s="6">
        <f t="shared" si="129"/>
        <v>0</v>
      </c>
      <c r="BX201" s="6">
        <f t="shared" si="130"/>
        <v>0</v>
      </c>
      <c r="BY201" s="6">
        <f t="shared" si="130"/>
        <v>0</v>
      </c>
      <c r="BZ201" s="6">
        <f t="shared" si="130"/>
        <v>0</v>
      </c>
      <c r="CA201" s="6">
        <f t="shared" si="130"/>
        <v>0</v>
      </c>
      <c r="CB201" s="6">
        <f t="shared" si="130"/>
        <v>0</v>
      </c>
      <c r="CC201" s="6">
        <f t="shared" si="130"/>
        <v>0</v>
      </c>
      <c r="CD201" s="6">
        <f t="shared" si="130"/>
        <v>0</v>
      </c>
      <c r="CE201" s="6">
        <f t="shared" si="130"/>
        <v>0</v>
      </c>
      <c r="CF201" s="6">
        <f t="shared" si="130"/>
        <v>0</v>
      </c>
      <c r="CG201" s="6">
        <f t="shared" si="130"/>
        <v>0</v>
      </c>
      <c r="CH201" s="6">
        <f t="shared" si="130"/>
        <v>0</v>
      </c>
      <c r="CI201" s="6">
        <f t="shared" si="130"/>
        <v>0</v>
      </c>
      <c r="CJ201" s="6">
        <f t="shared" si="130"/>
        <v>0</v>
      </c>
      <c r="CK201" s="6"/>
      <c r="CL201" s="6"/>
    </row>
    <row r="202" spans="1:90" x14ac:dyDescent="0.35">
      <c r="AT202" s="6">
        <f t="shared" ref="AT202:BC211" si="134">IF($Z202&lt;AT$1,$X202*$K202,0)</f>
        <v>0</v>
      </c>
      <c r="AU202" s="6">
        <f t="shared" si="134"/>
        <v>0</v>
      </c>
      <c r="AV202" s="6">
        <f t="shared" si="134"/>
        <v>0</v>
      </c>
      <c r="AW202" s="6">
        <f t="shared" si="134"/>
        <v>0</v>
      </c>
      <c r="AX202" s="6">
        <f t="shared" si="134"/>
        <v>0</v>
      </c>
      <c r="AY202" s="6">
        <f t="shared" si="134"/>
        <v>0</v>
      </c>
      <c r="AZ202" s="6">
        <f t="shared" si="134"/>
        <v>0</v>
      </c>
      <c r="BA202" s="6">
        <f t="shared" si="134"/>
        <v>0</v>
      </c>
      <c r="BB202" s="6">
        <f t="shared" si="134"/>
        <v>0</v>
      </c>
      <c r="BC202" s="6">
        <f t="shared" si="134"/>
        <v>0</v>
      </c>
      <c r="BD202" s="6">
        <f t="shared" ref="BD202:BM211" si="135">IF($Z202&lt;BD$1,$X202*$K202,0)</f>
        <v>0</v>
      </c>
      <c r="BE202" s="6">
        <f t="shared" si="135"/>
        <v>0</v>
      </c>
      <c r="BF202" s="6">
        <f t="shared" si="135"/>
        <v>0</v>
      </c>
      <c r="BG202" s="6">
        <f t="shared" si="135"/>
        <v>0</v>
      </c>
      <c r="BH202" s="6">
        <f t="shared" si="135"/>
        <v>0</v>
      </c>
      <c r="BI202" s="6">
        <f t="shared" si="135"/>
        <v>0</v>
      </c>
      <c r="BJ202" s="6">
        <f t="shared" si="135"/>
        <v>0</v>
      </c>
      <c r="BK202" s="6">
        <f t="shared" si="135"/>
        <v>0</v>
      </c>
      <c r="BL202" s="6">
        <f t="shared" si="135"/>
        <v>0</v>
      </c>
      <c r="BM202" s="6">
        <f t="shared" si="135"/>
        <v>0</v>
      </c>
      <c r="BN202" s="6">
        <f t="shared" ref="BN202:BW211" si="136">IF($Z202&lt;BN$1,$X202*$K202,0)</f>
        <v>0</v>
      </c>
      <c r="BO202" s="6">
        <f t="shared" si="136"/>
        <v>0</v>
      </c>
      <c r="BP202" s="6">
        <f t="shared" si="136"/>
        <v>0</v>
      </c>
      <c r="BQ202" s="6">
        <f t="shared" si="136"/>
        <v>0</v>
      </c>
      <c r="BR202" s="6">
        <f t="shared" si="136"/>
        <v>0</v>
      </c>
      <c r="BS202" s="6">
        <f t="shared" si="136"/>
        <v>0</v>
      </c>
      <c r="BT202" s="6">
        <f t="shared" si="136"/>
        <v>0</v>
      </c>
      <c r="BU202" s="6">
        <f t="shared" si="136"/>
        <v>0</v>
      </c>
      <c r="BV202" s="6">
        <f t="shared" si="136"/>
        <v>0</v>
      </c>
      <c r="BW202" s="6">
        <f t="shared" si="136"/>
        <v>0</v>
      </c>
      <c r="BX202" s="6">
        <f t="shared" ref="BX202:CJ211" si="137">IF($Z202&lt;BX$1,$X202*$K202,0)</f>
        <v>0</v>
      </c>
      <c r="BY202" s="6">
        <f t="shared" si="137"/>
        <v>0</v>
      </c>
      <c r="BZ202" s="6">
        <f t="shared" si="137"/>
        <v>0</v>
      </c>
      <c r="CA202" s="6">
        <f t="shared" si="137"/>
        <v>0</v>
      </c>
      <c r="CB202" s="6">
        <f t="shared" si="137"/>
        <v>0</v>
      </c>
      <c r="CC202" s="6">
        <f t="shared" si="137"/>
        <v>0</v>
      </c>
      <c r="CD202" s="6">
        <f t="shared" si="137"/>
        <v>0</v>
      </c>
      <c r="CE202" s="6">
        <f t="shared" si="137"/>
        <v>0</v>
      </c>
      <c r="CF202" s="6">
        <f t="shared" si="137"/>
        <v>0</v>
      </c>
      <c r="CG202" s="6">
        <f t="shared" si="137"/>
        <v>0</v>
      </c>
      <c r="CH202" s="6">
        <f t="shared" si="137"/>
        <v>0</v>
      </c>
      <c r="CI202" s="6">
        <f t="shared" si="137"/>
        <v>0</v>
      </c>
      <c r="CJ202" s="6">
        <f t="shared" si="137"/>
        <v>0</v>
      </c>
      <c r="CK202" s="6"/>
      <c r="CL202" s="6"/>
    </row>
    <row r="203" spans="1:90" x14ac:dyDescent="0.35">
      <c r="X203" s="289">
        <f>SUM(X2:X201)</f>
        <v>577</v>
      </c>
      <c r="AT203" s="6">
        <f t="shared" si="134"/>
        <v>0</v>
      </c>
      <c r="AU203" s="6">
        <f t="shared" si="134"/>
        <v>0</v>
      </c>
      <c r="AV203" s="6">
        <f t="shared" si="134"/>
        <v>0</v>
      </c>
      <c r="AW203" s="6">
        <f t="shared" si="134"/>
        <v>0</v>
      </c>
      <c r="AX203" s="6">
        <f t="shared" si="134"/>
        <v>0</v>
      </c>
      <c r="AY203" s="6">
        <f t="shared" si="134"/>
        <v>0</v>
      </c>
      <c r="AZ203" s="6">
        <f t="shared" si="134"/>
        <v>0</v>
      </c>
      <c r="BA203" s="6">
        <f t="shared" si="134"/>
        <v>0</v>
      </c>
      <c r="BB203" s="6">
        <f t="shared" si="134"/>
        <v>0</v>
      </c>
      <c r="BC203" s="6">
        <f t="shared" si="134"/>
        <v>0</v>
      </c>
      <c r="BD203" s="6">
        <f t="shared" si="135"/>
        <v>0</v>
      </c>
      <c r="BE203" s="6">
        <f t="shared" si="135"/>
        <v>0</v>
      </c>
      <c r="BF203" s="6">
        <f t="shared" si="135"/>
        <v>0</v>
      </c>
      <c r="BG203" s="6">
        <f t="shared" si="135"/>
        <v>0</v>
      </c>
      <c r="BH203" s="6">
        <f t="shared" si="135"/>
        <v>0</v>
      </c>
      <c r="BI203" s="6">
        <f t="shared" si="135"/>
        <v>0</v>
      </c>
      <c r="BJ203" s="6">
        <f t="shared" si="135"/>
        <v>0</v>
      </c>
      <c r="BK203" s="6">
        <f t="shared" si="135"/>
        <v>0</v>
      </c>
      <c r="BL203" s="6">
        <f t="shared" si="135"/>
        <v>0</v>
      </c>
      <c r="BM203" s="6">
        <f t="shared" si="135"/>
        <v>0</v>
      </c>
      <c r="BN203" s="6">
        <f t="shared" si="136"/>
        <v>0</v>
      </c>
      <c r="BO203" s="6">
        <f t="shared" si="136"/>
        <v>0</v>
      </c>
      <c r="BP203" s="6">
        <f t="shared" si="136"/>
        <v>0</v>
      </c>
      <c r="BQ203" s="6">
        <f t="shared" si="136"/>
        <v>0</v>
      </c>
      <c r="BR203" s="6">
        <f t="shared" si="136"/>
        <v>0</v>
      </c>
      <c r="BS203" s="6">
        <f t="shared" si="136"/>
        <v>0</v>
      </c>
      <c r="BT203" s="6">
        <f t="shared" si="136"/>
        <v>0</v>
      </c>
      <c r="BU203" s="6">
        <f t="shared" si="136"/>
        <v>0</v>
      </c>
      <c r="BV203" s="6">
        <f t="shared" si="136"/>
        <v>0</v>
      </c>
      <c r="BW203" s="6">
        <f t="shared" si="136"/>
        <v>0</v>
      </c>
      <c r="BX203" s="6">
        <f t="shared" si="137"/>
        <v>0</v>
      </c>
      <c r="BY203" s="6">
        <f t="shared" si="137"/>
        <v>0</v>
      </c>
      <c r="BZ203" s="6">
        <f t="shared" si="137"/>
        <v>0</v>
      </c>
      <c r="CA203" s="6">
        <f t="shared" si="137"/>
        <v>0</v>
      </c>
      <c r="CB203" s="6">
        <f t="shared" si="137"/>
        <v>0</v>
      </c>
      <c r="CC203" s="6">
        <f t="shared" si="137"/>
        <v>0</v>
      </c>
      <c r="CD203" s="6">
        <f t="shared" si="137"/>
        <v>0</v>
      </c>
      <c r="CE203" s="6">
        <f t="shared" si="137"/>
        <v>0</v>
      </c>
      <c r="CF203" s="6">
        <f t="shared" si="137"/>
        <v>0</v>
      </c>
      <c r="CG203" s="6">
        <f t="shared" si="137"/>
        <v>0</v>
      </c>
      <c r="CH203" s="6">
        <f t="shared" si="137"/>
        <v>0</v>
      </c>
      <c r="CI203" s="6">
        <f t="shared" si="137"/>
        <v>0</v>
      </c>
      <c r="CJ203" s="6">
        <f t="shared" si="137"/>
        <v>0</v>
      </c>
      <c r="CK203" s="6"/>
      <c r="CL203" s="6"/>
    </row>
    <row r="204" spans="1:90" x14ac:dyDescent="0.35">
      <c r="X204">
        <f>COUNTIF(X2:X201,"&gt;0")</f>
        <v>125</v>
      </c>
      <c r="AT204" s="6">
        <f t="shared" si="134"/>
        <v>0</v>
      </c>
      <c r="AU204" s="6">
        <f t="shared" si="134"/>
        <v>0</v>
      </c>
      <c r="AV204" s="6">
        <f t="shared" si="134"/>
        <v>0</v>
      </c>
      <c r="AW204" s="6">
        <f t="shared" si="134"/>
        <v>0</v>
      </c>
      <c r="AX204" s="6">
        <f t="shared" si="134"/>
        <v>0</v>
      </c>
      <c r="AY204" s="6">
        <f t="shared" si="134"/>
        <v>0</v>
      </c>
      <c r="AZ204" s="6">
        <f t="shared" si="134"/>
        <v>0</v>
      </c>
      <c r="BA204" s="6">
        <f t="shared" si="134"/>
        <v>0</v>
      </c>
      <c r="BB204" s="6">
        <f t="shared" si="134"/>
        <v>0</v>
      </c>
      <c r="BC204" s="6">
        <f t="shared" si="134"/>
        <v>0</v>
      </c>
      <c r="BD204" s="6">
        <f t="shared" si="135"/>
        <v>0</v>
      </c>
      <c r="BE204" s="6">
        <f t="shared" si="135"/>
        <v>0</v>
      </c>
      <c r="BF204" s="6">
        <f t="shared" si="135"/>
        <v>0</v>
      </c>
      <c r="BG204" s="6">
        <f t="shared" si="135"/>
        <v>0</v>
      </c>
      <c r="BH204" s="6">
        <f t="shared" si="135"/>
        <v>0</v>
      </c>
      <c r="BI204" s="6">
        <f t="shared" si="135"/>
        <v>0</v>
      </c>
      <c r="BJ204" s="6">
        <f t="shared" si="135"/>
        <v>0</v>
      </c>
      <c r="BK204" s="6">
        <f t="shared" si="135"/>
        <v>0</v>
      </c>
      <c r="BL204" s="6">
        <f t="shared" si="135"/>
        <v>0</v>
      </c>
      <c r="BM204" s="6">
        <f t="shared" si="135"/>
        <v>0</v>
      </c>
      <c r="BN204" s="6">
        <f t="shared" si="136"/>
        <v>0</v>
      </c>
      <c r="BO204" s="6">
        <f t="shared" si="136"/>
        <v>0</v>
      </c>
      <c r="BP204" s="6">
        <f t="shared" si="136"/>
        <v>0</v>
      </c>
      <c r="BQ204" s="6">
        <f t="shared" si="136"/>
        <v>0</v>
      </c>
      <c r="BR204" s="6">
        <f t="shared" si="136"/>
        <v>0</v>
      </c>
      <c r="BS204" s="6">
        <f t="shared" si="136"/>
        <v>0</v>
      </c>
      <c r="BT204" s="6">
        <f t="shared" si="136"/>
        <v>0</v>
      </c>
      <c r="BU204" s="6">
        <f t="shared" si="136"/>
        <v>0</v>
      </c>
      <c r="BV204" s="6">
        <f t="shared" si="136"/>
        <v>0</v>
      </c>
      <c r="BW204" s="6">
        <f t="shared" si="136"/>
        <v>0</v>
      </c>
      <c r="BX204" s="6">
        <f t="shared" si="137"/>
        <v>0</v>
      </c>
      <c r="BY204" s="6">
        <f t="shared" si="137"/>
        <v>0</v>
      </c>
      <c r="BZ204" s="6">
        <f t="shared" si="137"/>
        <v>0</v>
      </c>
      <c r="CA204" s="6">
        <f t="shared" si="137"/>
        <v>0</v>
      </c>
      <c r="CB204" s="6">
        <f t="shared" si="137"/>
        <v>0</v>
      </c>
      <c r="CC204" s="6">
        <f t="shared" si="137"/>
        <v>0</v>
      </c>
      <c r="CD204" s="6">
        <f t="shared" si="137"/>
        <v>0</v>
      </c>
      <c r="CE204" s="6">
        <f t="shared" si="137"/>
        <v>0</v>
      </c>
      <c r="CF204" s="6">
        <f t="shared" si="137"/>
        <v>0</v>
      </c>
      <c r="CG204" s="6">
        <f t="shared" si="137"/>
        <v>0</v>
      </c>
      <c r="CH204" s="6">
        <f t="shared" si="137"/>
        <v>0</v>
      </c>
      <c r="CI204" s="6">
        <f t="shared" si="137"/>
        <v>0</v>
      </c>
      <c r="CJ204" s="6">
        <f t="shared" si="137"/>
        <v>0</v>
      </c>
      <c r="CK204" s="6"/>
      <c r="CL204" s="6"/>
    </row>
    <row r="205" spans="1:90" x14ac:dyDescent="0.35">
      <c r="X205">
        <f>X203/X204</f>
        <v>4.6159999999999997</v>
      </c>
      <c r="AT205" s="6">
        <f t="shared" si="134"/>
        <v>0</v>
      </c>
      <c r="AU205" s="6">
        <f t="shared" si="134"/>
        <v>0</v>
      </c>
      <c r="AV205" s="6">
        <f t="shared" si="134"/>
        <v>0</v>
      </c>
      <c r="AW205" s="6">
        <f t="shared" si="134"/>
        <v>0</v>
      </c>
      <c r="AX205" s="6">
        <f t="shared" si="134"/>
        <v>0</v>
      </c>
      <c r="AY205" s="6">
        <f t="shared" si="134"/>
        <v>0</v>
      </c>
      <c r="AZ205" s="6">
        <f t="shared" si="134"/>
        <v>0</v>
      </c>
      <c r="BA205" s="6">
        <f t="shared" si="134"/>
        <v>0</v>
      </c>
      <c r="BB205" s="6">
        <f t="shared" si="134"/>
        <v>0</v>
      </c>
      <c r="BC205" s="6">
        <f t="shared" si="134"/>
        <v>0</v>
      </c>
      <c r="BD205" s="6">
        <f t="shared" si="135"/>
        <v>0</v>
      </c>
      <c r="BE205" s="6">
        <f t="shared" si="135"/>
        <v>0</v>
      </c>
      <c r="BF205" s="6">
        <f t="shared" si="135"/>
        <v>0</v>
      </c>
      <c r="BG205" s="6">
        <f t="shared" si="135"/>
        <v>0</v>
      </c>
      <c r="BH205" s="6">
        <f t="shared" si="135"/>
        <v>0</v>
      </c>
      <c r="BI205" s="6">
        <f t="shared" si="135"/>
        <v>0</v>
      </c>
      <c r="BJ205" s="6">
        <f t="shared" si="135"/>
        <v>0</v>
      </c>
      <c r="BK205" s="6">
        <f t="shared" si="135"/>
        <v>0</v>
      </c>
      <c r="BL205" s="6">
        <f t="shared" si="135"/>
        <v>0</v>
      </c>
      <c r="BM205" s="6">
        <f t="shared" si="135"/>
        <v>0</v>
      </c>
      <c r="BN205" s="6">
        <f t="shared" si="136"/>
        <v>0</v>
      </c>
      <c r="BO205" s="6">
        <f t="shared" si="136"/>
        <v>0</v>
      </c>
      <c r="BP205" s="6">
        <f t="shared" si="136"/>
        <v>0</v>
      </c>
      <c r="BQ205" s="6">
        <f t="shared" si="136"/>
        <v>0</v>
      </c>
      <c r="BR205" s="6">
        <f t="shared" si="136"/>
        <v>0</v>
      </c>
      <c r="BS205" s="6">
        <f t="shared" si="136"/>
        <v>0</v>
      </c>
      <c r="BT205" s="6">
        <f t="shared" si="136"/>
        <v>0</v>
      </c>
      <c r="BU205" s="6">
        <f t="shared" si="136"/>
        <v>0</v>
      </c>
      <c r="BV205" s="6">
        <f t="shared" si="136"/>
        <v>0</v>
      </c>
      <c r="BW205" s="6">
        <f t="shared" si="136"/>
        <v>0</v>
      </c>
      <c r="BX205" s="6">
        <f t="shared" si="137"/>
        <v>0</v>
      </c>
      <c r="BY205" s="6">
        <f t="shared" si="137"/>
        <v>0</v>
      </c>
      <c r="BZ205" s="6">
        <f t="shared" si="137"/>
        <v>0</v>
      </c>
      <c r="CA205" s="6">
        <f t="shared" si="137"/>
        <v>0</v>
      </c>
      <c r="CB205" s="6">
        <f t="shared" si="137"/>
        <v>0</v>
      </c>
      <c r="CC205" s="6">
        <f t="shared" si="137"/>
        <v>0</v>
      </c>
      <c r="CD205" s="6">
        <f t="shared" si="137"/>
        <v>0</v>
      </c>
      <c r="CE205" s="6">
        <f t="shared" si="137"/>
        <v>0</v>
      </c>
      <c r="CF205" s="6">
        <f t="shared" si="137"/>
        <v>0</v>
      </c>
      <c r="CG205" s="6">
        <f t="shared" si="137"/>
        <v>0</v>
      </c>
      <c r="CH205" s="6">
        <f t="shared" si="137"/>
        <v>0</v>
      </c>
      <c r="CI205" s="6">
        <f t="shared" si="137"/>
        <v>0</v>
      </c>
      <c r="CJ205" s="6">
        <f t="shared" si="137"/>
        <v>0</v>
      </c>
      <c r="CK205" s="6"/>
      <c r="CL205" s="6"/>
    </row>
    <row r="206" spans="1:90" x14ac:dyDescent="0.35">
      <c r="AT206" s="6">
        <f t="shared" si="134"/>
        <v>0</v>
      </c>
      <c r="AU206" s="6">
        <f t="shared" si="134"/>
        <v>0</v>
      </c>
      <c r="AV206" s="6">
        <f t="shared" si="134"/>
        <v>0</v>
      </c>
      <c r="AW206" s="6">
        <f t="shared" si="134"/>
        <v>0</v>
      </c>
      <c r="AX206" s="6">
        <f t="shared" si="134"/>
        <v>0</v>
      </c>
      <c r="AY206" s="6">
        <f t="shared" si="134"/>
        <v>0</v>
      </c>
      <c r="AZ206" s="6">
        <f t="shared" si="134"/>
        <v>0</v>
      </c>
      <c r="BA206" s="6">
        <f t="shared" si="134"/>
        <v>0</v>
      </c>
      <c r="BB206" s="6">
        <f t="shared" si="134"/>
        <v>0</v>
      </c>
      <c r="BC206" s="6">
        <f t="shared" si="134"/>
        <v>0</v>
      </c>
      <c r="BD206" s="6">
        <f t="shared" si="135"/>
        <v>0</v>
      </c>
      <c r="BE206" s="6">
        <f t="shared" si="135"/>
        <v>0</v>
      </c>
      <c r="BF206" s="6">
        <f t="shared" si="135"/>
        <v>0</v>
      </c>
      <c r="BG206" s="6">
        <f t="shared" si="135"/>
        <v>0</v>
      </c>
      <c r="BH206" s="6">
        <f t="shared" si="135"/>
        <v>0</v>
      </c>
      <c r="BI206" s="6">
        <f t="shared" si="135"/>
        <v>0</v>
      </c>
      <c r="BJ206" s="6">
        <f t="shared" si="135"/>
        <v>0</v>
      </c>
      <c r="BK206" s="6">
        <f t="shared" si="135"/>
        <v>0</v>
      </c>
      <c r="BL206" s="6">
        <f t="shared" si="135"/>
        <v>0</v>
      </c>
      <c r="BM206" s="6">
        <f t="shared" si="135"/>
        <v>0</v>
      </c>
      <c r="BN206" s="6">
        <f t="shared" si="136"/>
        <v>0</v>
      </c>
      <c r="BO206" s="6">
        <f t="shared" si="136"/>
        <v>0</v>
      </c>
      <c r="BP206" s="6">
        <f t="shared" si="136"/>
        <v>0</v>
      </c>
      <c r="BQ206" s="6">
        <f t="shared" si="136"/>
        <v>0</v>
      </c>
      <c r="BR206" s="6">
        <f t="shared" si="136"/>
        <v>0</v>
      </c>
      <c r="BS206" s="6">
        <f t="shared" si="136"/>
        <v>0</v>
      </c>
      <c r="BT206" s="6">
        <f t="shared" si="136"/>
        <v>0</v>
      </c>
      <c r="BU206" s="6">
        <f t="shared" si="136"/>
        <v>0</v>
      </c>
      <c r="BV206" s="6">
        <f t="shared" si="136"/>
        <v>0</v>
      </c>
      <c r="BW206" s="6">
        <f t="shared" si="136"/>
        <v>0</v>
      </c>
      <c r="BX206" s="6">
        <f t="shared" si="137"/>
        <v>0</v>
      </c>
      <c r="BY206" s="6">
        <f t="shared" si="137"/>
        <v>0</v>
      </c>
      <c r="BZ206" s="6">
        <f t="shared" si="137"/>
        <v>0</v>
      </c>
      <c r="CA206" s="6">
        <f t="shared" si="137"/>
        <v>0</v>
      </c>
      <c r="CB206" s="6">
        <f t="shared" si="137"/>
        <v>0</v>
      </c>
      <c r="CC206" s="6">
        <f t="shared" si="137"/>
        <v>0</v>
      </c>
      <c r="CD206" s="6">
        <f t="shared" si="137"/>
        <v>0</v>
      </c>
      <c r="CE206" s="6">
        <f t="shared" si="137"/>
        <v>0</v>
      </c>
      <c r="CF206" s="6">
        <f t="shared" si="137"/>
        <v>0</v>
      </c>
      <c r="CG206" s="6">
        <f t="shared" si="137"/>
        <v>0</v>
      </c>
      <c r="CH206" s="6">
        <f t="shared" si="137"/>
        <v>0</v>
      </c>
      <c r="CI206" s="6">
        <f t="shared" si="137"/>
        <v>0</v>
      </c>
      <c r="CJ206" s="6">
        <f t="shared" si="137"/>
        <v>0</v>
      </c>
      <c r="CK206" s="6"/>
      <c r="CL206" s="6"/>
    </row>
    <row r="207" spans="1:90" x14ac:dyDescent="0.35">
      <c r="AT207" s="6">
        <f t="shared" si="134"/>
        <v>0</v>
      </c>
      <c r="AU207" s="6">
        <f t="shared" si="134"/>
        <v>0</v>
      </c>
      <c r="AV207" s="6">
        <f t="shared" si="134"/>
        <v>0</v>
      </c>
      <c r="AW207" s="6">
        <f t="shared" si="134"/>
        <v>0</v>
      </c>
      <c r="AX207" s="6">
        <f t="shared" si="134"/>
        <v>0</v>
      </c>
      <c r="AY207" s="6">
        <f t="shared" si="134"/>
        <v>0</v>
      </c>
      <c r="AZ207" s="6">
        <f t="shared" si="134"/>
        <v>0</v>
      </c>
      <c r="BA207" s="6">
        <f t="shared" si="134"/>
        <v>0</v>
      </c>
      <c r="BB207" s="6">
        <f t="shared" si="134"/>
        <v>0</v>
      </c>
      <c r="BC207" s="6">
        <f t="shared" si="134"/>
        <v>0</v>
      </c>
      <c r="BD207" s="6">
        <f t="shared" si="135"/>
        <v>0</v>
      </c>
      <c r="BE207" s="6">
        <f t="shared" si="135"/>
        <v>0</v>
      </c>
      <c r="BF207" s="6">
        <f t="shared" si="135"/>
        <v>0</v>
      </c>
      <c r="BG207" s="6">
        <f t="shared" si="135"/>
        <v>0</v>
      </c>
      <c r="BH207" s="6">
        <f t="shared" si="135"/>
        <v>0</v>
      </c>
      <c r="BI207" s="6">
        <f t="shared" si="135"/>
        <v>0</v>
      </c>
      <c r="BJ207" s="6">
        <f t="shared" si="135"/>
        <v>0</v>
      </c>
      <c r="BK207" s="6">
        <f t="shared" si="135"/>
        <v>0</v>
      </c>
      <c r="BL207" s="6">
        <f t="shared" si="135"/>
        <v>0</v>
      </c>
      <c r="BM207" s="6">
        <f t="shared" si="135"/>
        <v>0</v>
      </c>
      <c r="BN207" s="6">
        <f t="shared" si="136"/>
        <v>0</v>
      </c>
      <c r="BO207" s="6">
        <f t="shared" si="136"/>
        <v>0</v>
      </c>
      <c r="BP207" s="6">
        <f t="shared" si="136"/>
        <v>0</v>
      </c>
      <c r="BQ207" s="6">
        <f t="shared" si="136"/>
        <v>0</v>
      </c>
      <c r="BR207" s="6">
        <f t="shared" si="136"/>
        <v>0</v>
      </c>
      <c r="BS207" s="6">
        <f t="shared" si="136"/>
        <v>0</v>
      </c>
      <c r="BT207" s="6">
        <f t="shared" si="136"/>
        <v>0</v>
      </c>
      <c r="BU207" s="6">
        <f t="shared" si="136"/>
        <v>0</v>
      </c>
      <c r="BV207" s="6">
        <f t="shared" si="136"/>
        <v>0</v>
      </c>
      <c r="BW207" s="6">
        <f t="shared" si="136"/>
        <v>0</v>
      </c>
      <c r="BX207" s="6">
        <f t="shared" si="137"/>
        <v>0</v>
      </c>
      <c r="BY207" s="6">
        <f t="shared" si="137"/>
        <v>0</v>
      </c>
      <c r="BZ207" s="6">
        <f t="shared" si="137"/>
        <v>0</v>
      </c>
      <c r="CA207" s="6">
        <f t="shared" si="137"/>
        <v>0</v>
      </c>
      <c r="CB207" s="6">
        <f t="shared" si="137"/>
        <v>0</v>
      </c>
      <c r="CC207" s="6">
        <f t="shared" si="137"/>
        <v>0</v>
      </c>
      <c r="CD207" s="6">
        <f t="shared" si="137"/>
        <v>0</v>
      </c>
      <c r="CE207" s="6">
        <f t="shared" si="137"/>
        <v>0</v>
      </c>
      <c r="CF207" s="6">
        <f t="shared" si="137"/>
        <v>0</v>
      </c>
      <c r="CG207" s="6">
        <f t="shared" si="137"/>
        <v>0</v>
      </c>
      <c r="CH207" s="6">
        <f t="shared" si="137"/>
        <v>0</v>
      </c>
      <c r="CI207" s="6">
        <f t="shared" si="137"/>
        <v>0</v>
      </c>
      <c r="CJ207" s="6">
        <f t="shared" si="137"/>
        <v>0</v>
      </c>
      <c r="CK207" s="6"/>
      <c r="CL207" s="6"/>
    </row>
    <row r="208" spans="1:90" x14ac:dyDescent="0.35">
      <c r="AT208" s="6">
        <f t="shared" si="134"/>
        <v>0</v>
      </c>
      <c r="AU208" s="6">
        <f t="shared" si="134"/>
        <v>0</v>
      </c>
      <c r="AV208" s="6">
        <f t="shared" si="134"/>
        <v>0</v>
      </c>
      <c r="AW208" s="6">
        <f t="shared" si="134"/>
        <v>0</v>
      </c>
      <c r="AX208" s="6">
        <f t="shared" si="134"/>
        <v>0</v>
      </c>
      <c r="AY208" s="6">
        <f t="shared" si="134"/>
        <v>0</v>
      </c>
      <c r="AZ208" s="6">
        <f t="shared" si="134"/>
        <v>0</v>
      </c>
      <c r="BA208" s="6">
        <f t="shared" si="134"/>
        <v>0</v>
      </c>
      <c r="BB208" s="6">
        <f t="shared" si="134"/>
        <v>0</v>
      </c>
      <c r="BC208" s="6">
        <f t="shared" si="134"/>
        <v>0</v>
      </c>
      <c r="BD208" s="6">
        <f t="shared" si="135"/>
        <v>0</v>
      </c>
      <c r="BE208" s="6">
        <f t="shared" si="135"/>
        <v>0</v>
      </c>
      <c r="BF208" s="6">
        <f t="shared" si="135"/>
        <v>0</v>
      </c>
      <c r="BG208" s="6">
        <f t="shared" si="135"/>
        <v>0</v>
      </c>
      <c r="BH208" s="6">
        <f t="shared" si="135"/>
        <v>0</v>
      </c>
      <c r="BI208" s="6">
        <f t="shared" si="135"/>
        <v>0</v>
      </c>
      <c r="BJ208" s="6">
        <f t="shared" si="135"/>
        <v>0</v>
      </c>
      <c r="BK208" s="6">
        <f t="shared" si="135"/>
        <v>0</v>
      </c>
      <c r="BL208" s="6">
        <f t="shared" si="135"/>
        <v>0</v>
      </c>
      <c r="BM208" s="6">
        <f t="shared" si="135"/>
        <v>0</v>
      </c>
      <c r="BN208" s="6">
        <f t="shared" si="136"/>
        <v>0</v>
      </c>
      <c r="BO208" s="6">
        <f t="shared" si="136"/>
        <v>0</v>
      </c>
      <c r="BP208" s="6">
        <f t="shared" si="136"/>
        <v>0</v>
      </c>
      <c r="BQ208" s="6">
        <f t="shared" si="136"/>
        <v>0</v>
      </c>
      <c r="BR208" s="6">
        <f t="shared" si="136"/>
        <v>0</v>
      </c>
      <c r="BS208" s="6">
        <f t="shared" si="136"/>
        <v>0</v>
      </c>
      <c r="BT208" s="6">
        <f t="shared" si="136"/>
        <v>0</v>
      </c>
      <c r="BU208" s="6">
        <f t="shared" si="136"/>
        <v>0</v>
      </c>
      <c r="BV208" s="6">
        <f t="shared" si="136"/>
        <v>0</v>
      </c>
      <c r="BW208" s="6">
        <f t="shared" si="136"/>
        <v>0</v>
      </c>
      <c r="BX208" s="6">
        <f t="shared" si="137"/>
        <v>0</v>
      </c>
      <c r="BY208" s="6">
        <f t="shared" si="137"/>
        <v>0</v>
      </c>
      <c r="BZ208" s="6">
        <f t="shared" si="137"/>
        <v>0</v>
      </c>
      <c r="CA208" s="6">
        <f t="shared" si="137"/>
        <v>0</v>
      </c>
      <c r="CB208" s="6">
        <f t="shared" si="137"/>
        <v>0</v>
      </c>
      <c r="CC208" s="6">
        <f t="shared" si="137"/>
        <v>0</v>
      </c>
      <c r="CD208" s="6">
        <f t="shared" si="137"/>
        <v>0</v>
      </c>
      <c r="CE208" s="6">
        <f t="shared" si="137"/>
        <v>0</v>
      </c>
      <c r="CF208" s="6">
        <f t="shared" si="137"/>
        <v>0</v>
      </c>
      <c r="CG208" s="6">
        <f t="shared" si="137"/>
        <v>0</v>
      </c>
      <c r="CH208" s="6">
        <f t="shared" si="137"/>
        <v>0</v>
      </c>
      <c r="CI208" s="6">
        <f t="shared" si="137"/>
        <v>0</v>
      </c>
      <c r="CJ208" s="6">
        <f t="shared" si="137"/>
        <v>0</v>
      </c>
      <c r="CK208" s="6"/>
      <c r="CL208" s="6"/>
    </row>
    <row r="209" spans="46:90" x14ac:dyDescent="0.35">
      <c r="AT209" s="6">
        <f t="shared" si="134"/>
        <v>0</v>
      </c>
      <c r="AU209" s="6">
        <f t="shared" si="134"/>
        <v>0</v>
      </c>
      <c r="AV209" s="6">
        <f t="shared" si="134"/>
        <v>0</v>
      </c>
      <c r="AW209" s="6">
        <f t="shared" si="134"/>
        <v>0</v>
      </c>
      <c r="AX209" s="6">
        <f t="shared" si="134"/>
        <v>0</v>
      </c>
      <c r="AY209" s="6">
        <f t="shared" si="134"/>
        <v>0</v>
      </c>
      <c r="AZ209" s="6">
        <f t="shared" si="134"/>
        <v>0</v>
      </c>
      <c r="BA209" s="6">
        <f t="shared" si="134"/>
        <v>0</v>
      </c>
      <c r="BB209" s="6">
        <f t="shared" si="134"/>
        <v>0</v>
      </c>
      <c r="BC209" s="6">
        <f t="shared" si="134"/>
        <v>0</v>
      </c>
      <c r="BD209" s="6">
        <f t="shared" si="135"/>
        <v>0</v>
      </c>
      <c r="BE209" s="6">
        <f t="shared" si="135"/>
        <v>0</v>
      </c>
      <c r="BF209" s="6">
        <f t="shared" si="135"/>
        <v>0</v>
      </c>
      <c r="BG209" s="6">
        <f t="shared" si="135"/>
        <v>0</v>
      </c>
      <c r="BH209" s="6">
        <f t="shared" si="135"/>
        <v>0</v>
      </c>
      <c r="BI209" s="6">
        <f t="shared" si="135"/>
        <v>0</v>
      </c>
      <c r="BJ209" s="6">
        <f t="shared" si="135"/>
        <v>0</v>
      </c>
      <c r="BK209" s="6">
        <f t="shared" si="135"/>
        <v>0</v>
      </c>
      <c r="BL209" s="6">
        <f t="shared" si="135"/>
        <v>0</v>
      </c>
      <c r="BM209" s="6">
        <f t="shared" si="135"/>
        <v>0</v>
      </c>
      <c r="BN209" s="6">
        <f t="shared" si="136"/>
        <v>0</v>
      </c>
      <c r="BO209" s="6">
        <f t="shared" si="136"/>
        <v>0</v>
      </c>
      <c r="BP209" s="6">
        <f t="shared" si="136"/>
        <v>0</v>
      </c>
      <c r="BQ209" s="6">
        <f t="shared" si="136"/>
        <v>0</v>
      </c>
      <c r="BR209" s="6">
        <f t="shared" si="136"/>
        <v>0</v>
      </c>
      <c r="BS209" s="6">
        <f t="shared" si="136"/>
        <v>0</v>
      </c>
      <c r="BT209" s="6">
        <f t="shared" si="136"/>
        <v>0</v>
      </c>
      <c r="BU209" s="6">
        <f t="shared" si="136"/>
        <v>0</v>
      </c>
      <c r="BV209" s="6">
        <f t="shared" si="136"/>
        <v>0</v>
      </c>
      <c r="BW209" s="6">
        <f t="shared" si="136"/>
        <v>0</v>
      </c>
      <c r="BX209" s="6">
        <f t="shared" si="137"/>
        <v>0</v>
      </c>
      <c r="BY209" s="6">
        <f t="shared" si="137"/>
        <v>0</v>
      </c>
      <c r="BZ209" s="6">
        <f t="shared" si="137"/>
        <v>0</v>
      </c>
      <c r="CA209" s="6">
        <f t="shared" si="137"/>
        <v>0</v>
      </c>
      <c r="CB209" s="6">
        <f t="shared" si="137"/>
        <v>0</v>
      </c>
      <c r="CC209" s="6">
        <f t="shared" si="137"/>
        <v>0</v>
      </c>
      <c r="CD209" s="6">
        <f t="shared" si="137"/>
        <v>0</v>
      </c>
      <c r="CE209" s="6">
        <f t="shared" si="137"/>
        <v>0</v>
      </c>
      <c r="CF209" s="6">
        <f t="shared" si="137"/>
        <v>0</v>
      </c>
      <c r="CG209" s="6">
        <f t="shared" si="137"/>
        <v>0</v>
      </c>
      <c r="CH209" s="6">
        <f t="shared" si="137"/>
        <v>0</v>
      </c>
      <c r="CI209" s="6">
        <f t="shared" si="137"/>
        <v>0</v>
      </c>
      <c r="CJ209" s="6">
        <f t="shared" si="137"/>
        <v>0</v>
      </c>
      <c r="CK209" s="6"/>
      <c r="CL209" s="6"/>
    </row>
    <row r="210" spans="46:90" x14ac:dyDescent="0.35">
      <c r="AT210" s="6">
        <f t="shared" si="134"/>
        <v>0</v>
      </c>
      <c r="AU210" s="6">
        <f t="shared" si="134"/>
        <v>0</v>
      </c>
      <c r="AV210" s="6">
        <f t="shared" si="134"/>
        <v>0</v>
      </c>
      <c r="AW210" s="6">
        <f t="shared" si="134"/>
        <v>0</v>
      </c>
      <c r="AX210" s="6">
        <f t="shared" si="134"/>
        <v>0</v>
      </c>
      <c r="AY210" s="6">
        <f t="shared" si="134"/>
        <v>0</v>
      </c>
      <c r="AZ210" s="6">
        <f t="shared" si="134"/>
        <v>0</v>
      </c>
      <c r="BA210" s="6">
        <f t="shared" si="134"/>
        <v>0</v>
      </c>
      <c r="BB210" s="6">
        <f t="shared" si="134"/>
        <v>0</v>
      </c>
      <c r="BC210" s="6">
        <f t="shared" si="134"/>
        <v>0</v>
      </c>
      <c r="BD210" s="6">
        <f t="shared" si="135"/>
        <v>0</v>
      </c>
      <c r="BE210" s="6">
        <f t="shared" si="135"/>
        <v>0</v>
      </c>
      <c r="BF210" s="6">
        <f t="shared" si="135"/>
        <v>0</v>
      </c>
      <c r="BG210" s="6">
        <f t="shared" si="135"/>
        <v>0</v>
      </c>
      <c r="BH210" s="6">
        <f t="shared" si="135"/>
        <v>0</v>
      </c>
      <c r="BI210" s="6">
        <f t="shared" si="135"/>
        <v>0</v>
      </c>
      <c r="BJ210" s="6">
        <f t="shared" si="135"/>
        <v>0</v>
      </c>
      <c r="BK210" s="6">
        <f t="shared" si="135"/>
        <v>0</v>
      </c>
      <c r="BL210" s="6">
        <f t="shared" si="135"/>
        <v>0</v>
      </c>
      <c r="BM210" s="6">
        <f t="shared" si="135"/>
        <v>0</v>
      </c>
      <c r="BN210" s="6">
        <f t="shared" si="136"/>
        <v>0</v>
      </c>
      <c r="BO210" s="6">
        <f t="shared" si="136"/>
        <v>0</v>
      </c>
      <c r="BP210" s="6">
        <f t="shared" si="136"/>
        <v>0</v>
      </c>
      <c r="BQ210" s="6">
        <f t="shared" si="136"/>
        <v>0</v>
      </c>
      <c r="BR210" s="6">
        <f t="shared" si="136"/>
        <v>0</v>
      </c>
      <c r="BS210" s="6">
        <f t="shared" si="136"/>
        <v>0</v>
      </c>
      <c r="BT210" s="6">
        <f t="shared" si="136"/>
        <v>0</v>
      </c>
      <c r="BU210" s="6">
        <f t="shared" si="136"/>
        <v>0</v>
      </c>
      <c r="BV210" s="6">
        <f t="shared" si="136"/>
        <v>0</v>
      </c>
      <c r="BW210" s="6">
        <f t="shared" si="136"/>
        <v>0</v>
      </c>
      <c r="BX210" s="6">
        <f t="shared" si="137"/>
        <v>0</v>
      </c>
      <c r="BY210" s="6">
        <f t="shared" si="137"/>
        <v>0</v>
      </c>
      <c r="BZ210" s="6">
        <f t="shared" si="137"/>
        <v>0</v>
      </c>
      <c r="CA210" s="6">
        <f t="shared" si="137"/>
        <v>0</v>
      </c>
      <c r="CB210" s="6">
        <f t="shared" si="137"/>
        <v>0</v>
      </c>
      <c r="CC210" s="6">
        <f t="shared" si="137"/>
        <v>0</v>
      </c>
      <c r="CD210" s="6">
        <f t="shared" si="137"/>
        <v>0</v>
      </c>
      <c r="CE210" s="6">
        <f t="shared" si="137"/>
        <v>0</v>
      </c>
      <c r="CF210" s="6">
        <f t="shared" si="137"/>
        <v>0</v>
      </c>
      <c r="CG210" s="6">
        <f t="shared" si="137"/>
        <v>0</v>
      </c>
      <c r="CH210" s="6">
        <f t="shared" si="137"/>
        <v>0</v>
      </c>
      <c r="CI210" s="6">
        <f t="shared" si="137"/>
        <v>0</v>
      </c>
      <c r="CJ210" s="6">
        <f t="shared" si="137"/>
        <v>0</v>
      </c>
      <c r="CK210" s="6"/>
      <c r="CL210" s="6"/>
    </row>
    <row r="211" spans="46:90" x14ac:dyDescent="0.35">
      <c r="AT211" s="6">
        <f t="shared" si="134"/>
        <v>0</v>
      </c>
      <c r="AU211" s="6">
        <f t="shared" si="134"/>
        <v>0</v>
      </c>
      <c r="AV211" s="6">
        <f t="shared" si="134"/>
        <v>0</v>
      </c>
      <c r="AW211" s="6">
        <f t="shared" si="134"/>
        <v>0</v>
      </c>
      <c r="AX211" s="6">
        <f t="shared" si="134"/>
        <v>0</v>
      </c>
      <c r="AY211" s="6">
        <f t="shared" si="134"/>
        <v>0</v>
      </c>
      <c r="AZ211" s="6">
        <f t="shared" si="134"/>
        <v>0</v>
      </c>
      <c r="BA211" s="6">
        <f t="shared" si="134"/>
        <v>0</v>
      </c>
      <c r="BB211" s="6">
        <f t="shared" si="134"/>
        <v>0</v>
      </c>
      <c r="BC211" s="6">
        <f t="shared" si="134"/>
        <v>0</v>
      </c>
      <c r="BD211" s="6">
        <f t="shared" si="135"/>
        <v>0</v>
      </c>
      <c r="BE211" s="6">
        <f t="shared" si="135"/>
        <v>0</v>
      </c>
      <c r="BF211" s="6">
        <f t="shared" si="135"/>
        <v>0</v>
      </c>
      <c r="BG211" s="6">
        <f t="shared" si="135"/>
        <v>0</v>
      </c>
      <c r="BH211" s="6">
        <f t="shared" si="135"/>
        <v>0</v>
      </c>
      <c r="BI211" s="6">
        <f t="shared" si="135"/>
        <v>0</v>
      </c>
      <c r="BJ211" s="6">
        <f t="shared" si="135"/>
        <v>0</v>
      </c>
      <c r="BK211" s="6">
        <f t="shared" si="135"/>
        <v>0</v>
      </c>
      <c r="BL211" s="6">
        <f t="shared" si="135"/>
        <v>0</v>
      </c>
      <c r="BM211" s="6">
        <f t="shared" si="135"/>
        <v>0</v>
      </c>
      <c r="BN211" s="6">
        <f t="shared" si="136"/>
        <v>0</v>
      </c>
      <c r="BO211" s="6">
        <f t="shared" si="136"/>
        <v>0</v>
      </c>
      <c r="BP211" s="6">
        <f t="shared" si="136"/>
        <v>0</v>
      </c>
      <c r="BQ211" s="6">
        <f t="shared" si="136"/>
        <v>0</v>
      </c>
      <c r="BR211" s="6">
        <f t="shared" si="136"/>
        <v>0</v>
      </c>
      <c r="BS211" s="6">
        <f t="shared" si="136"/>
        <v>0</v>
      </c>
      <c r="BT211" s="6">
        <f t="shared" si="136"/>
        <v>0</v>
      </c>
      <c r="BU211" s="6">
        <f t="shared" si="136"/>
        <v>0</v>
      </c>
      <c r="BV211" s="6">
        <f t="shared" si="136"/>
        <v>0</v>
      </c>
      <c r="BW211" s="6">
        <f t="shared" si="136"/>
        <v>0</v>
      </c>
      <c r="BX211" s="6">
        <f t="shared" si="137"/>
        <v>0</v>
      </c>
      <c r="BY211" s="6">
        <f t="shared" si="137"/>
        <v>0</v>
      </c>
      <c r="BZ211" s="6">
        <f t="shared" si="137"/>
        <v>0</v>
      </c>
      <c r="CA211" s="6">
        <f t="shared" si="137"/>
        <v>0</v>
      </c>
      <c r="CB211" s="6">
        <f t="shared" si="137"/>
        <v>0</v>
      </c>
      <c r="CC211" s="6">
        <f t="shared" si="137"/>
        <v>0</v>
      </c>
      <c r="CD211" s="6">
        <f t="shared" si="137"/>
        <v>0</v>
      </c>
      <c r="CE211" s="6">
        <f t="shared" si="137"/>
        <v>0</v>
      </c>
      <c r="CF211" s="6">
        <f t="shared" si="137"/>
        <v>0</v>
      </c>
      <c r="CG211" s="6">
        <f t="shared" si="137"/>
        <v>0</v>
      </c>
      <c r="CH211" s="6">
        <f t="shared" si="137"/>
        <v>0</v>
      </c>
      <c r="CI211" s="6">
        <f t="shared" si="137"/>
        <v>0</v>
      </c>
      <c r="CJ211" s="6">
        <f t="shared" si="137"/>
        <v>0</v>
      </c>
      <c r="CK211" s="6"/>
      <c r="CL211" s="6"/>
    </row>
    <row r="212" spans="46:90" x14ac:dyDescent="0.35">
      <c r="AT212" s="6">
        <f t="shared" ref="AT212:BC221" si="138">IF($Z212&lt;AT$1,$X212*$K212,0)</f>
        <v>0</v>
      </c>
      <c r="AU212" s="6">
        <f t="shared" si="138"/>
        <v>0</v>
      </c>
      <c r="AV212" s="6">
        <f t="shared" si="138"/>
        <v>0</v>
      </c>
      <c r="AW212" s="6">
        <f t="shared" si="138"/>
        <v>0</v>
      </c>
      <c r="AX212" s="6">
        <f t="shared" si="138"/>
        <v>0</v>
      </c>
      <c r="AY212" s="6">
        <f t="shared" si="138"/>
        <v>0</v>
      </c>
      <c r="AZ212" s="6">
        <f t="shared" si="138"/>
        <v>0</v>
      </c>
      <c r="BA212" s="6">
        <f t="shared" si="138"/>
        <v>0</v>
      </c>
      <c r="BB212" s="6">
        <f t="shared" si="138"/>
        <v>0</v>
      </c>
      <c r="BC212" s="6">
        <f t="shared" si="138"/>
        <v>0</v>
      </c>
      <c r="BD212" s="6">
        <f t="shared" ref="BD212:BM221" si="139">IF($Z212&lt;BD$1,$X212*$K212,0)</f>
        <v>0</v>
      </c>
      <c r="BE212" s="6">
        <f t="shared" si="139"/>
        <v>0</v>
      </c>
      <c r="BF212" s="6">
        <f t="shared" si="139"/>
        <v>0</v>
      </c>
      <c r="BG212" s="6">
        <f t="shared" si="139"/>
        <v>0</v>
      </c>
      <c r="BH212" s="6">
        <f t="shared" si="139"/>
        <v>0</v>
      </c>
      <c r="BI212" s="6">
        <f t="shared" si="139"/>
        <v>0</v>
      </c>
      <c r="BJ212" s="6">
        <f t="shared" si="139"/>
        <v>0</v>
      </c>
      <c r="BK212" s="6">
        <f t="shared" si="139"/>
        <v>0</v>
      </c>
      <c r="BL212" s="6">
        <f t="shared" si="139"/>
        <v>0</v>
      </c>
      <c r="BM212" s="6">
        <f t="shared" si="139"/>
        <v>0</v>
      </c>
      <c r="BN212" s="6">
        <f t="shared" ref="BN212:BW221" si="140">IF($Z212&lt;BN$1,$X212*$K212,0)</f>
        <v>0</v>
      </c>
      <c r="BO212" s="6">
        <f t="shared" si="140"/>
        <v>0</v>
      </c>
      <c r="BP212" s="6">
        <f t="shared" si="140"/>
        <v>0</v>
      </c>
      <c r="BQ212" s="6">
        <f t="shared" si="140"/>
        <v>0</v>
      </c>
      <c r="BR212" s="6">
        <f t="shared" si="140"/>
        <v>0</v>
      </c>
      <c r="BS212" s="6">
        <f t="shared" si="140"/>
        <v>0</v>
      </c>
      <c r="BT212" s="6">
        <f t="shared" si="140"/>
        <v>0</v>
      </c>
      <c r="BU212" s="6">
        <f t="shared" si="140"/>
        <v>0</v>
      </c>
      <c r="BV212" s="6">
        <f t="shared" si="140"/>
        <v>0</v>
      </c>
      <c r="BW212" s="6">
        <f t="shared" si="140"/>
        <v>0</v>
      </c>
      <c r="BX212" s="6">
        <f t="shared" ref="BX212:CJ221" si="141">IF($Z212&lt;BX$1,$X212*$K212,0)</f>
        <v>0</v>
      </c>
      <c r="BY212" s="6">
        <f t="shared" si="141"/>
        <v>0</v>
      </c>
      <c r="BZ212" s="6">
        <f t="shared" si="141"/>
        <v>0</v>
      </c>
      <c r="CA212" s="6">
        <f t="shared" si="141"/>
        <v>0</v>
      </c>
      <c r="CB212" s="6">
        <f t="shared" si="141"/>
        <v>0</v>
      </c>
      <c r="CC212" s="6">
        <f t="shared" si="141"/>
        <v>0</v>
      </c>
      <c r="CD212" s="6">
        <f t="shared" si="141"/>
        <v>0</v>
      </c>
      <c r="CE212" s="6">
        <f t="shared" si="141"/>
        <v>0</v>
      </c>
      <c r="CF212" s="6">
        <f t="shared" si="141"/>
        <v>0</v>
      </c>
      <c r="CG212" s="6">
        <f t="shared" si="141"/>
        <v>0</v>
      </c>
      <c r="CH212" s="6">
        <f t="shared" si="141"/>
        <v>0</v>
      </c>
      <c r="CI212" s="6">
        <f t="shared" si="141"/>
        <v>0</v>
      </c>
      <c r="CJ212" s="6">
        <f t="shared" si="141"/>
        <v>0</v>
      </c>
      <c r="CK212" s="6"/>
      <c r="CL212" s="6"/>
    </row>
    <row r="213" spans="46:90" x14ac:dyDescent="0.35">
      <c r="AT213" s="6">
        <f t="shared" si="138"/>
        <v>0</v>
      </c>
      <c r="AU213" s="6">
        <f t="shared" si="138"/>
        <v>0</v>
      </c>
      <c r="AV213" s="6">
        <f t="shared" si="138"/>
        <v>0</v>
      </c>
      <c r="AW213" s="6">
        <f t="shared" si="138"/>
        <v>0</v>
      </c>
      <c r="AX213" s="6">
        <f t="shared" si="138"/>
        <v>0</v>
      </c>
      <c r="AY213" s="6">
        <f t="shared" si="138"/>
        <v>0</v>
      </c>
      <c r="AZ213" s="6">
        <f t="shared" si="138"/>
        <v>0</v>
      </c>
      <c r="BA213" s="6">
        <f t="shared" si="138"/>
        <v>0</v>
      </c>
      <c r="BB213" s="6">
        <f t="shared" si="138"/>
        <v>0</v>
      </c>
      <c r="BC213" s="6">
        <f t="shared" si="138"/>
        <v>0</v>
      </c>
      <c r="BD213" s="6">
        <f t="shared" si="139"/>
        <v>0</v>
      </c>
      <c r="BE213" s="6">
        <f t="shared" si="139"/>
        <v>0</v>
      </c>
      <c r="BF213" s="6">
        <f t="shared" si="139"/>
        <v>0</v>
      </c>
      <c r="BG213" s="6">
        <f t="shared" si="139"/>
        <v>0</v>
      </c>
      <c r="BH213" s="6">
        <f t="shared" si="139"/>
        <v>0</v>
      </c>
      <c r="BI213" s="6">
        <f t="shared" si="139"/>
        <v>0</v>
      </c>
      <c r="BJ213" s="6">
        <f t="shared" si="139"/>
        <v>0</v>
      </c>
      <c r="BK213" s="6">
        <f t="shared" si="139"/>
        <v>0</v>
      </c>
      <c r="BL213" s="6">
        <f t="shared" si="139"/>
        <v>0</v>
      </c>
      <c r="BM213" s="6">
        <f t="shared" si="139"/>
        <v>0</v>
      </c>
      <c r="BN213" s="6">
        <f t="shared" si="140"/>
        <v>0</v>
      </c>
      <c r="BO213" s="6">
        <f t="shared" si="140"/>
        <v>0</v>
      </c>
      <c r="BP213" s="6">
        <f t="shared" si="140"/>
        <v>0</v>
      </c>
      <c r="BQ213" s="6">
        <f t="shared" si="140"/>
        <v>0</v>
      </c>
      <c r="BR213" s="6">
        <f t="shared" si="140"/>
        <v>0</v>
      </c>
      <c r="BS213" s="6">
        <f t="shared" si="140"/>
        <v>0</v>
      </c>
      <c r="BT213" s="6">
        <f t="shared" si="140"/>
        <v>0</v>
      </c>
      <c r="BU213" s="6">
        <f t="shared" si="140"/>
        <v>0</v>
      </c>
      <c r="BV213" s="6">
        <f t="shared" si="140"/>
        <v>0</v>
      </c>
      <c r="BW213" s="6">
        <f t="shared" si="140"/>
        <v>0</v>
      </c>
      <c r="BX213" s="6">
        <f t="shared" si="141"/>
        <v>0</v>
      </c>
      <c r="BY213" s="6">
        <f t="shared" si="141"/>
        <v>0</v>
      </c>
      <c r="BZ213" s="6">
        <f t="shared" si="141"/>
        <v>0</v>
      </c>
      <c r="CA213" s="6">
        <f t="shared" si="141"/>
        <v>0</v>
      </c>
      <c r="CB213" s="6">
        <f t="shared" si="141"/>
        <v>0</v>
      </c>
      <c r="CC213" s="6">
        <f t="shared" si="141"/>
        <v>0</v>
      </c>
      <c r="CD213" s="6">
        <f t="shared" si="141"/>
        <v>0</v>
      </c>
      <c r="CE213" s="6">
        <f t="shared" si="141"/>
        <v>0</v>
      </c>
      <c r="CF213" s="6">
        <f t="shared" si="141"/>
        <v>0</v>
      </c>
      <c r="CG213" s="6">
        <f t="shared" si="141"/>
        <v>0</v>
      </c>
      <c r="CH213" s="6">
        <f t="shared" si="141"/>
        <v>0</v>
      </c>
      <c r="CI213" s="6">
        <f t="shared" si="141"/>
        <v>0</v>
      </c>
      <c r="CJ213" s="6">
        <f t="shared" si="141"/>
        <v>0</v>
      </c>
      <c r="CK213" s="6"/>
      <c r="CL213" s="6"/>
    </row>
    <row r="214" spans="46:90" x14ac:dyDescent="0.35">
      <c r="AT214" s="6">
        <f t="shared" si="138"/>
        <v>0</v>
      </c>
      <c r="AU214" s="6">
        <f t="shared" si="138"/>
        <v>0</v>
      </c>
      <c r="AV214" s="6">
        <f t="shared" si="138"/>
        <v>0</v>
      </c>
      <c r="AW214" s="6">
        <f t="shared" si="138"/>
        <v>0</v>
      </c>
      <c r="AX214" s="6">
        <f t="shared" si="138"/>
        <v>0</v>
      </c>
      <c r="AY214" s="6">
        <f t="shared" si="138"/>
        <v>0</v>
      </c>
      <c r="AZ214" s="6">
        <f t="shared" si="138"/>
        <v>0</v>
      </c>
      <c r="BA214" s="6">
        <f t="shared" si="138"/>
        <v>0</v>
      </c>
      <c r="BB214" s="6">
        <f t="shared" si="138"/>
        <v>0</v>
      </c>
      <c r="BC214" s="6">
        <f t="shared" si="138"/>
        <v>0</v>
      </c>
      <c r="BD214" s="6">
        <f t="shared" si="139"/>
        <v>0</v>
      </c>
      <c r="BE214" s="6">
        <f t="shared" si="139"/>
        <v>0</v>
      </c>
      <c r="BF214" s="6">
        <f t="shared" si="139"/>
        <v>0</v>
      </c>
      <c r="BG214" s="6">
        <f t="shared" si="139"/>
        <v>0</v>
      </c>
      <c r="BH214" s="6">
        <f t="shared" si="139"/>
        <v>0</v>
      </c>
      <c r="BI214" s="6">
        <f t="shared" si="139"/>
        <v>0</v>
      </c>
      <c r="BJ214" s="6">
        <f t="shared" si="139"/>
        <v>0</v>
      </c>
      <c r="BK214" s="6">
        <f t="shared" si="139"/>
        <v>0</v>
      </c>
      <c r="BL214" s="6">
        <f t="shared" si="139"/>
        <v>0</v>
      </c>
      <c r="BM214" s="6">
        <f t="shared" si="139"/>
        <v>0</v>
      </c>
      <c r="BN214" s="6">
        <f t="shared" si="140"/>
        <v>0</v>
      </c>
      <c r="BO214" s="6">
        <f t="shared" si="140"/>
        <v>0</v>
      </c>
      <c r="BP214" s="6">
        <f t="shared" si="140"/>
        <v>0</v>
      </c>
      <c r="BQ214" s="6">
        <f t="shared" si="140"/>
        <v>0</v>
      </c>
      <c r="BR214" s="6">
        <f t="shared" si="140"/>
        <v>0</v>
      </c>
      <c r="BS214" s="6">
        <f t="shared" si="140"/>
        <v>0</v>
      </c>
      <c r="BT214" s="6">
        <f t="shared" si="140"/>
        <v>0</v>
      </c>
      <c r="BU214" s="6">
        <f t="shared" si="140"/>
        <v>0</v>
      </c>
      <c r="BV214" s="6">
        <f t="shared" si="140"/>
        <v>0</v>
      </c>
      <c r="BW214" s="6">
        <f t="shared" si="140"/>
        <v>0</v>
      </c>
      <c r="BX214" s="6">
        <f t="shared" si="141"/>
        <v>0</v>
      </c>
      <c r="BY214" s="6">
        <f t="shared" si="141"/>
        <v>0</v>
      </c>
      <c r="BZ214" s="6">
        <f t="shared" si="141"/>
        <v>0</v>
      </c>
      <c r="CA214" s="6">
        <f t="shared" si="141"/>
        <v>0</v>
      </c>
      <c r="CB214" s="6">
        <f t="shared" si="141"/>
        <v>0</v>
      </c>
      <c r="CC214" s="6">
        <f t="shared" si="141"/>
        <v>0</v>
      </c>
      <c r="CD214" s="6">
        <f t="shared" si="141"/>
        <v>0</v>
      </c>
      <c r="CE214" s="6">
        <f t="shared" si="141"/>
        <v>0</v>
      </c>
      <c r="CF214" s="6">
        <f t="shared" si="141"/>
        <v>0</v>
      </c>
      <c r="CG214" s="6">
        <f t="shared" si="141"/>
        <v>0</v>
      </c>
      <c r="CH214" s="6">
        <f t="shared" si="141"/>
        <v>0</v>
      </c>
      <c r="CI214" s="6">
        <f t="shared" si="141"/>
        <v>0</v>
      </c>
      <c r="CJ214" s="6">
        <f t="shared" si="141"/>
        <v>0</v>
      </c>
      <c r="CK214" s="6"/>
      <c r="CL214" s="6"/>
    </row>
    <row r="215" spans="46:90" x14ac:dyDescent="0.35">
      <c r="AT215" s="6">
        <f t="shared" si="138"/>
        <v>0</v>
      </c>
      <c r="AU215" s="6">
        <f t="shared" si="138"/>
        <v>0</v>
      </c>
      <c r="AV215" s="6">
        <f t="shared" si="138"/>
        <v>0</v>
      </c>
      <c r="AW215" s="6">
        <f t="shared" si="138"/>
        <v>0</v>
      </c>
      <c r="AX215" s="6">
        <f t="shared" si="138"/>
        <v>0</v>
      </c>
      <c r="AY215" s="6">
        <f t="shared" si="138"/>
        <v>0</v>
      </c>
      <c r="AZ215" s="6">
        <f t="shared" si="138"/>
        <v>0</v>
      </c>
      <c r="BA215" s="6">
        <f t="shared" si="138"/>
        <v>0</v>
      </c>
      <c r="BB215" s="6">
        <f t="shared" si="138"/>
        <v>0</v>
      </c>
      <c r="BC215" s="6">
        <f t="shared" si="138"/>
        <v>0</v>
      </c>
      <c r="BD215" s="6">
        <f t="shared" si="139"/>
        <v>0</v>
      </c>
      <c r="BE215" s="6">
        <f t="shared" si="139"/>
        <v>0</v>
      </c>
      <c r="BF215" s="6">
        <f t="shared" si="139"/>
        <v>0</v>
      </c>
      <c r="BG215" s="6">
        <f t="shared" si="139"/>
        <v>0</v>
      </c>
      <c r="BH215" s="6">
        <f t="shared" si="139"/>
        <v>0</v>
      </c>
      <c r="BI215" s="6">
        <f t="shared" si="139"/>
        <v>0</v>
      </c>
      <c r="BJ215" s="6">
        <f t="shared" si="139"/>
        <v>0</v>
      </c>
      <c r="BK215" s="6">
        <f t="shared" si="139"/>
        <v>0</v>
      </c>
      <c r="BL215" s="6">
        <f t="shared" si="139"/>
        <v>0</v>
      </c>
      <c r="BM215" s="6">
        <f t="shared" si="139"/>
        <v>0</v>
      </c>
      <c r="BN215" s="6">
        <f t="shared" si="140"/>
        <v>0</v>
      </c>
      <c r="BO215" s="6">
        <f t="shared" si="140"/>
        <v>0</v>
      </c>
      <c r="BP215" s="6">
        <f t="shared" si="140"/>
        <v>0</v>
      </c>
      <c r="BQ215" s="6">
        <f t="shared" si="140"/>
        <v>0</v>
      </c>
      <c r="BR215" s="6">
        <f t="shared" si="140"/>
        <v>0</v>
      </c>
      <c r="BS215" s="6">
        <f t="shared" si="140"/>
        <v>0</v>
      </c>
      <c r="BT215" s="6">
        <f t="shared" si="140"/>
        <v>0</v>
      </c>
      <c r="BU215" s="6">
        <f t="shared" si="140"/>
        <v>0</v>
      </c>
      <c r="BV215" s="6">
        <f t="shared" si="140"/>
        <v>0</v>
      </c>
      <c r="BW215" s="6">
        <f t="shared" si="140"/>
        <v>0</v>
      </c>
      <c r="BX215" s="6">
        <f t="shared" si="141"/>
        <v>0</v>
      </c>
      <c r="BY215" s="6">
        <f t="shared" si="141"/>
        <v>0</v>
      </c>
      <c r="BZ215" s="6">
        <f t="shared" si="141"/>
        <v>0</v>
      </c>
      <c r="CA215" s="6">
        <f t="shared" si="141"/>
        <v>0</v>
      </c>
      <c r="CB215" s="6">
        <f t="shared" si="141"/>
        <v>0</v>
      </c>
      <c r="CC215" s="6">
        <f t="shared" si="141"/>
        <v>0</v>
      </c>
      <c r="CD215" s="6">
        <f t="shared" si="141"/>
        <v>0</v>
      </c>
      <c r="CE215" s="6">
        <f t="shared" si="141"/>
        <v>0</v>
      </c>
      <c r="CF215" s="6">
        <f t="shared" si="141"/>
        <v>0</v>
      </c>
      <c r="CG215" s="6">
        <f t="shared" si="141"/>
        <v>0</v>
      </c>
      <c r="CH215" s="6">
        <f t="shared" si="141"/>
        <v>0</v>
      </c>
      <c r="CI215" s="6">
        <f t="shared" si="141"/>
        <v>0</v>
      </c>
      <c r="CJ215" s="6">
        <f t="shared" si="141"/>
        <v>0</v>
      </c>
      <c r="CK215" s="6"/>
      <c r="CL215" s="6"/>
    </row>
    <row r="216" spans="46:90" x14ac:dyDescent="0.35">
      <c r="AT216" s="6">
        <f t="shared" si="138"/>
        <v>0</v>
      </c>
      <c r="AU216" s="6">
        <f t="shared" si="138"/>
        <v>0</v>
      </c>
      <c r="AV216" s="6">
        <f t="shared" si="138"/>
        <v>0</v>
      </c>
      <c r="AW216" s="6">
        <f t="shared" si="138"/>
        <v>0</v>
      </c>
      <c r="AX216" s="6">
        <f t="shared" si="138"/>
        <v>0</v>
      </c>
      <c r="AY216" s="6">
        <f t="shared" si="138"/>
        <v>0</v>
      </c>
      <c r="AZ216" s="6">
        <f t="shared" si="138"/>
        <v>0</v>
      </c>
      <c r="BA216" s="6">
        <f t="shared" si="138"/>
        <v>0</v>
      </c>
      <c r="BB216" s="6">
        <f t="shared" si="138"/>
        <v>0</v>
      </c>
      <c r="BC216" s="6">
        <f t="shared" si="138"/>
        <v>0</v>
      </c>
      <c r="BD216" s="6">
        <f t="shared" si="139"/>
        <v>0</v>
      </c>
      <c r="BE216" s="6">
        <f t="shared" si="139"/>
        <v>0</v>
      </c>
      <c r="BF216" s="6">
        <f t="shared" si="139"/>
        <v>0</v>
      </c>
      <c r="BG216" s="6">
        <f t="shared" si="139"/>
        <v>0</v>
      </c>
      <c r="BH216" s="6">
        <f t="shared" si="139"/>
        <v>0</v>
      </c>
      <c r="BI216" s="6">
        <f t="shared" si="139"/>
        <v>0</v>
      </c>
      <c r="BJ216" s="6">
        <f t="shared" si="139"/>
        <v>0</v>
      </c>
      <c r="BK216" s="6">
        <f t="shared" si="139"/>
        <v>0</v>
      </c>
      <c r="BL216" s="6">
        <f t="shared" si="139"/>
        <v>0</v>
      </c>
      <c r="BM216" s="6">
        <f t="shared" si="139"/>
        <v>0</v>
      </c>
      <c r="BN216" s="6">
        <f t="shared" si="140"/>
        <v>0</v>
      </c>
      <c r="BO216" s="6">
        <f t="shared" si="140"/>
        <v>0</v>
      </c>
      <c r="BP216" s="6">
        <f t="shared" si="140"/>
        <v>0</v>
      </c>
      <c r="BQ216" s="6">
        <f t="shared" si="140"/>
        <v>0</v>
      </c>
      <c r="BR216" s="6">
        <f t="shared" si="140"/>
        <v>0</v>
      </c>
      <c r="BS216" s="6">
        <f t="shared" si="140"/>
        <v>0</v>
      </c>
      <c r="BT216" s="6">
        <f t="shared" si="140"/>
        <v>0</v>
      </c>
      <c r="BU216" s="6">
        <f t="shared" si="140"/>
        <v>0</v>
      </c>
      <c r="BV216" s="6">
        <f t="shared" si="140"/>
        <v>0</v>
      </c>
      <c r="BW216" s="6">
        <f t="shared" si="140"/>
        <v>0</v>
      </c>
      <c r="BX216" s="6">
        <f t="shared" si="141"/>
        <v>0</v>
      </c>
      <c r="BY216" s="6">
        <f t="shared" si="141"/>
        <v>0</v>
      </c>
      <c r="BZ216" s="6">
        <f t="shared" si="141"/>
        <v>0</v>
      </c>
      <c r="CA216" s="6">
        <f t="shared" si="141"/>
        <v>0</v>
      </c>
      <c r="CB216" s="6">
        <f t="shared" si="141"/>
        <v>0</v>
      </c>
      <c r="CC216" s="6">
        <f t="shared" si="141"/>
        <v>0</v>
      </c>
      <c r="CD216" s="6">
        <f t="shared" si="141"/>
        <v>0</v>
      </c>
      <c r="CE216" s="6">
        <f t="shared" si="141"/>
        <v>0</v>
      </c>
      <c r="CF216" s="6">
        <f t="shared" si="141"/>
        <v>0</v>
      </c>
      <c r="CG216" s="6">
        <f t="shared" si="141"/>
        <v>0</v>
      </c>
      <c r="CH216" s="6">
        <f t="shared" si="141"/>
        <v>0</v>
      </c>
      <c r="CI216" s="6">
        <f t="shared" si="141"/>
        <v>0</v>
      </c>
      <c r="CJ216" s="6">
        <f t="shared" si="141"/>
        <v>0</v>
      </c>
      <c r="CK216" s="6"/>
      <c r="CL216" s="6"/>
    </row>
    <row r="217" spans="46:90" x14ac:dyDescent="0.35">
      <c r="AT217" s="6">
        <f t="shared" si="138"/>
        <v>0</v>
      </c>
      <c r="AU217" s="6">
        <f t="shared" si="138"/>
        <v>0</v>
      </c>
      <c r="AV217" s="6">
        <f t="shared" si="138"/>
        <v>0</v>
      </c>
      <c r="AW217" s="6">
        <f t="shared" si="138"/>
        <v>0</v>
      </c>
      <c r="AX217" s="6">
        <f t="shared" si="138"/>
        <v>0</v>
      </c>
      <c r="AY217" s="6">
        <f t="shared" si="138"/>
        <v>0</v>
      </c>
      <c r="AZ217" s="6">
        <f t="shared" si="138"/>
        <v>0</v>
      </c>
      <c r="BA217" s="6">
        <f t="shared" si="138"/>
        <v>0</v>
      </c>
      <c r="BB217" s="6">
        <f t="shared" si="138"/>
        <v>0</v>
      </c>
      <c r="BC217" s="6">
        <f t="shared" si="138"/>
        <v>0</v>
      </c>
      <c r="BD217" s="6">
        <f t="shared" si="139"/>
        <v>0</v>
      </c>
      <c r="BE217" s="6">
        <f t="shared" si="139"/>
        <v>0</v>
      </c>
      <c r="BF217" s="6">
        <f t="shared" si="139"/>
        <v>0</v>
      </c>
      <c r="BG217" s="6">
        <f t="shared" si="139"/>
        <v>0</v>
      </c>
      <c r="BH217" s="6">
        <f t="shared" si="139"/>
        <v>0</v>
      </c>
      <c r="BI217" s="6">
        <f t="shared" si="139"/>
        <v>0</v>
      </c>
      <c r="BJ217" s="6">
        <f t="shared" si="139"/>
        <v>0</v>
      </c>
      <c r="BK217" s="6">
        <f t="shared" si="139"/>
        <v>0</v>
      </c>
      <c r="BL217" s="6">
        <f t="shared" si="139"/>
        <v>0</v>
      </c>
      <c r="BM217" s="6">
        <f t="shared" si="139"/>
        <v>0</v>
      </c>
      <c r="BN217" s="6">
        <f t="shared" si="140"/>
        <v>0</v>
      </c>
      <c r="BO217" s="6">
        <f t="shared" si="140"/>
        <v>0</v>
      </c>
      <c r="BP217" s="6">
        <f t="shared" si="140"/>
        <v>0</v>
      </c>
      <c r="BQ217" s="6">
        <f t="shared" si="140"/>
        <v>0</v>
      </c>
      <c r="BR217" s="6">
        <f t="shared" si="140"/>
        <v>0</v>
      </c>
      <c r="BS217" s="6">
        <f t="shared" si="140"/>
        <v>0</v>
      </c>
      <c r="BT217" s="6">
        <f t="shared" si="140"/>
        <v>0</v>
      </c>
      <c r="BU217" s="6">
        <f t="shared" si="140"/>
        <v>0</v>
      </c>
      <c r="BV217" s="6">
        <f t="shared" si="140"/>
        <v>0</v>
      </c>
      <c r="BW217" s="6">
        <f t="shared" si="140"/>
        <v>0</v>
      </c>
      <c r="BX217" s="6">
        <f t="shared" si="141"/>
        <v>0</v>
      </c>
      <c r="BY217" s="6">
        <f t="shared" si="141"/>
        <v>0</v>
      </c>
      <c r="BZ217" s="6">
        <f t="shared" si="141"/>
        <v>0</v>
      </c>
      <c r="CA217" s="6">
        <f t="shared" si="141"/>
        <v>0</v>
      </c>
      <c r="CB217" s="6">
        <f t="shared" si="141"/>
        <v>0</v>
      </c>
      <c r="CC217" s="6">
        <f t="shared" si="141"/>
        <v>0</v>
      </c>
      <c r="CD217" s="6">
        <f t="shared" si="141"/>
        <v>0</v>
      </c>
      <c r="CE217" s="6">
        <f t="shared" si="141"/>
        <v>0</v>
      </c>
      <c r="CF217" s="6">
        <f t="shared" si="141"/>
        <v>0</v>
      </c>
      <c r="CG217" s="6">
        <f t="shared" si="141"/>
        <v>0</v>
      </c>
      <c r="CH217" s="6">
        <f t="shared" si="141"/>
        <v>0</v>
      </c>
      <c r="CI217" s="6">
        <f t="shared" si="141"/>
        <v>0</v>
      </c>
      <c r="CJ217" s="6">
        <f t="shared" si="141"/>
        <v>0</v>
      </c>
      <c r="CK217" s="6"/>
      <c r="CL217" s="6"/>
    </row>
    <row r="218" spans="46:90" x14ac:dyDescent="0.35">
      <c r="AT218" s="6">
        <f t="shared" si="138"/>
        <v>0</v>
      </c>
      <c r="AU218" s="6">
        <f t="shared" si="138"/>
        <v>0</v>
      </c>
      <c r="AV218" s="6">
        <f t="shared" si="138"/>
        <v>0</v>
      </c>
      <c r="AW218" s="6">
        <f t="shared" si="138"/>
        <v>0</v>
      </c>
      <c r="AX218" s="6">
        <f t="shared" si="138"/>
        <v>0</v>
      </c>
      <c r="AY218" s="6">
        <f t="shared" si="138"/>
        <v>0</v>
      </c>
      <c r="AZ218" s="6">
        <f t="shared" si="138"/>
        <v>0</v>
      </c>
      <c r="BA218" s="6">
        <f t="shared" si="138"/>
        <v>0</v>
      </c>
      <c r="BB218" s="6">
        <f t="shared" si="138"/>
        <v>0</v>
      </c>
      <c r="BC218" s="6">
        <f t="shared" si="138"/>
        <v>0</v>
      </c>
      <c r="BD218" s="6">
        <f t="shared" si="139"/>
        <v>0</v>
      </c>
      <c r="BE218" s="6">
        <f t="shared" si="139"/>
        <v>0</v>
      </c>
      <c r="BF218" s="6">
        <f t="shared" si="139"/>
        <v>0</v>
      </c>
      <c r="BG218" s="6">
        <f t="shared" si="139"/>
        <v>0</v>
      </c>
      <c r="BH218" s="6">
        <f t="shared" si="139"/>
        <v>0</v>
      </c>
      <c r="BI218" s="6">
        <f t="shared" si="139"/>
        <v>0</v>
      </c>
      <c r="BJ218" s="6">
        <f t="shared" si="139"/>
        <v>0</v>
      </c>
      <c r="BK218" s="6">
        <f t="shared" si="139"/>
        <v>0</v>
      </c>
      <c r="BL218" s="6">
        <f t="shared" si="139"/>
        <v>0</v>
      </c>
      <c r="BM218" s="6">
        <f t="shared" si="139"/>
        <v>0</v>
      </c>
      <c r="BN218" s="6">
        <f t="shared" si="140"/>
        <v>0</v>
      </c>
      <c r="BO218" s="6">
        <f t="shared" si="140"/>
        <v>0</v>
      </c>
      <c r="BP218" s="6">
        <f t="shared" si="140"/>
        <v>0</v>
      </c>
      <c r="BQ218" s="6">
        <f t="shared" si="140"/>
        <v>0</v>
      </c>
      <c r="BR218" s="6">
        <f t="shared" si="140"/>
        <v>0</v>
      </c>
      <c r="BS218" s="6">
        <f t="shared" si="140"/>
        <v>0</v>
      </c>
      <c r="BT218" s="6">
        <f t="shared" si="140"/>
        <v>0</v>
      </c>
      <c r="BU218" s="6">
        <f t="shared" si="140"/>
        <v>0</v>
      </c>
      <c r="BV218" s="6">
        <f t="shared" si="140"/>
        <v>0</v>
      </c>
      <c r="BW218" s="6">
        <f t="shared" si="140"/>
        <v>0</v>
      </c>
      <c r="BX218" s="6">
        <f t="shared" si="141"/>
        <v>0</v>
      </c>
      <c r="BY218" s="6">
        <f t="shared" si="141"/>
        <v>0</v>
      </c>
      <c r="BZ218" s="6">
        <f t="shared" si="141"/>
        <v>0</v>
      </c>
      <c r="CA218" s="6">
        <f t="shared" si="141"/>
        <v>0</v>
      </c>
      <c r="CB218" s="6">
        <f t="shared" si="141"/>
        <v>0</v>
      </c>
      <c r="CC218" s="6">
        <f t="shared" si="141"/>
        <v>0</v>
      </c>
      <c r="CD218" s="6">
        <f t="shared" si="141"/>
        <v>0</v>
      </c>
      <c r="CE218" s="6">
        <f t="shared" si="141"/>
        <v>0</v>
      </c>
      <c r="CF218" s="6">
        <f t="shared" si="141"/>
        <v>0</v>
      </c>
      <c r="CG218" s="6">
        <f t="shared" si="141"/>
        <v>0</v>
      </c>
      <c r="CH218" s="6">
        <f t="shared" si="141"/>
        <v>0</v>
      </c>
      <c r="CI218" s="6">
        <f t="shared" si="141"/>
        <v>0</v>
      </c>
      <c r="CJ218" s="6">
        <f t="shared" si="141"/>
        <v>0</v>
      </c>
      <c r="CK218" s="6"/>
      <c r="CL218" s="6"/>
    </row>
    <row r="219" spans="46:90" x14ac:dyDescent="0.35">
      <c r="AT219" s="6">
        <f t="shared" si="138"/>
        <v>0</v>
      </c>
      <c r="AU219" s="6">
        <f t="shared" si="138"/>
        <v>0</v>
      </c>
      <c r="AV219" s="6">
        <f t="shared" si="138"/>
        <v>0</v>
      </c>
      <c r="AW219" s="6">
        <f t="shared" si="138"/>
        <v>0</v>
      </c>
      <c r="AX219" s="6">
        <f t="shared" si="138"/>
        <v>0</v>
      </c>
      <c r="AY219" s="6">
        <f t="shared" si="138"/>
        <v>0</v>
      </c>
      <c r="AZ219" s="6">
        <f t="shared" si="138"/>
        <v>0</v>
      </c>
      <c r="BA219" s="6">
        <f t="shared" si="138"/>
        <v>0</v>
      </c>
      <c r="BB219" s="6">
        <f t="shared" si="138"/>
        <v>0</v>
      </c>
      <c r="BC219" s="6">
        <f t="shared" si="138"/>
        <v>0</v>
      </c>
      <c r="BD219" s="6">
        <f t="shared" si="139"/>
        <v>0</v>
      </c>
      <c r="BE219" s="6">
        <f t="shared" si="139"/>
        <v>0</v>
      </c>
      <c r="BF219" s="6">
        <f t="shared" si="139"/>
        <v>0</v>
      </c>
      <c r="BG219" s="6">
        <f t="shared" si="139"/>
        <v>0</v>
      </c>
      <c r="BH219" s="6">
        <f t="shared" si="139"/>
        <v>0</v>
      </c>
      <c r="BI219" s="6">
        <f t="shared" si="139"/>
        <v>0</v>
      </c>
      <c r="BJ219" s="6">
        <f t="shared" si="139"/>
        <v>0</v>
      </c>
      <c r="BK219" s="6">
        <f t="shared" si="139"/>
        <v>0</v>
      </c>
      <c r="BL219" s="6">
        <f t="shared" si="139"/>
        <v>0</v>
      </c>
      <c r="BM219" s="6">
        <f t="shared" si="139"/>
        <v>0</v>
      </c>
      <c r="BN219" s="6">
        <f t="shared" si="140"/>
        <v>0</v>
      </c>
      <c r="BO219" s="6">
        <f t="shared" si="140"/>
        <v>0</v>
      </c>
      <c r="BP219" s="6">
        <f t="shared" si="140"/>
        <v>0</v>
      </c>
      <c r="BQ219" s="6">
        <f t="shared" si="140"/>
        <v>0</v>
      </c>
      <c r="BR219" s="6">
        <f t="shared" si="140"/>
        <v>0</v>
      </c>
      <c r="BS219" s="6">
        <f t="shared" si="140"/>
        <v>0</v>
      </c>
      <c r="BT219" s="6">
        <f t="shared" si="140"/>
        <v>0</v>
      </c>
      <c r="BU219" s="6">
        <f t="shared" si="140"/>
        <v>0</v>
      </c>
      <c r="BV219" s="6">
        <f t="shared" si="140"/>
        <v>0</v>
      </c>
      <c r="BW219" s="6">
        <f t="shared" si="140"/>
        <v>0</v>
      </c>
      <c r="BX219" s="6">
        <f t="shared" si="141"/>
        <v>0</v>
      </c>
      <c r="BY219" s="6">
        <f t="shared" si="141"/>
        <v>0</v>
      </c>
      <c r="BZ219" s="6">
        <f t="shared" si="141"/>
        <v>0</v>
      </c>
      <c r="CA219" s="6">
        <f t="shared" si="141"/>
        <v>0</v>
      </c>
      <c r="CB219" s="6">
        <f t="shared" si="141"/>
        <v>0</v>
      </c>
      <c r="CC219" s="6">
        <f t="shared" si="141"/>
        <v>0</v>
      </c>
      <c r="CD219" s="6">
        <f t="shared" si="141"/>
        <v>0</v>
      </c>
      <c r="CE219" s="6">
        <f t="shared" si="141"/>
        <v>0</v>
      </c>
      <c r="CF219" s="6">
        <f t="shared" si="141"/>
        <v>0</v>
      </c>
      <c r="CG219" s="6">
        <f t="shared" si="141"/>
        <v>0</v>
      </c>
      <c r="CH219" s="6">
        <f t="shared" si="141"/>
        <v>0</v>
      </c>
      <c r="CI219" s="6">
        <f t="shared" si="141"/>
        <v>0</v>
      </c>
      <c r="CJ219" s="6">
        <f t="shared" si="141"/>
        <v>0</v>
      </c>
      <c r="CK219" s="6"/>
      <c r="CL219" s="6"/>
    </row>
    <row r="220" spans="46:90" x14ac:dyDescent="0.35">
      <c r="AT220" s="6">
        <f t="shared" si="138"/>
        <v>0</v>
      </c>
      <c r="AU220" s="6">
        <f t="shared" si="138"/>
        <v>0</v>
      </c>
      <c r="AV220" s="6">
        <f t="shared" si="138"/>
        <v>0</v>
      </c>
      <c r="AW220" s="6">
        <f t="shared" si="138"/>
        <v>0</v>
      </c>
      <c r="AX220" s="6">
        <f t="shared" si="138"/>
        <v>0</v>
      </c>
      <c r="AY220" s="6">
        <f t="shared" si="138"/>
        <v>0</v>
      </c>
      <c r="AZ220" s="6">
        <f t="shared" si="138"/>
        <v>0</v>
      </c>
      <c r="BA220" s="6">
        <f t="shared" si="138"/>
        <v>0</v>
      </c>
      <c r="BB220" s="6">
        <f t="shared" si="138"/>
        <v>0</v>
      </c>
      <c r="BC220" s="6">
        <f t="shared" si="138"/>
        <v>0</v>
      </c>
      <c r="BD220" s="6">
        <f t="shared" si="139"/>
        <v>0</v>
      </c>
      <c r="BE220" s="6">
        <f t="shared" si="139"/>
        <v>0</v>
      </c>
      <c r="BF220" s="6">
        <f t="shared" si="139"/>
        <v>0</v>
      </c>
      <c r="BG220" s="6">
        <f t="shared" si="139"/>
        <v>0</v>
      </c>
      <c r="BH220" s="6">
        <f t="shared" si="139"/>
        <v>0</v>
      </c>
      <c r="BI220" s="6">
        <f t="shared" si="139"/>
        <v>0</v>
      </c>
      <c r="BJ220" s="6">
        <f t="shared" si="139"/>
        <v>0</v>
      </c>
      <c r="BK220" s="6">
        <f t="shared" si="139"/>
        <v>0</v>
      </c>
      <c r="BL220" s="6">
        <f t="shared" si="139"/>
        <v>0</v>
      </c>
      <c r="BM220" s="6">
        <f t="shared" si="139"/>
        <v>0</v>
      </c>
      <c r="BN220" s="6">
        <f t="shared" si="140"/>
        <v>0</v>
      </c>
      <c r="BO220" s="6">
        <f t="shared" si="140"/>
        <v>0</v>
      </c>
      <c r="BP220" s="6">
        <f t="shared" si="140"/>
        <v>0</v>
      </c>
      <c r="BQ220" s="6">
        <f t="shared" si="140"/>
        <v>0</v>
      </c>
      <c r="BR220" s="6">
        <f t="shared" si="140"/>
        <v>0</v>
      </c>
      <c r="BS220" s="6">
        <f t="shared" si="140"/>
        <v>0</v>
      </c>
      <c r="BT220" s="6">
        <f t="shared" si="140"/>
        <v>0</v>
      </c>
      <c r="BU220" s="6">
        <f t="shared" si="140"/>
        <v>0</v>
      </c>
      <c r="BV220" s="6">
        <f t="shared" si="140"/>
        <v>0</v>
      </c>
      <c r="BW220" s="6">
        <f t="shared" si="140"/>
        <v>0</v>
      </c>
      <c r="BX220" s="6">
        <f t="shared" si="141"/>
        <v>0</v>
      </c>
      <c r="BY220" s="6">
        <f t="shared" si="141"/>
        <v>0</v>
      </c>
      <c r="BZ220" s="6">
        <f t="shared" si="141"/>
        <v>0</v>
      </c>
      <c r="CA220" s="6">
        <f t="shared" si="141"/>
        <v>0</v>
      </c>
      <c r="CB220" s="6">
        <f t="shared" si="141"/>
        <v>0</v>
      </c>
      <c r="CC220" s="6">
        <f t="shared" si="141"/>
        <v>0</v>
      </c>
      <c r="CD220" s="6">
        <f t="shared" si="141"/>
        <v>0</v>
      </c>
      <c r="CE220" s="6">
        <f t="shared" si="141"/>
        <v>0</v>
      </c>
      <c r="CF220" s="6">
        <f t="shared" si="141"/>
        <v>0</v>
      </c>
      <c r="CG220" s="6">
        <f t="shared" si="141"/>
        <v>0</v>
      </c>
      <c r="CH220" s="6">
        <f t="shared" si="141"/>
        <v>0</v>
      </c>
      <c r="CI220" s="6">
        <f t="shared" si="141"/>
        <v>0</v>
      </c>
      <c r="CJ220" s="6">
        <f t="shared" si="141"/>
        <v>0</v>
      </c>
      <c r="CK220" s="6"/>
      <c r="CL220" s="6"/>
    </row>
    <row r="221" spans="46:90" x14ac:dyDescent="0.35">
      <c r="AT221" s="6">
        <f t="shared" si="138"/>
        <v>0</v>
      </c>
      <c r="AU221" s="6">
        <f t="shared" si="138"/>
        <v>0</v>
      </c>
      <c r="AV221" s="6">
        <f t="shared" si="138"/>
        <v>0</v>
      </c>
      <c r="AW221" s="6">
        <f t="shared" si="138"/>
        <v>0</v>
      </c>
      <c r="AX221" s="6">
        <f t="shared" si="138"/>
        <v>0</v>
      </c>
      <c r="AY221" s="6">
        <f t="shared" si="138"/>
        <v>0</v>
      </c>
      <c r="AZ221" s="6">
        <f t="shared" si="138"/>
        <v>0</v>
      </c>
      <c r="BA221" s="6">
        <f t="shared" si="138"/>
        <v>0</v>
      </c>
      <c r="BB221" s="6">
        <f t="shared" si="138"/>
        <v>0</v>
      </c>
      <c r="BC221" s="6">
        <f t="shared" si="138"/>
        <v>0</v>
      </c>
      <c r="BD221" s="6">
        <f t="shared" si="139"/>
        <v>0</v>
      </c>
      <c r="BE221" s="6">
        <f t="shared" si="139"/>
        <v>0</v>
      </c>
      <c r="BF221" s="6">
        <f t="shared" si="139"/>
        <v>0</v>
      </c>
      <c r="BG221" s="6">
        <f t="shared" si="139"/>
        <v>0</v>
      </c>
      <c r="BH221" s="6">
        <f t="shared" si="139"/>
        <v>0</v>
      </c>
      <c r="BI221" s="6">
        <f t="shared" si="139"/>
        <v>0</v>
      </c>
      <c r="BJ221" s="6">
        <f t="shared" si="139"/>
        <v>0</v>
      </c>
      <c r="BK221" s="6">
        <f t="shared" si="139"/>
        <v>0</v>
      </c>
      <c r="BL221" s="6">
        <f t="shared" si="139"/>
        <v>0</v>
      </c>
      <c r="BM221" s="6">
        <f t="shared" si="139"/>
        <v>0</v>
      </c>
      <c r="BN221" s="6">
        <f t="shared" si="140"/>
        <v>0</v>
      </c>
      <c r="BO221" s="6">
        <f t="shared" si="140"/>
        <v>0</v>
      </c>
      <c r="BP221" s="6">
        <f t="shared" si="140"/>
        <v>0</v>
      </c>
      <c r="BQ221" s="6">
        <f t="shared" si="140"/>
        <v>0</v>
      </c>
      <c r="BR221" s="6">
        <f t="shared" si="140"/>
        <v>0</v>
      </c>
      <c r="BS221" s="6">
        <f t="shared" si="140"/>
        <v>0</v>
      </c>
      <c r="BT221" s="6">
        <f t="shared" si="140"/>
        <v>0</v>
      </c>
      <c r="BU221" s="6">
        <f t="shared" si="140"/>
        <v>0</v>
      </c>
      <c r="BV221" s="6">
        <f t="shared" si="140"/>
        <v>0</v>
      </c>
      <c r="BW221" s="6">
        <f t="shared" si="140"/>
        <v>0</v>
      </c>
      <c r="BX221" s="6">
        <f t="shared" si="141"/>
        <v>0</v>
      </c>
      <c r="BY221" s="6">
        <f t="shared" si="141"/>
        <v>0</v>
      </c>
      <c r="BZ221" s="6">
        <f t="shared" si="141"/>
        <v>0</v>
      </c>
      <c r="CA221" s="6">
        <f t="shared" si="141"/>
        <v>0</v>
      </c>
      <c r="CB221" s="6">
        <f t="shared" si="141"/>
        <v>0</v>
      </c>
      <c r="CC221" s="6">
        <f t="shared" si="141"/>
        <v>0</v>
      </c>
      <c r="CD221" s="6">
        <f t="shared" si="141"/>
        <v>0</v>
      </c>
      <c r="CE221" s="6">
        <f t="shared" si="141"/>
        <v>0</v>
      </c>
      <c r="CF221" s="6">
        <f t="shared" si="141"/>
        <v>0</v>
      </c>
      <c r="CG221" s="6">
        <f t="shared" si="141"/>
        <v>0</v>
      </c>
      <c r="CH221" s="6">
        <f t="shared" si="141"/>
        <v>0</v>
      </c>
      <c r="CI221" s="6">
        <f t="shared" si="141"/>
        <v>0</v>
      </c>
      <c r="CJ221" s="6">
        <f t="shared" si="141"/>
        <v>0</v>
      </c>
      <c r="CK221" s="6"/>
      <c r="CL221" s="6"/>
    </row>
    <row r="222" spans="46:90" x14ac:dyDescent="0.35">
      <c r="AT222" s="6">
        <f t="shared" ref="AT222:BC231" si="142">IF($Z222&lt;AT$1,$X222*$K222,0)</f>
        <v>0</v>
      </c>
      <c r="AU222" s="6">
        <f t="shared" si="142"/>
        <v>0</v>
      </c>
      <c r="AV222" s="6">
        <f t="shared" si="142"/>
        <v>0</v>
      </c>
      <c r="AW222" s="6">
        <f t="shared" si="142"/>
        <v>0</v>
      </c>
      <c r="AX222" s="6">
        <f t="shared" si="142"/>
        <v>0</v>
      </c>
      <c r="AY222" s="6">
        <f t="shared" si="142"/>
        <v>0</v>
      </c>
      <c r="AZ222" s="6">
        <f t="shared" si="142"/>
        <v>0</v>
      </c>
      <c r="BA222" s="6">
        <f t="shared" si="142"/>
        <v>0</v>
      </c>
      <c r="BB222" s="6">
        <f t="shared" si="142"/>
        <v>0</v>
      </c>
      <c r="BC222" s="6">
        <f t="shared" si="142"/>
        <v>0</v>
      </c>
      <c r="BD222" s="6">
        <f t="shared" ref="BD222:BM231" si="143">IF($Z222&lt;BD$1,$X222*$K222,0)</f>
        <v>0</v>
      </c>
      <c r="BE222" s="6">
        <f t="shared" si="143"/>
        <v>0</v>
      </c>
      <c r="BF222" s="6">
        <f t="shared" si="143"/>
        <v>0</v>
      </c>
      <c r="BG222" s="6">
        <f t="shared" si="143"/>
        <v>0</v>
      </c>
      <c r="BH222" s="6">
        <f t="shared" si="143"/>
        <v>0</v>
      </c>
      <c r="BI222" s="6">
        <f t="shared" si="143"/>
        <v>0</v>
      </c>
      <c r="BJ222" s="6">
        <f t="shared" si="143"/>
        <v>0</v>
      </c>
      <c r="BK222" s="6">
        <f t="shared" si="143"/>
        <v>0</v>
      </c>
      <c r="BL222" s="6">
        <f t="shared" si="143"/>
        <v>0</v>
      </c>
      <c r="BM222" s="6">
        <f t="shared" si="143"/>
        <v>0</v>
      </c>
      <c r="BN222" s="6">
        <f t="shared" ref="BN222:BW231" si="144">IF($Z222&lt;BN$1,$X222*$K222,0)</f>
        <v>0</v>
      </c>
      <c r="BO222" s="6">
        <f t="shared" si="144"/>
        <v>0</v>
      </c>
      <c r="BP222" s="6">
        <f t="shared" si="144"/>
        <v>0</v>
      </c>
      <c r="BQ222" s="6">
        <f t="shared" si="144"/>
        <v>0</v>
      </c>
      <c r="BR222" s="6">
        <f t="shared" si="144"/>
        <v>0</v>
      </c>
      <c r="BS222" s="6">
        <f t="shared" si="144"/>
        <v>0</v>
      </c>
      <c r="BT222" s="6">
        <f t="shared" si="144"/>
        <v>0</v>
      </c>
      <c r="BU222" s="6">
        <f t="shared" si="144"/>
        <v>0</v>
      </c>
      <c r="BV222" s="6">
        <f t="shared" si="144"/>
        <v>0</v>
      </c>
      <c r="BW222" s="6">
        <f t="shared" si="144"/>
        <v>0</v>
      </c>
      <c r="BX222" s="6">
        <f t="shared" ref="BX222:CJ231" si="145">IF($Z222&lt;BX$1,$X222*$K222,0)</f>
        <v>0</v>
      </c>
      <c r="BY222" s="6">
        <f t="shared" si="145"/>
        <v>0</v>
      </c>
      <c r="BZ222" s="6">
        <f t="shared" si="145"/>
        <v>0</v>
      </c>
      <c r="CA222" s="6">
        <f t="shared" si="145"/>
        <v>0</v>
      </c>
      <c r="CB222" s="6">
        <f t="shared" si="145"/>
        <v>0</v>
      </c>
      <c r="CC222" s="6">
        <f t="shared" si="145"/>
        <v>0</v>
      </c>
      <c r="CD222" s="6">
        <f t="shared" si="145"/>
        <v>0</v>
      </c>
      <c r="CE222" s="6">
        <f t="shared" si="145"/>
        <v>0</v>
      </c>
      <c r="CF222" s="6">
        <f t="shared" si="145"/>
        <v>0</v>
      </c>
      <c r="CG222" s="6">
        <f t="shared" si="145"/>
        <v>0</v>
      </c>
      <c r="CH222" s="6">
        <f t="shared" si="145"/>
        <v>0</v>
      </c>
      <c r="CI222" s="6">
        <f t="shared" si="145"/>
        <v>0</v>
      </c>
      <c r="CJ222" s="6">
        <f t="shared" si="145"/>
        <v>0</v>
      </c>
      <c r="CK222" s="6"/>
      <c r="CL222" s="6"/>
    </row>
    <row r="223" spans="46:90" x14ac:dyDescent="0.35">
      <c r="AT223" s="6">
        <f t="shared" si="142"/>
        <v>0</v>
      </c>
      <c r="AU223" s="6">
        <f t="shared" si="142"/>
        <v>0</v>
      </c>
      <c r="AV223" s="6">
        <f t="shared" si="142"/>
        <v>0</v>
      </c>
      <c r="AW223" s="6">
        <f t="shared" si="142"/>
        <v>0</v>
      </c>
      <c r="AX223" s="6">
        <f t="shared" si="142"/>
        <v>0</v>
      </c>
      <c r="AY223" s="6">
        <f t="shared" si="142"/>
        <v>0</v>
      </c>
      <c r="AZ223" s="6">
        <f t="shared" si="142"/>
        <v>0</v>
      </c>
      <c r="BA223" s="6">
        <f t="shared" si="142"/>
        <v>0</v>
      </c>
      <c r="BB223" s="6">
        <f t="shared" si="142"/>
        <v>0</v>
      </c>
      <c r="BC223" s="6">
        <f t="shared" si="142"/>
        <v>0</v>
      </c>
      <c r="BD223" s="6">
        <f t="shared" si="143"/>
        <v>0</v>
      </c>
      <c r="BE223" s="6">
        <f t="shared" si="143"/>
        <v>0</v>
      </c>
      <c r="BF223" s="6">
        <f t="shared" si="143"/>
        <v>0</v>
      </c>
      <c r="BG223" s="6">
        <f t="shared" si="143"/>
        <v>0</v>
      </c>
      <c r="BH223" s="6">
        <f t="shared" si="143"/>
        <v>0</v>
      </c>
      <c r="BI223" s="6">
        <f t="shared" si="143"/>
        <v>0</v>
      </c>
      <c r="BJ223" s="6">
        <f t="shared" si="143"/>
        <v>0</v>
      </c>
      <c r="BK223" s="6">
        <f t="shared" si="143"/>
        <v>0</v>
      </c>
      <c r="BL223" s="6">
        <f t="shared" si="143"/>
        <v>0</v>
      </c>
      <c r="BM223" s="6">
        <f t="shared" si="143"/>
        <v>0</v>
      </c>
      <c r="BN223" s="6">
        <f t="shared" si="144"/>
        <v>0</v>
      </c>
      <c r="BO223" s="6">
        <f t="shared" si="144"/>
        <v>0</v>
      </c>
      <c r="BP223" s="6">
        <f t="shared" si="144"/>
        <v>0</v>
      </c>
      <c r="BQ223" s="6">
        <f t="shared" si="144"/>
        <v>0</v>
      </c>
      <c r="BR223" s="6">
        <f t="shared" si="144"/>
        <v>0</v>
      </c>
      <c r="BS223" s="6">
        <f t="shared" si="144"/>
        <v>0</v>
      </c>
      <c r="BT223" s="6">
        <f t="shared" si="144"/>
        <v>0</v>
      </c>
      <c r="BU223" s="6">
        <f t="shared" si="144"/>
        <v>0</v>
      </c>
      <c r="BV223" s="6">
        <f t="shared" si="144"/>
        <v>0</v>
      </c>
      <c r="BW223" s="6">
        <f t="shared" si="144"/>
        <v>0</v>
      </c>
      <c r="BX223" s="6">
        <f t="shared" si="145"/>
        <v>0</v>
      </c>
      <c r="BY223" s="6">
        <f t="shared" si="145"/>
        <v>0</v>
      </c>
      <c r="BZ223" s="6">
        <f t="shared" si="145"/>
        <v>0</v>
      </c>
      <c r="CA223" s="6">
        <f t="shared" si="145"/>
        <v>0</v>
      </c>
      <c r="CB223" s="6">
        <f t="shared" si="145"/>
        <v>0</v>
      </c>
      <c r="CC223" s="6">
        <f t="shared" si="145"/>
        <v>0</v>
      </c>
      <c r="CD223" s="6">
        <f t="shared" si="145"/>
        <v>0</v>
      </c>
      <c r="CE223" s="6">
        <f t="shared" si="145"/>
        <v>0</v>
      </c>
      <c r="CF223" s="6">
        <f t="shared" si="145"/>
        <v>0</v>
      </c>
      <c r="CG223" s="6">
        <f t="shared" si="145"/>
        <v>0</v>
      </c>
      <c r="CH223" s="6">
        <f t="shared" si="145"/>
        <v>0</v>
      </c>
      <c r="CI223" s="6">
        <f t="shared" si="145"/>
        <v>0</v>
      </c>
      <c r="CJ223" s="6">
        <f t="shared" si="145"/>
        <v>0</v>
      </c>
      <c r="CK223" s="6"/>
      <c r="CL223" s="6"/>
    </row>
    <row r="224" spans="46:90" x14ac:dyDescent="0.35">
      <c r="AT224" s="6">
        <f t="shared" si="142"/>
        <v>0</v>
      </c>
      <c r="AU224" s="6">
        <f t="shared" si="142"/>
        <v>0</v>
      </c>
      <c r="AV224" s="6">
        <f t="shared" si="142"/>
        <v>0</v>
      </c>
      <c r="AW224" s="6">
        <f t="shared" si="142"/>
        <v>0</v>
      </c>
      <c r="AX224" s="6">
        <f t="shared" si="142"/>
        <v>0</v>
      </c>
      <c r="AY224" s="6">
        <f t="shared" si="142"/>
        <v>0</v>
      </c>
      <c r="AZ224" s="6">
        <f t="shared" si="142"/>
        <v>0</v>
      </c>
      <c r="BA224" s="6">
        <f t="shared" si="142"/>
        <v>0</v>
      </c>
      <c r="BB224" s="6">
        <f t="shared" si="142"/>
        <v>0</v>
      </c>
      <c r="BC224" s="6">
        <f t="shared" si="142"/>
        <v>0</v>
      </c>
      <c r="BD224" s="6">
        <f t="shared" si="143"/>
        <v>0</v>
      </c>
      <c r="BE224" s="6">
        <f t="shared" si="143"/>
        <v>0</v>
      </c>
      <c r="BF224" s="6">
        <f t="shared" si="143"/>
        <v>0</v>
      </c>
      <c r="BG224" s="6">
        <f t="shared" si="143"/>
        <v>0</v>
      </c>
      <c r="BH224" s="6">
        <f t="shared" si="143"/>
        <v>0</v>
      </c>
      <c r="BI224" s="6">
        <f t="shared" si="143"/>
        <v>0</v>
      </c>
      <c r="BJ224" s="6">
        <f t="shared" si="143"/>
        <v>0</v>
      </c>
      <c r="BK224" s="6">
        <f t="shared" si="143"/>
        <v>0</v>
      </c>
      <c r="BL224" s="6">
        <f t="shared" si="143"/>
        <v>0</v>
      </c>
      <c r="BM224" s="6">
        <f t="shared" si="143"/>
        <v>0</v>
      </c>
      <c r="BN224" s="6">
        <f t="shared" si="144"/>
        <v>0</v>
      </c>
      <c r="BO224" s="6">
        <f t="shared" si="144"/>
        <v>0</v>
      </c>
      <c r="BP224" s="6">
        <f t="shared" si="144"/>
        <v>0</v>
      </c>
      <c r="BQ224" s="6">
        <f t="shared" si="144"/>
        <v>0</v>
      </c>
      <c r="BR224" s="6">
        <f t="shared" si="144"/>
        <v>0</v>
      </c>
      <c r="BS224" s="6">
        <f t="shared" si="144"/>
        <v>0</v>
      </c>
      <c r="BT224" s="6">
        <f t="shared" si="144"/>
        <v>0</v>
      </c>
      <c r="BU224" s="6">
        <f t="shared" si="144"/>
        <v>0</v>
      </c>
      <c r="BV224" s="6">
        <f t="shared" si="144"/>
        <v>0</v>
      </c>
      <c r="BW224" s="6">
        <f t="shared" si="144"/>
        <v>0</v>
      </c>
      <c r="BX224" s="6">
        <f t="shared" si="145"/>
        <v>0</v>
      </c>
      <c r="BY224" s="6">
        <f t="shared" si="145"/>
        <v>0</v>
      </c>
      <c r="BZ224" s="6">
        <f t="shared" si="145"/>
        <v>0</v>
      </c>
      <c r="CA224" s="6">
        <f t="shared" si="145"/>
        <v>0</v>
      </c>
      <c r="CB224" s="6">
        <f t="shared" si="145"/>
        <v>0</v>
      </c>
      <c r="CC224" s="6">
        <f t="shared" si="145"/>
        <v>0</v>
      </c>
      <c r="CD224" s="6">
        <f t="shared" si="145"/>
        <v>0</v>
      </c>
      <c r="CE224" s="6">
        <f t="shared" si="145"/>
        <v>0</v>
      </c>
      <c r="CF224" s="6">
        <f t="shared" si="145"/>
        <v>0</v>
      </c>
      <c r="CG224" s="6">
        <f t="shared" si="145"/>
        <v>0</v>
      </c>
      <c r="CH224" s="6">
        <f t="shared" si="145"/>
        <v>0</v>
      </c>
      <c r="CI224" s="6">
        <f t="shared" si="145"/>
        <v>0</v>
      </c>
      <c r="CJ224" s="6">
        <f t="shared" si="145"/>
        <v>0</v>
      </c>
      <c r="CK224" s="6"/>
      <c r="CL224" s="6"/>
    </row>
    <row r="225" spans="46:90" x14ac:dyDescent="0.35">
      <c r="AT225" s="6">
        <f t="shared" si="142"/>
        <v>0</v>
      </c>
      <c r="AU225" s="6">
        <f t="shared" si="142"/>
        <v>0</v>
      </c>
      <c r="AV225" s="6">
        <f t="shared" si="142"/>
        <v>0</v>
      </c>
      <c r="AW225" s="6">
        <f t="shared" si="142"/>
        <v>0</v>
      </c>
      <c r="AX225" s="6">
        <f t="shared" si="142"/>
        <v>0</v>
      </c>
      <c r="AY225" s="6">
        <f t="shared" si="142"/>
        <v>0</v>
      </c>
      <c r="AZ225" s="6">
        <f t="shared" si="142"/>
        <v>0</v>
      </c>
      <c r="BA225" s="6">
        <f t="shared" si="142"/>
        <v>0</v>
      </c>
      <c r="BB225" s="6">
        <f t="shared" si="142"/>
        <v>0</v>
      </c>
      <c r="BC225" s="6">
        <f t="shared" si="142"/>
        <v>0</v>
      </c>
      <c r="BD225" s="6">
        <f t="shared" si="143"/>
        <v>0</v>
      </c>
      <c r="BE225" s="6">
        <f t="shared" si="143"/>
        <v>0</v>
      </c>
      <c r="BF225" s="6">
        <f t="shared" si="143"/>
        <v>0</v>
      </c>
      <c r="BG225" s="6">
        <f t="shared" si="143"/>
        <v>0</v>
      </c>
      <c r="BH225" s="6">
        <f t="shared" si="143"/>
        <v>0</v>
      </c>
      <c r="BI225" s="6">
        <f t="shared" si="143"/>
        <v>0</v>
      </c>
      <c r="BJ225" s="6">
        <f t="shared" si="143"/>
        <v>0</v>
      </c>
      <c r="BK225" s="6">
        <f t="shared" si="143"/>
        <v>0</v>
      </c>
      <c r="BL225" s="6">
        <f t="shared" si="143"/>
        <v>0</v>
      </c>
      <c r="BM225" s="6">
        <f t="shared" si="143"/>
        <v>0</v>
      </c>
      <c r="BN225" s="6">
        <f t="shared" si="144"/>
        <v>0</v>
      </c>
      <c r="BO225" s="6">
        <f t="shared" si="144"/>
        <v>0</v>
      </c>
      <c r="BP225" s="6">
        <f t="shared" si="144"/>
        <v>0</v>
      </c>
      <c r="BQ225" s="6">
        <f t="shared" si="144"/>
        <v>0</v>
      </c>
      <c r="BR225" s="6">
        <f t="shared" si="144"/>
        <v>0</v>
      </c>
      <c r="BS225" s="6">
        <f t="shared" si="144"/>
        <v>0</v>
      </c>
      <c r="BT225" s="6">
        <f t="shared" si="144"/>
        <v>0</v>
      </c>
      <c r="BU225" s="6">
        <f t="shared" si="144"/>
        <v>0</v>
      </c>
      <c r="BV225" s="6">
        <f t="shared" si="144"/>
        <v>0</v>
      </c>
      <c r="BW225" s="6">
        <f t="shared" si="144"/>
        <v>0</v>
      </c>
      <c r="BX225" s="6">
        <f t="shared" si="145"/>
        <v>0</v>
      </c>
      <c r="BY225" s="6">
        <f t="shared" si="145"/>
        <v>0</v>
      </c>
      <c r="BZ225" s="6">
        <f t="shared" si="145"/>
        <v>0</v>
      </c>
      <c r="CA225" s="6">
        <f t="shared" si="145"/>
        <v>0</v>
      </c>
      <c r="CB225" s="6">
        <f t="shared" si="145"/>
        <v>0</v>
      </c>
      <c r="CC225" s="6">
        <f t="shared" si="145"/>
        <v>0</v>
      </c>
      <c r="CD225" s="6">
        <f t="shared" si="145"/>
        <v>0</v>
      </c>
      <c r="CE225" s="6">
        <f t="shared" si="145"/>
        <v>0</v>
      </c>
      <c r="CF225" s="6">
        <f t="shared" si="145"/>
        <v>0</v>
      </c>
      <c r="CG225" s="6">
        <f t="shared" si="145"/>
        <v>0</v>
      </c>
      <c r="CH225" s="6">
        <f t="shared" si="145"/>
        <v>0</v>
      </c>
      <c r="CI225" s="6">
        <f t="shared" si="145"/>
        <v>0</v>
      </c>
      <c r="CJ225" s="6">
        <f t="shared" si="145"/>
        <v>0</v>
      </c>
      <c r="CK225" s="6"/>
      <c r="CL225" s="6"/>
    </row>
    <row r="226" spans="46:90" x14ac:dyDescent="0.35">
      <c r="AT226" s="6">
        <f t="shared" si="142"/>
        <v>0</v>
      </c>
      <c r="AU226" s="6">
        <f t="shared" si="142"/>
        <v>0</v>
      </c>
      <c r="AV226" s="6">
        <f t="shared" si="142"/>
        <v>0</v>
      </c>
      <c r="AW226" s="6">
        <f t="shared" si="142"/>
        <v>0</v>
      </c>
      <c r="AX226" s="6">
        <f t="shared" si="142"/>
        <v>0</v>
      </c>
      <c r="AY226" s="6">
        <f t="shared" si="142"/>
        <v>0</v>
      </c>
      <c r="AZ226" s="6">
        <f t="shared" si="142"/>
        <v>0</v>
      </c>
      <c r="BA226" s="6">
        <f t="shared" si="142"/>
        <v>0</v>
      </c>
      <c r="BB226" s="6">
        <f t="shared" si="142"/>
        <v>0</v>
      </c>
      <c r="BC226" s="6">
        <f t="shared" si="142"/>
        <v>0</v>
      </c>
      <c r="BD226" s="6">
        <f t="shared" si="143"/>
        <v>0</v>
      </c>
      <c r="BE226" s="6">
        <f t="shared" si="143"/>
        <v>0</v>
      </c>
      <c r="BF226" s="6">
        <f t="shared" si="143"/>
        <v>0</v>
      </c>
      <c r="BG226" s="6">
        <f t="shared" si="143"/>
        <v>0</v>
      </c>
      <c r="BH226" s="6">
        <f t="shared" si="143"/>
        <v>0</v>
      </c>
      <c r="BI226" s="6">
        <f t="shared" si="143"/>
        <v>0</v>
      </c>
      <c r="BJ226" s="6">
        <f t="shared" si="143"/>
        <v>0</v>
      </c>
      <c r="BK226" s="6">
        <f t="shared" si="143"/>
        <v>0</v>
      </c>
      <c r="BL226" s="6">
        <f t="shared" si="143"/>
        <v>0</v>
      </c>
      <c r="BM226" s="6">
        <f t="shared" si="143"/>
        <v>0</v>
      </c>
      <c r="BN226" s="6">
        <f t="shared" si="144"/>
        <v>0</v>
      </c>
      <c r="BO226" s="6">
        <f t="shared" si="144"/>
        <v>0</v>
      </c>
      <c r="BP226" s="6">
        <f t="shared" si="144"/>
        <v>0</v>
      </c>
      <c r="BQ226" s="6">
        <f t="shared" si="144"/>
        <v>0</v>
      </c>
      <c r="BR226" s="6">
        <f t="shared" si="144"/>
        <v>0</v>
      </c>
      <c r="BS226" s="6">
        <f t="shared" si="144"/>
        <v>0</v>
      </c>
      <c r="BT226" s="6">
        <f t="shared" si="144"/>
        <v>0</v>
      </c>
      <c r="BU226" s="6">
        <f t="shared" si="144"/>
        <v>0</v>
      </c>
      <c r="BV226" s="6">
        <f t="shared" si="144"/>
        <v>0</v>
      </c>
      <c r="BW226" s="6">
        <f t="shared" si="144"/>
        <v>0</v>
      </c>
      <c r="BX226" s="6">
        <f t="shared" si="145"/>
        <v>0</v>
      </c>
      <c r="BY226" s="6">
        <f t="shared" si="145"/>
        <v>0</v>
      </c>
      <c r="BZ226" s="6">
        <f t="shared" si="145"/>
        <v>0</v>
      </c>
      <c r="CA226" s="6">
        <f t="shared" si="145"/>
        <v>0</v>
      </c>
      <c r="CB226" s="6">
        <f t="shared" si="145"/>
        <v>0</v>
      </c>
      <c r="CC226" s="6">
        <f t="shared" si="145"/>
        <v>0</v>
      </c>
      <c r="CD226" s="6">
        <f t="shared" si="145"/>
        <v>0</v>
      </c>
      <c r="CE226" s="6">
        <f t="shared" si="145"/>
        <v>0</v>
      </c>
      <c r="CF226" s="6">
        <f t="shared" si="145"/>
        <v>0</v>
      </c>
      <c r="CG226" s="6">
        <f t="shared" si="145"/>
        <v>0</v>
      </c>
      <c r="CH226" s="6">
        <f t="shared" si="145"/>
        <v>0</v>
      </c>
      <c r="CI226" s="6">
        <f t="shared" si="145"/>
        <v>0</v>
      </c>
      <c r="CJ226" s="6">
        <f t="shared" si="145"/>
        <v>0</v>
      </c>
      <c r="CK226" s="6"/>
      <c r="CL226" s="6"/>
    </row>
    <row r="227" spans="46:90" x14ac:dyDescent="0.35">
      <c r="AT227" s="6">
        <f t="shared" si="142"/>
        <v>0</v>
      </c>
      <c r="AU227" s="6">
        <f t="shared" si="142"/>
        <v>0</v>
      </c>
      <c r="AV227" s="6">
        <f t="shared" si="142"/>
        <v>0</v>
      </c>
      <c r="AW227" s="6">
        <f t="shared" si="142"/>
        <v>0</v>
      </c>
      <c r="AX227" s="6">
        <f t="shared" si="142"/>
        <v>0</v>
      </c>
      <c r="AY227" s="6">
        <f t="shared" si="142"/>
        <v>0</v>
      </c>
      <c r="AZ227" s="6">
        <f t="shared" si="142"/>
        <v>0</v>
      </c>
      <c r="BA227" s="6">
        <f t="shared" si="142"/>
        <v>0</v>
      </c>
      <c r="BB227" s="6">
        <f t="shared" si="142"/>
        <v>0</v>
      </c>
      <c r="BC227" s="6">
        <f t="shared" si="142"/>
        <v>0</v>
      </c>
      <c r="BD227" s="6">
        <f t="shared" si="143"/>
        <v>0</v>
      </c>
      <c r="BE227" s="6">
        <f t="shared" si="143"/>
        <v>0</v>
      </c>
      <c r="BF227" s="6">
        <f t="shared" si="143"/>
        <v>0</v>
      </c>
      <c r="BG227" s="6">
        <f t="shared" si="143"/>
        <v>0</v>
      </c>
      <c r="BH227" s="6">
        <f t="shared" si="143"/>
        <v>0</v>
      </c>
      <c r="BI227" s="6">
        <f t="shared" si="143"/>
        <v>0</v>
      </c>
      <c r="BJ227" s="6">
        <f t="shared" si="143"/>
        <v>0</v>
      </c>
      <c r="BK227" s="6">
        <f t="shared" si="143"/>
        <v>0</v>
      </c>
      <c r="BL227" s="6">
        <f t="shared" si="143"/>
        <v>0</v>
      </c>
      <c r="BM227" s="6">
        <f t="shared" si="143"/>
        <v>0</v>
      </c>
      <c r="BN227" s="6">
        <f t="shared" si="144"/>
        <v>0</v>
      </c>
      <c r="BO227" s="6">
        <f t="shared" si="144"/>
        <v>0</v>
      </c>
      <c r="BP227" s="6">
        <f t="shared" si="144"/>
        <v>0</v>
      </c>
      <c r="BQ227" s="6">
        <f t="shared" si="144"/>
        <v>0</v>
      </c>
      <c r="BR227" s="6">
        <f t="shared" si="144"/>
        <v>0</v>
      </c>
      <c r="BS227" s="6">
        <f t="shared" si="144"/>
        <v>0</v>
      </c>
      <c r="BT227" s="6">
        <f t="shared" si="144"/>
        <v>0</v>
      </c>
      <c r="BU227" s="6">
        <f t="shared" si="144"/>
        <v>0</v>
      </c>
      <c r="BV227" s="6">
        <f t="shared" si="144"/>
        <v>0</v>
      </c>
      <c r="BW227" s="6">
        <f t="shared" si="144"/>
        <v>0</v>
      </c>
      <c r="BX227" s="6">
        <f t="shared" si="145"/>
        <v>0</v>
      </c>
      <c r="BY227" s="6">
        <f t="shared" si="145"/>
        <v>0</v>
      </c>
      <c r="BZ227" s="6">
        <f t="shared" si="145"/>
        <v>0</v>
      </c>
      <c r="CA227" s="6">
        <f t="shared" si="145"/>
        <v>0</v>
      </c>
      <c r="CB227" s="6">
        <f t="shared" si="145"/>
        <v>0</v>
      </c>
      <c r="CC227" s="6">
        <f t="shared" si="145"/>
        <v>0</v>
      </c>
      <c r="CD227" s="6">
        <f t="shared" si="145"/>
        <v>0</v>
      </c>
      <c r="CE227" s="6">
        <f t="shared" si="145"/>
        <v>0</v>
      </c>
      <c r="CF227" s="6">
        <f t="shared" si="145"/>
        <v>0</v>
      </c>
      <c r="CG227" s="6">
        <f t="shared" si="145"/>
        <v>0</v>
      </c>
      <c r="CH227" s="6">
        <f t="shared" si="145"/>
        <v>0</v>
      </c>
      <c r="CI227" s="6">
        <f t="shared" si="145"/>
        <v>0</v>
      </c>
      <c r="CJ227" s="6">
        <f t="shared" si="145"/>
        <v>0</v>
      </c>
      <c r="CK227" s="6"/>
      <c r="CL227" s="6"/>
    </row>
    <row r="228" spans="46:90" x14ac:dyDescent="0.35">
      <c r="AT228" s="6">
        <f t="shared" si="142"/>
        <v>0</v>
      </c>
      <c r="AU228" s="6">
        <f t="shared" si="142"/>
        <v>0</v>
      </c>
      <c r="AV228" s="6">
        <f t="shared" si="142"/>
        <v>0</v>
      </c>
      <c r="AW228" s="6">
        <f t="shared" si="142"/>
        <v>0</v>
      </c>
      <c r="AX228" s="6">
        <f t="shared" si="142"/>
        <v>0</v>
      </c>
      <c r="AY228" s="6">
        <f t="shared" si="142"/>
        <v>0</v>
      </c>
      <c r="AZ228" s="6">
        <f t="shared" si="142"/>
        <v>0</v>
      </c>
      <c r="BA228" s="6">
        <f t="shared" si="142"/>
        <v>0</v>
      </c>
      <c r="BB228" s="6">
        <f t="shared" si="142"/>
        <v>0</v>
      </c>
      <c r="BC228" s="6">
        <f t="shared" si="142"/>
        <v>0</v>
      </c>
      <c r="BD228" s="6">
        <f t="shared" si="143"/>
        <v>0</v>
      </c>
      <c r="BE228" s="6">
        <f t="shared" si="143"/>
        <v>0</v>
      </c>
      <c r="BF228" s="6">
        <f t="shared" si="143"/>
        <v>0</v>
      </c>
      <c r="BG228" s="6">
        <f t="shared" si="143"/>
        <v>0</v>
      </c>
      <c r="BH228" s="6">
        <f t="shared" si="143"/>
        <v>0</v>
      </c>
      <c r="BI228" s="6">
        <f t="shared" si="143"/>
        <v>0</v>
      </c>
      <c r="BJ228" s="6">
        <f t="shared" si="143"/>
        <v>0</v>
      </c>
      <c r="BK228" s="6">
        <f t="shared" si="143"/>
        <v>0</v>
      </c>
      <c r="BL228" s="6">
        <f t="shared" si="143"/>
        <v>0</v>
      </c>
      <c r="BM228" s="6">
        <f t="shared" si="143"/>
        <v>0</v>
      </c>
      <c r="BN228" s="6">
        <f t="shared" si="144"/>
        <v>0</v>
      </c>
      <c r="BO228" s="6">
        <f t="shared" si="144"/>
        <v>0</v>
      </c>
      <c r="BP228" s="6">
        <f t="shared" si="144"/>
        <v>0</v>
      </c>
      <c r="BQ228" s="6">
        <f t="shared" si="144"/>
        <v>0</v>
      </c>
      <c r="BR228" s="6">
        <f t="shared" si="144"/>
        <v>0</v>
      </c>
      <c r="BS228" s="6">
        <f t="shared" si="144"/>
        <v>0</v>
      </c>
      <c r="BT228" s="6">
        <f t="shared" si="144"/>
        <v>0</v>
      </c>
      <c r="BU228" s="6">
        <f t="shared" si="144"/>
        <v>0</v>
      </c>
      <c r="BV228" s="6">
        <f t="shared" si="144"/>
        <v>0</v>
      </c>
      <c r="BW228" s="6">
        <f t="shared" si="144"/>
        <v>0</v>
      </c>
      <c r="BX228" s="6">
        <f t="shared" si="145"/>
        <v>0</v>
      </c>
      <c r="BY228" s="6">
        <f t="shared" si="145"/>
        <v>0</v>
      </c>
      <c r="BZ228" s="6">
        <f t="shared" si="145"/>
        <v>0</v>
      </c>
      <c r="CA228" s="6">
        <f t="shared" si="145"/>
        <v>0</v>
      </c>
      <c r="CB228" s="6">
        <f t="shared" si="145"/>
        <v>0</v>
      </c>
      <c r="CC228" s="6">
        <f t="shared" si="145"/>
        <v>0</v>
      </c>
      <c r="CD228" s="6">
        <f t="shared" si="145"/>
        <v>0</v>
      </c>
      <c r="CE228" s="6">
        <f t="shared" si="145"/>
        <v>0</v>
      </c>
      <c r="CF228" s="6">
        <f t="shared" si="145"/>
        <v>0</v>
      </c>
      <c r="CG228" s="6">
        <f t="shared" si="145"/>
        <v>0</v>
      </c>
      <c r="CH228" s="6">
        <f t="shared" si="145"/>
        <v>0</v>
      </c>
      <c r="CI228" s="6">
        <f t="shared" si="145"/>
        <v>0</v>
      </c>
      <c r="CJ228" s="6">
        <f t="shared" si="145"/>
        <v>0</v>
      </c>
      <c r="CK228" s="6"/>
      <c r="CL228" s="6"/>
    </row>
    <row r="229" spans="46:90" x14ac:dyDescent="0.35">
      <c r="AT229" s="6">
        <f t="shared" si="142"/>
        <v>0</v>
      </c>
      <c r="AU229" s="6">
        <f t="shared" si="142"/>
        <v>0</v>
      </c>
      <c r="AV229" s="6">
        <f t="shared" si="142"/>
        <v>0</v>
      </c>
      <c r="AW229" s="6">
        <f t="shared" si="142"/>
        <v>0</v>
      </c>
      <c r="AX229" s="6">
        <f t="shared" si="142"/>
        <v>0</v>
      </c>
      <c r="AY229" s="6">
        <f t="shared" si="142"/>
        <v>0</v>
      </c>
      <c r="AZ229" s="6">
        <f t="shared" si="142"/>
        <v>0</v>
      </c>
      <c r="BA229" s="6">
        <f t="shared" si="142"/>
        <v>0</v>
      </c>
      <c r="BB229" s="6">
        <f t="shared" si="142"/>
        <v>0</v>
      </c>
      <c r="BC229" s="6">
        <f t="shared" si="142"/>
        <v>0</v>
      </c>
      <c r="BD229" s="6">
        <f t="shared" si="143"/>
        <v>0</v>
      </c>
      <c r="BE229" s="6">
        <f t="shared" si="143"/>
        <v>0</v>
      </c>
      <c r="BF229" s="6">
        <f t="shared" si="143"/>
        <v>0</v>
      </c>
      <c r="BG229" s="6">
        <f t="shared" si="143"/>
        <v>0</v>
      </c>
      <c r="BH229" s="6">
        <f t="shared" si="143"/>
        <v>0</v>
      </c>
      <c r="BI229" s="6">
        <f t="shared" si="143"/>
        <v>0</v>
      </c>
      <c r="BJ229" s="6">
        <f t="shared" si="143"/>
        <v>0</v>
      </c>
      <c r="BK229" s="6">
        <f t="shared" si="143"/>
        <v>0</v>
      </c>
      <c r="BL229" s="6">
        <f t="shared" si="143"/>
        <v>0</v>
      </c>
      <c r="BM229" s="6">
        <f t="shared" si="143"/>
        <v>0</v>
      </c>
      <c r="BN229" s="6">
        <f t="shared" si="144"/>
        <v>0</v>
      </c>
      <c r="BO229" s="6">
        <f t="shared" si="144"/>
        <v>0</v>
      </c>
      <c r="BP229" s="6">
        <f t="shared" si="144"/>
        <v>0</v>
      </c>
      <c r="BQ229" s="6">
        <f t="shared" si="144"/>
        <v>0</v>
      </c>
      <c r="BR229" s="6">
        <f t="shared" si="144"/>
        <v>0</v>
      </c>
      <c r="BS229" s="6">
        <f t="shared" si="144"/>
        <v>0</v>
      </c>
      <c r="BT229" s="6">
        <f t="shared" si="144"/>
        <v>0</v>
      </c>
      <c r="BU229" s="6">
        <f t="shared" si="144"/>
        <v>0</v>
      </c>
      <c r="BV229" s="6">
        <f t="shared" si="144"/>
        <v>0</v>
      </c>
      <c r="BW229" s="6">
        <f t="shared" si="144"/>
        <v>0</v>
      </c>
      <c r="BX229" s="6">
        <f t="shared" si="145"/>
        <v>0</v>
      </c>
      <c r="BY229" s="6">
        <f t="shared" si="145"/>
        <v>0</v>
      </c>
      <c r="BZ229" s="6">
        <f t="shared" si="145"/>
        <v>0</v>
      </c>
      <c r="CA229" s="6">
        <f t="shared" si="145"/>
        <v>0</v>
      </c>
      <c r="CB229" s="6">
        <f t="shared" si="145"/>
        <v>0</v>
      </c>
      <c r="CC229" s="6">
        <f t="shared" si="145"/>
        <v>0</v>
      </c>
      <c r="CD229" s="6">
        <f t="shared" si="145"/>
        <v>0</v>
      </c>
      <c r="CE229" s="6">
        <f t="shared" si="145"/>
        <v>0</v>
      </c>
      <c r="CF229" s="6">
        <f t="shared" si="145"/>
        <v>0</v>
      </c>
      <c r="CG229" s="6">
        <f t="shared" si="145"/>
        <v>0</v>
      </c>
      <c r="CH229" s="6">
        <f t="shared" si="145"/>
        <v>0</v>
      </c>
      <c r="CI229" s="6">
        <f t="shared" si="145"/>
        <v>0</v>
      </c>
      <c r="CJ229" s="6">
        <f t="shared" si="145"/>
        <v>0</v>
      </c>
      <c r="CK229" s="6"/>
      <c r="CL229" s="6"/>
    </row>
    <row r="230" spans="46:90" x14ac:dyDescent="0.35">
      <c r="AT230" s="6">
        <f t="shared" si="142"/>
        <v>0</v>
      </c>
      <c r="AU230" s="6">
        <f t="shared" si="142"/>
        <v>0</v>
      </c>
      <c r="AV230" s="6">
        <f t="shared" si="142"/>
        <v>0</v>
      </c>
      <c r="AW230" s="6">
        <f t="shared" si="142"/>
        <v>0</v>
      </c>
      <c r="AX230" s="6">
        <f t="shared" si="142"/>
        <v>0</v>
      </c>
      <c r="AY230" s="6">
        <f t="shared" si="142"/>
        <v>0</v>
      </c>
      <c r="AZ230" s="6">
        <f t="shared" si="142"/>
        <v>0</v>
      </c>
      <c r="BA230" s="6">
        <f t="shared" si="142"/>
        <v>0</v>
      </c>
      <c r="BB230" s="6">
        <f t="shared" si="142"/>
        <v>0</v>
      </c>
      <c r="BC230" s="6">
        <f t="shared" si="142"/>
        <v>0</v>
      </c>
      <c r="BD230" s="6">
        <f t="shared" si="143"/>
        <v>0</v>
      </c>
      <c r="BE230" s="6">
        <f t="shared" si="143"/>
        <v>0</v>
      </c>
      <c r="BF230" s="6">
        <f t="shared" si="143"/>
        <v>0</v>
      </c>
      <c r="BG230" s="6">
        <f t="shared" si="143"/>
        <v>0</v>
      </c>
      <c r="BH230" s="6">
        <f t="shared" si="143"/>
        <v>0</v>
      </c>
      <c r="BI230" s="6">
        <f t="shared" si="143"/>
        <v>0</v>
      </c>
      <c r="BJ230" s="6">
        <f t="shared" si="143"/>
        <v>0</v>
      </c>
      <c r="BK230" s="6">
        <f t="shared" si="143"/>
        <v>0</v>
      </c>
      <c r="BL230" s="6">
        <f t="shared" si="143"/>
        <v>0</v>
      </c>
      <c r="BM230" s="6">
        <f t="shared" si="143"/>
        <v>0</v>
      </c>
      <c r="BN230" s="6">
        <f t="shared" si="144"/>
        <v>0</v>
      </c>
      <c r="BO230" s="6">
        <f t="shared" si="144"/>
        <v>0</v>
      </c>
      <c r="BP230" s="6">
        <f t="shared" si="144"/>
        <v>0</v>
      </c>
      <c r="BQ230" s="6">
        <f t="shared" si="144"/>
        <v>0</v>
      </c>
      <c r="BR230" s="6">
        <f t="shared" si="144"/>
        <v>0</v>
      </c>
      <c r="BS230" s="6">
        <f t="shared" si="144"/>
        <v>0</v>
      </c>
      <c r="BT230" s="6">
        <f t="shared" si="144"/>
        <v>0</v>
      </c>
      <c r="BU230" s="6">
        <f t="shared" si="144"/>
        <v>0</v>
      </c>
      <c r="BV230" s="6">
        <f t="shared" si="144"/>
        <v>0</v>
      </c>
      <c r="BW230" s="6">
        <f t="shared" si="144"/>
        <v>0</v>
      </c>
      <c r="BX230" s="6">
        <f t="shared" si="145"/>
        <v>0</v>
      </c>
      <c r="BY230" s="6">
        <f t="shared" si="145"/>
        <v>0</v>
      </c>
      <c r="BZ230" s="6">
        <f t="shared" si="145"/>
        <v>0</v>
      </c>
      <c r="CA230" s="6">
        <f t="shared" si="145"/>
        <v>0</v>
      </c>
      <c r="CB230" s="6">
        <f t="shared" si="145"/>
        <v>0</v>
      </c>
      <c r="CC230" s="6">
        <f t="shared" si="145"/>
        <v>0</v>
      </c>
      <c r="CD230" s="6">
        <f t="shared" si="145"/>
        <v>0</v>
      </c>
      <c r="CE230" s="6">
        <f t="shared" si="145"/>
        <v>0</v>
      </c>
      <c r="CF230" s="6">
        <f t="shared" si="145"/>
        <v>0</v>
      </c>
      <c r="CG230" s="6">
        <f t="shared" si="145"/>
        <v>0</v>
      </c>
      <c r="CH230" s="6">
        <f t="shared" si="145"/>
        <v>0</v>
      </c>
      <c r="CI230" s="6">
        <f t="shared" si="145"/>
        <v>0</v>
      </c>
      <c r="CJ230" s="6">
        <f t="shared" si="145"/>
        <v>0</v>
      </c>
      <c r="CK230" s="6"/>
      <c r="CL230" s="6"/>
    </row>
    <row r="231" spans="46:90" x14ac:dyDescent="0.35">
      <c r="AT231" s="6">
        <f t="shared" si="142"/>
        <v>0</v>
      </c>
      <c r="AU231" s="6">
        <f t="shared" si="142"/>
        <v>0</v>
      </c>
      <c r="AV231" s="6">
        <f t="shared" si="142"/>
        <v>0</v>
      </c>
      <c r="AW231" s="6">
        <f t="shared" si="142"/>
        <v>0</v>
      </c>
      <c r="AX231" s="6">
        <f t="shared" si="142"/>
        <v>0</v>
      </c>
      <c r="AY231" s="6">
        <f t="shared" si="142"/>
        <v>0</v>
      </c>
      <c r="AZ231" s="6">
        <f t="shared" si="142"/>
        <v>0</v>
      </c>
      <c r="BA231" s="6">
        <f t="shared" si="142"/>
        <v>0</v>
      </c>
      <c r="BB231" s="6">
        <f t="shared" si="142"/>
        <v>0</v>
      </c>
      <c r="BC231" s="6">
        <f t="shared" si="142"/>
        <v>0</v>
      </c>
      <c r="BD231" s="6">
        <f t="shared" si="143"/>
        <v>0</v>
      </c>
      <c r="BE231" s="6">
        <f t="shared" si="143"/>
        <v>0</v>
      </c>
      <c r="BF231" s="6">
        <f t="shared" si="143"/>
        <v>0</v>
      </c>
      <c r="BG231" s="6">
        <f t="shared" si="143"/>
        <v>0</v>
      </c>
      <c r="BH231" s="6">
        <f t="shared" si="143"/>
        <v>0</v>
      </c>
      <c r="BI231" s="6">
        <f t="shared" si="143"/>
        <v>0</v>
      </c>
      <c r="BJ231" s="6">
        <f t="shared" si="143"/>
        <v>0</v>
      </c>
      <c r="BK231" s="6">
        <f t="shared" si="143"/>
        <v>0</v>
      </c>
      <c r="BL231" s="6">
        <f t="shared" si="143"/>
        <v>0</v>
      </c>
      <c r="BM231" s="6">
        <f t="shared" si="143"/>
        <v>0</v>
      </c>
      <c r="BN231" s="6">
        <f t="shared" si="144"/>
        <v>0</v>
      </c>
      <c r="BO231" s="6">
        <f t="shared" si="144"/>
        <v>0</v>
      </c>
      <c r="BP231" s="6">
        <f t="shared" si="144"/>
        <v>0</v>
      </c>
      <c r="BQ231" s="6">
        <f t="shared" si="144"/>
        <v>0</v>
      </c>
      <c r="BR231" s="6">
        <f t="shared" si="144"/>
        <v>0</v>
      </c>
      <c r="BS231" s="6">
        <f t="shared" si="144"/>
        <v>0</v>
      </c>
      <c r="BT231" s="6">
        <f t="shared" si="144"/>
        <v>0</v>
      </c>
      <c r="BU231" s="6">
        <f t="shared" si="144"/>
        <v>0</v>
      </c>
      <c r="BV231" s="6">
        <f t="shared" si="144"/>
        <v>0</v>
      </c>
      <c r="BW231" s="6">
        <f t="shared" si="144"/>
        <v>0</v>
      </c>
      <c r="BX231" s="6">
        <f t="shared" si="145"/>
        <v>0</v>
      </c>
      <c r="BY231" s="6">
        <f t="shared" si="145"/>
        <v>0</v>
      </c>
      <c r="BZ231" s="6">
        <f t="shared" si="145"/>
        <v>0</v>
      </c>
      <c r="CA231" s="6">
        <f t="shared" si="145"/>
        <v>0</v>
      </c>
      <c r="CB231" s="6">
        <f t="shared" si="145"/>
        <v>0</v>
      </c>
      <c r="CC231" s="6">
        <f t="shared" si="145"/>
        <v>0</v>
      </c>
      <c r="CD231" s="6">
        <f t="shared" si="145"/>
        <v>0</v>
      </c>
      <c r="CE231" s="6">
        <f t="shared" si="145"/>
        <v>0</v>
      </c>
      <c r="CF231" s="6">
        <f t="shared" si="145"/>
        <v>0</v>
      </c>
      <c r="CG231" s="6">
        <f t="shared" si="145"/>
        <v>0</v>
      </c>
      <c r="CH231" s="6">
        <f t="shared" si="145"/>
        <v>0</v>
      </c>
      <c r="CI231" s="6">
        <f t="shared" si="145"/>
        <v>0</v>
      </c>
      <c r="CJ231" s="6">
        <f t="shared" si="145"/>
        <v>0</v>
      </c>
      <c r="CK231" s="6"/>
      <c r="CL231" s="6"/>
    </row>
    <row r="232" spans="46:90" x14ac:dyDescent="0.35">
      <c r="AT232" s="6">
        <f t="shared" ref="AT232:BC241" si="146">IF($Z232&lt;AT$1,$X232*$K232,0)</f>
        <v>0</v>
      </c>
      <c r="AU232" s="6">
        <f t="shared" si="146"/>
        <v>0</v>
      </c>
      <c r="AV232" s="6">
        <f t="shared" si="146"/>
        <v>0</v>
      </c>
      <c r="AW232" s="6">
        <f t="shared" si="146"/>
        <v>0</v>
      </c>
      <c r="AX232" s="6">
        <f t="shared" si="146"/>
        <v>0</v>
      </c>
      <c r="AY232" s="6">
        <f t="shared" si="146"/>
        <v>0</v>
      </c>
      <c r="AZ232" s="6">
        <f t="shared" si="146"/>
        <v>0</v>
      </c>
      <c r="BA232" s="6">
        <f t="shared" si="146"/>
        <v>0</v>
      </c>
      <c r="BB232" s="6">
        <f t="shared" si="146"/>
        <v>0</v>
      </c>
      <c r="BC232" s="6">
        <f t="shared" si="146"/>
        <v>0</v>
      </c>
      <c r="BD232" s="6">
        <f t="shared" ref="BD232:BM241" si="147">IF($Z232&lt;BD$1,$X232*$K232,0)</f>
        <v>0</v>
      </c>
      <c r="BE232" s="6">
        <f t="shared" si="147"/>
        <v>0</v>
      </c>
      <c r="BF232" s="6">
        <f t="shared" si="147"/>
        <v>0</v>
      </c>
      <c r="BG232" s="6">
        <f t="shared" si="147"/>
        <v>0</v>
      </c>
      <c r="BH232" s="6">
        <f t="shared" si="147"/>
        <v>0</v>
      </c>
      <c r="BI232" s="6">
        <f t="shared" si="147"/>
        <v>0</v>
      </c>
      <c r="BJ232" s="6">
        <f t="shared" si="147"/>
        <v>0</v>
      </c>
      <c r="BK232" s="6">
        <f t="shared" si="147"/>
        <v>0</v>
      </c>
      <c r="BL232" s="6">
        <f t="shared" si="147"/>
        <v>0</v>
      </c>
      <c r="BM232" s="6">
        <f t="shared" si="147"/>
        <v>0</v>
      </c>
      <c r="BN232" s="6">
        <f t="shared" ref="BN232:BW241" si="148">IF($Z232&lt;BN$1,$X232*$K232,0)</f>
        <v>0</v>
      </c>
      <c r="BO232" s="6">
        <f t="shared" si="148"/>
        <v>0</v>
      </c>
      <c r="BP232" s="6">
        <f t="shared" si="148"/>
        <v>0</v>
      </c>
      <c r="BQ232" s="6">
        <f t="shared" si="148"/>
        <v>0</v>
      </c>
      <c r="BR232" s="6">
        <f t="shared" si="148"/>
        <v>0</v>
      </c>
      <c r="BS232" s="6">
        <f t="shared" si="148"/>
        <v>0</v>
      </c>
      <c r="BT232" s="6">
        <f t="shared" si="148"/>
        <v>0</v>
      </c>
      <c r="BU232" s="6">
        <f t="shared" si="148"/>
        <v>0</v>
      </c>
      <c r="BV232" s="6">
        <f t="shared" si="148"/>
        <v>0</v>
      </c>
      <c r="BW232" s="6">
        <f t="shared" si="148"/>
        <v>0</v>
      </c>
      <c r="BX232" s="6">
        <f t="shared" ref="BX232:CJ241" si="149">IF($Z232&lt;BX$1,$X232*$K232,0)</f>
        <v>0</v>
      </c>
      <c r="BY232" s="6">
        <f t="shared" si="149"/>
        <v>0</v>
      </c>
      <c r="BZ232" s="6">
        <f t="shared" si="149"/>
        <v>0</v>
      </c>
      <c r="CA232" s="6">
        <f t="shared" si="149"/>
        <v>0</v>
      </c>
      <c r="CB232" s="6">
        <f t="shared" si="149"/>
        <v>0</v>
      </c>
      <c r="CC232" s="6">
        <f t="shared" si="149"/>
        <v>0</v>
      </c>
      <c r="CD232" s="6">
        <f t="shared" si="149"/>
        <v>0</v>
      </c>
      <c r="CE232" s="6">
        <f t="shared" si="149"/>
        <v>0</v>
      </c>
      <c r="CF232" s="6">
        <f t="shared" si="149"/>
        <v>0</v>
      </c>
      <c r="CG232" s="6">
        <f t="shared" si="149"/>
        <v>0</v>
      </c>
      <c r="CH232" s="6">
        <f t="shared" si="149"/>
        <v>0</v>
      </c>
      <c r="CI232" s="6">
        <f t="shared" si="149"/>
        <v>0</v>
      </c>
      <c r="CJ232" s="6">
        <f t="shared" si="149"/>
        <v>0</v>
      </c>
      <c r="CK232" s="6"/>
      <c r="CL232" s="6"/>
    </row>
    <row r="233" spans="46:90" x14ac:dyDescent="0.35">
      <c r="AT233" s="6">
        <f t="shared" si="146"/>
        <v>0</v>
      </c>
      <c r="AU233" s="6">
        <f t="shared" si="146"/>
        <v>0</v>
      </c>
      <c r="AV233" s="6">
        <f t="shared" si="146"/>
        <v>0</v>
      </c>
      <c r="AW233" s="6">
        <f t="shared" si="146"/>
        <v>0</v>
      </c>
      <c r="AX233" s="6">
        <f t="shared" si="146"/>
        <v>0</v>
      </c>
      <c r="AY233" s="6">
        <f t="shared" si="146"/>
        <v>0</v>
      </c>
      <c r="AZ233" s="6">
        <f t="shared" si="146"/>
        <v>0</v>
      </c>
      <c r="BA233" s="6">
        <f t="shared" si="146"/>
        <v>0</v>
      </c>
      <c r="BB233" s="6">
        <f t="shared" si="146"/>
        <v>0</v>
      </c>
      <c r="BC233" s="6">
        <f t="shared" si="146"/>
        <v>0</v>
      </c>
      <c r="BD233" s="6">
        <f t="shared" si="147"/>
        <v>0</v>
      </c>
      <c r="BE233" s="6">
        <f t="shared" si="147"/>
        <v>0</v>
      </c>
      <c r="BF233" s="6">
        <f t="shared" si="147"/>
        <v>0</v>
      </c>
      <c r="BG233" s="6">
        <f t="shared" si="147"/>
        <v>0</v>
      </c>
      <c r="BH233" s="6">
        <f t="shared" si="147"/>
        <v>0</v>
      </c>
      <c r="BI233" s="6">
        <f t="shared" si="147"/>
        <v>0</v>
      </c>
      <c r="BJ233" s="6">
        <f t="shared" si="147"/>
        <v>0</v>
      </c>
      <c r="BK233" s="6">
        <f t="shared" si="147"/>
        <v>0</v>
      </c>
      <c r="BL233" s="6">
        <f t="shared" si="147"/>
        <v>0</v>
      </c>
      <c r="BM233" s="6">
        <f t="shared" si="147"/>
        <v>0</v>
      </c>
      <c r="BN233" s="6">
        <f t="shared" si="148"/>
        <v>0</v>
      </c>
      <c r="BO233" s="6">
        <f t="shared" si="148"/>
        <v>0</v>
      </c>
      <c r="BP233" s="6">
        <f t="shared" si="148"/>
        <v>0</v>
      </c>
      <c r="BQ233" s="6">
        <f t="shared" si="148"/>
        <v>0</v>
      </c>
      <c r="BR233" s="6">
        <f t="shared" si="148"/>
        <v>0</v>
      </c>
      <c r="BS233" s="6">
        <f t="shared" si="148"/>
        <v>0</v>
      </c>
      <c r="BT233" s="6">
        <f t="shared" si="148"/>
        <v>0</v>
      </c>
      <c r="BU233" s="6">
        <f t="shared" si="148"/>
        <v>0</v>
      </c>
      <c r="BV233" s="6">
        <f t="shared" si="148"/>
        <v>0</v>
      </c>
      <c r="BW233" s="6">
        <f t="shared" si="148"/>
        <v>0</v>
      </c>
      <c r="BX233" s="6">
        <f t="shared" si="149"/>
        <v>0</v>
      </c>
      <c r="BY233" s="6">
        <f t="shared" si="149"/>
        <v>0</v>
      </c>
      <c r="BZ233" s="6">
        <f t="shared" si="149"/>
        <v>0</v>
      </c>
      <c r="CA233" s="6">
        <f t="shared" si="149"/>
        <v>0</v>
      </c>
      <c r="CB233" s="6">
        <f t="shared" si="149"/>
        <v>0</v>
      </c>
      <c r="CC233" s="6">
        <f t="shared" si="149"/>
        <v>0</v>
      </c>
      <c r="CD233" s="6">
        <f t="shared" si="149"/>
        <v>0</v>
      </c>
      <c r="CE233" s="6">
        <f t="shared" si="149"/>
        <v>0</v>
      </c>
      <c r="CF233" s="6">
        <f t="shared" si="149"/>
        <v>0</v>
      </c>
      <c r="CG233" s="6">
        <f t="shared" si="149"/>
        <v>0</v>
      </c>
      <c r="CH233" s="6">
        <f t="shared" si="149"/>
        <v>0</v>
      </c>
      <c r="CI233" s="6">
        <f t="shared" si="149"/>
        <v>0</v>
      </c>
      <c r="CJ233" s="6">
        <f t="shared" si="149"/>
        <v>0</v>
      </c>
      <c r="CK233" s="6"/>
      <c r="CL233" s="6"/>
    </row>
    <row r="234" spans="46:90" x14ac:dyDescent="0.35">
      <c r="AT234" s="6">
        <f t="shared" si="146"/>
        <v>0</v>
      </c>
      <c r="AU234" s="6">
        <f t="shared" si="146"/>
        <v>0</v>
      </c>
      <c r="AV234" s="6">
        <f t="shared" si="146"/>
        <v>0</v>
      </c>
      <c r="AW234" s="6">
        <f t="shared" si="146"/>
        <v>0</v>
      </c>
      <c r="AX234" s="6">
        <f t="shared" si="146"/>
        <v>0</v>
      </c>
      <c r="AY234" s="6">
        <f t="shared" si="146"/>
        <v>0</v>
      </c>
      <c r="AZ234" s="6">
        <f t="shared" si="146"/>
        <v>0</v>
      </c>
      <c r="BA234" s="6">
        <f t="shared" si="146"/>
        <v>0</v>
      </c>
      <c r="BB234" s="6">
        <f t="shared" si="146"/>
        <v>0</v>
      </c>
      <c r="BC234" s="6">
        <f t="shared" si="146"/>
        <v>0</v>
      </c>
      <c r="BD234" s="6">
        <f t="shared" si="147"/>
        <v>0</v>
      </c>
      <c r="BE234" s="6">
        <f t="shared" si="147"/>
        <v>0</v>
      </c>
      <c r="BF234" s="6">
        <f t="shared" si="147"/>
        <v>0</v>
      </c>
      <c r="BG234" s="6">
        <f t="shared" si="147"/>
        <v>0</v>
      </c>
      <c r="BH234" s="6">
        <f t="shared" si="147"/>
        <v>0</v>
      </c>
      <c r="BI234" s="6">
        <f t="shared" si="147"/>
        <v>0</v>
      </c>
      <c r="BJ234" s="6">
        <f t="shared" si="147"/>
        <v>0</v>
      </c>
      <c r="BK234" s="6">
        <f t="shared" si="147"/>
        <v>0</v>
      </c>
      <c r="BL234" s="6">
        <f t="shared" si="147"/>
        <v>0</v>
      </c>
      <c r="BM234" s="6">
        <f t="shared" si="147"/>
        <v>0</v>
      </c>
      <c r="BN234" s="6">
        <f t="shared" si="148"/>
        <v>0</v>
      </c>
      <c r="BO234" s="6">
        <f t="shared" si="148"/>
        <v>0</v>
      </c>
      <c r="BP234" s="6">
        <f t="shared" si="148"/>
        <v>0</v>
      </c>
      <c r="BQ234" s="6">
        <f t="shared" si="148"/>
        <v>0</v>
      </c>
      <c r="BR234" s="6">
        <f t="shared" si="148"/>
        <v>0</v>
      </c>
      <c r="BS234" s="6">
        <f t="shared" si="148"/>
        <v>0</v>
      </c>
      <c r="BT234" s="6">
        <f t="shared" si="148"/>
        <v>0</v>
      </c>
      <c r="BU234" s="6">
        <f t="shared" si="148"/>
        <v>0</v>
      </c>
      <c r="BV234" s="6">
        <f t="shared" si="148"/>
        <v>0</v>
      </c>
      <c r="BW234" s="6">
        <f t="shared" si="148"/>
        <v>0</v>
      </c>
      <c r="BX234" s="6">
        <f t="shared" si="149"/>
        <v>0</v>
      </c>
      <c r="BY234" s="6">
        <f t="shared" si="149"/>
        <v>0</v>
      </c>
      <c r="BZ234" s="6">
        <f t="shared" si="149"/>
        <v>0</v>
      </c>
      <c r="CA234" s="6">
        <f t="shared" si="149"/>
        <v>0</v>
      </c>
      <c r="CB234" s="6">
        <f t="shared" si="149"/>
        <v>0</v>
      </c>
      <c r="CC234" s="6">
        <f t="shared" si="149"/>
        <v>0</v>
      </c>
      <c r="CD234" s="6">
        <f t="shared" si="149"/>
        <v>0</v>
      </c>
      <c r="CE234" s="6">
        <f t="shared" si="149"/>
        <v>0</v>
      </c>
      <c r="CF234" s="6">
        <f t="shared" si="149"/>
        <v>0</v>
      </c>
      <c r="CG234" s="6">
        <f t="shared" si="149"/>
        <v>0</v>
      </c>
      <c r="CH234" s="6">
        <f t="shared" si="149"/>
        <v>0</v>
      </c>
      <c r="CI234" s="6">
        <f t="shared" si="149"/>
        <v>0</v>
      </c>
      <c r="CJ234" s="6">
        <f t="shared" si="149"/>
        <v>0</v>
      </c>
      <c r="CK234" s="6"/>
      <c r="CL234" s="6"/>
    </row>
    <row r="235" spans="46:90" x14ac:dyDescent="0.35">
      <c r="AT235" s="6">
        <f t="shared" si="146"/>
        <v>0</v>
      </c>
      <c r="AU235" s="6">
        <f t="shared" si="146"/>
        <v>0</v>
      </c>
      <c r="AV235" s="6">
        <f t="shared" si="146"/>
        <v>0</v>
      </c>
      <c r="AW235" s="6">
        <f t="shared" si="146"/>
        <v>0</v>
      </c>
      <c r="AX235" s="6">
        <f t="shared" si="146"/>
        <v>0</v>
      </c>
      <c r="AY235" s="6">
        <f t="shared" si="146"/>
        <v>0</v>
      </c>
      <c r="AZ235" s="6">
        <f t="shared" si="146"/>
        <v>0</v>
      </c>
      <c r="BA235" s="6">
        <f t="shared" si="146"/>
        <v>0</v>
      </c>
      <c r="BB235" s="6">
        <f t="shared" si="146"/>
        <v>0</v>
      </c>
      <c r="BC235" s="6">
        <f t="shared" si="146"/>
        <v>0</v>
      </c>
      <c r="BD235" s="6">
        <f t="shared" si="147"/>
        <v>0</v>
      </c>
      <c r="BE235" s="6">
        <f t="shared" si="147"/>
        <v>0</v>
      </c>
      <c r="BF235" s="6">
        <f t="shared" si="147"/>
        <v>0</v>
      </c>
      <c r="BG235" s="6">
        <f t="shared" si="147"/>
        <v>0</v>
      </c>
      <c r="BH235" s="6">
        <f t="shared" si="147"/>
        <v>0</v>
      </c>
      <c r="BI235" s="6">
        <f t="shared" si="147"/>
        <v>0</v>
      </c>
      <c r="BJ235" s="6">
        <f t="shared" si="147"/>
        <v>0</v>
      </c>
      <c r="BK235" s="6">
        <f t="shared" si="147"/>
        <v>0</v>
      </c>
      <c r="BL235" s="6">
        <f t="shared" si="147"/>
        <v>0</v>
      </c>
      <c r="BM235" s="6">
        <f t="shared" si="147"/>
        <v>0</v>
      </c>
      <c r="BN235" s="6">
        <f t="shared" si="148"/>
        <v>0</v>
      </c>
      <c r="BO235" s="6">
        <f t="shared" si="148"/>
        <v>0</v>
      </c>
      <c r="BP235" s="6">
        <f t="shared" si="148"/>
        <v>0</v>
      </c>
      <c r="BQ235" s="6">
        <f t="shared" si="148"/>
        <v>0</v>
      </c>
      <c r="BR235" s="6">
        <f t="shared" si="148"/>
        <v>0</v>
      </c>
      <c r="BS235" s="6">
        <f t="shared" si="148"/>
        <v>0</v>
      </c>
      <c r="BT235" s="6">
        <f t="shared" si="148"/>
        <v>0</v>
      </c>
      <c r="BU235" s="6">
        <f t="shared" si="148"/>
        <v>0</v>
      </c>
      <c r="BV235" s="6">
        <f t="shared" si="148"/>
        <v>0</v>
      </c>
      <c r="BW235" s="6">
        <f t="shared" si="148"/>
        <v>0</v>
      </c>
      <c r="BX235" s="6">
        <f t="shared" si="149"/>
        <v>0</v>
      </c>
      <c r="BY235" s="6">
        <f t="shared" si="149"/>
        <v>0</v>
      </c>
      <c r="BZ235" s="6">
        <f t="shared" si="149"/>
        <v>0</v>
      </c>
      <c r="CA235" s="6">
        <f t="shared" si="149"/>
        <v>0</v>
      </c>
      <c r="CB235" s="6">
        <f t="shared" si="149"/>
        <v>0</v>
      </c>
      <c r="CC235" s="6">
        <f t="shared" si="149"/>
        <v>0</v>
      </c>
      <c r="CD235" s="6">
        <f t="shared" si="149"/>
        <v>0</v>
      </c>
      <c r="CE235" s="6">
        <f t="shared" si="149"/>
        <v>0</v>
      </c>
      <c r="CF235" s="6">
        <f t="shared" si="149"/>
        <v>0</v>
      </c>
      <c r="CG235" s="6">
        <f t="shared" si="149"/>
        <v>0</v>
      </c>
      <c r="CH235" s="6">
        <f t="shared" si="149"/>
        <v>0</v>
      </c>
      <c r="CI235" s="6">
        <f t="shared" si="149"/>
        <v>0</v>
      </c>
      <c r="CJ235" s="6">
        <f t="shared" si="149"/>
        <v>0</v>
      </c>
      <c r="CK235" s="6"/>
      <c r="CL235" s="6"/>
    </row>
    <row r="236" spans="46:90" x14ac:dyDescent="0.35">
      <c r="AT236" s="6">
        <f t="shared" si="146"/>
        <v>0</v>
      </c>
      <c r="AU236" s="6">
        <f t="shared" si="146"/>
        <v>0</v>
      </c>
      <c r="AV236" s="6">
        <f t="shared" si="146"/>
        <v>0</v>
      </c>
      <c r="AW236" s="6">
        <f t="shared" si="146"/>
        <v>0</v>
      </c>
      <c r="AX236" s="6">
        <f t="shared" si="146"/>
        <v>0</v>
      </c>
      <c r="AY236" s="6">
        <f t="shared" si="146"/>
        <v>0</v>
      </c>
      <c r="AZ236" s="6">
        <f t="shared" si="146"/>
        <v>0</v>
      </c>
      <c r="BA236" s="6">
        <f t="shared" si="146"/>
        <v>0</v>
      </c>
      <c r="BB236" s="6">
        <f t="shared" si="146"/>
        <v>0</v>
      </c>
      <c r="BC236" s="6">
        <f t="shared" si="146"/>
        <v>0</v>
      </c>
      <c r="BD236" s="6">
        <f t="shared" si="147"/>
        <v>0</v>
      </c>
      <c r="BE236" s="6">
        <f t="shared" si="147"/>
        <v>0</v>
      </c>
      <c r="BF236" s="6">
        <f t="shared" si="147"/>
        <v>0</v>
      </c>
      <c r="BG236" s="6">
        <f t="shared" si="147"/>
        <v>0</v>
      </c>
      <c r="BH236" s="6">
        <f t="shared" si="147"/>
        <v>0</v>
      </c>
      <c r="BI236" s="6">
        <f t="shared" si="147"/>
        <v>0</v>
      </c>
      <c r="BJ236" s="6">
        <f t="shared" si="147"/>
        <v>0</v>
      </c>
      <c r="BK236" s="6">
        <f t="shared" si="147"/>
        <v>0</v>
      </c>
      <c r="BL236" s="6">
        <f t="shared" si="147"/>
        <v>0</v>
      </c>
      <c r="BM236" s="6">
        <f t="shared" si="147"/>
        <v>0</v>
      </c>
      <c r="BN236" s="6">
        <f t="shared" si="148"/>
        <v>0</v>
      </c>
      <c r="BO236" s="6">
        <f t="shared" si="148"/>
        <v>0</v>
      </c>
      <c r="BP236" s="6">
        <f t="shared" si="148"/>
        <v>0</v>
      </c>
      <c r="BQ236" s="6">
        <f t="shared" si="148"/>
        <v>0</v>
      </c>
      <c r="BR236" s="6">
        <f t="shared" si="148"/>
        <v>0</v>
      </c>
      <c r="BS236" s="6">
        <f t="shared" si="148"/>
        <v>0</v>
      </c>
      <c r="BT236" s="6">
        <f t="shared" si="148"/>
        <v>0</v>
      </c>
      <c r="BU236" s="6">
        <f t="shared" si="148"/>
        <v>0</v>
      </c>
      <c r="BV236" s="6">
        <f t="shared" si="148"/>
        <v>0</v>
      </c>
      <c r="BW236" s="6">
        <f t="shared" si="148"/>
        <v>0</v>
      </c>
      <c r="BX236" s="6">
        <f t="shared" si="149"/>
        <v>0</v>
      </c>
      <c r="BY236" s="6">
        <f t="shared" si="149"/>
        <v>0</v>
      </c>
      <c r="BZ236" s="6">
        <f t="shared" si="149"/>
        <v>0</v>
      </c>
      <c r="CA236" s="6">
        <f t="shared" si="149"/>
        <v>0</v>
      </c>
      <c r="CB236" s="6">
        <f t="shared" si="149"/>
        <v>0</v>
      </c>
      <c r="CC236" s="6">
        <f t="shared" si="149"/>
        <v>0</v>
      </c>
      <c r="CD236" s="6">
        <f t="shared" si="149"/>
        <v>0</v>
      </c>
      <c r="CE236" s="6">
        <f t="shared" si="149"/>
        <v>0</v>
      </c>
      <c r="CF236" s="6">
        <f t="shared" si="149"/>
        <v>0</v>
      </c>
      <c r="CG236" s="6">
        <f t="shared" si="149"/>
        <v>0</v>
      </c>
      <c r="CH236" s="6">
        <f t="shared" si="149"/>
        <v>0</v>
      </c>
      <c r="CI236" s="6">
        <f t="shared" si="149"/>
        <v>0</v>
      </c>
      <c r="CJ236" s="6">
        <f t="shared" si="149"/>
        <v>0</v>
      </c>
      <c r="CK236" s="6"/>
      <c r="CL236" s="6"/>
    </row>
    <row r="237" spans="46:90" x14ac:dyDescent="0.35">
      <c r="AT237" s="6">
        <f t="shared" si="146"/>
        <v>0</v>
      </c>
      <c r="AU237" s="6">
        <f t="shared" si="146"/>
        <v>0</v>
      </c>
      <c r="AV237" s="6">
        <f t="shared" si="146"/>
        <v>0</v>
      </c>
      <c r="AW237" s="6">
        <f t="shared" si="146"/>
        <v>0</v>
      </c>
      <c r="AX237" s="6">
        <f t="shared" si="146"/>
        <v>0</v>
      </c>
      <c r="AY237" s="6">
        <f t="shared" si="146"/>
        <v>0</v>
      </c>
      <c r="AZ237" s="6">
        <f t="shared" si="146"/>
        <v>0</v>
      </c>
      <c r="BA237" s="6">
        <f t="shared" si="146"/>
        <v>0</v>
      </c>
      <c r="BB237" s="6">
        <f t="shared" si="146"/>
        <v>0</v>
      </c>
      <c r="BC237" s="6">
        <f t="shared" si="146"/>
        <v>0</v>
      </c>
      <c r="BD237" s="6">
        <f t="shared" si="147"/>
        <v>0</v>
      </c>
      <c r="BE237" s="6">
        <f t="shared" si="147"/>
        <v>0</v>
      </c>
      <c r="BF237" s="6">
        <f t="shared" si="147"/>
        <v>0</v>
      </c>
      <c r="BG237" s="6">
        <f t="shared" si="147"/>
        <v>0</v>
      </c>
      <c r="BH237" s="6">
        <f t="shared" si="147"/>
        <v>0</v>
      </c>
      <c r="BI237" s="6">
        <f t="shared" si="147"/>
        <v>0</v>
      </c>
      <c r="BJ237" s="6">
        <f t="shared" si="147"/>
        <v>0</v>
      </c>
      <c r="BK237" s="6">
        <f t="shared" si="147"/>
        <v>0</v>
      </c>
      <c r="BL237" s="6">
        <f t="shared" si="147"/>
        <v>0</v>
      </c>
      <c r="BM237" s="6">
        <f t="shared" si="147"/>
        <v>0</v>
      </c>
      <c r="BN237" s="6">
        <f t="shared" si="148"/>
        <v>0</v>
      </c>
      <c r="BO237" s="6">
        <f t="shared" si="148"/>
        <v>0</v>
      </c>
      <c r="BP237" s="6">
        <f t="shared" si="148"/>
        <v>0</v>
      </c>
      <c r="BQ237" s="6">
        <f t="shared" si="148"/>
        <v>0</v>
      </c>
      <c r="BR237" s="6">
        <f t="shared" si="148"/>
        <v>0</v>
      </c>
      <c r="BS237" s="6">
        <f t="shared" si="148"/>
        <v>0</v>
      </c>
      <c r="BT237" s="6">
        <f t="shared" si="148"/>
        <v>0</v>
      </c>
      <c r="BU237" s="6">
        <f t="shared" si="148"/>
        <v>0</v>
      </c>
      <c r="BV237" s="6">
        <f t="shared" si="148"/>
        <v>0</v>
      </c>
      <c r="BW237" s="6">
        <f t="shared" si="148"/>
        <v>0</v>
      </c>
      <c r="BX237" s="6">
        <f t="shared" si="149"/>
        <v>0</v>
      </c>
      <c r="BY237" s="6">
        <f t="shared" si="149"/>
        <v>0</v>
      </c>
      <c r="BZ237" s="6">
        <f t="shared" si="149"/>
        <v>0</v>
      </c>
      <c r="CA237" s="6">
        <f t="shared" si="149"/>
        <v>0</v>
      </c>
      <c r="CB237" s="6">
        <f t="shared" si="149"/>
        <v>0</v>
      </c>
      <c r="CC237" s="6">
        <f t="shared" si="149"/>
        <v>0</v>
      </c>
      <c r="CD237" s="6">
        <f t="shared" si="149"/>
        <v>0</v>
      </c>
      <c r="CE237" s="6">
        <f t="shared" si="149"/>
        <v>0</v>
      </c>
      <c r="CF237" s="6">
        <f t="shared" si="149"/>
        <v>0</v>
      </c>
      <c r="CG237" s="6">
        <f t="shared" si="149"/>
        <v>0</v>
      </c>
      <c r="CH237" s="6">
        <f t="shared" si="149"/>
        <v>0</v>
      </c>
      <c r="CI237" s="6">
        <f t="shared" si="149"/>
        <v>0</v>
      </c>
      <c r="CJ237" s="6">
        <f t="shared" si="149"/>
        <v>0</v>
      </c>
      <c r="CK237" s="6"/>
      <c r="CL237" s="6"/>
    </row>
    <row r="238" spans="46:90" x14ac:dyDescent="0.35">
      <c r="AT238" s="6">
        <f t="shared" si="146"/>
        <v>0</v>
      </c>
      <c r="AU238" s="6">
        <f t="shared" si="146"/>
        <v>0</v>
      </c>
      <c r="AV238" s="6">
        <f t="shared" si="146"/>
        <v>0</v>
      </c>
      <c r="AW238" s="6">
        <f t="shared" si="146"/>
        <v>0</v>
      </c>
      <c r="AX238" s="6">
        <f t="shared" si="146"/>
        <v>0</v>
      </c>
      <c r="AY238" s="6">
        <f t="shared" si="146"/>
        <v>0</v>
      </c>
      <c r="AZ238" s="6">
        <f t="shared" si="146"/>
        <v>0</v>
      </c>
      <c r="BA238" s="6">
        <f t="shared" si="146"/>
        <v>0</v>
      </c>
      <c r="BB238" s="6">
        <f t="shared" si="146"/>
        <v>0</v>
      </c>
      <c r="BC238" s="6">
        <f t="shared" si="146"/>
        <v>0</v>
      </c>
      <c r="BD238" s="6">
        <f t="shared" si="147"/>
        <v>0</v>
      </c>
      <c r="BE238" s="6">
        <f t="shared" si="147"/>
        <v>0</v>
      </c>
      <c r="BF238" s="6">
        <f t="shared" si="147"/>
        <v>0</v>
      </c>
      <c r="BG238" s="6">
        <f t="shared" si="147"/>
        <v>0</v>
      </c>
      <c r="BH238" s="6">
        <f t="shared" si="147"/>
        <v>0</v>
      </c>
      <c r="BI238" s="6">
        <f t="shared" si="147"/>
        <v>0</v>
      </c>
      <c r="BJ238" s="6">
        <f t="shared" si="147"/>
        <v>0</v>
      </c>
      <c r="BK238" s="6">
        <f t="shared" si="147"/>
        <v>0</v>
      </c>
      <c r="BL238" s="6">
        <f t="shared" si="147"/>
        <v>0</v>
      </c>
      <c r="BM238" s="6">
        <f t="shared" si="147"/>
        <v>0</v>
      </c>
      <c r="BN238" s="6">
        <f t="shared" si="148"/>
        <v>0</v>
      </c>
      <c r="BO238" s="6">
        <f t="shared" si="148"/>
        <v>0</v>
      </c>
      <c r="BP238" s="6">
        <f t="shared" si="148"/>
        <v>0</v>
      </c>
      <c r="BQ238" s="6">
        <f t="shared" si="148"/>
        <v>0</v>
      </c>
      <c r="BR238" s="6">
        <f t="shared" si="148"/>
        <v>0</v>
      </c>
      <c r="BS238" s="6">
        <f t="shared" si="148"/>
        <v>0</v>
      </c>
      <c r="BT238" s="6">
        <f t="shared" si="148"/>
        <v>0</v>
      </c>
      <c r="BU238" s="6">
        <f t="shared" si="148"/>
        <v>0</v>
      </c>
      <c r="BV238" s="6">
        <f t="shared" si="148"/>
        <v>0</v>
      </c>
      <c r="BW238" s="6">
        <f t="shared" si="148"/>
        <v>0</v>
      </c>
      <c r="BX238" s="6">
        <f t="shared" si="149"/>
        <v>0</v>
      </c>
      <c r="BY238" s="6">
        <f t="shared" si="149"/>
        <v>0</v>
      </c>
      <c r="BZ238" s="6">
        <f t="shared" si="149"/>
        <v>0</v>
      </c>
      <c r="CA238" s="6">
        <f t="shared" si="149"/>
        <v>0</v>
      </c>
      <c r="CB238" s="6">
        <f t="shared" si="149"/>
        <v>0</v>
      </c>
      <c r="CC238" s="6">
        <f t="shared" si="149"/>
        <v>0</v>
      </c>
      <c r="CD238" s="6">
        <f t="shared" si="149"/>
        <v>0</v>
      </c>
      <c r="CE238" s="6">
        <f t="shared" si="149"/>
        <v>0</v>
      </c>
      <c r="CF238" s="6">
        <f t="shared" si="149"/>
        <v>0</v>
      </c>
      <c r="CG238" s="6">
        <f t="shared" si="149"/>
        <v>0</v>
      </c>
      <c r="CH238" s="6">
        <f t="shared" si="149"/>
        <v>0</v>
      </c>
      <c r="CI238" s="6">
        <f t="shared" si="149"/>
        <v>0</v>
      </c>
      <c r="CJ238" s="6">
        <f t="shared" si="149"/>
        <v>0</v>
      </c>
      <c r="CK238" s="6"/>
      <c r="CL238" s="6"/>
    </row>
    <row r="239" spans="46:90" x14ac:dyDescent="0.35">
      <c r="AT239" s="6">
        <f t="shared" si="146"/>
        <v>0</v>
      </c>
      <c r="AU239" s="6">
        <f t="shared" si="146"/>
        <v>0</v>
      </c>
      <c r="AV239" s="6">
        <f t="shared" si="146"/>
        <v>0</v>
      </c>
      <c r="AW239" s="6">
        <f t="shared" si="146"/>
        <v>0</v>
      </c>
      <c r="AX239" s="6">
        <f t="shared" si="146"/>
        <v>0</v>
      </c>
      <c r="AY239" s="6">
        <f t="shared" si="146"/>
        <v>0</v>
      </c>
      <c r="AZ239" s="6">
        <f t="shared" si="146"/>
        <v>0</v>
      </c>
      <c r="BA239" s="6">
        <f t="shared" si="146"/>
        <v>0</v>
      </c>
      <c r="BB239" s="6">
        <f t="shared" si="146"/>
        <v>0</v>
      </c>
      <c r="BC239" s="6">
        <f t="shared" si="146"/>
        <v>0</v>
      </c>
      <c r="BD239" s="6">
        <f t="shared" si="147"/>
        <v>0</v>
      </c>
      <c r="BE239" s="6">
        <f t="shared" si="147"/>
        <v>0</v>
      </c>
      <c r="BF239" s="6">
        <f t="shared" si="147"/>
        <v>0</v>
      </c>
      <c r="BG239" s="6">
        <f t="shared" si="147"/>
        <v>0</v>
      </c>
      <c r="BH239" s="6">
        <f t="shared" si="147"/>
        <v>0</v>
      </c>
      <c r="BI239" s="6">
        <f t="shared" si="147"/>
        <v>0</v>
      </c>
      <c r="BJ239" s="6">
        <f t="shared" si="147"/>
        <v>0</v>
      </c>
      <c r="BK239" s="6">
        <f t="shared" si="147"/>
        <v>0</v>
      </c>
      <c r="BL239" s="6">
        <f t="shared" si="147"/>
        <v>0</v>
      </c>
      <c r="BM239" s="6">
        <f t="shared" si="147"/>
        <v>0</v>
      </c>
      <c r="BN239" s="6">
        <f t="shared" si="148"/>
        <v>0</v>
      </c>
      <c r="BO239" s="6">
        <f t="shared" si="148"/>
        <v>0</v>
      </c>
      <c r="BP239" s="6">
        <f t="shared" si="148"/>
        <v>0</v>
      </c>
      <c r="BQ239" s="6">
        <f t="shared" si="148"/>
        <v>0</v>
      </c>
      <c r="BR239" s="6">
        <f t="shared" si="148"/>
        <v>0</v>
      </c>
      <c r="BS239" s="6">
        <f t="shared" si="148"/>
        <v>0</v>
      </c>
      <c r="BT239" s="6">
        <f t="shared" si="148"/>
        <v>0</v>
      </c>
      <c r="BU239" s="6">
        <f t="shared" si="148"/>
        <v>0</v>
      </c>
      <c r="BV239" s="6">
        <f t="shared" si="148"/>
        <v>0</v>
      </c>
      <c r="BW239" s="6">
        <f t="shared" si="148"/>
        <v>0</v>
      </c>
      <c r="BX239" s="6">
        <f t="shared" si="149"/>
        <v>0</v>
      </c>
      <c r="BY239" s="6">
        <f t="shared" si="149"/>
        <v>0</v>
      </c>
      <c r="BZ239" s="6">
        <f t="shared" si="149"/>
        <v>0</v>
      </c>
      <c r="CA239" s="6">
        <f t="shared" si="149"/>
        <v>0</v>
      </c>
      <c r="CB239" s="6">
        <f t="shared" si="149"/>
        <v>0</v>
      </c>
      <c r="CC239" s="6">
        <f t="shared" si="149"/>
        <v>0</v>
      </c>
      <c r="CD239" s="6">
        <f t="shared" si="149"/>
        <v>0</v>
      </c>
      <c r="CE239" s="6">
        <f t="shared" si="149"/>
        <v>0</v>
      </c>
      <c r="CF239" s="6">
        <f t="shared" si="149"/>
        <v>0</v>
      </c>
      <c r="CG239" s="6">
        <f t="shared" si="149"/>
        <v>0</v>
      </c>
      <c r="CH239" s="6">
        <f t="shared" si="149"/>
        <v>0</v>
      </c>
      <c r="CI239" s="6">
        <f t="shared" si="149"/>
        <v>0</v>
      </c>
      <c r="CJ239" s="6">
        <f t="shared" si="149"/>
        <v>0</v>
      </c>
      <c r="CK239" s="6"/>
      <c r="CL239" s="6"/>
    </row>
    <row r="240" spans="46:90" x14ac:dyDescent="0.35">
      <c r="AT240" s="6">
        <f t="shared" si="146"/>
        <v>0</v>
      </c>
      <c r="AU240" s="6">
        <f t="shared" si="146"/>
        <v>0</v>
      </c>
      <c r="AV240" s="6">
        <f t="shared" si="146"/>
        <v>0</v>
      </c>
      <c r="AW240" s="6">
        <f t="shared" si="146"/>
        <v>0</v>
      </c>
      <c r="AX240" s="6">
        <f t="shared" si="146"/>
        <v>0</v>
      </c>
      <c r="AY240" s="6">
        <f t="shared" si="146"/>
        <v>0</v>
      </c>
      <c r="AZ240" s="6">
        <f t="shared" si="146"/>
        <v>0</v>
      </c>
      <c r="BA240" s="6">
        <f t="shared" si="146"/>
        <v>0</v>
      </c>
      <c r="BB240" s="6">
        <f t="shared" si="146"/>
        <v>0</v>
      </c>
      <c r="BC240" s="6">
        <f t="shared" si="146"/>
        <v>0</v>
      </c>
      <c r="BD240" s="6">
        <f t="shared" si="147"/>
        <v>0</v>
      </c>
      <c r="BE240" s="6">
        <f t="shared" si="147"/>
        <v>0</v>
      </c>
      <c r="BF240" s="6">
        <f t="shared" si="147"/>
        <v>0</v>
      </c>
      <c r="BG240" s="6">
        <f t="shared" si="147"/>
        <v>0</v>
      </c>
      <c r="BH240" s="6">
        <f t="shared" si="147"/>
        <v>0</v>
      </c>
      <c r="BI240" s="6">
        <f t="shared" si="147"/>
        <v>0</v>
      </c>
      <c r="BJ240" s="6">
        <f t="shared" si="147"/>
        <v>0</v>
      </c>
      <c r="BK240" s="6">
        <f t="shared" si="147"/>
        <v>0</v>
      </c>
      <c r="BL240" s="6">
        <f t="shared" si="147"/>
        <v>0</v>
      </c>
      <c r="BM240" s="6">
        <f t="shared" si="147"/>
        <v>0</v>
      </c>
      <c r="BN240" s="6">
        <f t="shared" si="148"/>
        <v>0</v>
      </c>
      <c r="BO240" s="6">
        <f t="shared" si="148"/>
        <v>0</v>
      </c>
      <c r="BP240" s="6">
        <f t="shared" si="148"/>
        <v>0</v>
      </c>
      <c r="BQ240" s="6">
        <f t="shared" si="148"/>
        <v>0</v>
      </c>
      <c r="BR240" s="6">
        <f t="shared" si="148"/>
        <v>0</v>
      </c>
      <c r="BS240" s="6">
        <f t="shared" si="148"/>
        <v>0</v>
      </c>
      <c r="BT240" s="6">
        <f t="shared" si="148"/>
        <v>0</v>
      </c>
      <c r="BU240" s="6">
        <f t="shared" si="148"/>
        <v>0</v>
      </c>
      <c r="BV240" s="6">
        <f t="shared" si="148"/>
        <v>0</v>
      </c>
      <c r="BW240" s="6">
        <f t="shared" si="148"/>
        <v>0</v>
      </c>
      <c r="BX240" s="6">
        <f t="shared" si="149"/>
        <v>0</v>
      </c>
      <c r="BY240" s="6">
        <f t="shared" si="149"/>
        <v>0</v>
      </c>
      <c r="BZ240" s="6">
        <f t="shared" si="149"/>
        <v>0</v>
      </c>
      <c r="CA240" s="6">
        <f t="shared" si="149"/>
        <v>0</v>
      </c>
      <c r="CB240" s="6">
        <f t="shared" si="149"/>
        <v>0</v>
      </c>
      <c r="CC240" s="6">
        <f t="shared" si="149"/>
        <v>0</v>
      </c>
      <c r="CD240" s="6">
        <f t="shared" si="149"/>
        <v>0</v>
      </c>
      <c r="CE240" s="6">
        <f t="shared" si="149"/>
        <v>0</v>
      </c>
      <c r="CF240" s="6">
        <f t="shared" si="149"/>
        <v>0</v>
      </c>
      <c r="CG240" s="6">
        <f t="shared" si="149"/>
        <v>0</v>
      </c>
      <c r="CH240" s="6">
        <f t="shared" si="149"/>
        <v>0</v>
      </c>
      <c r="CI240" s="6">
        <f t="shared" si="149"/>
        <v>0</v>
      </c>
      <c r="CJ240" s="6">
        <f t="shared" si="149"/>
        <v>0</v>
      </c>
      <c r="CK240" s="6"/>
      <c r="CL240" s="6"/>
    </row>
    <row r="241" spans="45:90" x14ac:dyDescent="0.35">
      <c r="AT241" s="6">
        <f t="shared" si="146"/>
        <v>0</v>
      </c>
      <c r="AU241" s="6">
        <f t="shared" si="146"/>
        <v>0</v>
      </c>
      <c r="AV241" s="6">
        <f t="shared" si="146"/>
        <v>0</v>
      </c>
      <c r="AW241" s="6">
        <f t="shared" si="146"/>
        <v>0</v>
      </c>
      <c r="AX241" s="6">
        <f t="shared" si="146"/>
        <v>0</v>
      </c>
      <c r="AY241" s="6">
        <f t="shared" si="146"/>
        <v>0</v>
      </c>
      <c r="AZ241" s="6">
        <f t="shared" si="146"/>
        <v>0</v>
      </c>
      <c r="BA241" s="6">
        <f t="shared" si="146"/>
        <v>0</v>
      </c>
      <c r="BB241" s="6">
        <f t="shared" si="146"/>
        <v>0</v>
      </c>
      <c r="BC241" s="6">
        <f t="shared" si="146"/>
        <v>0</v>
      </c>
      <c r="BD241" s="6">
        <f t="shared" si="147"/>
        <v>0</v>
      </c>
      <c r="BE241" s="6">
        <f t="shared" si="147"/>
        <v>0</v>
      </c>
      <c r="BF241" s="6">
        <f t="shared" si="147"/>
        <v>0</v>
      </c>
      <c r="BG241" s="6">
        <f t="shared" si="147"/>
        <v>0</v>
      </c>
      <c r="BH241" s="6">
        <f t="shared" si="147"/>
        <v>0</v>
      </c>
      <c r="BI241" s="6">
        <f t="shared" si="147"/>
        <v>0</v>
      </c>
      <c r="BJ241" s="6">
        <f t="shared" si="147"/>
        <v>0</v>
      </c>
      <c r="BK241" s="6">
        <f t="shared" si="147"/>
        <v>0</v>
      </c>
      <c r="BL241" s="6">
        <f t="shared" si="147"/>
        <v>0</v>
      </c>
      <c r="BM241" s="6">
        <f t="shared" si="147"/>
        <v>0</v>
      </c>
      <c r="BN241" s="6">
        <f t="shared" si="148"/>
        <v>0</v>
      </c>
      <c r="BO241" s="6">
        <f t="shared" si="148"/>
        <v>0</v>
      </c>
      <c r="BP241" s="6">
        <f t="shared" si="148"/>
        <v>0</v>
      </c>
      <c r="BQ241" s="6">
        <f t="shared" si="148"/>
        <v>0</v>
      </c>
      <c r="BR241" s="6">
        <f t="shared" si="148"/>
        <v>0</v>
      </c>
      <c r="BS241" s="6">
        <f t="shared" si="148"/>
        <v>0</v>
      </c>
      <c r="BT241" s="6">
        <f t="shared" si="148"/>
        <v>0</v>
      </c>
      <c r="BU241" s="6">
        <f t="shared" si="148"/>
        <v>0</v>
      </c>
      <c r="BV241" s="6">
        <f t="shared" si="148"/>
        <v>0</v>
      </c>
      <c r="BW241" s="6">
        <f t="shared" si="148"/>
        <v>0</v>
      </c>
      <c r="BX241" s="6">
        <f t="shared" si="149"/>
        <v>0</v>
      </c>
      <c r="BY241" s="6">
        <f t="shared" si="149"/>
        <v>0</v>
      </c>
      <c r="BZ241" s="6">
        <f t="shared" si="149"/>
        <v>0</v>
      </c>
      <c r="CA241" s="6">
        <f t="shared" si="149"/>
        <v>0</v>
      </c>
      <c r="CB241" s="6">
        <f t="shared" si="149"/>
        <v>0</v>
      </c>
      <c r="CC241" s="6">
        <f t="shared" si="149"/>
        <v>0</v>
      </c>
      <c r="CD241" s="6">
        <f t="shared" si="149"/>
        <v>0</v>
      </c>
      <c r="CE241" s="6">
        <f t="shared" si="149"/>
        <v>0</v>
      </c>
      <c r="CF241" s="6">
        <f t="shared" si="149"/>
        <v>0</v>
      </c>
      <c r="CG241" s="6">
        <f t="shared" si="149"/>
        <v>0</v>
      </c>
      <c r="CH241" s="6">
        <f t="shared" si="149"/>
        <v>0</v>
      </c>
      <c r="CI241" s="6">
        <f t="shared" si="149"/>
        <v>0</v>
      </c>
      <c r="CJ241" s="6">
        <f t="shared" si="149"/>
        <v>0</v>
      </c>
      <c r="CK241" s="6"/>
      <c r="CL241" s="6"/>
    </row>
    <row r="242" spans="45:90" x14ac:dyDescent="0.35">
      <c r="AT242" s="6">
        <f t="shared" ref="AT242:BC250" si="150">IF($Z242&lt;AT$1,$X242*$K242,0)</f>
        <v>0</v>
      </c>
      <c r="AU242" s="6">
        <f t="shared" si="150"/>
        <v>0</v>
      </c>
      <c r="AV242" s="6">
        <f t="shared" si="150"/>
        <v>0</v>
      </c>
      <c r="AW242" s="6">
        <f t="shared" si="150"/>
        <v>0</v>
      </c>
      <c r="AX242" s="6">
        <f t="shared" si="150"/>
        <v>0</v>
      </c>
      <c r="AY242" s="6">
        <f t="shared" si="150"/>
        <v>0</v>
      </c>
      <c r="AZ242" s="6">
        <f t="shared" si="150"/>
        <v>0</v>
      </c>
      <c r="BA242" s="6">
        <f t="shared" si="150"/>
        <v>0</v>
      </c>
      <c r="BB242" s="6">
        <f t="shared" si="150"/>
        <v>0</v>
      </c>
      <c r="BC242" s="6">
        <f t="shared" si="150"/>
        <v>0</v>
      </c>
      <c r="BD242" s="6">
        <f t="shared" ref="BD242:BM250" si="151">IF($Z242&lt;BD$1,$X242*$K242,0)</f>
        <v>0</v>
      </c>
      <c r="BE242" s="6">
        <f t="shared" si="151"/>
        <v>0</v>
      </c>
      <c r="BF242" s="6">
        <f t="shared" si="151"/>
        <v>0</v>
      </c>
      <c r="BG242" s="6">
        <f t="shared" si="151"/>
        <v>0</v>
      </c>
      <c r="BH242" s="6">
        <f t="shared" si="151"/>
        <v>0</v>
      </c>
      <c r="BI242" s="6">
        <f t="shared" si="151"/>
        <v>0</v>
      </c>
      <c r="BJ242" s="6">
        <f t="shared" si="151"/>
        <v>0</v>
      </c>
      <c r="BK242" s="6">
        <f t="shared" si="151"/>
        <v>0</v>
      </c>
      <c r="BL242" s="6">
        <f t="shared" si="151"/>
        <v>0</v>
      </c>
      <c r="BM242" s="6">
        <f t="shared" si="151"/>
        <v>0</v>
      </c>
      <c r="BN242" s="6">
        <f t="shared" ref="BN242:BW250" si="152">IF($Z242&lt;BN$1,$X242*$K242,0)</f>
        <v>0</v>
      </c>
      <c r="BO242" s="6">
        <f t="shared" si="152"/>
        <v>0</v>
      </c>
      <c r="BP242" s="6">
        <f t="shared" si="152"/>
        <v>0</v>
      </c>
      <c r="BQ242" s="6">
        <f t="shared" si="152"/>
        <v>0</v>
      </c>
      <c r="BR242" s="6">
        <f t="shared" si="152"/>
        <v>0</v>
      </c>
      <c r="BS242" s="6">
        <f t="shared" si="152"/>
        <v>0</v>
      </c>
      <c r="BT242" s="6">
        <f t="shared" si="152"/>
        <v>0</v>
      </c>
      <c r="BU242" s="6">
        <f t="shared" si="152"/>
        <v>0</v>
      </c>
      <c r="BV242" s="6">
        <f t="shared" si="152"/>
        <v>0</v>
      </c>
      <c r="BW242" s="6">
        <f t="shared" si="152"/>
        <v>0</v>
      </c>
      <c r="BX242" s="6">
        <f t="shared" ref="BX242:CJ250" si="153">IF($Z242&lt;BX$1,$X242*$K242,0)</f>
        <v>0</v>
      </c>
      <c r="BY242" s="6">
        <f t="shared" si="153"/>
        <v>0</v>
      </c>
      <c r="BZ242" s="6">
        <f t="shared" si="153"/>
        <v>0</v>
      </c>
      <c r="CA242" s="6">
        <f t="shared" si="153"/>
        <v>0</v>
      </c>
      <c r="CB242" s="6">
        <f t="shared" si="153"/>
        <v>0</v>
      </c>
      <c r="CC242" s="6">
        <f t="shared" si="153"/>
        <v>0</v>
      </c>
      <c r="CD242" s="6">
        <f t="shared" si="153"/>
        <v>0</v>
      </c>
      <c r="CE242" s="6">
        <f t="shared" si="153"/>
        <v>0</v>
      </c>
      <c r="CF242" s="6">
        <f t="shared" si="153"/>
        <v>0</v>
      </c>
      <c r="CG242" s="6">
        <f t="shared" si="153"/>
        <v>0</v>
      </c>
      <c r="CH242" s="6">
        <f t="shared" si="153"/>
        <v>0</v>
      </c>
      <c r="CI242" s="6">
        <f t="shared" si="153"/>
        <v>0</v>
      </c>
      <c r="CJ242" s="6">
        <f t="shared" si="153"/>
        <v>0</v>
      </c>
      <c r="CK242" s="6"/>
      <c r="CL242" s="6"/>
    </row>
    <row r="243" spans="45:90" x14ac:dyDescent="0.35">
      <c r="AT243" s="6">
        <f t="shared" si="150"/>
        <v>0</v>
      </c>
      <c r="AU243" s="6">
        <f t="shared" si="150"/>
        <v>0</v>
      </c>
      <c r="AV243" s="6">
        <f t="shared" si="150"/>
        <v>0</v>
      </c>
      <c r="AW243" s="6">
        <f t="shared" si="150"/>
        <v>0</v>
      </c>
      <c r="AX243" s="6">
        <f t="shared" si="150"/>
        <v>0</v>
      </c>
      <c r="AY243" s="6">
        <f t="shared" si="150"/>
        <v>0</v>
      </c>
      <c r="AZ243" s="6">
        <f t="shared" si="150"/>
        <v>0</v>
      </c>
      <c r="BA243" s="6">
        <f t="shared" si="150"/>
        <v>0</v>
      </c>
      <c r="BB243" s="6">
        <f t="shared" si="150"/>
        <v>0</v>
      </c>
      <c r="BC243" s="6">
        <f t="shared" si="150"/>
        <v>0</v>
      </c>
      <c r="BD243" s="6">
        <f t="shared" si="151"/>
        <v>0</v>
      </c>
      <c r="BE243" s="6">
        <f t="shared" si="151"/>
        <v>0</v>
      </c>
      <c r="BF243" s="6">
        <f t="shared" si="151"/>
        <v>0</v>
      </c>
      <c r="BG243" s="6">
        <f t="shared" si="151"/>
        <v>0</v>
      </c>
      <c r="BH243" s="6">
        <f t="shared" si="151"/>
        <v>0</v>
      </c>
      <c r="BI243" s="6">
        <f t="shared" si="151"/>
        <v>0</v>
      </c>
      <c r="BJ243" s="6">
        <f t="shared" si="151"/>
        <v>0</v>
      </c>
      <c r="BK243" s="6">
        <f t="shared" si="151"/>
        <v>0</v>
      </c>
      <c r="BL243" s="6">
        <f t="shared" si="151"/>
        <v>0</v>
      </c>
      <c r="BM243" s="6">
        <f t="shared" si="151"/>
        <v>0</v>
      </c>
      <c r="BN243" s="6">
        <f t="shared" si="152"/>
        <v>0</v>
      </c>
      <c r="BO243" s="6">
        <f t="shared" si="152"/>
        <v>0</v>
      </c>
      <c r="BP243" s="6">
        <f t="shared" si="152"/>
        <v>0</v>
      </c>
      <c r="BQ243" s="6">
        <f t="shared" si="152"/>
        <v>0</v>
      </c>
      <c r="BR243" s="6">
        <f t="shared" si="152"/>
        <v>0</v>
      </c>
      <c r="BS243" s="6">
        <f t="shared" si="152"/>
        <v>0</v>
      </c>
      <c r="BT243" s="6">
        <f t="shared" si="152"/>
        <v>0</v>
      </c>
      <c r="BU243" s="6">
        <f t="shared" si="152"/>
        <v>0</v>
      </c>
      <c r="BV243" s="6">
        <f t="shared" si="152"/>
        <v>0</v>
      </c>
      <c r="BW243" s="6">
        <f t="shared" si="152"/>
        <v>0</v>
      </c>
      <c r="BX243" s="6">
        <f t="shared" si="153"/>
        <v>0</v>
      </c>
      <c r="BY243" s="6">
        <f t="shared" si="153"/>
        <v>0</v>
      </c>
      <c r="BZ243" s="6">
        <f t="shared" si="153"/>
        <v>0</v>
      </c>
      <c r="CA243" s="6">
        <f t="shared" si="153"/>
        <v>0</v>
      </c>
      <c r="CB243" s="6">
        <f t="shared" si="153"/>
        <v>0</v>
      </c>
      <c r="CC243" s="6">
        <f t="shared" si="153"/>
        <v>0</v>
      </c>
      <c r="CD243" s="6">
        <f t="shared" si="153"/>
        <v>0</v>
      </c>
      <c r="CE243" s="6">
        <f t="shared" si="153"/>
        <v>0</v>
      </c>
      <c r="CF243" s="6">
        <f t="shared" si="153"/>
        <v>0</v>
      </c>
      <c r="CG243" s="6">
        <f t="shared" si="153"/>
        <v>0</v>
      </c>
      <c r="CH243" s="6">
        <f t="shared" si="153"/>
        <v>0</v>
      </c>
      <c r="CI243" s="6">
        <f t="shared" si="153"/>
        <v>0</v>
      </c>
      <c r="CJ243" s="6">
        <f t="shared" si="153"/>
        <v>0</v>
      </c>
      <c r="CK243" s="6"/>
      <c r="CL243" s="6"/>
    </row>
    <row r="244" spans="45:90" x14ac:dyDescent="0.35">
      <c r="AT244" s="6">
        <f t="shared" si="150"/>
        <v>0</v>
      </c>
      <c r="AU244" s="6">
        <f t="shared" si="150"/>
        <v>0</v>
      </c>
      <c r="AV244" s="6">
        <f t="shared" si="150"/>
        <v>0</v>
      </c>
      <c r="AW244" s="6">
        <f t="shared" si="150"/>
        <v>0</v>
      </c>
      <c r="AX244" s="6">
        <f t="shared" si="150"/>
        <v>0</v>
      </c>
      <c r="AY244" s="6">
        <f t="shared" si="150"/>
        <v>0</v>
      </c>
      <c r="AZ244" s="6">
        <f t="shared" si="150"/>
        <v>0</v>
      </c>
      <c r="BA244" s="6">
        <f t="shared" si="150"/>
        <v>0</v>
      </c>
      <c r="BB244" s="6">
        <f t="shared" si="150"/>
        <v>0</v>
      </c>
      <c r="BC244" s="6">
        <f t="shared" si="150"/>
        <v>0</v>
      </c>
      <c r="BD244" s="6">
        <f t="shared" si="151"/>
        <v>0</v>
      </c>
      <c r="BE244" s="6">
        <f t="shared" si="151"/>
        <v>0</v>
      </c>
      <c r="BF244" s="6">
        <f t="shared" si="151"/>
        <v>0</v>
      </c>
      <c r="BG244" s="6">
        <f t="shared" si="151"/>
        <v>0</v>
      </c>
      <c r="BH244" s="6">
        <f t="shared" si="151"/>
        <v>0</v>
      </c>
      <c r="BI244" s="6">
        <f t="shared" si="151"/>
        <v>0</v>
      </c>
      <c r="BJ244" s="6">
        <f t="shared" si="151"/>
        <v>0</v>
      </c>
      <c r="BK244" s="6">
        <f t="shared" si="151"/>
        <v>0</v>
      </c>
      <c r="BL244" s="6">
        <f t="shared" si="151"/>
        <v>0</v>
      </c>
      <c r="BM244" s="6">
        <f t="shared" si="151"/>
        <v>0</v>
      </c>
      <c r="BN244" s="6">
        <f t="shared" si="152"/>
        <v>0</v>
      </c>
      <c r="BO244" s="6">
        <f t="shared" si="152"/>
        <v>0</v>
      </c>
      <c r="BP244" s="6">
        <f t="shared" si="152"/>
        <v>0</v>
      </c>
      <c r="BQ244" s="6">
        <f t="shared" si="152"/>
        <v>0</v>
      </c>
      <c r="BR244" s="6">
        <f t="shared" si="152"/>
        <v>0</v>
      </c>
      <c r="BS244" s="6">
        <f t="shared" si="152"/>
        <v>0</v>
      </c>
      <c r="BT244" s="6">
        <f t="shared" si="152"/>
        <v>0</v>
      </c>
      <c r="BU244" s="6">
        <f t="shared" si="152"/>
        <v>0</v>
      </c>
      <c r="BV244" s="6">
        <f t="shared" si="152"/>
        <v>0</v>
      </c>
      <c r="BW244" s="6">
        <f t="shared" si="152"/>
        <v>0</v>
      </c>
      <c r="BX244" s="6">
        <f t="shared" si="153"/>
        <v>0</v>
      </c>
      <c r="BY244" s="6">
        <f t="shared" si="153"/>
        <v>0</v>
      </c>
      <c r="BZ244" s="6">
        <f t="shared" si="153"/>
        <v>0</v>
      </c>
      <c r="CA244" s="6">
        <f t="shared" si="153"/>
        <v>0</v>
      </c>
      <c r="CB244" s="6">
        <f t="shared" si="153"/>
        <v>0</v>
      </c>
      <c r="CC244" s="6">
        <f t="shared" si="153"/>
        <v>0</v>
      </c>
      <c r="CD244" s="6">
        <f t="shared" si="153"/>
        <v>0</v>
      </c>
      <c r="CE244" s="6">
        <f t="shared" si="153"/>
        <v>0</v>
      </c>
      <c r="CF244" s="6">
        <f t="shared" si="153"/>
        <v>0</v>
      </c>
      <c r="CG244" s="6">
        <f t="shared" si="153"/>
        <v>0</v>
      </c>
      <c r="CH244" s="6">
        <f t="shared" si="153"/>
        <v>0</v>
      </c>
      <c r="CI244" s="6">
        <f t="shared" si="153"/>
        <v>0</v>
      </c>
      <c r="CJ244" s="6">
        <f t="shared" si="153"/>
        <v>0</v>
      </c>
      <c r="CK244" s="6"/>
      <c r="CL244" s="6"/>
    </row>
    <row r="245" spans="45:90" x14ac:dyDescent="0.35">
      <c r="AT245" s="6">
        <f t="shared" si="150"/>
        <v>0</v>
      </c>
      <c r="AU245" s="6">
        <f t="shared" si="150"/>
        <v>0</v>
      </c>
      <c r="AV245" s="6">
        <f t="shared" si="150"/>
        <v>0</v>
      </c>
      <c r="AW245" s="6">
        <f t="shared" si="150"/>
        <v>0</v>
      </c>
      <c r="AX245" s="6">
        <f t="shared" si="150"/>
        <v>0</v>
      </c>
      <c r="AY245" s="6">
        <f t="shared" si="150"/>
        <v>0</v>
      </c>
      <c r="AZ245" s="6">
        <f t="shared" si="150"/>
        <v>0</v>
      </c>
      <c r="BA245" s="6">
        <f t="shared" si="150"/>
        <v>0</v>
      </c>
      <c r="BB245" s="6">
        <f t="shared" si="150"/>
        <v>0</v>
      </c>
      <c r="BC245" s="6">
        <f t="shared" si="150"/>
        <v>0</v>
      </c>
      <c r="BD245" s="6">
        <f t="shared" si="151"/>
        <v>0</v>
      </c>
      <c r="BE245" s="6">
        <f t="shared" si="151"/>
        <v>0</v>
      </c>
      <c r="BF245" s="6">
        <f t="shared" si="151"/>
        <v>0</v>
      </c>
      <c r="BG245" s="6">
        <f t="shared" si="151"/>
        <v>0</v>
      </c>
      <c r="BH245" s="6">
        <f t="shared" si="151"/>
        <v>0</v>
      </c>
      <c r="BI245" s="6">
        <f t="shared" si="151"/>
        <v>0</v>
      </c>
      <c r="BJ245" s="6">
        <f t="shared" si="151"/>
        <v>0</v>
      </c>
      <c r="BK245" s="6">
        <f t="shared" si="151"/>
        <v>0</v>
      </c>
      <c r="BL245" s="6">
        <f t="shared" si="151"/>
        <v>0</v>
      </c>
      <c r="BM245" s="6">
        <f t="shared" si="151"/>
        <v>0</v>
      </c>
      <c r="BN245" s="6">
        <f t="shared" si="152"/>
        <v>0</v>
      </c>
      <c r="BO245" s="6">
        <f t="shared" si="152"/>
        <v>0</v>
      </c>
      <c r="BP245" s="6">
        <f t="shared" si="152"/>
        <v>0</v>
      </c>
      <c r="BQ245" s="6">
        <f t="shared" si="152"/>
        <v>0</v>
      </c>
      <c r="BR245" s="6">
        <f t="shared" si="152"/>
        <v>0</v>
      </c>
      <c r="BS245" s="6">
        <f t="shared" si="152"/>
        <v>0</v>
      </c>
      <c r="BT245" s="6">
        <f t="shared" si="152"/>
        <v>0</v>
      </c>
      <c r="BU245" s="6">
        <f t="shared" si="152"/>
        <v>0</v>
      </c>
      <c r="BV245" s="6">
        <f t="shared" si="152"/>
        <v>0</v>
      </c>
      <c r="BW245" s="6">
        <f t="shared" si="152"/>
        <v>0</v>
      </c>
      <c r="BX245" s="6">
        <f t="shared" si="153"/>
        <v>0</v>
      </c>
      <c r="BY245" s="6">
        <f t="shared" si="153"/>
        <v>0</v>
      </c>
      <c r="BZ245" s="6">
        <f t="shared" si="153"/>
        <v>0</v>
      </c>
      <c r="CA245" s="6">
        <f t="shared" si="153"/>
        <v>0</v>
      </c>
      <c r="CB245" s="6">
        <f t="shared" si="153"/>
        <v>0</v>
      </c>
      <c r="CC245" s="6">
        <f t="shared" si="153"/>
        <v>0</v>
      </c>
      <c r="CD245" s="6">
        <f t="shared" si="153"/>
        <v>0</v>
      </c>
      <c r="CE245" s="6">
        <f t="shared" si="153"/>
        <v>0</v>
      </c>
      <c r="CF245" s="6">
        <f t="shared" si="153"/>
        <v>0</v>
      </c>
      <c r="CG245" s="6">
        <f t="shared" si="153"/>
        <v>0</v>
      </c>
      <c r="CH245" s="6">
        <f t="shared" si="153"/>
        <v>0</v>
      </c>
      <c r="CI245" s="6">
        <f t="shared" si="153"/>
        <v>0</v>
      </c>
      <c r="CJ245" s="6">
        <f t="shared" si="153"/>
        <v>0</v>
      </c>
      <c r="CK245" s="6"/>
      <c r="CL245" s="6"/>
    </row>
    <row r="246" spans="45:90" x14ac:dyDescent="0.35">
      <c r="AT246" s="6">
        <f t="shared" si="150"/>
        <v>0</v>
      </c>
      <c r="AU246" s="6">
        <f t="shared" si="150"/>
        <v>0</v>
      </c>
      <c r="AV246" s="6">
        <f t="shared" si="150"/>
        <v>0</v>
      </c>
      <c r="AW246" s="6">
        <f t="shared" si="150"/>
        <v>0</v>
      </c>
      <c r="AX246" s="6">
        <f t="shared" si="150"/>
        <v>0</v>
      </c>
      <c r="AY246" s="6">
        <f t="shared" si="150"/>
        <v>0</v>
      </c>
      <c r="AZ246" s="6">
        <f t="shared" si="150"/>
        <v>0</v>
      </c>
      <c r="BA246" s="6">
        <f t="shared" si="150"/>
        <v>0</v>
      </c>
      <c r="BB246" s="6">
        <f t="shared" si="150"/>
        <v>0</v>
      </c>
      <c r="BC246" s="6">
        <f t="shared" si="150"/>
        <v>0</v>
      </c>
      <c r="BD246" s="6">
        <f t="shared" si="151"/>
        <v>0</v>
      </c>
      <c r="BE246" s="6">
        <f t="shared" si="151"/>
        <v>0</v>
      </c>
      <c r="BF246" s="6">
        <f t="shared" si="151"/>
        <v>0</v>
      </c>
      <c r="BG246" s="6">
        <f t="shared" si="151"/>
        <v>0</v>
      </c>
      <c r="BH246" s="6">
        <f t="shared" si="151"/>
        <v>0</v>
      </c>
      <c r="BI246" s="6">
        <f t="shared" si="151"/>
        <v>0</v>
      </c>
      <c r="BJ246" s="6">
        <f t="shared" si="151"/>
        <v>0</v>
      </c>
      <c r="BK246" s="6">
        <f t="shared" si="151"/>
        <v>0</v>
      </c>
      <c r="BL246" s="6">
        <f t="shared" si="151"/>
        <v>0</v>
      </c>
      <c r="BM246" s="6">
        <f t="shared" si="151"/>
        <v>0</v>
      </c>
      <c r="BN246" s="6">
        <f t="shared" si="152"/>
        <v>0</v>
      </c>
      <c r="BO246" s="6">
        <f t="shared" si="152"/>
        <v>0</v>
      </c>
      <c r="BP246" s="6">
        <f t="shared" si="152"/>
        <v>0</v>
      </c>
      <c r="BQ246" s="6">
        <f t="shared" si="152"/>
        <v>0</v>
      </c>
      <c r="BR246" s="6">
        <f t="shared" si="152"/>
        <v>0</v>
      </c>
      <c r="BS246" s="6">
        <f t="shared" si="152"/>
        <v>0</v>
      </c>
      <c r="BT246" s="6">
        <f t="shared" si="152"/>
        <v>0</v>
      </c>
      <c r="BU246" s="6">
        <f t="shared" si="152"/>
        <v>0</v>
      </c>
      <c r="BV246" s="6">
        <f t="shared" si="152"/>
        <v>0</v>
      </c>
      <c r="BW246" s="6">
        <f t="shared" si="152"/>
        <v>0</v>
      </c>
      <c r="BX246" s="6">
        <f t="shared" si="153"/>
        <v>0</v>
      </c>
      <c r="BY246" s="6">
        <f t="shared" si="153"/>
        <v>0</v>
      </c>
      <c r="BZ246" s="6">
        <f t="shared" si="153"/>
        <v>0</v>
      </c>
      <c r="CA246" s="6">
        <f t="shared" si="153"/>
        <v>0</v>
      </c>
      <c r="CB246" s="6">
        <f t="shared" si="153"/>
        <v>0</v>
      </c>
      <c r="CC246" s="6">
        <f t="shared" si="153"/>
        <v>0</v>
      </c>
      <c r="CD246" s="6">
        <f t="shared" si="153"/>
        <v>0</v>
      </c>
      <c r="CE246" s="6">
        <f t="shared" si="153"/>
        <v>0</v>
      </c>
      <c r="CF246" s="6">
        <f t="shared" si="153"/>
        <v>0</v>
      </c>
      <c r="CG246" s="6">
        <f t="shared" si="153"/>
        <v>0</v>
      </c>
      <c r="CH246" s="6">
        <f t="shared" si="153"/>
        <v>0</v>
      </c>
      <c r="CI246" s="6">
        <f t="shared" si="153"/>
        <v>0</v>
      </c>
      <c r="CJ246" s="6">
        <f t="shared" si="153"/>
        <v>0</v>
      </c>
      <c r="CK246" s="6"/>
      <c r="CL246" s="6"/>
    </row>
    <row r="247" spans="45:90" x14ac:dyDescent="0.35">
      <c r="AT247" s="6">
        <f t="shared" si="150"/>
        <v>0</v>
      </c>
      <c r="AU247" s="6">
        <f t="shared" si="150"/>
        <v>0</v>
      </c>
      <c r="AV247" s="6">
        <f t="shared" si="150"/>
        <v>0</v>
      </c>
      <c r="AW247" s="6">
        <f t="shared" si="150"/>
        <v>0</v>
      </c>
      <c r="AX247" s="6">
        <f t="shared" si="150"/>
        <v>0</v>
      </c>
      <c r="AY247" s="6">
        <f t="shared" si="150"/>
        <v>0</v>
      </c>
      <c r="AZ247" s="6">
        <f t="shared" si="150"/>
        <v>0</v>
      </c>
      <c r="BA247" s="6">
        <f t="shared" si="150"/>
        <v>0</v>
      </c>
      <c r="BB247" s="6">
        <f t="shared" si="150"/>
        <v>0</v>
      </c>
      <c r="BC247" s="6">
        <f t="shared" si="150"/>
        <v>0</v>
      </c>
      <c r="BD247" s="6">
        <f t="shared" si="151"/>
        <v>0</v>
      </c>
      <c r="BE247" s="6">
        <f t="shared" si="151"/>
        <v>0</v>
      </c>
      <c r="BF247" s="6">
        <f t="shared" si="151"/>
        <v>0</v>
      </c>
      <c r="BG247" s="6">
        <f t="shared" si="151"/>
        <v>0</v>
      </c>
      <c r="BH247" s="6">
        <f t="shared" si="151"/>
        <v>0</v>
      </c>
      <c r="BI247" s="6">
        <f t="shared" si="151"/>
        <v>0</v>
      </c>
      <c r="BJ247" s="6">
        <f t="shared" si="151"/>
        <v>0</v>
      </c>
      <c r="BK247" s="6">
        <f t="shared" si="151"/>
        <v>0</v>
      </c>
      <c r="BL247" s="6">
        <f t="shared" si="151"/>
        <v>0</v>
      </c>
      <c r="BM247" s="6">
        <f t="shared" si="151"/>
        <v>0</v>
      </c>
      <c r="BN247" s="6">
        <f t="shared" si="152"/>
        <v>0</v>
      </c>
      <c r="BO247" s="6">
        <f t="shared" si="152"/>
        <v>0</v>
      </c>
      <c r="BP247" s="6">
        <f t="shared" si="152"/>
        <v>0</v>
      </c>
      <c r="BQ247" s="6">
        <f t="shared" si="152"/>
        <v>0</v>
      </c>
      <c r="BR247" s="6">
        <f t="shared" si="152"/>
        <v>0</v>
      </c>
      <c r="BS247" s="6">
        <f t="shared" si="152"/>
        <v>0</v>
      </c>
      <c r="BT247" s="6">
        <f t="shared" si="152"/>
        <v>0</v>
      </c>
      <c r="BU247" s="6">
        <f t="shared" si="152"/>
        <v>0</v>
      </c>
      <c r="BV247" s="6">
        <f t="shared" si="152"/>
        <v>0</v>
      </c>
      <c r="BW247" s="6">
        <f t="shared" si="152"/>
        <v>0</v>
      </c>
      <c r="BX247" s="6">
        <f t="shared" si="153"/>
        <v>0</v>
      </c>
      <c r="BY247" s="6">
        <f t="shared" si="153"/>
        <v>0</v>
      </c>
      <c r="BZ247" s="6">
        <f t="shared" si="153"/>
        <v>0</v>
      </c>
      <c r="CA247" s="6">
        <f t="shared" si="153"/>
        <v>0</v>
      </c>
      <c r="CB247" s="6">
        <f t="shared" si="153"/>
        <v>0</v>
      </c>
      <c r="CC247" s="6">
        <f t="shared" si="153"/>
        <v>0</v>
      </c>
      <c r="CD247" s="6">
        <f t="shared" si="153"/>
        <v>0</v>
      </c>
      <c r="CE247" s="6">
        <f t="shared" si="153"/>
        <v>0</v>
      </c>
      <c r="CF247" s="6">
        <f t="shared" si="153"/>
        <v>0</v>
      </c>
      <c r="CG247" s="6">
        <f t="shared" si="153"/>
        <v>0</v>
      </c>
      <c r="CH247" s="6">
        <f t="shared" si="153"/>
        <v>0</v>
      </c>
      <c r="CI247" s="6">
        <f t="shared" si="153"/>
        <v>0</v>
      </c>
      <c r="CJ247" s="6">
        <f t="shared" si="153"/>
        <v>0</v>
      </c>
      <c r="CK247" s="6"/>
      <c r="CL247" s="6"/>
    </row>
    <row r="248" spans="45:90" x14ac:dyDescent="0.35">
      <c r="AT248" s="6">
        <f t="shared" si="150"/>
        <v>0</v>
      </c>
      <c r="AU248" s="6">
        <f t="shared" si="150"/>
        <v>0</v>
      </c>
      <c r="AV248" s="6">
        <f t="shared" si="150"/>
        <v>0</v>
      </c>
      <c r="AW248" s="6">
        <f t="shared" si="150"/>
        <v>0</v>
      </c>
      <c r="AX248" s="6">
        <f t="shared" si="150"/>
        <v>0</v>
      </c>
      <c r="AY248" s="6">
        <f t="shared" si="150"/>
        <v>0</v>
      </c>
      <c r="AZ248" s="6">
        <f t="shared" si="150"/>
        <v>0</v>
      </c>
      <c r="BA248" s="6">
        <f t="shared" si="150"/>
        <v>0</v>
      </c>
      <c r="BB248" s="6">
        <f t="shared" si="150"/>
        <v>0</v>
      </c>
      <c r="BC248" s="6">
        <f t="shared" si="150"/>
        <v>0</v>
      </c>
      <c r="BD248" s="6">
        <f t="shared" si="151"/>
        <v>0</v>
      </c>
      <c r="BE248" s="6">
        <f t="shared" si="151"/>
        <v>0</v>
      </c>
      <c r="BF248" s="6">
        <f t="shared" si="151"/>
        <v>0</v>
      </c>
      <c r="BG248" s="6">
        <f t="shared" si="151"/>
        <v>0</v>
      </c>
      <c r="BH248" s="6">
        <f t="shared" si="151"/>
        <v>0</v>
      </c>
      <c r="BI248" s="6">
        <f t="shared" si="151"/>
        <v>0</v>
      </c>
      <c r="BJ248" s="6">
        <f t="shared" si="151"/>
        <v>0</v>
      </c>
      <c r="BK248" s="6">
        <f t="shared" si="151"/>
        <v>0</v>
      </c>
      <c r="BL248" s="6">
        <f t="shared" si="151"/>
        <v>0</v>
      </c>
      <c r="BM248" s="6">
        <f t="shared" si="151"/>
        <v>0</v>
      </c>
      <c r="BN248" s="6">
        <f t="shared" si="152"/>
        <v>0</v>
      </c>
      <c r="BO248" s="6">
        <f t="shared" si="152"/>
        <v>0</v>
      </c>
      <c r="BP248" s="6">
        <f t="shared" si="152"/>
        <v>0</v>
      </c>
      <c r="BQ248" s="6">
        <f t="shared" si="152"/>
        <v>0</v>
      </c>
      <c r="BR248" s="6">
        <f t="shared" si="152"/>
        <v>0</v>
      </c>
      <c r="BS248" s="6">
        <f t="shared" si="152"/>
        <v>0</v>
      </c>
      <c r="BT248" s="6">
        <f t="shared" si="152"/>
        <v>0</v>
      </c>
      <c r="BU248" s="6">
        <f t="shared" si="152"/>
        <v>0</v>
      </c>
      <c r="BV248" s="6">
        <f t="shared" si="152"/>
        <v>0</v>
      </c>
      <c r="BW248" s="6">
        <f t="shared" si="152"/>
        <v>0</v>
      </c>
      <c r="BX248" s="6">
        <f t="shared" si="153"/>
        <v>0</v>
      </c>
      <c r="BY248" s="6">
        <f t="shared" si="153"/>
        <v>0</v>
      </c>
      <c r="BZ248" s="6">
        <f t="shared" si="153"/>
        <v>0</v>
      </c>
      <c r="CA248" s="6">
        <f t="shared" si="153"/>
        <v>0</v>
      </c>
      <c r="CB248" s="6">
        <f t="shared" si="153"/>
        <v>0</v>
      </c>
      <c r="CC248" s="6">
        <f t="shared" si="153"/>
        <v>0</v>
      </c>
      <c r="CD248" s="6">
        <f t="shared" si="153"/>
        <v>0</v>
      </c>
      <c r="CE248" s="6">
        <f t="shared" si="153"/>
        <v>0</v>
      </c>
      <c r="CF248" s="6">
        <f t="shared" si="153"/>
        <v>0</v>
      </c>
      <c r="CG248" s="6">
        <f t="shared" si="153"/>
        <v>0</v>
      </c>
      <c r="CH248" s="6">
        <f t="shared" si="153"/>
        <v>0</v>
      </c>
      <c r="CI248" s="6">
        <f t="shared" si="153"/>
        <v>0</v>
      </c>
      <c r="CJ248" s="6">
        <f t="shared" si="153"/>
        <v>0</v>
      </c>
      <c r="CK248" s="6"/>
      <c r="CL248" s="6"/>
    </row>
    <row r="249" spans="45:90" x14ac:dyDescent="0.35">
      <c r="AT249" s="6">
        <f t="shared" si="150"/>
        <v>0</v>
      </c>
      <c r="AU249" s="6">
        <f t="shared" si="150"/>
        <v>0</v>
      </c>
      <c r="AV249" s="6">
        <f t="shared" si="150"/>
        <v>0</v>
      </c>
      <c r="AW249" s="6">
        <f t="shared" si="150"/>
        <v>0</v>
      </c>
      <c r="AX249" s="6">
        <f t="shared" si="150"/>
        <v>0</v>
      </c>
      <c r="AY249" s="6">
        <f t="shared" si="150"/>
        <v>0</v>
      </c>
      <c r="AZ249" s="6">
        <f t="shared" si="150"/>
        <v>0</v>
      </c>
      <c r="BA249" s="6">
        <f t="shared" si="150"/>
        <v>0</v>
      </c>
      <c r="BB249" s="6">
        <f t="shared" si="150"/>
        <v>0</v>
      </c>
      <c r="BC249" s="6">
        <f t="shared" si="150"/>
        <v>0</v>
      </c>
      <c r="BD249" s="6">
        <f t="shared" si="151"/>
        <v>0</v>
      </c>
      <c r="BE249" s="6">
        <f t="shared" si="151"/>
        <v>0</v>
      </c>
      <c r="BF249" s="6">
        <f t="shared" si="151"/>
        <v>0</v>
      </c>
      <c r="BG249" s="6">
        <f t="shared" si="151"/>
        <v>0</v>
      </c>
      <c r="BH249" s="6">
        <f t="shared" si="151"/>
        <v>0</v>
      </c>
      <c r="BI249" s="6">
        <f t="shared" si="151"/>
        <v>0</v>
      </c>
      <c r="BJ249" s="6">
        <f t="shared" si="151"/>
        <v>0</v>
      </c>
      <c r="BK249" s="6">
        <f t="shared" si="151"/>
        <v>0</v>
      </c>
      <c r="BL249" s="6">
        <f t="shared" si="151"/>
        <v>0</v>
      </c>
      <c r="BM249" s="6">
        <f t="shared" si="151"/>
        <v>0</v>
      </c>
      <c r="BN249" s="6">
        <f t="shared" si="152"/>
        <v>0</v>
      </c>
      <c r="BO249" s="6">
        <f t="shared" si="152"/>
        <v>0</v>
      </c>
      <c r="BP249" s="6">
        <f t="shared" si="152"/>
        <v>0</v>
      </c>
      <c r="BQ249" s="6">
        <f t="shared" si="152"/>
        <v>0</v>
      </c>
      <c r="BR249" s="6">
        <f t="shared" si="152"/>
        <v>0</v>
      </c>
      <c r="BS249" s="6">
        <f t="shared" si="152"/>
        <v>0</v>
      </c>
      <c r="BT249" s="6">
        <f t="shared" si="152"/>
        <v>0</v>
      </c>
      <c r="BU249" s="6">
        <f t="shared" si="152"/>
        <v>0</v>
      </c>
      <c r="BV249" s="6">
        <f t="shared" si="152"/>
        <v>0</v>
      </c>
      <c r="BW249" s="6">
        <f t="shared" si="152"/>
        <v>0</v>
      </c>
      <c r="BX249" s="6">
        <f t="shared" si="153"/>
        <v>0</v>
      </c>
      <c r="BY249" s="6">
        <f t="shared" si="153"/>
        <v>0</v>
      </c>
      <c r="BZ249" s="6">
        <f t="shared" si="153"/>
        <v>0</v>
      </c>
      <c r="CA249" s="6">
        <f t="shared" si="153"/>
        <v>0</v>
      </c>
      <c r="CB249" s="6">
        <f t="shared" si="153"/>
        <v>0</v>
      </c>
      <c r="CC249" s="6">
        <f t="shared" si="153"/>
        <v>0</v>
      </c>
      <c r="CD249" s="6">
        <f t="shared" si="153"/>
        <v>0</v>
      </c>
      <c r="CE249" s="6">
        <f t="shared" si="153"/>
        <v>0</v>
      </c>
      <c r="CF249" s="6">
        <f t="shared" si="153"/>
        <v>0</v>
      </c>
      <c r="CG249" s="6">
        <f t="shared" si="153"/>
        <v>0</v>
      </c>
      <c r="CH249" s="6">
        <f t="shared" si="153"/>
        <v>0</v>
      </c>
      <c r="CI249" s="6">
        <f t="shared" si="153"/>
        <v>0</v>
      </c>
      <c r="CJ249" s="6">
        <f t="shared" si="153"/>
        <v>0</v>
      </c>
      <c r="CK249" s="6"/>
      <c r="CL249" s="6"/>
    </row>
    <row r="250" spans="45:90" x14ac:dyDescent="0.35">
      <c r="AT250" s="6">
        <f t="shared" si="150"/>
        <v>0</v>
      </c>
      <c r="AU250" s="6">
        <f t="shared" si="150"/>
        <v>0</v>
      </c>
      <c r="AV250" s="6">
        <f t="shared" si="150"/>
        <v>0</v>
      </c>
      <c r="AW250" s="6">
        <f t="shared" si="150"/>
        <v>0</v>
      </c>
      <c r="AX250" s="6">
        <f t="shared" si="150"/>
        <v>0</v>
      </c>
      <c r="AY250" s="6">
        <f t="shared" si="150"/>
        <v>0</v>
      </c>
      <c r="AZ250" s="6">
        <f t="shared" si="150"/>
        <v>0</v>
      </c>
      <c r="BA250" s="6">
        <f t="shared" si="150"/>
        <v>0</v>
      </c>
      <c r="BB250" s="6">
        <f t="shared" si="150"/>
        <v>0</v>
      </c>
      <c r="BC250" s="6">
        <f t="shared" si="150"/>
        <v>0</v>
      </c>
      <c r="BD250" s="6">
        <f t="shared" si="151"/>
        <v>0</v>
      </c>
      <c r="BE250" s="6">
        <f t="shared" si="151"/>
        <v>0</v>
      </c>
      <c r="BF250" s="6">
        <f t="shared" si="151"/>
        <v>0</v>
      </c>
      <c r="BG250" s="6">
        <f t="shared" si="151"/>
        <v>0</v>
      </c>
      <c r="BH250" s="6">
        <f t="shared" si="151"/>
        <v>0</v>
      </c>
      <c r="BI250" s="6">
        <f t="shared" si="151"/>
        <v>0</v>
      </c>
      <c r="BJ250" s="6">
        <f t="shared" si="151"/>
        <v>0</v>
      </c>
      <c r="BK250" s="6">
        <f t="shared" si="151"/>
        <v>0</v>
      </c>
      <c r="BL250" s="6">
        <f t="shared" si="151"/>
        <v>0</v>
      </c>
      <c r="BM250" s="6">
        <f t="shared" si="151"/>
        <v>0</v>
      </c>
      <c r="BN250" s="6">
        <f t="shared" si="152"/>
        <v>0</v>
      </c>
      <c r="BO250" s="6">
        <f t="shared" si="152"/>
        <v>0</v>
      </c>
      <c r="BP250" s="6">
        <f t="shared" si="152"/>
        <v>0</v>
      </c>
      <c r="BQ250" s="6">
        <f t="shared" si="152"/>
        <v>0</v>
      </c>
      <c r="BR250" s="6">
        <f t="shared" si="152"/>
        <v>0</v>
      </c>
      <c r="BS250" s="6">
        <f t="shared" si="152"/>
        <v>0</v>
      </c>
      <c r="BT250" s="6">
        <f t="shared" si="152"/>
        <v>0</v>
      </c>
      <c r="BU250" s="6">
        <f t="shared" si="152"/>
        <v>0</v>
      </c>
      <c r="BV250" s="6">
        <f t="shared" si="152"/>
        <v>0</v>
      </c>
      <c r="BW250" s="6">
        <f t="shared" si="152"/>
        <v>0</v>
      </c>
      <c r="BX250" s="6">
        <f t="shared" si="153"/>
        <v>0</v>
      </c>
      <c r="BY250" s="6">
        <f t="shared" si="153"/>
        <v>0</v>
      </c>
      <c r="BZ250" s="6">
        <f t="shared" si="153"/>
        <v>0</v>
      </c>
      <c r="CA250" s="6">
        <f t="shared" si="153"/>
        <v>0</v>
      </c>
      <c r="CB250" s="6">
        <f t="shared" si="153"/>
        <v>0</v>
      </c>
      <c r="CC250" s="6">
        <f t="shared" si="153"/>
        <v>0</v>
      </c>
      <c r="CD250" s="6">
        <f t="shared" si="153"/>
        <v>0</v>
      </c>
      <c r="CE250" s="6">
        <f t="shared" si="153"/>
        <v>0</v>
      </c>
      <c r="CF250" s="6">
        <f t="shared" si="153"/>
        <v>0</v>
      </c>
      <c r="CG250" s="6">
        <f t="shared" si="153"/>
        <v>0</v>
      </c>
      <c r="CH250" s="6">
        <f t="shared" si="153"/>
        <v>0</v>
      </c>
      <c r="CI250" s="6">
        <f t="shared" si="153"/>
        <v>0</v>
      </c>
      <c r="CJ250" s="6">
        <f t="shared" si="153"/>
        <v>0</v>
      </c>
      <c r="CK250" s="6"/>
      <c r="CL250" s="6"/>
    </row>
    <row r="251" spans="45:90" x14ac:dyDescent="0.35">
      <c r="AS251" s="42">
        <f ca="1">TODAY()</f>
        <v>45618</v>
      </c>
      <c r="AT251" s="6">
        <f>SUM(AT2:AT250)</f>
        <v>101</v>
      </c>
      <c r="AU251" s="6">
        <f t="shared" ref="AU251:CJ251" si="154">SUM(AU2:AU250)</f>
        <v>171</v>
      </c>
      <c r="AV251" s="6">
        <f t="shared" si="154"/>
        <v>198</v>
      </c>
      <c r="AW251" s="6">
        <f t="shared" si="154"/>
        <v>232</v>
      </c>
      <c r="AX251" s="6">
        <f t="shared" si="154"/>
        <v>249</v>
      </c>
      <c r="AY251" s="6">
        <f t="shared" si="154"/>
        <v>278</v>
      </c>
      <c r="AZ251" s="6">
        <f t="shared" si="154"/>
        <v>306</v>
      </c>
      <c r="BA251" s="6">
        <f t="shared" si="154"/>
        <v>328</v>
      </c>
      <c r="BB251" s="6">
        <f t="shared" si="154"/>
        <v>346</v>
      </c>
      <c r="BC251" s="6">
        <f t="shared" si="154"/>
        <v>360</v>
      </c>
      <c r="BD251" s="6">
        <f t="shared" si="154"/>
        <v>387</v>
      </c>
      <c r="BE251" s="6">
        <f t="shared" si="154"/>
        <v>391</v>
      </c>
      <c r="BF251" s="6">
        <f t="shared" si="154"/>
        <v>403</v>
      </c>
      <c r="BG251" s="6">
        <f t="shared" si="154"/>
        <v>430</v>
      </c>
      <c r="BH251" s="6">
        <f t="shared" si="154"/>
        <v>434</v>
      </c>
      <c r="BI251" s="6">
        <f t="shared" si="154"/>
        <v>455</v>
      </c>
      <c r="BJ251" s="6">
        <f t="shared" si="154"/>
        <v>465</v>
      </c>
      <c r="BK251" s="6">
        <f t="shared" si="154"/>
        <v>480</v>
      </c>
      <c r="BL251" s="6">
        <f t="shared" si="154"/>
        <v>493</v>
      </c>
      <c r="BM251" s="6">
        <f t="shared" si="154"/>
        <v>500</v>
      </c>
      <c r="BN251" s="6">
        <f t="shared" si="154"/>
        <v>502</v>
      </c>
      <c r="BO251" s="6">
        <f t="shared" si="154"/>
        <v>513</v>
      </c>
      <c r="BP251" s="6">
        <f t="shared" si="154"/>
        <v>513</v>
      </c>
      <c r="BQ251" s="6">
        <f t="shared" si="154"/>
        <v>521</v>
      </c>
      <c r="BR251" s="6">
        <f t="shared" si="154"/>
        <v>526</v>
      </c>
      <c r="BS251" s="6">
        <f t="shared" si="154"/>
        <v>526</v>
      </c>
      <c r="BT251" s="6">
        <f t="shared" si="154"/>
        <v>530</v>
      </c>
      <c r="BU251" s="6">
        <f t="shared" si="154"/>
        <v>534</v>
      </c>
      <c r="BV251" s="6">
        <f t="shared" si="154"/>
        <v>538</v>
      </c>
      <c r="BW251" s="6">
        <f t="shared" si="154"/>
        <v>538</v>
      </c>
      <c r="BX251" s="6">
        <f t="shared" si="154"/>
        <v>538</v>
      </c>
      <c r="BY251" s="6">
        <f t="shared" si="154"/>
        <v>559</v>
      </c>
      <c r="BZ251" s="6">
        <f t="shared" si="154"/>
        <v>564</v>
      </c>
      <c r="CA251" s="6">
        <f t="shared" si="154"/>
        <v>566</v>
      </c>
      <c r="CB251" s="6">
        <f t="shared" si="154"/>
        <v>582</v>
      </c>
      <c r="CC251" s="6">
        <f t="shared" si="154"/>
        <v>600</v>
      </c>
      <c r="CD251" s="6">
        <f t="shared" si="154"/>
        <v>604</v>
      </c>
      <c r="CE251" s="6">
        <f t="shared" si="154"/>
        <v>604</v>
      </c>
      <c r="CF251" s="6">
        <f t="shared" si="154"/>
        <v>604</v>
      </c>
      <c r="CG251" s="6">
        <f t="shared" si="154"/>
        <v>604</v>
      </c>
      <c r="CH251" s="6">
        <f t="shared" si="154"/>
        <v>604</v>
      </c>
      <c r="CI251" s="6">
        <f t="shared" si="154"/>
        <v>604</v>
      </c>
      <c r="CJ251" s="6">
        <f t="shared" si="154"/>
        <v>604</v>
      </c>
      <c r="CK251" s="6"/>
      <c r="CL251" s="6"/>
    </row>
    <row r="252" spans="45:90" x14ac:dyDescent="0.35">
      <c r="AT252" t="s">
        <v>244</v>
      </c>
      <c r="AU252" t="s">
        <v>245</v>
      </c>
      <c r="AV252" t="s">
        <v>246</v>
      </c>
      <c r="AW252" t="s">
        <v>247</v>
      </c>
      <c r="AX252" t="s">
        <v>248</v>
      </c>
      <c r="AY252" t="s">
        <v>249</v>
      </c>
      <c r="AZ252" t="s">
        <v>250</v>
      </c>
      <c r="BA252" t="s">
        <v>251</v>
      </c>
      <c r="BB252" t="s">
        <v>252</v>
      </c>
      <c r="BC252" t="s">
        <v>253</v>
      </c>
      <c r="BD252" t="s">
        <v>254</v>
      </c>
      <c r="BE252" t="s">
        <v>255</v>
      </c>
      <c r="BF252" t="s">
        <v>256</v>
      </c>
      <c r="BG252" t="s">
        <v>257</v>
      </c>
      <c r="BH252" t="s">
        <v>258</v>
      </c>
      <c r="BI252" t="s">
        <v>259</v>
      </c>
      <c r="BJ252" t="s">
        <v>260</v>
      </c>
      <c r="BK252" t="s">
        <v>261</v>
      </c>
      <c r="BL252" t="s">
        <v>262</v>
      </c>
      <c r="BM252" t="s">
        <v>263</v>
      </c>
      <c r="BN252" t="s">
        <v>264</v>
      </c>
      <c r="BO252" t="s">
        <v>265</v>
      </c>
      <c r="BP252" t="s">
        <v>266</v>
      </c>
      <c r="BQ252" t="s">
        <v>267</v>
      </c>
      <c r="BR252" t="s">
        <v>268</v>
      </c>
      <c r="BS252" t="s">
        <v>269</v>
      </c>
      <c r="BT252" t="s">
        <v>270</v>
      </c>
      <c r="BU252" t="s">
        <v>271</v>
      </c>
      <c r="BV252" t="s">
        <v>272</v>
      </c>
      <c r="BW252" t="s">
        <v>273</v>
      </c>
      <c r="BX252" t="s">
        <v>274</v>
      </c>
      <c r="BY252" t="s">
        <v>275</v>
      </c>
      <c r="BZ252" t="s">
        <v>276</v>
      </c>
      <c r="CA252" t="s">
        <v>277</v>
      </c>
      <c r="CB252" t="s">
        <v>278</v>
      </c>
      <c r="CC252" t="s">
        <v>279</v>
      </c>
      <c r="CD252" t="s">
        <v>280</v>
      </c>
      <c r="CE252" t="s">
        <v>281</v>
      </c>
      <c r="CF252" t="s">
        <v>282</v>
      </c>
      <c r="CG252" t="s">
        <v>283</v>
      </c>
      <c r="CH252" t="s">
        <v>284</v>
      </c>
      <c r="CI252" t="s">
        <v>285</v>
      </c>
      <c r="CJ252" t="s">
        <v>286</v>
      </c>
    </row>
    <row r="253" spans="45:90" x14ac:dyDescent="0.35">
      <c r="AS253">
        <v>2024</v>
      </c>
      <c r="AT253">
        <v>103</v>
      </c>
      <c r="AU253">
        <v>173</v>
      </c>
      <c r="AV253">
        <v>200</v>
      </c>
      <c r="AW253">
        <v>234</v>
      </c>
      <c r="AX253">
        <v>251</v>
      </c>
      <c r="AY253">
        <v>280</v>
      </c>
      <c r="AZ253">
        <v>308</v>
      </c>
      <c r="BA253">
        <v>330</v>
      </c>
      <c r="BB253">
        <v>348</v>
      </c>
      <c r="BC253">
        <v>362</v>
      </c>
      <c r="BD253">
        <v>392</v>
      </c>
      <c r="BE253">
        <v>396</v>
      </c>
      <c r="BF253">
        <v>408</v>
      </c>
      <c r="BG253">
        <v>435</v>
      </c>
      <c r="BH253">
        <v>439</v>
      </c>
      <c r="BI253">
        <v>464</v>
      </c>
      <c r="BJ253">
        <v>474</v>
      </c>
      <c r="BK253">
        <v>495</v>
      </c>
      <c r="BL253">
        <v>508</v>
      </c>
      <c r="BM253">
        <v>515</v>
      </c>
      <c r="BN253">
        <v>517</v>
      </c>
      <c r="BO253">
        <v>528</v>
      </c>
      <c r="BP253">
        <v>528</v>
      </c>
      <c r="BQ253">
        <v>536</v>
      </c>
      <c r="BR253">
        <v>539</v>
      </c>
      <c r="BS253">
        <v>539</v>
      </c>
      <c r="BT253">
        <v>543</v>
      </c>
      <c r="BU253">
        <v>547</v>
      </c>
      <c r="BV253">
        <v>551</v>
      </c>
      <c r="BW253">
        <v>551</v>
      </c>
      <c r="BX253">
        <f t="shared" ref="BX253:CJ253" ca="1" si="155">IF(BX1&lt;$AS$251,BX251,"")</f>
        <v>538</v>
      </c>
      <c r="BY253">
        <f t="shared" ref="BY253:CF253" ca="1" si="156">IF(BY1&lt;$AS$251,BY251,"")</f>
        <v>559</v>
      </c>
      <c r="BZ253">
        <f t="shared" ca="1" si="156"/>
        <v>564</v>
      </c>
      <c r="CA253">
        <f t="shared" ca="1" si="156"/>
        <v>566</v>
      </c>
      <c r="CB253">
        <f t="shared" ca="1" si="156"/>
        <v>582</v>
      </c>
      <c r="CC253">
        <f t="shared" ca="1" si="156"/>
        <v>600</v>
      </c>
      <c r="CD253">
        <f t="shared" ca="1" si="156"/>
        <v>604</v>
      </c>
      <c r="CE253">
        <f t="shared" ca="1" si="156"/>
        <v>604</v>
      </c>
      <c r="CF253">
        <f t="shared" ca="1" si="156"/>
        <v>604</v>
      </c>
      <c r="CH253">
        <f t="shared" ca="1" si="155"/>
        <v>604</v>
      </c>
      <c r="CI253">
        <f t="shared" ca="1" si="155"/>
        <v>604</v>
      </c>
      <c r="CJ253">
        <f t="shared" ca="1" si="155"/>
        <v>604</v>
      </c>
    </row>
    <row r="254" spans="45:90" x14ac:dyDescent="0.35">
      <c r="AS254">
        <v>2023</v>
      </c>
      <c r="AT254">
        <v>119</v>
      </c>
      <c r="AU254">
        <v>136</v>
      </c>
      <c r="AV254">
        <v>162</v>
      </c>
      <c r="AW254">
        <v>205</v>
      </c>
      <c r="AX254">
        <v>232</v>
      </c>
      <c r="AY254">
        <v>252</v>
      </c>
      <c r="AZ254">
        <v>276</v>
      </c>
      <c r="BA254">
        <v>290</v>
      </c>
      <c r="BB254">
        <v>305</v>
      </c>
      <c r="BC254">
        <v>332</v>
      </c>
      <c r="BD254">
        <v>352</v>
      </c>
      <c r="BE254">
        <v>362</v>
      </c>
      <c r="BF254">
        <v>386</v>
      </c>
      <c r="BG254">
        <v>410</v>
      </c>
      <c r="BH254">
        <v>423</v>
      </c>
      <c r="BI254">
        <v>441</v>
      </c>
      <c r="BJ254">
        <v>447</v>
      </c>
      <c r="BK254">
        <v>455</v>
      </c>
      <c r="BL254">
        <v>457</v>
      </c>
      <c r="BM254">
        <v>466</v>
      </c>
      <c r="BN254">
        <v>490</v>
      </c>
      <c r="BO254">
        <v>508</v>
      </c>
      <c r="BP254">
        <v>508</v>
      </c>
      <c r="BQ254">
        <v>508</v>
      </c>
      <c r="BR254">
        <v>522</v>
      </c>
      <c r="BS254">
        <v>527</v>
      </c>
      <c r="BT254">
        <v>532</v>
      </c>
      <c r="BU254">
        <v>538</v>
      </c>
      <c r="BV254">
        <v>546</v>
      </c>
      <c r="BW254">
        <v>554</v>
      </c>
      <c r="BX254">
        <v>554</v>
      </c>
      <c r="BY254">
        <v>554</v>
      </c>
      <c r="BZ254">
        <v>554</v>
      </c>
      <c r="CA254">
        <v>567</v>
      </c>
      <c r="CB254">
        <v>567</v>
      </c>
      <c r="CC254">
        <v>582</v>
      </c>
      <c r="CD254">
        <v>582</v>
      </c>
      <c r="CE254">
        <v>587</v>
      </c>
      <c r="CF254">
        <v>589</v>
      </c>
      <c r="CG254">
        <v>589</v>
      </c>
      <c r="CH254">
        <v>589</v>
      </c>
      <c r="CI254">
        <v>589</v>
      </c>
      <c r="CJ254">
        <v>589</v>
      </c>
    </row>
    <row r="255" spans="45:90" x14ac:dyDescent="0.35">
      <c r="AS255">
        <v>2022</v>
      </c>
      <c r="AT255">
        <v>91</v>
      </c>
      <c r="AU255">
        <v>161</v>
      </c>
      <c r="AV255">
        <v>193</v>
      </c>
      <c r="AW255">
        <v>238</v>
      </c>
      <c r="AX255">
        <v>279</v>
      </c>
      <c r="AY255">
        <v>300</v>
      </c>
      <c r="AZ255">
        <v>361</v>
      </c>
      <c r="BA255">
        <v>383</v>
      </c>
      <c r="BB255">
        <v>402</v>
      </c>
      <c r="BC255">
        <v>412</v>
      </c>
      <c r="BD255">
        <v>426</v>
      </c>
      <c r="BE255">
        <v>449</v>
      </c>
      <c r="BF255">
        <v>467</v>
      </c>
      <c r="BG255">
        <v>478</v>
      </c>
      <c r="BH255">
        <v>514</v>
      </c>
      <c r="BI255">
        <v>521</v>
      </c>
      <c r="BJ255">
        <v>548</v>
      </c>
      <c r="BK255">
        <v>559</v>
      </c>
      <c r="BL255">
        <v>575</v>
      </c>
      <c r="BM255">
        <v>580</v>
      </c>
      <c r="BN255">
        <v>593</v>
      </c>
      <c r="BO255">
        <v>597</v>
      </c>
      <c r="BP255">
        <v>600</v>
      </c>
      <c r="BQ255">
        <v>600</v>
      </c>
      <c r="BR255">
        <v>610</v>
      </c>
      <c r="BS255">
        <v>615</v>
      </c>
      <c r="BT255">
        <v>615</v>
      </c>
      <c r="BU255">
        <v>620</v>
      </c>
      <c r="BV255">
        <v>633</v>
      </c>
      <c r="BW255">
        <v>643</v>
      </c>
      <c r="BX255">
        <v>643</v>
      </c>
    </row>
    <row r="256" spans="45:90" x14ac:dyDescent="0.35">
      <c r="AS256">
        <v>2021</v>
      </c>
      <c r="AT256">
        <v>116</v>
      </c>
      <c r="AU256">
        <v>153</v>
      </c>
      <c r="AV256">
        <v>179</v>
      </c>
      <c r="AW256">
        <v>240</v>
      </c>
      <c r="AX256">
        <v>250</v>
      </c>
      <c r="AY256">
        <v>269</v>
      </c>
      <c r="AZ256">
        <v>278</v>
      </c>
      <c r="BA256">
        <v>302</v>
      </c>
      <c r="BB256">
        <v>319</v>
      </c>
      <c r="BC256">
        <v>333</v>
      </c>
      <c r="BD256">
        <v>349</v>
      </c>
      <c r="BE256">
        <v>365</v>
      </c>
      <c r="BF256">
        <v>381</v>
      </c>
      <c r="BG256">
        <v>381</v>
      </c>
      <c r="BH256">
        <v>410</v>
      </c>
      <c r="BI256">
        <v>441</v>
      </c>
      <c r="BJ256">
        <v>447</v>
      </c>
      <c r="BK256">
        <v>454</v>
      </c>
      <c r="BL256">
        <v>485</v>
      </c>
      <c r="BM256">
        <v>498</v>
      </c>
      <c r="BN256">
        <v>510</v>
      </c>
      <c r="BO256">
        <v>523</v>
      </c>
      <c r="BP256">
        <v>531</v>
      </c>
      <c r="BQ256">
        <v>544</v>
      </c>
      <c r="BR256">
        <v>552</v>
      </c>
      <c r="BS256">
        <v>567</v>
      </c>
      <c r="BT256">
        <v>573</v>
      </c>
      <c r="BU256">
        <v>584</v>
      </c>
      <c r="BV256">
        <v>593</v>
      </c>
      <c r="BW256">
        <v>611</v>
      </c>
      <c r="BX256">
        <v>616</v>
      </c>
    </row>
    <row r="257" spans="45:76" x14ac:dyDescent="0.35">
      <c r="AS257">
        <v>2020</v>
      </c>
      <c r="AT257">
        <v>40</v>
      </c>
      <c r="AU257">
        <v>43</v>
      </c>
      <c r="AV257">
        <v>69</v>
      </c>
      <c r="AW257">
        <v>80</v>
      </c>
      <c r="AX257">
        <v>99</v>
      </c>
      <c r="AY257">
        <v>111</v>
      </c>
      <c r="AZ257">
        <v>113</v>
      </c>
      <c r="BA257">
        <v>113</v>
      </c>
      <c r="BB257">
        <v>137</v>
      </c>
      <c r="BC257">
        <v>137</v>
      </c>
      <c r="BD257">
        <v>137</v>
      </c>
      <c r="BE257">
        <v>137</v>
      </c>
      <c r="BF257">
        <v>139</v>
      </c>
      <c r="BG257">
        <v>147</v>
      </c>
      <c r="BH257">
        <v>149</v>
      </c>
      <c r="BI257">
        <v>159</v>
      </c>
      <c r="BJ257">
        <v>169</v>
      </c>
      <c r="BK257">
        <v>195</v>
      </c>
      <c r="BL257">
        <v>214</v>
      </c>
      <c r="BM257">
        <v>218</v>
      </c>
      <c r="BN257">
        <v>237</v>
      </c>
      <c r="BO257">
        <v>249</v>
      </c>
      <c r="BP257">
        <v>316</v>
      </c>
      <c r="BQ257">
        <v>336</v>
      </c>
      <c r="BR257">
        <v>366</v>
      </c>
      <c r="BS257">
        <v>391</v>
      </c>
      <c r="BT257">
        <v>405</v>
      </c>
      <c r="BU257">
        <v>432</v>
      </c>
      <c r="BV257">
        <v>445</v>
      </c>
      <c r="BW257">
        <v>461</v>
      </c>
      <c r="BX257">
        <v>469</v>
      </c>
    </row>
    <row r="258" spans="45:76" x14ac:dyDescent="0.35">
      <c r="AS258">
        <v>2019</v>
      </c>
      <c r="AT258">
        <v>93</v>
      </c>
      <c r="AU258">
        <v>104</v>
      </c>
      <c r="AV258">
        <v>141</v>
      </c>
      <c r="AW258">
        <v>153</v>
      </c>
      <c r="AX258">
        <v>167</v>
      </c>
      <c r="AY258">
        <v>200</v>
      </c>
      <c r="AZ258">
        <v>216</v>
      </c>
      <c r="BA258">
        <v>236</v>
      </c>
      <c r="BB258">
        <v>265</v>
      </c>
      <c r="BC258">
        <v>287</v>
      </c>
      <c r="BD258">
        <v>305</v>
      </c>
      <c r="BE258">
        <v>316</v>
      </c>
      <c r="BF258">
        <v>351</v>
      </c>
      <c r="BG258">
        <v>372</v>
      </c>
      <c r="BH258">
        <v>390</v>
      </c>
      <c r="BI258">
        <v>405</v>
      </c>
      <c r="BJ258">
        <v>407</v>
      </c>
      <c r="BK258">
        <v>419</v>
      </c>
      <c r="BL258">
        <v>423</v>
      </c>
      <c r="BM258">
        <v>437</v>
      </c>
      <c r="BN258">
        <v>442</v>
      </c>
      <c r="BO258">
        <v>463</v>
      </c>
      <c r="BP258">
        <v>470</v>
      </c>
      <c r="BQ258">
        <v>470</v>
      </c>
      <c r="BR258">
        <v>478</v>
      </c>
      <c r="BS258">
        <v>481</v>
      </c>
      <c r="BT258">
        <v>491</v>
      </c>
      <c r="BU258">
        <v>500</v>
      </c>
      <c r="BV258">
        <v>517</v>
      </c>
      <c r="BW258">
        <v>527</v>
      </c>
    </row>
    <row r="259" spans="45:76" x14ac:dyDescent="0.35">
      <c r="AS259">
        <v>2018</v>
      </c>
      <c r="AT259">
        <v>92</v>
      </c>
      <c r="AU259">
        <v>107</v>
      </c>
      <c r="AV259">
        <v>112</v>
      </c>
      <c r="AW259">
        <v>143</v>
      </c>
      <c r="AX259">
        <v>160</v>
      </c>
      <c r="AY259">
        <v>160</v>
      </c>
      <c r="AZ259">
        <v>181</v>
      </c>
      <c r="BA259">
        <v>197</v>
      </c>
      <c r="BB259">
        <v>203</v>
      </c>
      <c r="BC259">
        <v>226</v>
      </c>
      <c r="BD259">
        <v>226</v>
      </c>
      <c r="BE259">
        <v>226</v>
      </c>
      <c r="BF259">
        <v>253</v>
      </c>
      <c r="BG259">
        <v>256</v>
      </c>
      <c r="BH259">
        <v>261</v>
      </c>
      <c r="BI259">
        <v>266</v>
      </c>
      <c r="BJ259">
        <v>267</v>
      </c>
      <c r="BK259">
        <v>275</v>
      </c>
      <c r="BL259">
        <v>278</v>
      </c>
      <c r="BM259">
        <v>293</v>
      </c>
      <c r="BN259">
        <v>302</v>
      </c>
      <c r="BO259">
        <v>318</v>
      </c>
      <c r="BP259">
        <v>323</v>
      </c>
      <c r="BQ259">
        <v>331</v>
      </c>
      <c r="BR259">
        <v>345</v>
      </c>
      <c r="BS259">
        <v>357</v>
      </c>
      <c r="BT259">
        <v>375</v>
      </c>
      <c r="BU259">
        <v>388</v>
      </c>
      <c r="BV259">
        <v>392</v>
      </c>
      <c r="BW259">
        <v>408</v>
      </c>
      <c r="BX259">
        <v>416</v>
      </c>
    </row>
  </sheetData>
  <phoneticPr fontId="14" type="noConversion"/>
  <hyperlinks>
    <hyperlink ref="M111" r:id="rId1" xr:uid="{8DDAEECE-E9CD-45D3-9D4F-647D915053F1}"/>
    <hyperlink ref="M112" r:id="rId2" xr:uid="{F4E4AF1E-ACF9-4685-BA8D-4F151542FF88}"/>
    <hyperlink ref="M108" r:id="rId3" xr:uid="{A000C2E8-0631-4600-A182-8A9DFEDB504A}"/>
    <hyperlink ref="M105" r:id="rId4" xr:uid="{B80DA662-DA48-4A84-9AC3-DBA2E4E2DC03}"/>
    <hyperlink ref="M88" r:id="rId5" xr:uid="{C3017923-64CE-4A7B-9290-EC02EE1913AF}"/>
    <hyperlink ref="M86" r:id="rId6" xr:uid="{00ACA790-319E-47D8-8161-BADDAC139BC1}"/>
    <hyperlink ref="M84" r:id="rId7" xr:uid="{CAEF5C4F-84A6-447A-B982-979D814D9C00}"/>
    <hyperlink ref="M115" r:id="rId8" xr:uid="{041ADC64-6CE1-48EF-9F2D-2153A2B97B7C}"/>
    <hyperlink ref="M5" r:id="rId9" xr:uid="{C8D050E0-3232-4829-A31E-FC39F9476C87}"/>
    <hyperlink ref="M116" r:id="rId10" xr:uid="{8CFA25DA-351F-417E-A9AF-4B905FD3F84E}"/>
    <hyperlink ref="M117" r:id="rId11" xr:uid="{6DB31748-339A-4F90-BFEC-DDC108A326DD}"/>
    <hyperlink ref="M36" r:id="rId12" xr:uid="{DE64C4CE-D6DB-4B27-982B-F6DB5DD07F1C}"/>
    <hyperlink ref="M20" r:id="rId13" xr:uid="{0F3F099E-1122-4053-9555-7DAB28C2419D}"/>
    <hyperlink ref="M120" r:id="rId14" xr:uid="{1BC099E9-A881-440F-96EF-349C47C760A0}"/>
    <hyperlink ref="M121" r:id="rId15" xr:uid="{6787C375-CE5A-4A58-92CF-66C14DDED2AA}"/>
    <hyperlink ref="M118" r:id="rId16" xr:uid="{61F8B14A-3712-4733-9C4F-CAD2D8A9B6E4}"/>
    <hyperlink ref="M16" r:id="rId17" xr:uid="{D929185B-274A-44C4-9770-D7A99579E57F}"/>
    <hyperlink ref="M91" r:id="rId18" xr:uid="{3EF09DE9-93A7-40E3-9A9C-457912DDD929}"/>
    <hyperlink ref="M125" r:id="rId19" xr:uid="{A1C0555F-A215-4F24-96E6-CF0DF2DFEFF5}"/>
    <hyperlink ref="M11" r:id="rId20" xr:uid="{777D1D15-5265-45B1-A245-CA24750972ED}"/>
    <hyperlink ref="M130" r:id="rId21" xr:uid="{2B5F008D-6B33-4432-BF6E-85AD120A65EA}"/>
    <hyperlink ref="M134" r:id="rId22" xr:uid="{BAF749A5-A074-47FA-AA42-B493BBCA0763}"/>
    <hyperlink ref="M35" r:id="rId23" xr:uid="{29F84373-673F-4FC1-BDE8-879C962F9BE7}"/>
    <hyperlink ref="M38" r:id="rId24" xr:uid="{6C3D4E8A-9BFE-4F37-8E05-D4275DAC41CA}"/>
    <hyperlink ref="M64" r:id="rId25" xr:uid="{5A7F6B03-98C5-478D-AD49-7D431FFB6699}"/>
    <hyperlink ref="M141" r:id="rId26" xr:uid="{AFD5B64A-5A2D-41C7-B52E-00464D938AD8}"/>
    <hyperlink ref="M146" r:id="rId27" xr:uid="{90122C4B-37A3-4CC1-A6DF-4596AAC7B437}"/>
  </hyperlinks>
  <pageMargins left="0.7" right="0.7" top="0.75" bottom="0.75" header="0.3" footer="0.3"/>
  <pageSetup paperSize="9" scale="13" fitToHeight="0" orientation="landscape" r:id="rId28"/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AF6A-86CB-4FD2-8986-31E184A4D029}">
  <sheetPr>
    <pageSetUpPr fitToPage="1"/>
  </sheetPr>
  <dimension ref="A1"/>
  <sheetViews>
    <sheetView workbookViewId="0">
      <selection activeCell="B24" sqref="B24"/>
    </sheetView>
  </sheetViews>
  <sheetFormatPr defaultRowHeight="14.5" x14ac:dyDescent="0.35"/>
  <sheetData/>
  <pageMargins left="0.7" right="0.7" top="0.75" bottom="0.75" header="0.3" footer="0.3"/>
  <pageSetup paperSize="9" scale="8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Z431"/>
  <sheetViews>
    <sheetView showGridLines="0" showRowColHeaders="0" showRuler="0" zoomScaleNormal="100" workbookViewId="0">
      <pane ySplit="1" topLeftCell="A316" activePane="bottomLeft" state="frozen"/>
      <selection pane="bottomLeft" activeCell="Y324" sqref="Y324:Y325"/>
    </sheetView>
  </sheetViews>
  <sheetFormatPr defaultColWidth="8.81640625" defaultRowHeight="14.5" x14ac:dyDescent="0.35"/>
  <cols>
    <col min="1" max="1" width="5.453125" style="27" customWidth="1"/>
    <col min="2" max="2" width="11" bestFit="1" customWidth="1"/>
    <col min="3" max="3" width="10.1796875" bestFit="1" customWidth="1"/>
    <col min="4" max="5" width="5.453125" customWidth="1"/>
    <col min="6" max="6" width="5.1796875" style="1" bestFit="1" customWidth="1"/>
    <col min="7" max="8" width="5.453125" customWidth="1"/>
    <col min="9" max="9" width="5.453125" style="1" customWidth="1"/>
    <col min="10" max="11" width="5.453125" customWidth="1"/>
    <col min="12" max="12" width="5.453125" style="1" customWidth="1"/>
    <col min="13" max="14" width="5.453125" customWidth="1"/>
    <col min="15" max="15" width="5.453125" style="1" customWidth="1"/>
    <col min="16" max="17" width="5.453125" customWidth="1"/>
    <col min="18" max="18" width="5.453125" style="1" customWidth="1"/>
    <col min="19" max="20" width="5.453125" customWidth="1"/>
    <col min="21" max="21" width="5.453125" style="1" customWidth="1"/>
    <col min="22" max="22" width="8.81640625" style="1"/>
    <col min="23" max="23" width="6.453125" style="1" customWidth="1"/>
    <col min="24" max="24" width="10.1796875" style="1" bestFit="1" customWidth="1"/>
    <col min="25" max="25" width="10.453125" style="25" bestFit="1" customWidth="1"/>
  </cols>
  <sheetData>
    <row r="1" spans="1:26" s="2" customFormat="1" ht="15" customHeight="1" thickBot="1" x14ac:dyDescent="0.55000000000000004">
      <c r="A1" s="26"/>
      <c r="B1" s="258">
        <f ca="1">TODAY()</f>
        <v>45618</v>
      </c>
      <c r="C1" s="40">
        <f>COUNT(C2:C378)</f>
        <v>189</v>
      </c>
      <c r="D1" s="356">
        <v>1</v>
      </c>
      <c r="E1" s="356"/>
      <c r="F1" s="166" t="s">
        <v>287</v>
      </c>
      <c r="G1" s="356">
        <v>2</v>
      </c>
      <c r="H1" s="356"/>
      <c r="I1" s="166" t="s">
        <v>287</v>
      </c>
      <c r="J1" s="356">
        <v>3</v>
      </c>
      <c r="K1" s="356"/>
      <c r="L1" s="166" t="s">
        <v>287</v>
      </c>
      <c r="M1" s="356">
        <v>4</v>
      </c>
      <c r="N1" s="356"/>
      <c r="O1" s="166" t="s">
        <v>287</v>
      </c>
      <c r="P1" s="356">
        <v>5</v>
      </c>
      <c r="Q1" s="356"/>
      <c r="R1" s="166" t="s">
        <v>287</v>
      </c>
      <c r="S1" s="356">
        <v>6</v>
      </c>
      <c r="T1" s="356"/>
      <c r="U1" s="166" t="s">
        <v>287</v>
      </c>
      <c r="V1" s="166" t="s">
        <v>288</v>
      </c>
      <c r="W1" s="166">
        <f>SUM(W2:W430)</f>
        <v>616</v>
      </c>
      <c r="X1" s="166" t="s">
        <v>289</v>
      </c>
      <c r="Y1" s="30" t="s">
        <v>290</v>
      </c>
      <c r="Z1" s="248" t="s">
        <v>291</v>
      </c>
    </row>
    <row r="2" spans="1:26" ht="15" thickBot="1" x14ac:dyDescent="0.4">
      <c r="A2" s="27" t="s">
        <v>292</v>
      </c>
      <c r="B2" s="293" t="s">
        <v>293</v>
      </c>
      <c r="C2" s="350">
        <v>45376</v>
      </c>
      <c r="D2" s="352"/>
      <c r="E2" s="354"/>
      <c r="F2" s="259"/>
      <c r="G2" s="354"/>
      <c r="H2" s="354"/>
      <c r="I2" s="259"/>
      <c r="J2" s="354"/>
      <c r="K2" s="354"/>
      <c r="L2" s="259"/>
      <c r="M2" s="354"/>
      <c r="N2" s="354"/>
      <c r="O2" s="259"/>
      <c r="P2" s="354"/>
      <c r="Q2" s="354"/>
      <c r="R2" s="259"/>
      <c r="S2" s="354"/>
      <c r="T2" s="354"/>
      <c r="U2" s="34"/>
      <c r="V2" s="24">
        <f>F2+I2+L2+O2+R2</f>
        <v>0</v>
      </c>
      <c r="W2" s="302">
        <f>COUNT(E2,H2,K2,N2,Q2,T2)</f>
        <v>0</v>
      </c>
      <c r="X2" s="304">
        <f>IF(AND(D2&lt;&gt;E2,D2&gt;0),1,0)+IF(AND(G2&lt;&gt;H2,G2&gt;0),1,0)+IF(AND(J2&lt;&gt;K2,J2&gt;0),1,0)+IF(AND(M2&lt;&gt;N2,M2&gt;0),1,0)+IF(AND(P2&lt;&gt;Q2,P2&gt;0),1,0)</f>
        <v>0</v>
      </c>
      <c r="Y2" s="306">
        <f>IF(AND(E2&lt;&gt;D2,E2&gt;0),1,0)+IF(AND(H2&lt;&gt;G2,H2&gt;0),1,0)+IF(AND(K2&lt;&gt;J2,K2&gt;0),1,0)+IF(AND(N2&lt;&gt;M2,N2&gt;0),1,0)+IF(AND(Q2&lt;&gt;P2,Q2&gt;0),1,0)</f>
        <v>0</v>
      </c>
      <c r="Z2" s="292"/>
    </row>
    <row r="3" spans="1:26" ht="15" thickBot="1" x14ac:dyDescent="0.4">
      <c r="A3" s="27">
        <v>13</v>
      </c>
      <c r="B3" s="294"/>
      <c r="C3" s="351"/>
      <c r="D3" s="353"/>
      <c r="E3" s="355"/>
      <c r="F3" s="260"/>
      <c r="G3" s="355"/>
      <c r="H3" s="355"/>
      <c r="I3" s="260"/>
      <c r="J3" s="355"/>
      <c r="K3" s="355"/>
      <c r="L3" s="260"/>
      <c r="M3" s="355"/>
      <c r="N3" s="355"/>
      <c r="O3" s="260"/>
      <c r="P3" s="355"/>
      <c r="Q3" s="355"/>
      <c r="R3" s="260"/>
      <c r="S3" s="355"/>
      <c r="T3" s="355"/>
      <c r="U3" s="35"/>
      <c r="V3" s="24"/>
      <c r="W3" s="303"/>
      <c r="X3" s="305"/>
      <c r="Y3" s="307"/>
      <c r="Z3" s="292"/>
    </row>
    <row r="4" spans="1:26" ht="15" thickBot="1" x14ac:dyDescent="0.4">
      <c r="B4" s="293" t="s">
        <v>294</v>
      </c>
      <c r="C4" s="350">
        <v>45377</v>
      </c>
      <c r="D4" s="352"/>
      <c r="E4" s="354"/>
      <c r="F4" s="259"/>
      <c r="G4" s="354"/>
      <c r="H4" s="354"/>
      <c r="I4" s="259"/>
      <c r="J4" s="354"/>
      <c r="K4" s="354"/>
      <c r="L4" s="259"/>
      <c r="M4" s="354"/>
      <c r="N4" s="354"/>
      <c r="O4" s="259"/>
      <c r="P4" s="354"/>
      <c r="Q4" s="354"/>
      <c r="R4" s="259"/>
      <c r="S4" s="354"/>
      <c r="T4" s="354"/>
      <c r="U4" s="34"/>
      <c r="V4" s="24">
        <f t="shared" ref="V4:V66" si="0">F4+I4+L4+O4+R4</f>
        <v>0</v>
      </c>
      <c r="W4" s="302">
        <f t="shared" ref="W4" si="1">COUNT(E4,H4,K4,N4,Q4,T4)</f>
        <v>0</v>
      </c>
      <c r="X4" s="304">
        <f t="shared" ref="X4" si="2">IF(AND(D4&lt;&gt;E4,D4&gt;0),1,0)+IF(AND(G4&lt;&gt;H4,G4&gt;0),1,0)+IF(AND(J4&lt;&gt;K4,J4&gt;0),1,0)+IF(AND(M4&lt;&gt;N4,M4&gt;0),1,0)+IF(AND(P4&lt;&gt;Q4,P4&gt;0),1,0)</f>
        <v>0</v>
      </c>
      <c r="Y4" s="306">
        <f t="shared" ref="Y4" si="3">IF(AND(E4&lt;&gt;D4,E4&gt;0),1,0)+IF(AND(H4&lt;&gt;G4,H4&gt;0),1,0)+IF(AND(K4&lt;&gt;J4,K4&gt;0),1,0)+IF(AND(N4&lt;&gt;M4,N4&gt;0),1,0)+IF(AND(Q4&lt;&gt;P4,Q4&gt;0),1,0)</f>
        <v>0</v>
      </c>
      <c r="Z4" s="292"/>
    </row>
    <row r="5" spans="1:26" ht="15" thickBot="1" x14ac:dyDescent="0.4">
      <c r="B5" s="294"/>
      <c r="C5" s="351"/>
      <c r="D5" s="353"/>
      <c r="E5" s="355"/>
      <c r="F5" s="260"/>
      <c r="G5" s="355"/>
      <c r="H5" s="355"/>
      <c r="I5" s="260"/>
      <c r="J5" s="355"/>
      <c r="K5" s="355"/>
      <c r="L5" s="260"/>
      <c r="M5" s="355"/>
      <c r="N5" s="355"/>
      <c r="O5" s="261"/>
      <c r="P5" s="355"/>
      <c r="Q5" s="355"/>
      <c r="R5" s="260"/>
      <c r="S5" s="355"/>
      <c r="T5" s="355"/>
      <c r="U5" s="35"/>
      <c r="V5" s="24"/>
      <c r="W5" s="303"/>
      <c r="X5" s="305"/>
      <c r="Y5" s="307"/>
      <c r="Z5" s="292"/>
    </row>
    <row r="6" spans="1:26" ht="15" thickBot="1" x14ac:dyDescent="0.4">
      <c r="B6" s="293" t="s">
        <v>295</v>
      </c>
      <c r="C6" s="350">
        <v>45378</v>
      </c>
      <c r="D6" s="352"/>
      <c r="E6" s="354"/>
      <c r="F6" s="259"/>
      <c r="G6" s="354"/>
      <c r="H6" s="354"/>
      <c r="I6" s="259"/>
      <c r="J6" s="354"/>
      <c r="K6" s="354"/>
      <c r="L6" s="259"/>
      <c r="M6" s="354"/>
      <c r="N6" s="354"/>
      <c r="O6" s="259"/>
      <c r="P6" s="354"/>
      <c r="Q6" s="354"/>
      <c r="R6" s="259"/>
      <c r="S6" s="354"/>
      <c r="T6" s="354"/>
      <c r="U6" s="34"/>
      <c r="V6" s="24">
        <f t="shared" si="0"/>
        <v>0</v>
      </c>
      <c r="W6" s="302">
        <f t="shared" ref="W6" si="4">COUNT(E6,H6,K6,N6,Q6,T6)</f>
        <v>0</v>
      </c>
      <c r="X6" s="304">
        <f>IF(AND(D6&lt;&gt;E6,D6&gt;0),1,0)+IF(AND(G6&lt;&gt;H6,G6&gt;0),1,0)+IF(AND(J6&lt;&gt;K6,J6&gt;0),1,0)+IF(AND(M6&lt;&gt;N6,M6&gt;0),1,0)+IF(AND(P6&lt;&gt;Q6,P6&gt;0),1,0)</f>
        <v>0</v>
      </c>
      <c r="Y6" s="306">
        <f>IF(AND(E6&lt;&gt;D6,E6&gt;0),1,0)+IF(AND(H6&lt;&gt;G6,H6&gt;0),1,0)+IF(AND(K6&lt;&gt;J6,K6&gt;0),1,0)+IF(AND(N6&lt;&gt;M6,N6&gt;0),1,0)+IF(AND(Q6&lt;&gt;P6,Q6&gt;0),1,0)</f>
        <v>0</v>
      </c>
      <c r="Z6" s="292"/>
    </row>
    <row r="7" spans="1:26" ht="15" thickBot="1" x14ac:dyDescent="0.4">
      <c r="B7" s="294"/>
      <c r="C7" s="351"/>
      <c r="D7" s="353"/>
      <c r="E7" s="355"/>
      <c r="F7" s="260"/>
      <c r="G7" s="355"/>
      <c r="H7" s="355"/>
      <c r="I7" s="261"/>
      <c r="J7" s="355"/>
      <c r="K7" s="355"/>
      <c r="L7" s="260"/>
      <c r="M7" s="355"/>
      <c r="N7" s="355"/>
      <c r="O7" s="260"/>
      <c r="P7" s="355"/>
      <c r="Q7" s="355"/>
      <c r="R7" s="260"/>
      <c r="S7" s="355"/>
      <c r="T7" s="355"/>
      <c r="U7" s="35"/>
      <c r="V7" s="24"/>
      <c r="W7" s="303"/>
      <c r="X7" s="305"/>
      <c r="Y7" s="307"/>
      <c r="Z7" s="292"/>
    </row>
    <row r="8" spans="1:26" ht="15" thickBot="1" x14ac:dyDescent="0.4">
      <c r="B8" s="293" t="s">
        <v>296</v>
      </c>
      <c r="C8" s="350">
        <v>45379</v>
      </c>
      <c r="D8" s="352"/>
      <c r="E8" s="354"/>
      <c r="F8" s="259"/>
      <c r="G8" s="354"/>
      <c r="H8" s="354"/>
      <c r="I8" s="259"/>
      <c r="J8" s="354"/>
      <c r="K8" s="354"/>
      <c r="L8" s="259"/>
      <c r="M8" s="354"/>
      <c r="N8" s="354"/>
      <c r="O8" s="259"/>
      <c r="P8" s="354"/>
      <c r="Q8" s="354"/>
      <c r="R8" s="259"/>
      <c r="S8" s="354"/>
      <c r="T8" s="354"/>
      <c r="U8" s="34"/>
      <c r="V8" s="24">
        <f t="shared" si="0"/>
        <v>0</v>
      </c>
      <c r="W8" s="302">
        <f>COUNT(E8,H8,K8,N10,Q8,T8)</f>
        <v>0</v>
      </c>
      <c r="X8" s="304">
        <f t="shared" ref="X8" si="5">IF(AND(D8&lt;&gt;E8,D8&gt;0),1,0)+IF(AND(G8&lt;&gt;H8,G8&gt;0),1,0)+IF(AND(J8&lt;&gt;K8,J8&gt;0),1,0)+IF(AND(M8&lt;&gt;N8,M8&gt;0),1,0)+IF(AND(P8&lt;&gt;Q8,P8&gt;0),1,0)</f>
        <v>0</v>
      </c>
      <c r="Y8" s="306">
        <f t="shared" ref="Y8" si="6">IF(AND(E8&lt;&gt;D8,E8&gt;0),1,0)+IF(AND(H8&lt;&gt;G8,H8&gt;0),1,0)+IF(AND(K8&lt;&gt;J8,K8&gt;0),1,0)+IF(AND(N8&lt;&gt;M8,N8&gt;0),1,0)+IF(AND(Q8&lt;&gt;P8,Q8&gt;0),1,0)</f>
        <v>0</v>
      </c>
      <c r="Z8" s="292"/>
    </row>
    <row r="9" spans="1:26" ht="15" thickBot="1" x14ac:dyDescent="0.4">
      <c r="B9" s="294"/>
      <c r="C9" s="351"/>
      <c r="D9" s="353"/>
      <c r="E9" s="355"/>
      <c r="F9" s="260"/>
      <c r="G9" s="355"/>
      <c r="H9" s="355"/>
      <c r="I9" s="260"/>
      <c r="J9" s="355"/>
      <c r="K9" s="355"/>
      <c r="L9" s="260"/>
      <c r="M9" s="355"/>
      <c r="N9" s="355"/>
      <c r="O9" s="262"/>
      <c r="P9" s="355"/>
      <c r="Q9" s="355"/>
      <c r="R9" s="260"/>
      <c r="S9" s="355"/>
      <c r="T9" s="355"/>
      <c r="U9" s="35"/>
      <c r="V9" s="24"/>
      <c r="W9" s="303"/>
      <c r="X9" s="305"/>
      <c r="Y9" s="307"/>
      <c r="Z9" s="292"/>
    </row>
    <row r="10" spans="1:26" ht="15" thickBot="1" x14ac:dyDescent="0.4">
      <c r="B10" s="293" t="s">
        <v>297</v>
      </c>
      <c r="C10" s="350">
        <v>45380</v>
      </c>
      <c r="D10" s="352"/>
      <c r="E10" s="354"/>
      <c r="F10" s="259"/>
      <c r="G10" s="354"/>
      <c r="H10" s="354"/>
      <c r="I10" s="259"/>
      <c r="J10" s="354"/>
      <c r="K10" s="354"/>
      <c r="L10" s="259"/>
      <c r="M10" s="354"/>
      <c r="N10" s="354"/>
      <c r="O10" s="259"/>
      <c r="P10" s="354"/>
      <c r="Q10" s="354"/>
      <c r="R10" s="259"/>
      <c r="S10" s="354"/>
      <c r="T10" s="354"/>
      <c r="U10" s="34"/>
      <c r="V10" s="24">
        <f t="shared" si="0"/>
        <v>0</v>
      </c>
      <c r="W10" s="302">
        <f>COUNT(E10,H10,K10,N8,Q10,T10)</f>
        <v>0</v>
      </c>
      <c r="X10" s="304">
        <f t="shared" ref="X10" si="7">IF(AND(D10&lt;&gt;E10,D10&gt;0),1,0)+IF(AND(G10&lt;&gt;H10,G10&gt;0),1,0)+IF(AND(J10&lt;&gt;K10,J10&gt;0),1,0)+IF(AND(M10&lt;&gt;N10,M10&gt;0),1,0)+IF(AND(P10&lt;&gt;Q10,P10&gt;0),1,0)</f>
        <v>0</v>
      </c>
      <c r="Y10" s="306">
        <f t="shared" ref="Y10" si="8">IF(AND(E10&lt;&gt;D10,E10&gt;0),1,0)+IF(AND(H10&lt;&gt;G10,H10&gt;0),1,0)+IF(AND(K10&lt;&gt;J10,K10&gt;0),1,0)+IF(AND(N10&lt;&gt;M10,N10&gt;0),1,0)+IF(AND(Q10&lt;&gt;P10,Q10&gt;0),1,0)</f>
        <v>0</v>
      </c>
      <c r="Z10" s="292"/>
    </row>
    <row r="11" spans="1:26" ht="15" thickBot="1" x14ac:dyDescent="0.4">
      <c r="B11" s="294"/>
      <c r="C11" s="351"/>
      <c r="D11" s="353"/>
      <c r="E11" s="355"/>
      <c r="F11" s="260"/>
      <c r="G11" s="355"/>
      <c r="H11" s="355"/>
      <c r="I11" s="260"/>
      <c r="J11" s="355"/>
      <c r="K11" s="355"/>
      <c r="L11" s="260"/>
      <c r="M11" s="355"/>
      <c r="N11" s="355"/>
      <c r="O11" s="260"/>
      <c r="P11" s="355"/>
      <c r="Q11" s="355"/>
      <c r="R11" s="260"/>
      <c r="S11" s="355"/>
      <c r="T11" s="355"/>
      <c r="U11" s="35"/>
      <c r="V11" s="24"/>
      <c r="W11" s="303"/>
      <c r="X11" s="305"/>
      <c r="Y11" s="307"/>
      <c r="Z11" s="292"/>
    </row>
    <row r="12" spans="1:26" ht="15" thickBot="1" x14ac:dyDescent="0.4">
      <c r="B12" s="293" t="s">
        <v>298</v>
      </c>
      <c r="C12" s="350">
        <v>45381</v>
      </c>
      <c r="D12" s="352"/>
      <c r="E12" s="354"/>
      <c r="F12" s="259"/>
      <c r="G12" s="354"/>
      <c r="H12" s="354"/>
      <c r="I12" s="259"/>
      <c r="J12" s="354"/>
      <c r="K12" s="354"/>
      <c r="L12" s="259"/>
      <c r="M12" s="354"/>
      <c r="N12" s="359"/>
      <c r="O12" s="259"/>
      <c r="P12" s="354"/>
      <c r="Q12" s="354"/>
      <c r="R12" s="259"/>
      <c r="S12" s="354"/>
      <c r="T12" s="354"/>
      <c r="U12" s="34"/>
      <c r="V12" s="24">
        <f t="shared" si="0"/>
        <v>0</v>
      </c>
      <c r="W12" s="302">
        <f>COUNT(E12,H12,K12,N12,Q12,T12)</f>
        <v>0</v>
      </c>
      <c r="X12" s="304">
        <f t="shared" ref="X12" si="9">IF(AND(D12&lt;&gt;E12,D12&gt;0),1,0)+IF(AND(G12&lt;&gt;H12,G12&gt;0),1,0)+IF(AND(J12&lt;&gt;K12,J12&gt;0),1,0)+IF(AND(M12&lt;&gt;N12,M12&gt;0),1,0)+IF(AND(P12&lt;&gt;Q12,P12&gt;0),1,0)</f>
        <v>0</v>
      </c>
      <c r="Y12" s="306">
        <f t="shared" ref="Y12" si="10">IF(AND(E12&lt;&gt;D12,E12&gt;0),1,0)+IF(AND(H12&lt;&gt;G12,H12&gt;0),1,0)+IF(AND(K12&lt;&gt;J12,K12&gt;0),1,0)+IF(AND(N12&lt;&gt;M12,N12&gt;0),1,0)+IF(AND(Q12&lt;&gt;P12,Q12&gt;0),1,0)</f>
        <v>0</v>
      </c>
      <c r="Z12" s="292"/>
    </row>
    <row r="13" spans="1:26" ht="15" thickBot="1" x14ac:dyDescent="0.4">
      <c r="B13" s="294"/>
      <c r="C13" s="351"/>
      <c r="D13" s="353"/>
      <c r="E13" s="355"/>
      <c r="F13" s="260"/>
      <c r="G13" s="355"/>
      <c r="H13" s="355"/>
      <c r="I13" s="260"/>
      <c r="J13" s="355"/>
      <c r="K13" s="355"/>
      <c r="L13" s="260"/>
      <c r="M13" s="355"/>
      <c r="N13" s="360"/>
      <c r="O13" s="260"/>
      <c r="P13" s="355"/>
      <c r="Q13" s="355"/>
      <c r="R13" s="260"/>
      <c r="S13" s="355"/>
      <c r="T13" s="355"/>
      <c r="U13" s="35"/>
      <c r="V13" s="24"/>
      <c r="W13" s="303"/>
      <c r="X13" s="305"/>
      <c r="Y13" s="307"/>
      <c r="Z13" s="292"/>
    </row>
    <row r="14" spans="1:26" ht="15" thickBot="1" x14ac:dyDescent="0.4">
      <c r="B14" s="293" t="s">
        <v>299</v>
      </c>
      <c r="C14" s="350">
        <v>45382</v>
      </c>
      <c r="D14" s="352"/>
      <c r="E14" s="354"/>
      <c r="F14" s="259"/>
      <c r="G14" s="354"/>
      <c r="H14" s="354"/>
      <c r="I14" s="259"/>
      <c r="J14" s="354"/>
      <c r="K14" s="354"/>
      <c r="L14" s="259"/>
      <c r="M14" s="354"/>
      <c r="N14" s="354"/>
      <c r="O14" s="259"/>
      <c r="P14" s="354"/>
      <c r="Q14" s="354"/>
      <c r="R14" s="259"/>
      <c r="S14" s="354"/>
      <c r="T14" s="354"/>
      <c r="U14" s="34"/>
      <c r="V14" s="24">
        <f t="shared" si="0"/>
        <v>0</v>
      </c>
      <c r="W14" s="302">
        <f>COUNT(E14,H14,K14,N14,Q14,T14)</f>
        <v>0</v>
      </c>
      <c r="X14" s="304">
        <f t="shared" ref="X14" si="11">IF(AND(D14&lt;&gt;E14,D14&gt;0),1,0)+IF(AND(G14&lt;&gt;H14,G14&gt;0),1,0)+IF(AND(J14&lt;&gt;K14,J14&gt;0),1,0)+IF(AND(M14&lt;&gt;N14,M14&gt;0),1,0)+IF(AND(P14&lt;&gt;Q14,P14&gt;0),1,0)</f>
        <v>0</v>
      </c>
      <c r="Y14" s="306">
        <f t="shared" ref="Y14" si="12">IF(AND(E14&lt;&gt;D14,E14&gt;0),1,0)+IF(AND(H14&lt;&gt;G14,H14&gt;0),1,0)+IF(AND(K14&lt;&gt;J14,K14&gt;0),1,0)+IF(AND(N14&lt;&gt;M14,N14&gt;0),1,0)+IF(AND(Q14&lt;&gt;P14,Q14&gt;0),1,0)</f>
        <v>0</v>
      </c>
      <c r="Z14" s="292"/>
    </row>
    <row r="15" spans="1:26" ht="15" thickBot="1" x14ac:dyDescent="0.4">
      <c r="B15" s="294"/>
      <c r="C15" s="351"/>
      <c r="D15" s="353"/>
      <c r="E15" s="355"/>
      <c r="F15" s="260"/>
      <c r="G15" s="355"/>
      <c r="H15" s="355"/>
      <c r="I15" s="260"/>
      <c r="J15" s="355"/>
      <c r="K15" s="355"/>
      <c r="L15" s="260"/>
      <c r="M15" s="355"/>
      <c r="N15" s="355"/>
      <c r="O15" s="260"/>
      <c r="P15" s="355"/>
      <c r="Q15" s="355"/>
      <c r="R15" s="260"/>
      <c r="S15" s="355"/>
      <c r="T15" s="355"/>
      <c r="U15" s="35"/>
      <c r="V15" s="24"/>
      <c r="W15" s="303"/>
      <c r="X15" s="305"/>
      <c r="Y15" s="307"/>
      <c r="Z15" s="292"/>
    </row>
    <row r="16" spans="1:26" ht="15" thickBot="1" x14ac:dyDescent="0.4">
      <c r="A16" s="27" t="s">
        <v>292</v>
      </c>
      <c r="B16" s="293" t="s">
        <v>293</v>
      </c>
      <c r="C16" s="350">
        <v>45383</v>
      </c>
      <c r="D16" s="352"/>
      <c r="E16" s="354"/>
      <c r="F16" s="259"/>
      <c r="G16" s="354"/>
      <c r="H16" s="354"/>
      <c r="I16" s="259"/>
      <c r="J16" s="354"/>
      <c r="K16" s="354"/>
      <c r="L16" s="259"/>
      <c r="M16" s="354"/>
      <c r="N16" s="354"/>
      <c r="O16" s="259"/>
      <c r="P16" s="354"/>
      <c r="Q16" s="354"/>
      <c r="R16" s="259"/>
      <c r="S16" s="354"/>
      <c r="T16" s="354"/>
      <c r="U16" s="34"/>
      <c r="V16" s="24">
        <f t="shared" si="0"/>
        <v>0</v>
      </c>
      <c r="W16" s="302">
        <f>COUNT(E16,H16,K16,N16,Q16,T16)</f>
        <v>0</v>
      </c>
      <c r="X16" s="304">
        <f t="shared" ref="X16" si="13">IF(AND(D16&lt;&gt;E16,D16&gt;0),1,0)+IF(AND(G16&lt;&gt;H16,G16&gt;0),1,0)+IF(AND(J16&lt;&gt;K16,J16&gt;0),1,0)+IF(AND(M16&lt;&gt;N16,M16&gt;0),1,0)+IF(AND(P16&lt;&gt;Q16,P16&gt;0),1,0)</f>
        <v>0</v>
      </c>
      <c r="Y16" s="306">
        <f t="shared" ref="Y16" si="14">IF(AND(E16&lt;&gt;D16,E16&gt;0),1,0)+IF(AND(H16&lt;&gt;G16,H16&gt;0),1,0)+IF(AND(K16&lt;&gt;J16,K16&gt;0),1,0)+IF(AND(N16&lt;&gt;M16,N16&gt;0),1,0)+IF(AND(Q16&lt;&gt;P16,Q16&gt;0),1,0)</f>
        <v>0</v>
      </c>
      <c r="Z16" s="292"/>
    </row>
    <row r="17" spans="1:26" ht="15" thickBot="1" x14ac:dyDescent="0.4">
      <c r="A17" s="27">
        <v>14</v>
      </c>
      <c r="B17" s="294"/>
      <c r="C17" s="351"/>
      <c r="D17" s="353"/>
      <c r="E17" s="355"/>
      <c r="F17" s="260"/>
      <c r="G17" s="355"/>
      <c r="H17" s="355"/>
      <c r="I17" s="260"/>
      <c r="J17" s="355"/>
      <c r="K17" s="355"/>
      <c r="L17" s="260"/>
      <c r="M17" s="355"/>
      <c r="N17" s="355"/>
      <c r="O17" s="260"/>
      <c r="P17" s="355"/>
      <c r="Q17" s="355"/>
      <c r="R17" s="260"/>
      <c r="S17" s="355"/>
      <c r="T17" s="355"/>
      <c r="U17" s="35"/>
      <c r="V17" s="24"/>
      <c r="W17" s="303"/>
      <c r="X17" s="305"/>
      <c r="Y17" s="307"/>
      <c r="Z17" s="292"/>
    </row>
    <row r="18" spans="1:26" ht="15" thickBot="1" x14ac:dyDescent="0.4">
      <c r="B18" s="293" t="s">
        <v>294</v>
      </c>
      <c r="C18" s="350">
        <v>45384</v>
      </c>
      <c r="D18" s="354"/>
      <c r="E18" s="354"/>
      <c r="F18" s="259"/>
      <c r="G18" s="354"/>
      <c r="H18" s="354"/>
      <c r="I18" s="259"/>
      <c r="J18" s="354"/>
      <c r="K18" s="354"/>
      <c r="L18" s="259"/>
      <c r="M18" s="354"/>
      <c r="N18" s="354"/>
      <c r="O18" s="259"/>
      <c r="P18" s="354"/>
      <c r="Q18" s="354"/>
      <c r="R18" s="259"/>
      <c r="S18" s="354"/>
      <c r="T18" s="354"/>
      <c r="U18" s="34"/>
      <c r="V18" s="24">
        <f t="shared" si="0"/>
        <v>0</v>
      </c>
      <c r="W18" s="302">
        <f>COUNT(E18,H18,K18,N18,Q18,T18)</f>
        <v>0</v>
      </c>
      <c r="X18" s="304">
        <f t="shared" ref="X18" si="15">IF(AND(D18&lt;&gt;E18,D18&gt;0),1,0)+IF(AND(G18&lt;&gt;H18,G18&gt;0),1,0)+IF(AND(J18&lt;&gt;K18,J18&gt;0),1,0)+IF(AND(M18&lt;&gt;N18,M18&gt;0),1,0)+IF(AND(P18&lt;&gt;Q18,P18&gt;0),1,0)</f>
        <v>0</v>
      </c>
      <c r="Y18" s="306">
        <f t="shared" ref="Y18" si="16">IF(AND(E18&lt;&gt;D18,E18&gt;0),1,0)+IF(AND(H18&lt;&gt;G18,H18&gt;0),1,0)+IF(AND(K18&lt;&gt;J18,K18&gt;0),1,0)+IF(AND(N18&lt;&gt;M18,N18&gt;0),1,0)+IF(AND(Q18&lt;&gt;P18,Q18&gt;0),1,0)</f>
        <v>0</v>
      </c>
      <c r="Z18" s="292"/>
    </row>
    <row r="19" spans="1:26" ht="15" thickBot="1" x14ac:dyDescent="0.4">
      <c r="B19" s="294"/>
      <c r="C19" s="351"/>
      <c r="D19" s="355"/>
      <c r="E19" s="355"/>
      <c r="F19" s="260"/>
      <c r="G19" s="355"/>
      <c r="H19" s="355"/>
      <c r="I19" s="260"/>
      <c r="J19" s="355"/>
      <c r="K19" s="355"/>
      <c r="L19" s="260"/>
      <c r="M19" s="355"/>
      <c r="N19" s="355"/>
      <c r="O19" s="260"/>
      <c r="P19" s="355"/>
      <c r="Q19" s="355"/>
      <c r="R19" s="260"/>
      <c r="S19" s="355"/>
      <c r="T19" s="355"/>
      <c r="U19" s="35"/>
      <c r="V19" s="24"/>
      <c r="W19" s="303"/>
      <c r="X19" s="305"/>
      <c r="Y19" s="307"/>
      <c r="Z19" s="292"/>
    </row>
    <row r="20" spans="1:26" ht="15" thickBot="1" x14ac:dyDescent="0.4">
      <c r="B20" s="293" t="s">
        <v>295</v>
      </c>
      <c r="C20" s="350">
        <v>45385</v>
      </c>
      <c r="D20" s="354"/>
      <c r="E20" s="354"/>
      <c r="F20" s="259"/>
      <c r="G20" s="354"/>
      <c r="H20" s="354"/>
      <c r="I20" s="259"/>
      <c r="J20" s="354"/>
      <c r="K20" s="354"/>
      <c r="L20" s="259"/>
      <c r="M20" s="354"/>
      <c r="N20" s="354"/>
      <c r="O20" s="259"/>
      <c r="P20" s="354"/>
      <c r="Q20" s="354"/>
      <c r="R20" s="259"/>
      <c r="S20" s="354"/>
      <c r="T20" s="354"/>
      <c r="U20" s="34"/>
      <c r="V20" s="24">
        <f t="shared" si="0"/>
        <v>0</v>
      </c>
      <c r="W20" s="302">
        <f>COUNT(E20,H20,K20,N20,Q20,T20)</f>
        <v>0</v>
      </c>
      <c r="X20" s="304">
        <f t="shared" ref="X20" si="17">IF(AND(D20&lt;&gt;E20,D20&gt;0),1,0)+IF(AND(G20&lt;&gt;H20,G20&gt;0),1,0)+IF(AND(J20&lt;&gt;K20,J20&gt;0),1,0)+IF(AND(M20&lt;&gt;N20,M20&gt;0),1,0)+IF(AND(P20&lt;&gt;Q20,P20&gt;0),1,0)</f>
        <v>0</v>
      </c>
      <c r="Y20" s="306">
        <f t="shared" ref="Y20" si="18">IF(AND(E20&lt;&gt;D20,E20&gt;0),1,0)+IF(AND(H20&lt;&gt;G20,H20&gt;0),1,0)+IF(AND(K20&lt;&gt;J20,K20&gt;0),1,0)+IF(AND(N20&lt;&gt;M20,N20&gt;0),1,0)+IF(AND(Q20&lt;&gt;P20,Q20&gt;0),1,0)</f>
        <v>0</v>
      </c>
      <c r="Z20" s="292"/>
    </row>
    <row r="21" spans="1:26" ht="15" thickBot="1" x14ac:dyDescent="0.4">
      <c r="B21" s="294"/>
      <c r="C21" s="351"/>
      <c r="D21" s="355"/>
      <c r="E21" s="355"/>
      <c r="F21" s="260"/>
      <c r="G21" s="355"/>
      <c r="H21" s="355"/>
      <c r="I21" s="260"/>
      <c r="J21" s="355"/>
      <c r="K21" s="355"/>
      <c r="L21" s="260"/>
      <c r="M21" s="355"/>
      <c r="N21" s="355"/>
      <c r="O21" s="260"/>
      <c r="P21" s="355"/>
      <c r="Q21" s="355"/>
      <c r="R21" s="260"/>
      <c r="S21" s="355"/>
      <c r="T21" s="355"/>
      <c r="U21" s="35"/>
      <c r="V21" s="24"/>
      <c r="W21" s="303"/>
      <c r="X21" s="305"/>
      <c r="Y21" s="307"/>
      <c r="Z21" s="292"/>
    </row>
    <row r="22" spans="1:26" ht="15" thickBot="1" x14ac:dyDescent="0.4">
      <c r="B22" s="293" t="s">
        <v>296</v>
      </c>
      <c r="C22" s="350">
        <v>45386</v>
      </c>
      <c r="D22" s="354"/>
      <c r="E22" s="354"/>
      <c r="F22" s="259"/>
      <c r="G22" s="354"/>
      <c r="H22" s="354"/>
      <c r="I22" s="259"/>
      <c r="J22" s="354"/>
      <c r="K22" s="354"/>
      <c r="L22" s="259"/>
      <c r="M22" s="354"/>
      <c r="N22" s="354"/>
      <c r="O22" s="259"/>
      <c r="P22" s="354"/>
      <c r="Q22" s="354"/>
      <c r="R22" s="259"/>
      <c r="S22" s="354"/>
      <c r="T22" s="354"/>
      <c r="U22" s="34"/>
      <c r="V22" s="24">
        <f t="shared" si="0"/>
        <v>0</v>
      </c>
      <c r="W22" s="302">
        <f>COUNT(E22,H22,K22,N22,Q22,T22)</f>
        <v>0</v>
      </c>
      <c r="X22" s="304">
        <f t="shared" ref="X22" si="19">IF(AND(D22&lt;&gt;E22,D22&gt;0),1,0)+IF(AND(G22&lt;&gt;H22,G22&gt;0),1,0)+IF(AND(J22&lt;&gt;K22,J22&gt;0),1,0)+IF(AND(M22&lt;&gt;N22,M22&gt;0),1,0)+IF(AND(P22&lt;&gt;Q22,P22&gt;0),1,0)</f>
        <v>0</v>
      </c>
      <c r="Y22" s="306">
        <f t="shared" ref="Y22" si="20">IF(AND(E22&lt;&gt;D22,E22&gt;0),1,0)+IF(AND(H22&lt;&gt;G22,H22&gt;0),1,0)+IF(AND(K22&lt;&gt;J22,K22&gt;0),1,0)+IF(AND(N22&lt;&gt;M22,N22&gt;0),1,0)+IF(AND(Q22&lt;&gt;P22,Q22&gt;0),1,0)</f>
        <v>0</v>
      </c>
      <c r="Z22" s="292"/>
    </row>
    <row r="23" spans="1:26" ht="15" thickBot="1" x14ac:dyDescent="0.4">
      <c r="B23" s="294"/>
      <c r="C23" s="351"/>
      <c r="D23" s="355"/>
      <c r="E23" s="355"/>
      <c r="F23" s="260"/>
      <c r="G23" s="355"/>
      <c r="H23" s="355"/>
      <c r="I23" s="260"/>
      <c r="J23" s="355"/>
      <c r="K23" s="355"/>
      <c r="L23" s="260"/>
      <c r="M23" s="355"/>
      <c r="N23" s="355"/>
      <c r="O23" s="260"/>
      <c r="P23" s="355"/>
      <c r="Q23" s="355"/>
      <c r="R23" s="260"/>
      <c r="S23" s="355"/>
      <c r="T23" s="355"/>
      <c r="U23" s="35"/>
      <c r="V23" s="24"/>
      <c r="W23" s="303"/>
      <c r="X23" s="305"/>
      <c r="Y23" s="307"/>
      <c r="Z23" s="292"/>
    </row>
    <row r="24" spans="1:26" ht="15" thickBot="1" x14ac:dyDescent="0.4">
      <c r="B24" s="293" t="s">
        <v>297</v>
      </c>
      <c r="C24" s="350">
        <v>45387</v>
      </c>
      <c r="D24" s="354"/>
      <c r="E24" s="354"/>
      <c r="F24" s="259"/>
      <c r="G24" s="354"/>
      <c r="H24" s="354"/>
      <c r="I24" s="259"/>
      <c r="J24" s="354"/>
      <c r="K24" s="354"/>
      <c r="L24" s="259"/>
      <c r="M24" s="354"/>
      <c r="N24" s="354"/>
      <c r="O24" s="259"/>
      <c r="P24" s="354"/>
      <c r="Q24" s="354"/>
      <c r="R24" s="259"/>
      <c r="S24" s="354"/>
      <c r="T24" s="354"/>
      <c r="U24" s="34"/>
      <c r="V24" s="24">
        <f t="shared" si="0"/>
        <v>0</v>
      </c>
      <c r="W24" s="302">
        <f>COUNT(E24,H24,K24,N24,Q24,T24)</f>
        <v>0</v>
      </c>
      <c r="X24" s="304">
        <f t="shared" ref="X24" si="21">IF(AND(D24&lt;&gt;E24,D24&gt;0),1,0)+IF(AND(G24&lt;&gt;H24,G24&gt;0),1,0)+IF(AND(J24&lt;&gt;K24,J24&gt;0),1,0)+IF(AND(M24&lt;&gt;N24,M24&gt;0),1,0)+IF(AND(P24&lt;&gt;Q24,P24&gt;0),1,0)</f>
        <v>0</v>
      </c>
      <c r="Y24" s="306">
        <f t="shared" ref="Y24" si="22">IF(AND(E24&lt;&gt;D24,E24&gt;0),1,0)+IF(AND(H24&lt;&gt;G24,H24&gt;0),1,0)+IF(AND(K24&lt;&gt;J24,K24&gt;0),1,0)+IF(AND(N24&lt;&gt;M24,N24&gt;0),1,0)+IF(AND(Q24&lt;&gt;P24,Q24&gt;0),1,0)</f>
        <v>0</v>
      </c>
      <c r="Z24" s="292"/>
    </row>
    <row r="25" spans="1:26" ht="15" thickBot="1" x14ac:dyDescent="0.4">
      <c r="B25" s="294"/>
      <c r="C25" s="351"/>
      <c r="D25" s="355"/>
      <c r="E25" s="355"/>
      <c r="F25" s="260"/>
      <c r="G25" s="355"/>
      <c r="H25" s="355"/>
      <c r="I25" s="260"/>
      <c r="J25" s="355"/>
      <c r="K25" s="355"/>
      <c r="L25" s="260"/>
      <c r="M25" s="355"/>
      <c r="N25" s="355"/>
      <c r="O25" s="260"/>
      <c r="P25" s="355"/>
      <c r="Q25" s="355"/>
      <c r="R25" s="260"/>
      <c r="S25" s="355"/>
      <c r="T25" s="355"/>
      <c r="U25" s="35"/>
      <c r="V25" s="24"/>
      <c r="W25" s="303"/>
      <c r="X25" s="305"/>
      <c r="Y25" s="307"/>
      <c r="Z25" s="292"/>
    </row>
    <row r="26" spans="1:26" ht="15" thickBot="1" x14ac:dyDescent="0.4">
      <c r="B26" s="293" t="s">
        <v>298</v>
      </c>
      <c r="C26" s="350">
        <v>45388</v>
      </c>
      <c r="D26" s="352"/>
      <c r="E26" s="354"/>
      <c r="F26" s="259"/>
      <c r="G26" s="354"/>
      <c r="H26" s="354"/>
      <c r="I26" s="259"/>
      <c r="J26" s="354"/>
      <c r="K26" s="354"/>
      <c r="L26" s="259"/>
      <c r="M26" s="354"/>
      <c r="N26" s="354"/>
      <c r="O26" s="259"/>
      <c r="P26" s="354"/>
      <c r="Q26" s="354"/>
      <c r="R26" s="259"/>
      <c r="S26" s="354"/>
      <c r="T26" s="354"/>
      <c r="U26" s="34"/>
      <c r="V26" s="24">
        <f t="shared" si="0"/>
        <v>0</v>
      </c>
      <c r="W26" s="302">
        <f>COUNT(E26,H26,K26,N26,Q26,T26)</f>
        <v>0</v>
      </c>
      <c r="X26" s="304">
        <f t="shared" ref="X26" si="23">IF(AND(D26&lt;&gt;E26,D26&gt;0),1,0)+IF(AND(G26&lt;&gt;H26,G26&gt;0),1,0)+IF(AND(J26&lt;&gt;K26,J26&gt;0),1,0)+IF(AND(M26&lt;&gt;N26,M26&gt;0),1,0)+IF(AND(P26&lt;&gt;Q26,P26&gt;0),1,0)</f>
        <v>0</v>
      </c>
      <c r="Y26" s="306">
        <f t="shared" ref="Y26" si="24">IF(AND(E26&lt;&gt;D26,E26&gt;0),1,0)+IF(AND(H26&lt;&gt;G26,H26&gt;0),1,0)+IF(AND(K26&lt;&gt;J26,K26&gt;0),1,0)+IF(AND(N26&lt;&gt;M26,N26&gt;0),1,0)+IF(AND(Q26&lt;&gt;P26,Q26&gt;0),1,0)</f>
        <v>0</v>
      </c>
      <c r="Z26" s="292"/>
    </row>
    <row r="27" spans="1:26" ht="15" thickBot="1" x14ac:dyDescent="0.4">
      <c r="B27" s="294"/>
      <c r="C27" s="351"/>
      <c r="D27" s="353"/>
      <c r="E27" s="355"/>
      <c r="F27" s="260"/>
      <c r="G27" s="355"/>
      <c r="H27" s="355"/>
      <c r="I27" s="260"/>
      <c r="J27" s="355"/>
      <c r="K27" s="355"/>
      <c r="L27" s="260"/>
      <c r="M27" s="355"/>
      <c r="N27" s="355"/>
      <c r="O27" s="260"/>
      <c r="P27" s="355"/>
      <c r="Q27" s="355"/>
      <c r="R27" s="260"/>
      <c r="S27" s="355"/>
      <c r="T27" s="355"/>
      <c r="U27" s="35"/>
      <c r="V27" s="24"/>
      <c r="W27" s="303"/>
      <c r="X27" s="305"/>
      <c r="Y27" s="307"/>
      <c r="Z27" s="292"/>
    </row>
    <row r="28" spans="1:26" ht="15" thickBot="1" x14ac:dyDescent="0.4">
      <c r="B28" s="293" t="s">
        <v>299</v>
      </c>
      <c r="C28" s="350">
        <v>45389</v>
      </c>
      <c r="D28" s="352"/>
      <c r="E28" s="354"/>
      <c r="F28" s="259"/>
      <c r="G28" s="354"/>
      <c r="H28" s="354"/>
      <c r="I28" s="259"/>
      <c r="J28" s="354"/>
      <c r="K28" s="354"/>
      <c r="L28" s="259"/>
      <c r="M28" s="354"/>
      <c r="N28" s="354"/>
      <c r="O28" s="259"/>
      <c r="P28" s="354"/>
      <c r="Q28" s="354"/>
      <c r="R28" s="259"/>
      <c r="S28" s="354"/>
      <c r="T28" s="354"/>
      <c r="U28" s="34"/>
      <c r="V28" s="24">
        <f t="shared" si="0"/>
        <v>0</v>
      </c>
      <c r="W28" s="302">
        <f>COUNT(E28,H28,K28,N28,Q28,T28)</f>
        <v>0</v>
      </c>
      <c r="X28" s="304">
        <f t="shared" ref="X28" si="25">IF(AND(D28&lt;&gt;E28,D28&gt;0),1,0)+IF(AND(G28&lt;&gt;H28,G28&gt;0),1,0)+IF(AND(J28&lt;&gt;K28,J28&gt;0),1,0)+IF(AND(M28&lt;&gt;N28,M28&gt;0),1,0)+IF(AND(P28&lt;&gt;Q28,P28&gt;0),1,0)</f>
        <v>0</v>
      </c>
      <c r="Y28" s="306">
        <f t="shared" ref="Y28" si="26">IF(AND(E28&lt;&gt;D28,E28&gt;0),1,0)+IF(AND(H28&lt;&gt;G28,H28&gt;0),1,0)+IF(AND(K28&lt;&gt;J28,K28&gt;0),1,0)+IF(AND(N28&lt;&gt;M28,N28&gt;0),1,0)+IF(AND(Q28&lt;&gt;P28,Q28&gt;0),1,0)</f>
        <v>0</v>
      </c>
      <c r="Z28" s="292"/>
    </row>
    <row r="29" spans="1:26" ht="15" thickBot="1" x14ac:dyDescent="0.4">
      <c r="B29" s="294"/>
      <c r="C29" s="351"/>
      <c r="D29" s="353"/>
      <c r="E29" s="355"/>
      <c r="F29" s="260"/>
      <c r="G29" s="355"/>
      <c r="H29" s="355"/>
      <c r="I29" s="260"/>
      <c r="J29" s="355"/>
      <c r="K29" s="355"/>
      <c r="L29" s="260"/>
      <c r="M29" s="355"/>
      <c r="N29" s="355"/>
      <c r="O29" s="260"/>
      <c r="P29" s="355"/>
      <c r="Q29" s="355"/>
      <c r="R29" s="260"/>
      <c r="S29" s="355"/>
      <c r="T29" s="355"/>
      <c r="U29" s="35"/>
      <c r="V29" s="24"/>
      <c r="W29" s="303"/>
      <c r="X29" s="305"/>
      <c r="Y29" s="307"/>
      <c r="Z29" s="292"/>
    </row>
    <row r="30" spans="1:26" ht="15" thickBot="1" x14ac:dyDescent="0.4">
      <c r="A30" s="27" t="s">
        <v>292</v>
      </c>
      <c r="B30" s="293" t="s">
        <v>293</v>
      </c>
      <c r="C30" s="350">
        <v>45390</v>
      </c>
      <c r="D30" s="352"/>
      <c r="E30" s="354"/>
      <c r="F30" s="259"/>
      <c r="G30" s="354"/>
      <c r="H30" s="354"/>
      <c r="I30" s="259"/>
      <c r="J30" s="354"/>
      <c r="K30" s="354"/>
      <c r="L30" s="259"/>
      <c r="M30" s="354"/>
      <c r="N30" s="354"/>
      <c r="O30" s="259"/>
      <c r="P30" s="354"/>
      <c r="Q30" s="354"/>
      <c r="R30" s="259"/>
      <c r="S30" s="354"/>
      <c r="T30" s="354"/>
      <c r="U30" s="34"/>
      <c r="V30" s="24">
        <f t="shared" si="0"/>
        <v>0</v>
      </c>
      <c r="W30" s="302">
        <f>COUNT(E30,H30,K30,N30,Q30,T30)</f>
        <v>0</v>
      </c>
      <c r="X30" s="304">
        <f t="shared" ref="X30" si="27">IF(AND(D30&lt;&gt;E30,D30&gt;0),1,0)+IF(AND(G30&lt;&gt;H30,G30&gt;0),1,0)+IF(AND(J30&lt;&gt;K30,J30&gt;0),1,0)+IF(AND(M30&lt;&gt;N30,M30&gt;0),1,0)+IF(AND(P30&lt;&gt;Q30,P30&gt;0),1,0)</f>
        <v>0</v>
      </c>
      <c r="Y30" s="306">
        <f t="shared" ref="Y30" si="28">IF(AND(E30&lt;&gt;D30,E30&gt;0),1,0)+IF(AND(H30&lt;&gt;G30,H30&gt;0),1,0)+IF(AND(K30&lt;&gt;J30,K30&gt;0),1,0)+IF(AND(N30&lt;&gt;M30,N30&gt;0),1,0)+IF(AND(Q30&lt;&gt;P30,Q30&gt;0),1,0)</f>
        <v>0</v>
      </c>
      <c r="Z30" s="292"/>
    </row>
    <row r="31" spans="1:26" ht="15" thickBot="1" x14ac:dyDescent="0.4">
      <c r="A31" s="27">
        <v>15</v>
      </c>
      <c r="B31" s="294"/>
      <c r="C31" s="351"/>
      <c r="D31" s="353"/>
      <c r="E31" s="355"/>
      <c r="F31" s="260"/>
      <c r="G31" s="355"/>
      <c r="H31" s="355"/>
      <c r="I31" s="260"/>
      <c r="J31" s="355"/>
      <c r="K31" s="355"/>
      <c r="L31" s="260"/>
      <c r="M31" s="355"/>
      <c r="N31" s="355"/>
      <c r="O31" s="260"/>
      <c r="P31" s="355"/>
      <c r="Q31" s="355"/>
      <c r="R31" s="260"/>
      <c r="S31" s="355"/>
      <c r="T31" s="355"/>
      <c r="U31" s="35"/>
      <c r="V31" s="24"/>
      <c r="W31" s="303"/>
      <c r="X31" s="305"/>
      <c r="Y31" s="307"/>
      <c r="Z31" s="292"/>
    </row>
    <row r="32" spans="1:26" ht="15" thickBot="1" x14ac:dyDescent="0.4">
      <c r="B32" s="293" t="s">
        <v>294</v>
      </c>
      <c r="C32" s="350">
        <v>45391</v>
      </c>
      <c r="D32" s="352"/>
      <c r="E32" s="354"/>
      <c r="F32" s="259"/>
      <c r="G32" s="354"/>
      <c r="H32" s="354"/>
      <c r="I32" s="259"/>
      <c r="J32" s="354"/>
      <c r="K32" s="354"/>
      <c r="L32" s="259"/>
      <c r="M32" s="354"/>
      <c r="N32" s="354"/>
      <c r="O32" s="259"/>
      <c r="P32" s="354"/>
      <c r="Q32" s="354"/>
      <c r="R32" s="259"/>
      <c r="S32" s="354"/>
      <c r="T32" s="354"/>
      <c r="U32" s="34"/>
      <c r="V32" s="24">
        <f t="shared" si="0"/>
        <v>0</v>
      </c>
      <c r="W32" s="302">
        <f>COUNT(E32,H32,K32,N32,Q32,T32)</f>
        <v>0</v>
      </c>
      <c r="X32" s="304">
        <f t="shared" ref="X32" si="29">IF(AND(D32&lt;&gt;E32,D32&gt;0),1,0)+IF(AND(G32&lt;&gt;H32,G32&gt;0),1,0)+IF(AND(J32&lt;&gt;K32,J32&gt;0),1,0)+IF(AND(M32&lt;&gt;N32,M32&gt;0),1,0)+IF(AND(P32&lt;&gt;Q32,P32&gt;0),1,0)</f>
        <v>0</v>
      </c>
      <c r="Y32" s="306">
        <f t="shared" ref="Y32" si="30">IF(AND(E32&lt;&gt;D32,E32&gt;0),1,0)+IF(AND(H32&lt;&gt;G32,H32&gt;0),1,0)+IF(AND(K32&lt;&gt;J32,K32&gt;0),1,0)+IF(AND(N32&lt;&gt;M32,N32&gt;0),1,0)+IF(AND(Q32&lt;&gt;P32,Q32&gt;0),1,0)</f>
        <v>0</v>
      </c>
      <c r="Z32" s="292"/>
    </row>
    <row r="33" spans="1:26" ht="15" thickBot="1" x14ac:dyDescent="0.4">
      <c r="B33" s="294"/>
      <c r="C33" s="351"/>
      <c r="D33" s="353"/>
      <c r="E33" s="355"/>
      <c r="F33" s="260"/>
      <c r="G33" s="355"/>
      <c r="H33" s="355"/>
      <c r="I33" s="260"/>
      <c r="J33" s="355"/>
      <c r="K33" s="355"/>
      <c r="L33" s="260"/>
      <c r="M33" s="355"/>
      <c r="N33" s="355"/>
      <c r="O33" s="260"/>
      <c r="P33" s="355"/>
      <c r="Q33" s="355"/>
      <c r="R33" s="260"/>
      <c r="S33" s="355"/>
      <c r="T33" s="355"/>
      <c r="U33" s="35"/>
      <c r="V33" s="24"/>
      <c r="W33" s="303"/>
      <c r="X33" s="305"/>
      <c r="Y33" s="307"/>
      <c r="Z33" s="292"/>
    </row>
    <row r="34" spans="1:26" ht="15" thickBot="1" x14ac:dyDescent="0.4">
      <c r="B34" s="293" t="s">
        <v>295</v>
      </c>
      <c r="C34" s="350">
        <v>45392</v>
      </c>
      <c r="D34" s="352"/>
      <c r="E34" s="354"/>
      <c r="F34" s="259"/>
      <c r="G34" s="354"/>
      <c r="H34" s="354"/>
      <c r="I34" s="259"/>
      <c r="J34" s="354"/>
      <c r="K34" s="354"/>
      <c r="L34" s="259"/>
      <c r="M34" s="354"/>
      <c r="N34" s="354"/>
      <c r="O34" s="259"/>
      <c r="P34" s="354"/>
      <c r="Q34" s="354"/>
      <c r="R34" s="259"/>
      <c r="S34" s="354"/>
      <c r="T34" s="354"/>
      <c r="U34" s="34"/>
      <c r="V34" s="24">
        <f t="shared" si="0"/>
        <v>0</v>
      </c>
      <c r="W34" s="302">
        <f>COUNT(E34,H34,K34,N34,Q34,T34)</f>
        <v>0</v>
      </c>
      <c r="X34" s="304">
        <f t="shared" ref="X34" si="31">IF(AND(D34&lt;&gt;E34,D34&gt;0),1,0)+IF(AND(G34&lt;&gt;H34,G34&gt;0),1,0)+IF(AND(J34&lt;&gt;K34,J34&gt;0),1,0)+IF(AND(M34&lt;&gt;N34,M34&gt;0),1,0)+IF(AND(P34&lt;&gt;Q34,P34&gt;0),1,0)</f>
        <v>0</v>
      </c>
      <c r="Y34" s="306">
        <f t="shared" ref="Y34" si="32">IF(AND(E34&lt;&gt;D34,E34&gt;0),1,0)+IF(AND(H34&lt;&gt;G34,H34&gt;0),1,0)+IF(AND(K34&lt;&gt;J34,K34&gt;0),1,0)+IF(AND(N34&lt;&gt;M34,N34&gt;0),1,0)+IF(AND(Q34&lt;&gt;P34,Q34&gt;0),1,0)</f>
        <v>0</v>
      </c>
      <c r="Z34" s="292"/>
    </row>
    <row r="35" spans="1:26" ht="15" thickBot="1" x14ac:dyDescent="0.4">
      <c r="B35" s="294"/>
      <c r="C35" s="351"/>
      <c r="D35" s="353"/>
      <c r="E35" s="355"/>
      <c r="F35" s="260"/>
      <c r="G35" s="355"/>
      <c r="H35" s="355"/>
      <c r="I35" s="260"/>
      <c r="J35" s="355"/>
      <c r="K35" s="355"/>
      <c r="L35" s="260"/>
      <c r="M35" s="355"/>
      <c r="N35" s="355"/>
      <c r="O35" s="260"/>
      <c r="P35" s="355"/>
      <c r="Q35" s="355"/>
      <c r="R35" s="260"/>
      <c r="S35" s="355"/>
      <c r="T35" s="355"/>
      <c r="U35" s="35"/>
      <c r="V35" s="24"/>
      <c r="W35" s="303"/>
      <c r="X35" s="305"/>
      <c r="Y35" s="307"/>
      <c r="Z35" s="292"/>
    </row>
    <row r="36" spans="1:26" ht="15" thickBot="1" x14ac:dyDescent="0.4">
      <c r="B36" s="293" t="s">
        <v>296</v>
      </c>
      <c r="C36" s="350">
        <v>45393</v>
      </c>
      <c r="D36" s="352"/>
      <c r="E36" s="354"/>
      <c r="F36" s="259"/>
      <c r="G36" s="354"/>
      <c r="H36" s="354"/>
      <c r="I36" s="259"/>
      <c r="J36" s="354"/>
      <c r="K36" s="354"/>
      <c r="L36" s="259"/>
      <c r="M36" s="354"/>
      <c r="N36" s="354"/>
      <c r="O36" s="259"/>
      <c r="P36" s="354"/>
      <c r="Q36" s="354"/>
      <c r="R36" s="259"/>
      <c r="S36" s="354"/>
      <c r="T36" s="354"/>
      <c r="U36" s="34"/>
      <c r="V36" s="24">
        <f t="shared" si="0"/>
        <v>0</v>
      </c>
      <c r="W36" s="302">
        <f>COUNT(E36,H36,K36,N36,Q36,T36)</f>
        <v>0</v>
      </c>
      <c r="X36" s="304">
        <f t="shared" ref="X36" si="33">IF(AND(D36&lt;&gt;E36,D36&gt;0),1,0)+IF(AND(G36&lt;&gt;H36,G36&gt;0),1,0)+IF(AND(J36&lt;&gt;K36,J36&gt;0),1,0)+IF(AND(M36&lt;&gt;N36,M36&gt;0),1,0)+IF(AND(P36&lt;&gt;Q36,P36&gt;0),1,0)</f>
        <v>0</v>
      </c>
      <c r="Y36" s="306">
        <f t="shared" ref="Y36" si="34">IF(AND(E36&lt;&gt;D36,E36&gt;0),1,0)+IF(AND(H36&lt;&gt;G36,H36&gt;0),1,0)+IF(AND(K36&lt;&gt;J36,K36&gt;0),1,0)+IF(AND(N36&lt;&gt;M36,N36&gt;0),1,0)+IF(AND(Q36&lt;&gt;P36,Q36&gt;0),1,0)</f>
        <v>0</v>
      </c>
      <c r="Z36" s="292"/>
    </row>
    <row r="37" spans="1:26" ht="15" thickBot="1" x14ac:dyDescent="0.4">
      <c r="B37" s="294"/>
      <c r="C37" s="351"/>
      <c r="D37" s="353"/>
      <c r="E37" s="355"/>
      <c r="F37" s="260"/>
      <c r="G37" s="355"/>
      <c r="H37" s="355"/>
      <c r="I37" s="260"/>
      <c r="J37" s="355"/>
      <c r="K37" s="355"/>
      <c r="L37" s="260"/>
      <c r="M37" s="355"/>
      <c r="N37" s="355"/>
      <c r="O37" s="260"/>
      <c r="P37" s="355"/>
      <c r="Q37" s="355"/>
      <c r="R37" s="260"/>
      <c r="S37" s="355"/>
      <c r="T37" s="355"/>
      <c r="U37" s="35"/>
      <c r="V37" s="24"/>
      <c r="W37" s="303"/>
      <c r="X37" s="305"/>
      <c r="Y37" s="307"/>
      <c r="Z37" s="292"/>
    </row>
    <row r="38" spans="1:26" ht="15" thickBot="1" x14ac:dyDescent="0.4">
      <c r="B38" s="293" t="s">
        <v>297</v>
      </c>
      <c r="C38" s="350">
        <v>45394</v>
      </c>
      <c r="D38" s="352"/>
      <c r="E38" s="354"/>
      <c r="F38" s="259"/>
      <c r="G38" s="354"/>
      <c r="H38" s="354"/>
      <c r="I38" s="259"/>
      <c r="J38" s="354"/>
      <c r="K38" s="354"/>
      <c r="L38" s="259"/>
      <c r="M38" s="354"/>
      <c r="N38" s="354"/>
      <c r="O38" s="259"/>
      <c r="P38" s="354"/>
      <c r="Q38" s="354"/>
      <c r="R38" s="259"/>
      <c r="S38" s="354"/>
      <c r="T38" s="354"/>
      <c r="U38" s="34"/>
      <c r="V38" s="24">
        <f t="shared" si="0"/>
        <v>0</v>
      </c>
      <c r="W38" s="302">
        <f>COUNT(E38,H38,K38,N38,Q38,T38)</f>
        <v>0</v>
      </c>
      <c r="X38" s="304">
        <f t="shared" ref="X38" si="35">IF(AND(D38&lt;&gt;E38,D38&gt;0),1,0)+IF(AND(G38&lt;&gt;H38,G38&gt;0),1,0)+IF(AND(J38&lt;&gt;K38,J38&gt;0),1,0)+IF(AND(M38&lt;&gt;N38,M38&gt;0),1,0)+IF(AND(P38&lt;&gt;Q38,P38&gt;0),1,0)</f>
        <v>0</v>
      </c>
      <c r="Y38" s="306">
        <f t="shared" ref="Y38" si="36">IF(AND(E38&lt;&gt;D38,E38&gt;0),1,0)+IF(AND(H38&lt;&gt;G38,H38&gt;0),1,0)+IF(AND(K38&lt;&gt;J38,K38&gt;0),1,0)+IF(AND(N38&lt;&gt;M38,N38&gt;0),1,0)+IF(AND(Q38&lt;&gt;P38,Q38&gt;0),1,0)</f>
        <v>0</v>
      </c>
      <c r="Z38" s="292"/>
    </row>
    <row r="39" spans="1:26" ht="15" thickBot="1" x14ac:dyDescent="0.4">
      <c r="B39" s="294"/>
      <c r="C39" s="351"/>
      <c r="D39" s="353"/>
      <c r="E39" s="355"/>
      <c r="F39" s="260"/>
      <c r="G39" s="355"/>
      <c r="H39" s="355"/>
      <c r="I39" s="260"/>
      <c r="J39" s="355"/>
      <c r="K39" s="355"/>
      <c r="L39" s="260"/>
      <c r="M39" s="355"/>
      <c r="N39" s="355"/>
      <c r="O39" s="260"/>
      <c r="P39" s="355"/>
      <c r="Q39" s="355"/>
      <c r="R39" s="260"/>
      <c r="S39" s="355"/>
      <c r="T39" s="355"/>
      <c r="U39" s="35"/>
      <c r="V39" s="24"/>
      <c r="W39" s="303"/>
      <c r="X39" s="305"/>
      <c r="Y39" s="307"/>
      <c r="Z39" s="292"/>
    </row>
    <row r="40" spans="1:26" ht="15" thickBot="1" x14ac:dyDescent="0.4">
      <c r="B40" s="293" t="s">
        <v>298</v>
      </c>
      <c r="C40" s="350">
        <v>45395</v>
      </c>
      <c r="D40" s="352"/>
      <c r="E40" s="354"/>
      <c r="F40" s="259"/>
      <c r="G40" s="354"/>
      <c r="H40" s="354"/>
      <c r="I40" s="259"/>
      <c r="J40" s="354"/>
      <c r="K40" s="354"/>
      <c r="L40" s="259"/>
      <c r="M40" s="354"/>
      <c r="N40" s="354"/>
      <c r="O40" s="259"/>
      <c r="P40" s="354"/>
      <c r="Q40" s="354"/>
      <c r="R40" s="259"/>
      <c r="S40" s="354"/>
      <c r="T40" s="354"/>
      <c r="U40" s="34"/>
      <c r="V40" s="24">
        <f t="shared" si="0"/>
        <v>0</v>
      </c>
      <c r="W40" s="302">
        <f>COUNT(E40,H40,K40,N40,Q40,T40)</f>
        <v>0</v>
      </c>
      <c r="X40" s="304">
        <f t="shared" ref="X40" si="37">IF(AND(D40&lt;&gt;E40,D40&gt;0),1,0)+IF(AND(G40&lt;&gt;H40,G40&gt;0),1,0)+IF(AND(J40&lt;&gt;K40,J40&gt;0),1,0)+IF(AND(M40&lt;&gt;N40,M40&gt;0),1,0)+IF(AND(P40&lt;&gt;Q40,P40&gt;0),1,0)</f>
        <v>0</v>
      </c>
      <c r="Y40" s="306">
        <f t="shared" ref="Y40" si="38">IF(AND(E40&lt;&gt;D40,E40&gt;0),1,0)+IF(AND(H40&lt;&gt;G40,H40&gt;0),1,0)+IF(AND(K40&lt;&gt;J40,K40&gt;0),1,0)+IF(AND(N40&lt;&gt;M40,N40&gt;0),1,0)+IF(AND(Q40&lt;&gt;P40,Q40&gt;0),1,0)</f>
        <v>0</v>
      </c>
      <c r="Z40" s="292"/>
    </row>
    <row r="41" spans="1:26" ht="15" thickBot="1" x14ac:dyDescent="0.4">
      <c r="B41" s="294"/>
      <c r="C41" s="351"/>
      <c r="D41" s="353"/>
      <c r="E41" s="355"/>
      <c r="F41" s="260"/>
      <c r="G41" s="355"/>
      <c r="H41" s="355"/>
      <c r="I41" s="260"/>
      <c r="J41" s="355"/>
      <c r="K41" s="355"/>
      <c r="L41" s="260"/>
      <c r="M41" s="355"/>
      <c r="N41" s="355"/>
      <c r="O41" s="260"/>
      <c r="P41" s="355"/>
      <c r="Q41" s="355"/>
      <c r="R41" s="260"/>
      <c r="S41" s="355"/>
      <c r="T41" s="355"/>
      <c r="U41" s="35"/>
      <c r="V41" s="24"/>
      <c r="W41" s="303"/>
      <c r="X41" s="305"/>
      <c r="Y41" s="307"/>
      <c r="Z41" s="292"/>
    </row>
    <row r="42" spans="1:26" ht="15" thickBot="1" x14ac:dyDescent="0.4">
      <c r="B42" s="293" t="s">
        <v>299</v>
      </c>
      <c r="C42" s="350">
        <v>45396</v>
      </c>
      <c r="D42" s="352"/>
      <c r="E42" s="354"/>
      <c r="F42" s="259"/>
      <c r="G42" s="354"/>
      <c r="H42" s="354"/>
      <c r="I42" s="259"/>
      <c r="J42" s="354"/>
      <c r="K42" s="354"/>
      <c r="L42" s="259"/>
      <c r="M42" s="354"/>
      <c r="N42" s="354"/>
      <c r="O42" s="259"/>
      <c r="P42" s="354"/>
      <c r="Q42" s="354"/>
      <c r="R42" s="259"/>
      <c r="S42" s="354"/>
      <c r="T42" s="354"/>
      <c r="U42" s="34"/>
      <c r="V42" s="24">
        <f t="shared" si="0"/>
        <v>0</v>
      </c>
      <c r="W42" s="302">
        <f>COUNT(E42,H42,K42,N42,Q42,T42)</f>
        <v>0</v>
      </c>
      <c r="X42" s="304">
        <f t="shared" ref="X42" si="39">IF(AND(D42&lt;&gt;E42,D42&gt;0),1,0)+IF(AND(G42&lt;&gt;H42,G42&gt;0),1,0)+IF(AND(J42&lt;&gt;K42,J42&gt;0),1,0)+IF(AND(M42&lt;&gt;N42,M42&gt;0),1,0)+IF(AND(P42&lt;&gt;Q42,P42&gt;0),1,0)</f>
        <v>0</v>
      </c>
      <c r="Y42" s="306">
        <f t="shared" ref="Y42" si="40">IF(AND(E42&lt;&gt;D42,E42&gt;0),1,0)+IF(AND(H42&lt;&gt;G42,H42&gt;0),1,0)+IF(AND(K42&lt;&gt;J42,K42&gt;0),1,0)+IF(AND(N42&lt;&gt;M42,N42&gt;0),1,0)+IF(AND(Q42&lt;&gt;P42,Q42&gt;0),1,0)</f>
        <v>0</v>
      </c>
      <c r="Z42" s="292"/>
    </row>
    <row r="43" spans="1:26" ht="15" thickBot="1" x14ac:dyDescent="0.4">
      <c r="B43" s="294"/>
      <c r="C43" s="351"/>
      <c r="D43" s="353"/>
      <c r="E43" s="355"/>
      <c r="F43" s="260"/>
      <c r="G43" s="355"/>
      <c r="H43" s="355"/>
      <c r="I43" s="260"/>
      <c r="J43" s="355"/>
      <c r="K43" s="355"/>
      <c r="L43" s="260"/>
      <c r="M43" s="355"/>
      <c r="N43" s="355"/>
      <c r="O43" s="260"/>
      <c r="P43" s="355"/>
      <c r="Q43" s="355"/>
      <c r="R43" s="260"/>
      <c r="S43" s="355"/>
      <c r="T43" s="355"/>
      <c r="U43" s="35"/>
      <c r="V43" s="24"/>
      <c r="W43" s="303"/>
      <c r="X43" s="305"/>
      <c r="Y43" s="307"/>
      <c r="Z43" s="292"/>
    </row>
    <row r="44" spans="1:26" ht="15" thickBot="1" x14ac:dyDescent="0.4">
      <c r="A44" s="27" t="s">
        <v>292</v>
      </c>
      <c r="B44" s="293" t="s">
        <v>293</v>
      </c>
      <c r="C44" s="350">
        <v>45397</v>
      </c>
      <c r="D44" s="352"/>
      <c r="E44" s="354"/>
      <c r="F44" s="259"/>
      <c r="G44" s="354"/>
      <c r="H44" s="354"/>
      <c r="I44" s="259"/>
      <c r="J44" s="354"/>
      <c r="K44" s="354"/>
      <c r="L44" s="259"/>
      <c r="M44" s="354"/>
      <c r="N44" s="354"/>
      <c r="O44" s="259"/>
      <c r="P44" s="354"/>
      <c r="Q44" s="354"/>
      <c r="R44" s="259"/>
      <c r="S44" s="354"/>
      <c r="T44" s="354"/>
      <c r="U44" s="34"/>
      <c r="V44" s="24">
        <f t="shared" si="0"/>
        <v>0</v>
      </c>
      <c r="W44" s="302">
        <f>COUNT(E44,H44,K44,N44,Q44,T44)</f>
        <v>0</v>
      </c>
      <c r="X44" s="304">
        <f t="shared" ref="X44" si="41">IF(AND(D44&lt;&gt;E44,D44&gt;0),1,0)+IF(AND(G44&lt;&gt;H44,G44&gt;0),1,0)+IF(AND(J44&lt;&gt;K44,J44&gt;0),1,0)+IF(AND(M44&lt;&gt;N44,M44&gt;0),1,0)+IF(AND(P44&lt;&gt;Q44,P44&gt;0),1,0)</f>
        <v>0</v>
      </c>
      <c r="Y44" s="306">
        <f t="shared" ref="Y44" si="42">IF(AND(E44&lt;&gt;D44,E44&gt;0),1,0)+IF(AND(H44&lt;&gt;G44,H44&gt;0),1,0)+IF(AND(K44&lt;&gt;J44,K44&gt;0),1,0)+IF(AND(N44&lt;&gt;M44,N44&gt;0),1,0)+IF(AND(Q44&lt;&gt;P44,Q44&gt;0),1,0)</f>
        <v>0</v>
      </c>
      <c r="Z44" s="292"/>
    </row>
    <row r="45" spans="1:26" ht="15" thickBot="1" x14ac:dyDescent="0.4">
      <c r="A45" s="27">
        <v>16</v>
      </c>
      <c r="B45" s="294"/>
      <c r="C45" s="351"/>
      <c r="D45" s="353"/>
      <c r="E45" s="355"/>
      <c r="F45" s="260"/>
      <c r="G45" s="355"/>
      <c r="H45" s="355"/>
      <c r="I45" s="260"/>
      <c r="J45" s="355"/>
      <c r="K45" s="355"/>
      <c r="L45" s="260"/>
      <c r="M45" s="355"/>
      <c r="N45" s="355"/>
      <c r="O45" s="260"/>
      <c r="P45" s="355"/>
      <c r="Q45" s="355"/>
      <c r="R45" s="260"/>
      <c r="S45" s="355"/>
      <c r="T45" s="355"/>
      <c r="U45" s="35"/>
      <c r="V45" s="24"/>
      <c r="W45" s="303"/>
      <c r="X45" s="305"/>
      <c r="Y45" s="307"/>
      <c r="Z45" s="292"/>
    </row>
    <row r="46" spans="1:26" ht="15" thickBot="1" x14ac:dyDescent="0.4">
      <c r="B46" s="293" t="s">
        <v>294</v>
      </c>
      <c r="C46" s="350">
        <v>45398</v>
      </c>
      <c r="D46" s="352"/>
      <c r="E46" s="354"/>
      <c r="F46" s="259"/>
      <c r="G46" s="354"/>
      <c r="H46" s="354"/>
      <c r="I46" s="259"/>
      <c r="J46" s="354"/>
      <c r="K46" s="354"/>
      <c r="L46" s="259"/>
      <c r="M46" s="354"/>
      <c r="N46" s="354"/>
      <c r="O46" s="259"/>
      <c r="P46" s="354"/>
      <c r="Q46" s="354"/>
      <c r="R46" s="259"/>
      <c r="S46" s="354"/>
      <c r="T46" s="354"/>
      <c r="U46" s="34"/>
      <c r="V46" s="24">
        <f t="shared" si="0"/>
        <v>0</v>
      </c>
      <c r="W46" s="302">
        <f>COUNT(E46,H46,K46,N46,Q46,T46)</f>
        <v>0</v>
      </c>
      <c r="X46" s="304">
        <f t="shared" ref="X46" si="43">IF(AND(D46&lt;&gt;E46,D46&gt;0),1,0)+IF(AND(G46&lt;&gt;H46,G46&gt;0),1,0)+IF(AND(J46&lt;&gt;K46,J46&gt;0),1,0)+IF(AND(M46&lt;&gt;N46,M46&gt;0),1,0)+IF(AND(P46&lt;&gt;Q46,P46&gt;0),1,0)</f>
        <v>0</v>
      </c>
      <c r="Y46" s="306">
        <f t="shared" ref="Y46" si="44">IF(AND(E46&lt;&gt;D46,E46&gt;0),1,0)+IF(AND(H46&lt;&gt;G46,H46&gt;0),1,0)+IF(AND(K46&lt;&gt;J46,K46&gt;0),1,0)+IF(AND(N46&lt;&gt;M46,N46&gt;0),1,0)+IF(AND(Q46&lt;&gt;P46,Q46&gt;0),1,0)</f>
        <v>0</v>
      </c>
      <c r="Z46" s="292"/>
    </row>
    <row r="47" spans="1:26" ht="15" thickBot="1" x14ac:dyDescent="0.4">
      <c r="B47" s="294"/>
      <c r="C47" s="351"/>
      <c r="D47" s="353"/>
      <c r="E47" s="355"/>
      <c r="F47" s="260"/>
      <c r="G47" s="355"/>
      <c r="H47" s="355"/>
      <c r="I47" s="260"/>
      <c r="J47" s="355"/>
      <c r="K47" s="355"/>
      <c r="L47" s="260"/>
      <c r="M47" s="355"/>
      <c r="N47" s="355"/>
      <c r="O47" s="260"/>
      <c r="P47" s="355"/>
      <c r="Q47" s="355"/>
      <c r="R47" s="260"/>
      <c r="S47" s="355"/>
      <c r="T47" s="355"/>
      <c r="U47" s="35"/>
      <c r="V47" s="24"/>
      <c r="W47" s="303"/>
      <c r="X47" s="305"/>
      <c r="Y47" s="307"/>
      <c r="Z47" s="292"/>
    </row>
    <row r="48" spans="1:26" ht="15" thickBot="1" x14ac:dyDescent="0.4">
      <c r="B48" s="293" t="s">
        <v>295</v>
      </c>
      <c r="C48" s="350">
        <v>45399</v>
      </c>
      <c r="D48" s="352"/>
      <c r="E48" s="354"/>
      <c r="F48" s="259"/>
      <c r="G48" s="354"/>
      <c r="H48" s="354"/>
      <c r="I48" s="259"/>
      <c r="J48" s="354"/>
      <c r="K48" s="354"/>
      <c r="L48" s="259"/>
      <c r="M48" s="354"/>
      <c r="N48" s="354"/>
      <c r="O48" s="259"/>
      <c r="P48" s="354"/>
      <c r="Q48" s="354"/>
      <c r="R48" s="259"/>
      <c r="S48" s="354"/>
      <c r="T48" s="354"/>
      <c r="U48" s="34"/>
      <c r="V48" s="24">
        <f t="shared" si="0"/>
        <v>0</v>
      </c>
      <c r="W48" s="302">
        <f>COUNT(E48,H48,K48,N48,Q48,T48)</f>
        <v>0</v>
      </c>
      <c r="X48" s="304">
        <f t="shared" ref="X48" si="45">IF(AND(D48&lt;&gt;E48,D48&gt;0),1,0)+IF(AND(G48&lt;&gt;H48,G48&gt;0),1,0)+IF(AND(J48&lt;&gt;K48,J48&gt;0),1,0)+IF(AND(M48&lt;&gt;N48,M48&gt;0),1,0)+IF(AND(P48&lt;&gt;Q48,P48&gt;0),1,0)</f>
        <v>0</v>
      </c>
      <c r="Y48" s="306">
        <f t="shared" ref="Y48" si="46">IF(AND(E48&lt;&gt;D48,E48&gt;0),1,0)+IF(AND(H48&lt;&gt;G48,H48&gt;0),1,0)+IF(AND(K48&lt;&gt;J48,K48&gt;0),1,0)+IF(AND(N48&lt;&gt;M48,N48&gt;0),1,0)+IF(AND(Q48&lt;&gt;P48,Q48&gt;0),1,0)</f>
        <v>0</v>
      </c>
      <c r="Z48" s="292"/>
    </row>
    <row r="49" spans="1:26" ht="15" thickBot="1" x14ac:dyDescent="0.4">
      <c r="B49" s="294"/>
      <c r="C49" s="351"/>
      <c r="D49" s="353"/>
      <c r="E49" s="355"/>
      <c r="F49" s="260"/>
      <c r="G49" s="355"/>
      <c r="H49" s="355"/>
      <c r="I49" s="260"/>
      <c r="J49" s="355"/>
      <c r="K49" s="355"/>
      <c r="L49" s="260"/>
      <c r="M49" s="355"/>
      <c r="N49" s="355"/>
      <c r="O49" s="260"/>
      <c r="P49" s="355"/>
      <c r="Q49" s="355"/>
      <c r="R49" s="260"/>
      <c r="S49" s="355"/>
      <c r="T49" s="355"/>
      <c r="U49" s="35"/>
      <c r="V49" s="24"/>
      <c r="W49" s="303"/>
      <c r="X49" s="305"/>
      <c r="Y49" s="307"/>
      <c r="Z49" s="292"/>
    </row>
    <row r="50" spans="1:26" ht="15" thickBot="1" x14ac:dyDescent="0.4">
      <c r="B50" s="293" t="s">
        <v>296</v>
      </c>
      <c r="C50" s="350">
        <v>45400</v>
      </c>
      <c r="D50" s="352"/>
      <c r="E50" s="354"/>
      <c r="F50" s="259"/>
      <c r="G50" s="354"/>
      <c r="H50" s="354"/>
      <c r="I50" s="259"/>
      <c r="J50" s="354"/>
      <c r="K50" s="354"/>
      <c r="L50" s="259"/>
      <c r="M50" s="354"/>
      <c r="N50" s="354"/>
      <c r="O50" s="259"/>
      <c r="P50" s="354"/>
      <c r="Q50" s="354"/>
      <c r="R50" s="259"/>
      <c r="S50" s="354"/>
      <c r="T50" s="354"/>
      <c r="U50" s="34"/>
      <c r="V50" s="24">
        <f t="shared" si="0"/>
        <v>0</v>
      </c>
      <c r="W50" s="302">
        <f>COUNT(E50,H50,K50,N50,Q50,T50)</f>
        <v>0</v>
      </c>
      <c r="X50" s="304">
        <f t="shared" ref="X50" si="47">IF(AND(D50&lt;&gt;E50,D50&gt;0),1,0)+IF(AND(G50&lt;&gt;H50,G50&gt;0),1,0)+IF(AND(J50&lt;&gt;K50,J50&gt;0),1,0)+IF(AND(M50&lt;&gt;N50,M50&gt;0),1,0)+IF(AND(P50&lt;&gt;Q50,P50&gt;0),1,0)</f>
        <v>0</v>
      </c>
      <c r="Y50" s="306">
        <f t="shared" ref="Y50" si="48">IF(AND(E50&lt;&gt;D50,E50&gt;0),1,0)+IF(AND(H50&lt;&gt;G50,H50&gt;0),1,0)+IF(AND(K50&lt;&gt;J50,K50&gt;0),1,0)+IF(AND(N50&lt;&gt;M50,N50&gt;0),1,0)+IF(AND(Q50&lt;&gt;P50,Q50&gt;0),1,0)</f>
        <v>0</v>
      </c>
      <c r="Z50" s="292"/>
    </row>
    <row r="51" spans="1:26" ht="15" thickBot="1" x14ac:dyDescent="0.4">
      <c r="B51" s="294"/>
      <c r="C51" s="351"/>
      <c r="D51" s="353"/>
      <c r="E51" s="355"/>
      <c r="F51" s="260"/>
      <c r="G51" s="355"/>
      <c r="H51" s="355"/>
      <c r="I51" s="260"/>
      <c r="J51" s="355"/>
      <c r="K51" s="355"/>
      <c r="L51" s="260"/>
      <c r="M51" s="355"/>
      <c r="N51" s="355"/>
      <c r="O51" s="260"/>
      <c r="P51" s="355"/>
      <c r="Q51" s="355"/>
      <c r="R51" s="260"/>
      <c r="S51" s="355"/>
      <c r="T51" s="355"/>
      <c r="U51" s="35"/>
      <c r="V51" s="24"/>
      <c r="W51" s="303"/>
      <c r="X51" s="305"/>
      <c r="Y51" s="307"/>
      <c r="Z51" s="292"/>
    </row>
    <row r="52" spans="1:26" ht="15" thickBot="1" x14ac:dyDescent="0.4">
      <c r="B52" s="293" t="s">
        <v>297</v>
      </c>
      <c r="C52" s="350">
        <v>45401</v>
      </c>
      <c r="D52" s="357"/>
      <c r="E52" s="354"/>
      <c r="F52" s="259"/>
      <c r="G52" s="354"/>
      <c r="H52" s="354"/>
      <c r="I52" s="259"/>
      <c r="J52" s="354"/>
      <c r="K52" s="354"/>
      <c r="L52" s="259"/>
      <c r="M52" s="354"/>
      <c r="N52" s="354"/>
      <c r="O52" s="259"/>
      <c r="P52" s="354"/>
      <c r="Q52" s="354"/>
      <c r="R52" s="259"/>
      <c r="S52" s="354"/>
      <c r="T52" s="354"/>
      <c r="U52" s="34"/>
      <c r="V52" s="24">
        <f t="shared" si="0"/>
        <v>0</v>
      </c>
      <c r="W52" s="302">
        <f>COUNT(E52,H52,K52,N52,Q52,T52)</f>
        <v>0</v>
      </c>
      <c r="X52" s="304">
        <f t="shared" ref="X52" si="49">IF(AND(D52&lt;&gt;E52,D52&gt;0),1,0)+IF(AND(G52&lt;&gt;H52,G52&gt;0),1,0)+IF(AND(J52&lt;&gt;K52,J52&gt;0),1,0)+IF(AND(M52&lt;&gt;N52,M52&gt;0),1,0)+IF(AND(P52&lt;&gt;Q52,P52&gt;0),1,0)</f>
        <v>0</v>
      </c>
      <c r="Y52" s="306">
        <f t="shared" ref="Y52" si="50">IF(AND(E52&lt;&gt;D52,E52&gt;0),1,0)+IF(AND(H52&lt;&gt;G52,H52&gt;0),1,0)+IF(AND(K52&lt;&gt;J52,K52&gt;0),1,0)+IF(AND(N52&lt;&gt;M52,N52&gt;0),1,0)+IF(AND(Q52&lt;&gt;P52,Q52&gt;0),1,0)</f>
        <v>0</v>
      </c>
      <c r="Z52" s="292"/>
    </row>
    <row r="53" spans="1:26" ht="15" thickBot="1" x14ac:dyDescent="0.4">
      <c r="B53" s="294"/>
      <c r="C53" s="351"/>
      <c r="D53" s="358"/>
      <c r="E53" s="355"/>
      <c r="F53" s="260"/>
      <c r="G53" s="355"/>
      <c r="H53" s="355"/>
      <c r="I53" s="260"/>
      <c r="J53" s="355"/>
      <c r="K53" s="355"/>
      <c r="L53" s="260"/>
      <c r="M53" s="355"/>
      <c r="N53" s="355"/>
      <c r="O53" s="260"/>
      <c r="P53" s="355"/>
      <c r="Q53" s="355"/>
      <c r="R53" s="260"/>
      <c r="S53" s="355"/>
      <c r="T53" s="355"/>
      <c r="U53" s="35"/>
      <c r="V53" s="24"/>
      <c r="W53" s="303"/>
      <c r="X53" s="305"/>
      <c r="Y53" s="307"/>
      <c r="Z53" s="292"/>
    </row>
    <row r="54" spans="1:26" ht="15" thickBot="1" x14ac:dyDescent="0.4">
      <c r="B54" s="293" t="s">
        <v>298</v>
      </c>
      <c r="C54" s="350">
        <v>45402</v>
      </c>
      <c r="D54" s="357"/>
      <c r="E54" s="354"/>
      <c r="F54" s="259"/>
      <c r="G54" s="354"/>
      <c r="H54" s="354"/>
      <c r="I54" s="259"/>
      <c r="J54" s="354"/>
      <c r="K54" s="354"/>
      <c r="L54" s="259"/>
      <c r="M54" s="354"/>
      <c r="N54" s="354"/>
      <c r="O54" s="259"/>
      <c r="P54" s="354"/>
      <c r="Q54" s="354"/>
      <c r="R54" s="259"/>
      <c r="S54" s="354"/>
      <c r="T54" s="354"/>
      <c r="U54" s="34"/>
      <c r="V54" s="24">
        <f t="shared" si="0"/>
        <v>0</v>
      </c>
      <c r="W54" s="302">
        <f>COUNT(E54,H54,K54,N54,Q54,T54)</f>
        <v>0</v>
      </c>
      <c r="X54" s="304">
        <f t="shared" ref="X54" si="51">IF(AND(D54&lt;&gt;E54,D54&gt;0),1,0)+IF(AND(G54&lt;&gt;H54,G54&gt;0),1,0)+IF(AND(J54&lt;&gt;K54,J54&gt;0),1,0)+IF(AND(M54&lt;&gt;N54,M54&gt;0),1,0)+IF(AND(P54&lt;&gt;Q54,P54&gt;0),1,0)</f>
        <v>0</v>
      </c>
      <c r="Y54" s="306">
        <f t="shared" ref="Y54" si="52">IF(AND(E54&lt;&gt;D54,E54&gt;0),1,0)+IF(AND(H54&lt;&gt;G54,H54&gt;0),1,0)+IF(AND(K54&lt;&gt;J54,K54&gt;0),1,0)+IF(AND(N54&lt;&gt;M54,N54&gt;0),1,0)+IF(AND(Q54&lt;&gt;P54,Q54&gt;0),1,0)</f>
        <v>0</v>
      </c>
      <c r="Z54" s="292"/>
    </row>
    <row r="55" spans="1:26" ht="15" thickBot="1" x14ac:dyDescent="0.4">
      <c r="B55" s="294"/>
      <c r="C55" s="351"/>
      <c r="D55" s="358"/>
      <c r="E55" s="355"/>
      <c r="F55" s="260"/>
      <c r="G55" s="355"/>
      <c r="H55" s="355"/>
      <c r="I55" s="260"/>
      <c r="J55" s="355"/>
      <c r="K55" s="355"/>
      <c r="L55" s="260"/>
      <c r="M55" s="355"/>
      <c r="N55" s="355"/>
      <c r="O55" s="260"/>
      <c r="P55" s="355"/>
      <c r="Q55" s="355"/>
      <c r="R55" s="260"/>
      <c r="S55" s="355"/>
      <c r="T55" s="355"/>
      <c r="U55" s="35"/>
      <c r="V55" s="24"/>
      <c r="W55" s="303"/>
      <c r="X55" s="305"/>
      <c r="Y55" s="307"/>
      <c r="Z55" s="292"/>
    </row>
    <row r="56" spans="1:26" ht="15" thickBot="1" x14ac:dyDescent="0.4">
      <c r="B56" s="293" t="s">
        <v>299</v>
      </c>
      <c r="C56" s="350">
        <v>45403</v>
      </c>
      <c r="D56" s="357"/>
      <c r="E56" s="354"/>
      <c r="F56" s="259"/>
      <c r="G56" s="354"/>
      <c r="H56" s="354"/>
      <c r="I56" s="259"/>
      <c r="J56" s="354"/>
      <c r="K56" s="354"/>
      <c r="L56" s="259"/>
      <c r="M56" s="354"/>
      <c r="N56" s="354"/>
      <c r="O56" s="259"/>
      <c r="P56" s="354"/>
      <c r="Q56" s="354"/>
      <c r="R56" s="259"/>
      <c r="S56" s="354"/>
      <c r="T56" s="354"/>
      <c r="U56" s="34"/>
      <c r="V56" s="24">
        <f t="shared" si="0"/>
        <v>0</v>
      </c>
      <c r="W56" s="302">
        <f>COUNT(E56,H56,K56,N56,Q56,T56)</f>
        <v>0</v>
      </c>
      <c r="X56" s="304">
        <f t="shared" ref="X56" si="53">IF(AND(D56&lt;&gt;E56,D56&gt;0),1,0)+IF(AND(G56&lt;&gt;H56,G56&gt;0),1,0)+IF(AND(J56&lt;&gt;K56,J56&gt;0),1,0)+IF(AND(M56&lt;&gt;N56,M56&gt;0),1,0)+IF(AND(P56&lt;&gt;Q56,P56&gt;0),1,0)</f>
        <v>0</v>
      </c>
      <c r="Y56" s="306">
        <f t="shared" ref="Y56" si="54">IF(AND(E56&lt;&gt;D56,E56&gt;0),1,0)+IF(AND(H56&lt;&gt;G56,H56&gt;0),1,0)+IF(AND(K56&lt;&gt;J56,K56&gt;0),1,0)+IF(AND(N56&lt;&gt;M56,N56&gt;0),1,0)+IF(AND(Q56&lt;&gt;P56,Q56&gt;0),1,0)</f>
        <v>0</v>
      </c>
      <c r="Z56" s="292"/>
    </row>
    <row r="57" spans="1:26" ht="15" thickBot="1" x14ac:dyDescent="0.4">
      <c r="B57" s="294"/>
      <c r="C57" s="351"/>
      <c r="D57" s="358"/>
      <c r="E57" s="355"/>
      <c r="F57" s="260"/>
      <c r="G57" s="355"/>
      <c r="H57" s="355"/>
      <c r="I57" s="260"/>
      <c r="J57" s="355"/>
      <c r="K57" s="355"/>
      <c r="L57" s="260"/>
      <c r="M57" s="355"/>
      <c r="N57" s="355"/>
      <c r="O57" s="260"/>
      <c r="P57" s="355"/>
      <c r="Q57" s="355"/>
      <c r="R57" s="260"/>
      <c r="S57" s="355"/>
      <c r="T57" s="355"/>
      <c r="U57" s="35"/>
      <c r="V57" s="24"/>
      <c r="W57" s="303"/>
      <c r="X57" s="305"/>
      <c r="Y57" s="307"/>
      <c r="Z57" s="292"/>
    </row>
    <row r="58" spans="1:26" ht="15" thickBot="1" x14ac:dyDescent="0.4">
      <c r="A58" s="27" t="s">
        <v>292</v>
      </c>
      <c r="B58" s="293" t="s">
        <v>293</v>
      </c>
      <c r="C58" s="350">
        <v>45404</v>
      </c>
      <c r="D58" s="352"/>
      <c r="E58" s="354"/>
      <c r="F58" s="259"/>
      <c r="G58" s="354"/>
      <c r="H58" s="354"/>
      <c r="I58" s="259"/>
      <c r="J58" s="354"/>
      <c r="K58" s="354"/>
      <c r="L58" s="259"/>
      <c r="M58" s="354"/>
      <c r="N58" s="354"/>
      <c r="O58" s="259"/>
      <c r="P58" s="354"/>
      <c r="Q58" s="354"/>
      <c r="R58" s="259"/>
      <c r="S58" s="354"/>
      <c r="T58" s="354"/>
      <c r="U58" s="34"/>
      <c r="V58" s="24">
        <f t="shared" si="0"/>
        <v>0</v>
      </c>
      <c r="W58" s="302">
        <f>COUNT(E58,H58,K58,N58,Q58,T58)</f>
        <v>0</v>
      </c>
      <c r="X58" s="304">
        <f t="shared" ref="X58" si="55">IF(AND(D58&lt;&gt;E58,D58&gt;0),1,0)+IF(AND(G58&lt;&gt;H58,G58&gt;0),1,0)+IF(AND(J58&lt;&gt;K58,J58&gt;0),1,0)+IF(AND(M58&lt;&gt;N58,M58&gt;0),1,0)+IF(AND(P58&lt;&gt;Q58,P58&gt;0),1,0)</f>
        <v>0</v>
      </c>
      <c r="Y58" s="306">
        <f t="shared" ref="Y58" si="56">IF(AND(E58&lt;&gt;D58,E58&gt;0),1,0)+IF(AND(H58&lt;&gt;G58,H58&gt;0),1,0)+IF(AND(K58&lt;&gt;J58,K58&gt;0),1,0)+IF(AND(N58&lt;&gt;M58,N58&gt;0),1,0)+IF(AND(Q58&lt;&gt;P58,Q58&gt;0),1,0)</f>
        <v>0</v>
      </c>
      <c r="Z58" s="292"/>
    </row>
    <row r="59" spans="1:26" ht="15" thickBot="1" x14ac:dyDescent="0.4">
      <c r="A59" s="27">
        <v>17</v>
      </c>
      <c r="B59" s="294"/>
      <c r="C59" s="351"/>
      <c r="D59" s="353"/>
      <c r="E59" s="355"/>
      <c r="F59" s="260"/>
      <c r="G59" s="355"/>
      <c r="H59" s="355"/>
      <c r="I59" s="260"/>
      <c r="J59" s="355"/>
      <c r="K59" s="355"/>
      <c r="L59" s="260"/>
      <c r="M59" s="355"/>
      <c r="N59" s="355"/>
      <c r="O59" s="260"/>
      <c r="P59" s="355"/>
      <c r="Q59" s="355"/>
      <c r="R59" s="260"/>
      <c r="S59" s="355"/>
      <c r="T59" s="355"/>
      <c r="U59" s="35"/>
      <c r="V59" s="24"/>
      <c r="W59" s="303"/>
      <c r="X59" s="305"/>
      <c r="Y59" s="307"/>
      <c r="Z59" s="292"/>
    </row>
    <row r="60" spans="1:26" ht="15" thickBot="1" x14ac:dyDescent="0.4">
      <c r="B60" s="293" t="s">
        <v>294</v>
      </c>
      <c r="C60" s="350">
        <v>45405</v>
      </c>
      <c r="D60" s="352"/>
      <c r="E60" s="354"/>
      <c r="F60" s="259"/>
      <c r="G60" s="354"/>
      <c r="H60" s="354"/>
      <c r="I60" s="259"/>
      <c r="J60" s="354"/>
      <c r="K60" s="354"/>
      <c r="L60" s="259"/>
      <c r="M60" s="354"/>
      <c r="N60" s="354"/>
      <c r="O60" s="259"/>
      <c r="P60" s="354"/>
      <c r="Q60" s="354"/>
      <c r="R60" s="259"/>
      <c r="S60" s="354"/>
      <c r="T60" s="354"/>
      <c r="U60" s="34"/>
      <c r="V60" s="24">
        <f t="shared" si="0"/>
        <v>0</v>
      </c>
      <c r="W60" s="302">
        <f>COUNT(E60,H60,K60,N60,Q60,T60)</f>
        <v>0</v>
      </c>
      <c r="X60" s="304">
        <f t="shared" ref="X60" si="57">IF(AND(D60&lt;&gt;E60,D60&gt;0),1,0)+IF(AND(G60&lt;&gt;H60,G60&gt;0),1,0)+IF(AND(J60&lt;&gt;K60,J60&gt;0),1,0)+IF(AND(M60&lt;&gt;N60,M60&gt;0),1,0)+IF(AND(P60&lt;&gt;Q60,P60&gt;0),1,0)</f>
        <v>0</v>
      </c>
      <c r="Y60" s="306">
        <f t="shared" ref="Y60" si="58">IF(AND(E60&lt;&gt;D60,E60&gt;0),1,0)+IF(AND(H60&lt;&gt;G60,H60&gt;0),1,0)+IF(AND(K60&lt;&gt;J60,K60&gt;0),1,0)+IF(AND(N60&lt;&gt;M60,N60&gt;0),1,0)+IF(AND(Q60&lt;&gt;P60,Q60&gt;0),1,0)</f>
        <v>0</v>
      </c>
      <c r="Z60" s="292"/>
    </row>
    <row r="61" spans="1:26" ht="15" thickBot="1" x14ac:dyDescent="0.4">
      <c r="B61" s="294"/>
      <c r="C61" s="351"/>
      <c r="D61" s="353"/>
      <c r="E61" s="355"/>
      <c r="F61" s="260"/>
      <c r="G61" s="355"/>
      <c r="H61" s="355"/>
      <c r="I61" s="260"/>
      <c r="J61" s="355"/>
      <c r="K61" s="355"/>
      <c r="L61" s="260"/>
      <c r="M61" s="355"/>
      <c r="N61" s="355"/>
      <c r="O61" s="260"/>
      <c r="P61" s="355"/>
      <c r="Q61" s="355"/>
      <c r="R61" s="260"/>
      <c r="S61" s="355"/>
      <c r="T61" s="355"/>
      <c r="U61" s="35"/>
      <c r="V61" s="24"/>
      <c r="W61" s="303"/>
      <c r="X61" s="305"/>
      <c r="Y61" s="307"/>
      <c r="Z61" s="292"/>
    </row>
    <row r="62" spans="1:26" ht="15" thickBot="1" x14ac:dyDescent="0.4">
      <c r="B62" s="293" t="s">
        <v>295</v>
      </c>
      <c r="C62" s="350">
        <v>45406</v>
      </c>
      <c r="D62" s="352"/>
      <c r="E62" s="354"/>
      <c r="F62" s="259"/>
      <c r="G62" s="354"/>
      <c r="H62" s="354"/>
      <c r="I62" s="259"/>
      <c r="J62" s="354"/>
      <c r="K62" s="354"/>
      <c r="L62" s="259"/>
      <c r="M62" s="354"/>
      <c r="N62" s="354"/>
      <c r="O62" s="259"/>
      <c r="P62" s="354"/>
      <c r="Q62" s="354"/>
      <c r="R62" s="259"/>
      <c r="S62" s="354"/>
      <c r="T62" s="354"/>
      <c r="U62" s="34"/>
      <c r="V62" s="24">
        <f t="shared" si="0"/>
        <v>0</v>
      </c>
      <c r="W62" s="302">
        <f>COUNT(E62,H62,K62,N62,Q62,T62)</f>
        <v>0</v>
      </c>
      <c r="X62" s="304">
        <f t="shared" ref="X62" si="59">IF(AND(D62&lt;&gt;E62,D62&gt;0),1,0)+IF(AND(G62&lt;&gt;H62,G62&gt;0),1,0)+IF(AND(J62&lt;&gt;K62,J62&gt;0),1,0)+IF(AND(M62&lt;&gt;N62,M62&gt;0),1,0)+IF(AND(P62&lt;&gt;Q62,P62&gt;0),1,0)</f>
        <v>0</v>
      </c>
      <c r="Y62" s="306">
        <f t="shared" ref="Y62" si="60">IF(AND(E62&lt;&gt;D62,E62&gt;0),1,0)+IF(AND(H62&lt;&gt;G62,H62&gt;0),1,0)+IF(AND(K62&lt;&gt;J62,K62&gt;0),1,0)+IF(AND(N62&lt;&gt;M62,N62&gt;0),1,0)+IF(AND(Q62&lt;&gt;P62,Q62&gt;0),1,0)</f>
        <v>0</v>
      </c>
      <c r="Z62" s="292"/>
    </row>
    <row r="63" spans="1:26" ht="15" thickBot="1" x14ac:dyDescent="0.4">
      <c r="B63" s="294"/>
      <c r="C63" s="351"/>
      <c r="D63" s="353"/>
      <c r="E63" s="355"/>
      <c r="F63" s="260"/>
      <c r="G63" s="355"/>
      <c r="H63" s="355"/>
      <c r="I63" s="260"/>
      <c r="J63" s="355"/>
      <c r="K63" s="355"/>
      <c r="L63" s="260"/>
      <c r="M63" s="355"/>
      <c r="N63" s="355"/>
      <c r="O63" s="260"/>
      <c r="P63" s="355"/>
      <c r="Q63" s="355"/>
      <c r="R63" s="260"/>
      <c r="S63" s="355"/>
      <c r="T63" s="355"/>
      <c r="U63" s="35"/>
      <c r="V63" s="24"/>
      <c r="W63" s="303"/>
      <c r="X63" s="305"/>
      <c r="Y63" s="307"/>
      <c r="Z63" s="292"/>
    </row>
    <row r="64" spans="1:26" ht="15" thickBot="1" x14ac:dyDescent="0.4">
      <c r="B64" s="293" t="s">
        <v>296</v>
      </c>
      <c r="C64" s="350">
        <v>45407</v>
      </c>
      <c r="D64" s="352"/>
      <c r="E64" s="354"/>
      <c r="F64" s="259"/>
      <c r="G64" s="354"/>
      <c r="H64" s="354"/>
      <c r="I64" s="259"/>
      <c r="J64" s="354"/>
      <c r="K64" s="354"/>
      <c r="L64" s="259"/>
      <c r="M64" s="354"/>
      <c r="N64" s="354"/>
      <c r="O64" s="259"/>
      <c r="P64" s="354"/>
      <c r="Q64" s="354"/>
      <c r="R64" s="259"/>
      <c r="S64" s="354"/>
      <c r="T64" s="354"/>
      <c r="U64" s="34"/>
      <c r="V64" s="24">
        <f t="shared" si="0"/>
        <v>0</v>
      </c>
      <c r="W64" s="302">
        <f>COUNT(E64,H64,K64,N64,Q64,T64)</f>
        <v>0</v>
      </c>
      <c r="X64" s="304">
        <f t="shared" ref="X64" si="61">IF(AND(D64&lt;&gt;E64,D64&gt;0),1,0)+IF(AND(G64&lt;&gt;H64,G64&gt;0),1,0)+IF(AND(J64&lt;&gt;K64,J64&gt;0),1,0)+IF(AND(M64&lt;&gt;N64,M64&gt;0),1,0)+IF(AND(P64&lt;&gt;Q64,P64&gt;0),1,0)</f>
        <v>0</v>
      </c>
      <c r="Y64" s="306">
        <f t="shared" ref="Y64" si="62">IF(AND(E64&lt;&gt;D64,E64&gt;0),1,0)+IF(AND(H64&lt;&gt;G64,H64&gt;0),1,0)+IF(AND(K64&lt;&gt;J64,K64&gt;0),1,0)+IF(AND(N64&lt;&gt;M64,N64&gt;0),1,0)+IF(AND(Q64&lt;&gt;P64,Q64&gt;0),1,0)</f>
        <v>0</v>
      </c>
      <c r="Z64" s="292"/>
    </row>
    <row r="65" spans="1:26" ht="15" thickBot="1" x14ac:dyDescent="0.4">
      <c r="B65" s="294"/>
      <c r="C65" s="351"/>
      <c r="D65" s="353"/>
      <c r="E65" s="355"/>
      <c r="F65" s="260"/>
      <c r="G65" s="355"/>
      <c r="H65" s="355"/>
      <c r="I65" s="260"/>
      <c r="J65" s="355"/>
      <c r="K65" s="355"/>
      <c r="L65" s="260"/>
      <c r="M65" s="355"/>
      <c r="N65" s="355"/>
      <c r="O65" s="260"/>
      <c r="P65" s="355"/>
      <c r="Q65" s="355"/>
      <c r="R65" s="260"/>
      <c r="S65" s="355"/>
      <c r="T65" s="355"/>
      <c r="U65" s="35"/>
      <c r="V65" s="24"/>
      <c r="W65" s="303"/>
      <c r="X65" s="305"/>
      <c r="Y65" s="307"/>
      <c r="Z65" s="292"/>
    </row>
    <row r="66" spans="1:26" ht="15" thickBot="1" x14ac:dyDescent="0.4">
      <c r="A66" s="27" t="s">
        <v>300</v>
      </c>
      <c r="B66" s="328" t="s">
        <v>297</v>
      </c>
      <c r="C66" s="350">
        <v>45408</v>
      </c>
      <c r="D66" s="352"/>
      <c r="E66" s="354"/>
      <c r="F66" s="259"/>
      <c r="G66" s="354"/>
      <c r="H66" s="354"/>
      <c r="I66" s="259"/>
      <c r="J66" s="354"/>
      <c r="K66" s="354"/>
      <c r="L66" s="259"/>
      <c r="M66" s="354"/>
      <c r="N66" s="354"/>
      <c r="O66" s="259"/>
      <c r="P66" s="354"/>
      <c r="Q66" s="354"/>
      <c r="R66" s="259"/>
      <c r="S66" s="354"/>
      <c r="T66" s="354"/>
      <c r="U66" s="34"/>
      <c r="V66" s="24">
        <f t="shared" si="0"/>
        <v>0</v>
      </c>
      <c r="W66" s="302">
        <f>COUNT(E66,H66,K66,N66,Q66,T66)</f>
        <v>0</v>
      </c>
      <c r="X66" s="304">
        <f t="shared" ref="X66" si="63">IF(AND(D66&lt;&gt;E66,D66&gt;0),1,0)+IF(AND(G66&lt;&gt;H66,G66&gt;0),1,0)+IF(AND(J66&lt;&gt;K66,J66&gt;0),1,0)+IF(AND(M66&lt;&gt;N66,M66&gt;0),1,0)+IF(AND(P66&lt;&gt;Q66,P66&gt;0),1,0)</f>
        <v>0</v>
      </c>
      <c r="Y66" s="306">
        <f t="shared" ref="Y66" si="64">IF(AND(E66&lt;&gt;D66,E66&gt;0),1,0)+IF(AND(H66&lt;&gt;G66,H66&gt;0),1,0)+IF(AND(K66&lt;&gt;J66,K66&gt;0),1,0)+IF(AND(N66&lt;&gt;M66,N66&gt;0),1,0)+IF(AND(Q66&lt;&gt;P66,Q66&gt;0),1,0)</f>
        <v>0</v>
      </c>
      <c r="Z66" s="292"/>
    </row>
    <row r="67" spans="1:26" ht="15" thickBot="1" x14ac:dyDescent="0.4">
      <c r="B67" s="329"/>
      <c r="C67" s="351"/>
      <c r="D67" s="353"/>
      <c r="E67" s="355"/>
      <c r="F67" s="260"/>
      <c r="G67" s="355"/>
      <c r="H67" s="355"/>
      <c r="I67" s="260"/>
      <c r="J67" s="355"/>
      <c r="K67" s="355"/>
      <c r="L67" s="260"/>
      <c r="M67" s="355"/>
      <c r="N67" s="355"/>
      <c r="O67" s="260"/>
      <c r="P67" s="355"/>
      <c r="Q67" s="355"/>
      <c r="R67" s="260"/>
      <c r="S67" s="355"/>
      <c r="T67" s="355"/>
      <c r="U67" s="35"/>
      <c r="V67" s="24"/>
      <c r="W67" s="303"/>
      <c r="X67" s="305"/>
      <c r="Y67" s="307"/>
      <c r="Z67" s="292"/>
    </row>
    <row r="68" spans="1:26" ht="15" thickBot="1" x14ac:dyDescent="0.4">
      <c r="B68" s="328" t="s">
        <v>298</v>
      </c>
      <c r="C68" s="350">
        <v>45409</v>
      </c>
      <c r="D68" s="352"/>
      <c r="E68" s="354"/>
      <c r="F68" s="259"/>
      <c r="G68" s="354"/>
      <c r="H68" s="354"/>
      <c r="I68" s="259"/>
      <c r="J68" s="354"/>
      <c r="K68" s="354"/>
      <c r="L68" s="259"/>
      <c r="M68" s="354"/>
      <c r="N68" s="354"/>
      <c r="O68" s="259"/>
      <c r="P68" s="354"/>
      <c r="Q68" s="354"/>
      <c r="R68" s="259"/>
      <c r="S68" s="354"/>
      <c r="T68" s="354"/>
      <c r="U68" s="34"/>
      <c r="V68" s="24">
        <f t="shared" ref="V68:V130" si="65">F68+I68+L68+O68+R68</f>
        <v>0</v>
      </c>
      <c r="W68" s="302">
        <f>COUNT(E68,H68,K68,N68,Q68,T68)</f>
        <v>0</v>
      </c>
      <c r="X68" s="304">
        <f t="shared" ref="X68" si="66">IF(AND(D68&lt;&gt;E68,D68&gt;0),1,0)+IF(AND(G68&lt;&gt;H68,G68&gt;0),1,0)+IF(AND(J68&lt;&gt;K68,J68&gt;0),1,0)+IF(AND(M68&lt;&gt;N68,M68&gt;0),1,0)+IF(AND(P68&lt;&gt;Q68,P68&gt;0),1,0)</f>
        <v>0</v>
      </c>
      <c r="Y68" s="306">
        <f t="shared" ref="Y68" si="67">IF(AND(E68&lt;&gt;D68,E68&gt;0),1,0)+IF(AND(H68&lt;&gt;G68,H68&gt;0),1,0)+IF(AND(K68&lt;&gt;J68,K68&gt;0),1,0)+IF(AND(N68&lt;&gt;M68,N68&gt;0),1,0)+IF(AND(Q68&lt;&gt;P68,Q68&gt;0),1,0)</f>
        <v>0</v>
      </c>
      <c r="Z68" s="292"/>
    </row>
    <row r="69" spans="1:26" ht="15" thickBot="1" x14ac:dyDescent="0.4">
      <c r="B69" s="329"/>
      <c r="C69" s="351"/>
      <c r="D69" s="353"/>
      <c r="E69" s="355"/>
      <c r="F69" s="260"/>
      <c r="G69" s="355"/>
      <c r="H69" s="355"/>
      <c r="I69" s="260"/>
      <c r="J69" s="355"/>
      <c r="K69" s="355"/>
      <c r="L69" s="260"/>
      <c r="M69" s="355"/>
      <c r="N69" s="355"/>
      <c r="O69" s="260"/>
      <c r="P69" s="355"/>
      <c r="Q69" s="355"/>
      <c r="R69" s="260"/>
      <c r="S69" s="355"/>
      <c r="T69" s="355"/>
      <c r="U69" s="35"/>
      <c r="V69" s="24"/>
      <c r="W69" s="303"/>
      <c r="X69" s="305"/>
      <c r="Y69" s="307"/>
      <c r="Z69" s="292"/>
    </row>
    <row r="70" spans="1:26" ht="15" thickBot="1" x14ac:dyDescent="0.4">
      <c r="B70" s="328" t="s">
        <v>299</v>
      </c>
      <c r="C70" s="350">
        <v>45410</v>
      </c>
      <c r="D70" s="352"/>
      <c r="E70" s="354"/>
      <c r="F70" s="259"/>
      <c r="G70" s="354"/>
      <c r="H70" s="354"/>
      <c r="I70" s="259"/>
      <c r="J70" s="354"/>
      <c r="K70" s="354"/>
      <c r="L70" s="259"/>
      <c r="M70" s="354"/>
      <c r="N70" s="354"/>
      <c r="O70" s="259"/>
      <c r="P70" s="354"/>
      <c r="Q70" s="354"/>
      <c r="R70" s="259"/>
      <c r="S70" s="354"/>
      <c r="T70" s="354"/>
      <c r="U70" s="34"/>
      <c r="V70" s="24">
        <f t="shared" si="65"/>
        <v>0</v>
      </c>
      <c r="W70" s="302">
        <f>COUNT(E70,H70,K70,N70,Q70,T70)</f>
        <v>0</v>
      </c>
      <c r="X70" s="304">
        <f t="shared" ref="X70" si="68">IF(AND(D70&lt;&gt;E70,D70&gt;0),1,0)+IF(AND(G70&lt;&gt;H70,G70&gt;0),1,0)+IF(AND(J70&lt;&gt;K70,J70&gt;0),1,0)+IF(AND(M70&lt;&gt;N70,M70&gt;0),1,0)+IF(AND(P70&lt;&gt;Q70,P70&gt;0),1,0)</f>
        <v>0</v>
      </c>
      <c r="Y70" s="306">
        <f t="shared" ref="Y70" si="69">IF(AND(E70&lt;&gt;D70,E70&gt;0),1,0)+IF(AND(H70&lt;&gt;G70,H70&gt;0),1,0)+IF(AND(K70&lt;&gt;J70,K70&gt;0),1,0)+IF(AND(N70&lt;&gt;M70,N70&gt;0),1,0)+IF(AND(Q70&lt;&gt;P70,Q70&gt;0),1,0)</f>
        <v>0</v>
      </c>
      <c r="Z70" s="292"/>
    </row>
    <row r="71" spans="1:26" ht="15" thickBot="1" x14ac:dyDescent="0.4">
      <c r="B71" s="329"/>
      <c r="C71" s="351"/>
      <c r="D71" s="353"/>
      <c r="E71" s="355"/>
      <c r="F71" s="260"/>
      <c r="G71" s="355"/>
      <c r="H71" s="355"/>
      <c r="I71" s="260"/>
      <c r="J71" s="355"/>
      <c r="K71" s="355"/>
      <c r="L71" s="260"/>
      <c r="M71" s="355"/>
      <c r="N71" s="355"/>
      <c r="O71" s="260"/>
      <c r="P71" s="355"/>
      <c r="Q71" s="355"/>
      <c r="R71" s="260"/>
      <c r="S71" s="355"/>
      <c r="T71" s="355"/>
      <c r="U71" s="35"/>
      <c r="V71" s="24"/>
      <c r="W71" s="303"/>
      <c r="X71" s="305"/>
      <c r="Y71" s="307"/>
      <c r="Z71" s="292"/>
    </row>
    <row r="72" spans="1:26" ht="15" thickBot="1" x14ac:dyDescent="0.4">
      <c r="A72" s="27" t="s">
        <v>292</v>
      </c>
      <c r="B72" s="328" t="s">
        <v>293</v>
      </c>
      <c r="C72" s="350">
        <v>45411</v>
      </c>
      <c r="D72" s="352"/>
      <c r="E72" s="354"/>
      <c r="F72" s="259"/>
      <c r="G72" s="354"/>
      <c r="H72" s="354"/>
      <c r="I72" s="259"/>
      <c r="J72" s="354"/>
      <c r="K72" s="354"/>
      <c r="L72" s="259"/>
      <c r="M72" s="354"/>
      <c r="N72" s="354"/>
      <c r="O72" s="259"/>
      <c r="P72" s="354"/>
      <c r="Q72" s="354"/>
      <c r="R72" s="259"/>
      <c r="S72" s="354"/>
      <c r="T72" s="354"/>
      <c r="U72" s="34"/>
      <c r="V72" s="24">
        <f t="shared" si="65"/>
        <v>0</v>
      </c>
      <c r="W72" s="302">
        <f>COUNT(E72,H72,K72,N72,Q72,T72)</f>
        <v>0</v>
      </c>
      <c r="X72" s="304">
        <f t="shared" ref="X72" si="70">IF(AND(D72&lt;&gt;E72,D72&gt;0),1,0)+IF(AND(G72&lt;&gt;H72,G72&gt;0),1,0)+IF(AND(J72&lt;&gt;K72,J72&gt;0),1,0)+IF(AND(M72&lt;&gt;N72,M72&gt;0),1,0)+IF(AND(P72&lt;&gt;Q72,P72&gt;0),1,0)</f>
        <v>0</v>
      </c>
      <c r="Y72" s="306">
        <f t="shared" ref="Y72" si="71">IF(AND(E72&lt;&gt;D72,E72&gt;0),1,0)+IF(AND(H72&lt;&gt;G72,H72&gt;0),1,0)+IF(AND(K72&lt;&gt;J72,K72&gt;0),1,0)+IF(AND(N72&lt;&gt;M72,N72&gt;0),1,0)+IF(AND(Q72&lt;&gt;P72,Q72&gt;0),1,0)</f>
        <v>0</v>
      </c>
      <c r="Z72" s="292"/>
    </row>
    <row r="73" spans="1:26" ht="15" thickBot="1" x14ac:dyDescent="0.4">
      <c r="A73" s="27">
        <v>18</v>
      </c>
      <c r="B73" s="329"/>
      <c r="C73" s="351"/>
      <c r="D73" s="353"/>
      <c r="E73" s="355"/>
      <c r="F73" s="260"/>
      <c r="G73" s="355"/>
      <c r="H73" s="355"/>
      <c r="I73" s="260"/>
      <c r="J73" s="355"/>
      <c r="K73" s="355"/>
      <c r="L73" s="260"/>
      <c r="M73" s="355"/>
      <c r="N73" s="355"/>
      <c r="O73" s="260"/>
      <c r="P73" s="355"/>
      <c r="Q73" s="355"/>
      <c r="R73" s="260"/>
      <c r="S73" s="355"/>
      <c r="T73" s="355"/>
      <c r="U73" s="35"/>
      <c r="V73" s="24"/>
      <c r="W73" s="303"/>
      <c r="X73" s="305"/>
      <c r="Y73" s="307"/>
      <c r="Z73" s="292"/>
    </row>
    <row r="74" spans="1:26" ht="15" thickBot="1" x14ac:dyDescent="0.4">
      <c r="B74" s="328" t="s">
        <v>294</v>
      </c>
      <c r="C74" s="350">
        <v>45412</v>
      </c>
      <c r="D74" s="352"/>
      <c r="E74" s="354"/>
      <c r="F74" s="259"/>
      <c r="G74" s="354"/>
      <c r="H74" s="354"/>
      <c r="I74" s="259"/>
      <c r="J74" s="354"/>
      <c r="K74" s="354"/>
      <c r="L74" s="259"/>
      <c r="M74" s="354"/>
      <c r="N74" s="354"/>
      <c r="O74" s="259"/>
      <c r="P74" s="354"/>
      <c r="Q74" s="354"/>
      <c r="R74" s="259"/>
      <c r="S74" s="354"/>
      <c r="T74" s="354"/>
      <c r="U74" s="34"/>
      <c r="V74" s="24">
        <f t="shared" si="65"/>
        <v>0</v>
      </c>
      <c r="W74" s="302">
        <f>COUNT(E74,H74,K74,N74,Q74,T74)</f>
        <v>0</v>
      </c>
      <c r="X74" s="304">
        <f t="shared" ref="X74" si="72">IF(AND(D74&lt;&gt;E74,D74&gt;0),1,0)+IF(AND(G74&lt;&gt;H74,G74&gt;0),1,0)+IF(AND(J74&lt;&gt;K74,J74&gt;0),1,0)+IF(AND(M74&lt;&gt;N74,M74&gt;0),1,0)+IF(AND(P74&lt;&gt;Q74,P74&gt;0),1,0)</f>
        <v>0</v>
      </c>
      <c r="Y74" s="306">
        <f t="shared" ref="Y74" si="73">IF(AND(E74&lt;&gt;D74,E74&gt;0),1,0)+IF(AND(H74&lt;&gt;G74,H74&gt;0),1,0)+IF(AND(K74&lt;&gt;J74,K74&gt;0),1,0)+IF(AND(N74&lt;&gt;M74,N74&gt;0),1,0)+IF(AND(Q74&lt;&gt;P74,Q74&gt;0),1,0)</f>
        <v>0</v>
      </c>
      <c r="Z74" s="292"/>
    </row>
    <row r="75" spans="1:26" ht="15" thickBot="1" x14ac:dyDescent="0.4">
      <c r="B75" s="329"/>
      <c r="C75" s="351"/>
      <c r="D75" s="353"/>
      <c r="E75" s="355"/>
      <c r="F75" s="260"/>
      <c r="G75" s="355"/>
      <c r="H75" s="355"/>
      <c r="I75" s="260"/>
      <c r="J75" s="355"/>
      <c r="K75" s="355"/>
      <c r="L75" s="260"/>
      <c r="M75" s="355"/>
      <c r="N75" s="355"/>
      <c r="O75" s="260"/>
      <c r="P75" s="355"/>
      <c r="Q75" s="355"/>
      <c r="R75" s="260"/>
      <c r="S75" s="355"/>
      <c r="T75" s="355"/>
      <c r="U75" s="35"/>
      <c r="V75" s="24"/>
      <c r="W75" s="303"/>
      <c r="X75" s="305"/>
      <c r="Y75" s="307"/>
      <c r="Z75" s="292"/>
    </row>
    <row r="76" spans="1:26" ht="15" thickBot="1" x14ac:dyDescent="0.4">
      <c r="B76" s="328" t="s">
        <v>295</v>
      </c>
      <c r="C76" s="295">
        <v>45413</v>
      </c>
      <c r="D76" s="296"/>
      <c r="E76" s="298"/>
      <c r="F76" s="34"/>
      <c r="G76" s="298"/>
      <c r="H76" s="298"/>
      <c r="I76" s="34"/>
      <c r="J76" s="298"/>
      <c r="K76" s="298"/>
      <c r="L76" s="34"/>
      <c r="M76" s="298"/>
      <c r="N76" s="298"/>
      <c r="O76" s="34"/>
      <c r="P76" s="298"/>
      <c r="Q76" s="298"/>
      <c r="R76" s="34"/>
      <c r="S76" s="298"/>
      <c r="T76" s="298"/>
      <c r="U76" s="34"/>
      <c r="V76" s="24">
        <f t="shared" si="65"/>
        <v>0</v>
      </c>
      <c r="W76" s="302">
        <f>COUNT(E76,H76,K76,N76,Q76,T76)</f>
        <v>0</v>
      </c>
      <c r="X76" s="304">
        <f t="shared" ref="X76" si="74">IF(AND(D76&lt;&gt;E76,D76&gt;0),1,0)+IF(AND(G76&lt;&gt;H76,G76&gt;0),1,0)+IF(AND(J76&lt;&gt;K76,J76&gt;0),1,0)+IF(AND(M76&lt;&gt;N76,M76&gt;0),1,0)+IF(AND(P76&lt;&gt;Q76,P76&gt;0),1,0)</f>
        <v>0</v>
      </c>
      <c r="Y76" s="306">
        <f t="shared" ref="Y76" si="75">IF(AND(E76&lt;&gt;D76,E76&gt;0),1,0)+IF(AND(H76&lt;&gt;G76,H76&gt;0),1,0)+IF(AND(K76&lt;&gt;J76,K76&gt;0),1,0)+IF(AND(N76&lt;&gt;M76,N76&gt;0),1,0)+IF(AND(Q76&lt;&gt;P76,Q76&gt;0),1,0)</f>
        <v>0</v>
      </c>
      <c r="Z76" s="292"/>
    </row>
    <row r="77" spans="1:26" ht="15" thickBot="1" x14ac:dyDescent="0.4">
      <c r="B77" s="329"/>
      <c r="C77" s="294"/>
      <c r="D77" s="297"/>
      <c r="E77" s="299"/>
      <c r="F77" s="35"/>
      <c r="G77" s="299"/>
      <c r="H77" s="299"/>
      <c r="I77" s="35"/>
      <c r="J77" s="299"/>
      <c r="K77" s="299"/>
      <c r="L77" s="35"/>
      <c r="M77" s="299"/>
      <c r="N77" s="299"/>
      <c r="O77" s="35"/>
      <c r="P77" s="299"/>
      <c r="Q77" s="299"/>
      <c r="R77" s="35"/>
      <c r="S77" s="299"/>
      <c r="T77" s="299"/>
      <c r="U77" s="35"/>
      <c r="V77" s="24"/>
      <c r="W77" s="303"/>
      <c r="X77" s="305"/>
      <c r="Y77" s="307"/>
      <c r="Z77" s="292"/>
    </row>
    <row r="78" spans="1:26" ht="15" thickBot="1" x14ac:dyDescent="0.4">
      <c r="B78" s="328" t="s">
        <v>296</v>
      </c>
      <c r="C78" s="295">
        <v>45414</v>
      </c>
      <c r="D78" s="296"/>
      <c r="E78" s="298"/>
      <c r="F78" s="34"/>
      <c r="G78" s="298"/>
      <c r="H78" s="298"/>
      <c r="I78" s="34"/>
      <c r="J78" s="298"/>
      <c r="K78" s="298">
        <v>100</v>
      </c>
      <c r="L78" s="34"/>
      <c r="M78" s="298"/>
      <c r="N78" s="298"/>
      <c r="O78" s="34"/>
      <c r="P78" s="298"/>
      <c r="Q78" s="298">
        <v>51</v>
      </c>
      <c r="R78" s="34"/>
      <c r="S78" s="298"/>
      <c r="T78" s="298"/>
      <c r="U78" s="34"/>
      <c r="V78" s="24">
        <f t="shared" si="65"/>
        <v>0</v>
      </c>
      <c r="W78" s="302">
        <f>COUNT(E78,H78,K78,N78,Q78,T78)</f>
        <v>2</v>
      </c>
      <c r="X78" s="304">
        <f t="shared" ref="X78" si="76">IF(AND(D78&lt;&gt;E78,D78&gt;0),1,0)+IF(AND(G78&lt;&gt;H78,G78&gt;0),1,0)+IF(AND(J78&lt;&gt;K78,J78&gt;0),1,0)+IF(AND(M78&lt;&gt;N78,M78&gt;0),1,0)+IF(AND(P78&lt;&gt;Q78,P78&gt;0),1,0)</f>
        <v>0</v>
      </c>
      <c r="Y78" s="306">
        <f t="shared" ref="Y78" si="77">IF(AND(E78&lt;&gt;D78,E78&gt;0),1,0)+IF(AND(H78&lt;&gt;G78,H78&gt;0),1,0)+IF(AND(K78&lt;&gt;J78,K78&gt;0),1,0)+IF(AND(N78&lt;&gt;M78,N78&gt;0),1,0)+IF(AND(Q78&lt;&gt;P78,Q78&gt;0),1,0)</f>
        <v>2</v>
      </c>
      <c r="Z78" s="292"/>
    </row>
    <row r="79" spans="1:26" ht="15" thickBot="1" x14ac:dyDescent="0.4">
      <c r="B79" s="329"/>
      <c r="C79" s="294"/>
      <c r="D79" s="297"/>
      <c r="E79" s="299"/>
      <c r="F79" s="35"/>
      <c r="G79" s="299"/>
      <c r="H79" s="299"/>
      <c r="I79" s="35"/>
      <c r="J79" s="299"/>
      <c r="K79" s="299"/>
      <c r="L79" s="35"/>
      <c r="M79" s="299"/>
      <c r="N79" s="299"/>
      <c r="O79" s="35"/>
      <c r="P79" s="299"/>
      <c r="Q79" s="299"/>
      <c r="R79" s="35" t="s">
        <v>301</v>
      </c>
      <c r="S79" s="299"/>
      <c r="T79" s="299"/>
      <c r="U79" s="35"/>
      <c r="V79" s="24"/>
      <c r="W79" s="303"/>
      <c r="X79" s="305"/>
      <c r="Y79" s="307"/>
      <c r="Z79" s="292"/>
    </row>
    <row r="80" spans="1:26" ht="15" thickBot="1" x14ac:dyDescent="0.4">
      <c r="B80" s="328" t="s">
        <v>297</v>
      </c>
      <c r="C80" s="295">
        <v>45415</v>
      </c>
      <c r="D80" s="296"/>
      <c r="E80" s="298">
        <v>109</v>
      </c>
      <c r="F80" s="34"/>
      <c r="G80" s="298"/>
      <c r="H80" s="298">
        <v>96</v>
      </c>
      <c r="I80" s="34"/>
      <c r="J80" s="298">
        <v>100</v>
      </c>
      <c r="K80" s="298">
        <v>100</v>
      </c>
      <c r="L80" s="34"/>
      <c r="M80" s="298"/>
      <c r="N80" s="298">
        <v>67</v>
      </c>
      <c r="O80" s="34"/>
      <c r="P80" s="298">
        <v>51</v>
      </c>
      <c r="Q80" s="298">
        <v>51</v>
      </c>
      <c r="R80" s="34"/>
      <c r="S80" s="298"/>
      <c r="T80" s="298"/>
      <c r="U80" s="34"/>
      <c r="V80" s="24">
        <f t="shared" si="65"/>
        <v>0</v>
      </c>
      <c r="W80" s="302">
        <f>COUNT(E80,H80,K80,N80,Q80,T80)</f>
        <v>5</v>
      </c>
      <c r="X80" s="304">
        <f t="shared" ref="X80" si="78">IF(AND(D80&lt;&gt;E80,D80&gt;0),1,0)+IF(AND(G80&lt;&gt;H80,G80&gt;0),1,0)+IF(AND(J80&lt;&gt;K80,J80&gt;0),1,0)+IF(AND(M80&lt;&gt;N80,M80&gt;0),1,0)+IF(AND(P80&lt;&gt;Q80,P80&gt;0),1,0)</f>
        <v>0</v>
      </c>
      <c r="Y80" s="306">
        <f t="shared" ref="Y80" si="79">IF(AND(E80&lt;&gt;D80,E80&gt;0),1,0)+IF(AND(H80&lt;&gt;G80,H80&gt;0),1,0)+IF(AND(K80&lt;&gt;J80,K80&gt;0),1,0)+IF(AND(N80&lt;&gt;M80,N80&gt;0),1,0)+IF(AND(Q80&lt;&gt;P80,Q80&gt;0),1,0)</f>
        <v>3</v>
      </c>
      <c r="Z80" s="292"/>
    </row>
    <row r="81" spans="1:26" ht="15" thickBot="1" x14ac:dyDescent="0.4">
      <c r="B81" s="329"/>
      <c r="C81" s="294"/>
      <c r="D81" s="297"/>
      <c r="E81" s="299"/>
      <c r="F81" s="35" t="s">
        <v>302</v>
      </c>
      <c r="G81" s="299"/>
      <c r="H81" s="299"/>
      <c r="I81" s="35"/>
      <c r="J81" s="299"/>
      <c r="K81" s="299"/>
      <c r="L81" s="35"/>
      <c r="M81" s="299"/>
      <c r="N81" s="299"/>
      <c r="O81" s="35"/>
      <c r="P81" s="299"/>
      <c r="Q81" s="299"/>
      <c r="R81" s="35" t="s">
        <v>303</v>
      </c>
      <c r="S81" s="299"/>
      <c r="T81" s="299"/>
      <c r="U81" s="35"/>
      <c r="V81" s="24"/>
      <c r="W81" s="303"/>
      <c r="X81" s="305"/>
      <c r="Y81" s="307"/>
      <c r="Z81" s="292"/>
    </row>
    <row r="82" spans="1:26" ht="15" thickBot="1" x14ac:dyDescent="0.4">
      <c r="A82" s="27" t="s">
        <v>304</v>
      </c>
      <c r="B82" s="328" t="s">
        <v>298</v>
      </c>
      <c r="C82" s="295">
        <v>45416</v>
      </c>
      <c r="D82" s="296">
        <v>109</v>
      </c>
      <c r="E82" s="298">
        <v>109</v>
      </c>
      <c r="F82" s="34">
        <v>2</v>
      </c>
      <c r="G82" s="298">
        <v>96</v>
      </c>
      <c r="H82" s="298">
        <v>96</v>
      </c>
      <c r="I82" s="34"/>
      <c r="J82" s="298">
        <v>100</v>
      </c>
      <c r="K82" s="298">
        <v>100</v>
      </c>
      <c r="L82" s="34"/>
      <c r="M82" s="298">
        <v>67</v>
      </c>
      <c r="N82" s="298">
        <v>67</v>
      </c>
      <c r="O82" s="34"/>
      <c r="P82" s="298">
        <v>51</v>
      </c>
      <c r="Q82" s="298">
        <v>51</v>
      </c>
      <c r="R82" s="34"/>
      <c r="S82" s="298"/>
      <c r="T82" s="298"/>
      <c r="U82" s="34"/>
      <c r="V82" s="24">
        <f t="shared" si="65"/>
        <v>2</v>
      </c>
      <c r="W82" s="302">
        <f>COUNT(E82,H82,K82,N82,Q82,T82)</f>
        <v>5</v>
      </c>
      <c r="X82" s="304">
        <f t="shared" ref="X82" si="80">IF(AND(D82&lt;&gt;E82,D82&gt;0),1,0)+IF(AND(G82&lt;&gt;H82,G82&gt;0),1,0)+IF(AND(J82&lt;&gt;K82,J82&gt;0),1,0)+IF(AND(M82&lt;&gt;N82,M82&gt;0),1,0)+IF(AND(P82&lt;&gt;Q82,P82&gt;0),1,0)</f>
        <v>0</v>
      </c>
      <c r="Y82" s="306">
        <f t="shared" ref="Y82" si="81">IF(AND(E82&lt;&gt;D82,E82&gt;0),1,0)+IF(AND(H82&lt;&gt;G82,H82&gt;0),1,0)+IF(AND(K82&lt;&gt;J82,K82&gt;0),1,0)+IF(AND(N82&lt;&gt;M82,N82&gt;0),1,0)+IF(AND(Q82&lt;&gt;P82,Q82&gt;0),1,0)</f>
        <v>0</v>
      </c>
      <c r="Z82" s="292"/>
    </row>
    <row r="83" spans="1:26" ht="15" thickBot="1" x14ac:dyDescent="0.4">
      <c r="B83" s="329"/>
      <c r="C83" s="294"/>
      <c r="D83" s="297"/>
      <c r="E83" s="299"/>
      <c r="F83" s="35"/>
      <c r="G83" s="299"/>
      <c r="H83" s="299"/>
      <c r="I83" s="35" t="s">
        <v>305</v>
      </c>
      <c r="J83" s="299"/>
      <c r="K83" s="299"/>
      <c r="L83" s="35"/>
      <c r="M83" s="299"/>
      <c r="N83" s="299"/>
      <c r="O83" s="35"/>
      <c r="P83" s="299"/>
      <c r="Q83" s="299"/>
      <c r="R83" s="35"/>
      <c r="S83" s="299"/>
      <c r="T83" s="299"/>
      <c r="U83" s="35"/>
      <c r="V83" s="24"/>
      <c r="W83" s="303"/>
      <c r="X83" s="305"/>
      <c r="Y83" s="307"/>
      <c r="Z83" s="292"/>
    </row>
    <row r="84" spans="1:26" ht="15" thickBot="1" x14ac:dyDescent="0.4">
      <c r="B84" s="328" t="s">
        <v>299</v>
      </c>
      <c r="C84" s="295">
        <v>45417</v>
      </c>
      <c r="D84" s="296">
        <v>109</v>
      </c>
      <c r="E84" s="308">
        <v>2</v>
      </c>
      <c r="F84" s="34">
        <v>2</v>
      </c>
      <c r="G84" s="298">
        <v>96</v>
      </c>
      <c r="H84" s="298"/>
      <c r="I84" s="34"/>
      <c r="J84" s="298">
        <v>100</v>
      </c>
      <c r="K84" s="298"/>
      <c r="L84" s="34"/>
      <c r="M84" s="298">
        <v>67</v>
      </c>
      <c r="N84" s="298">
        <v>67</v>
      </c>
      <c r="O84" s="34"/>
      <c r="P84" s="298">
        <v>51</v>
      </c>
      <c r="Q84" s="298"/>
      <c r="R84" s="34"/>
      <c r="S84" s="298"/>
      <c r="T84" s="298"/>
      <c r="U84" s="34"/>
      <c r="V84" s="24">
        <f t="shared" si="65"/>
        <v>2</v>
      </c>
      <c r="W84" s="302">
        <f>COUNT(E84,H84,K84,N84,Q84,T84)</f>
        <v>2</v>
      </c>
      <c r="X84" s="304">
        <f t="shared" ref="X84" si="82">IF(AND(D84&lt;&gt;E84,D84&gt;0),1,0)+IF(AND(G84&lt;&gt;H84,G84&gt;0),1,0)+IF(AND(J84&lt;&gt;K84,J84&gt;0),1,0)+IF(AND(M84&lt;&gt;N84,M84&gt;0),1,0)+IF(AND(P84&lt;&gt;Q84,P84&gt;0),1,0)</f>
        <v>4</v>
      </c>
      <c r="Y84" s="306">
        <f t="shared" ref="Y84" si="83">IF(AND(E84&lt;&gt;D84,E84&gt;0),1,0)+IF(AND(H84&lt;&gt;G84,H84&gt;0),1,0)+IF(AND(K84&lt;&gt;J84,K84&gt;0),1,0)+IF(AND(N84&lt;&gt;M84,N84&gt;0),1,0)+IF(AND(Q84&lt;&gt;P84,Q84&gt;0),1,0)</f>
        <v>1</v>
      </c>
      <c r="Z84" s="292"/>
    </row>
    <row r="85" spans="1:26" ht="15" thickBot="1" x14ac:dyDescent="0.4">
      <c r="B85" s="329"/>
      <c r="C85" s="294"/>
      <c r="D85" s="297"/>
      <c r="E85" s="309"/>
      <c r="F85" s="35"/>
      <c r="G85" s="299"/>
      <c r="H85" s="299"/>
      <c r="I85" s="35"/>
      <c r="J85" s="299"/>
      <c r="K85" s="299"/>
      <c r="L85" s="35"/>
      <c r="M85" s="299"/>
      <c r="N85" s="299"/>
      <c r="O85" s="35"/>
      <c r="P85" s="299"/>
      <c r="Q85" s="299"/>
      <c r="R85" s="35"/>
      <c r="S85" s="299"/>
      <c r="T85" s="299"/>
      <c r="U85" s="35"/>
      <c r="V85" s="24"/>
      <c r="W85" s="303"/>
      <c r="X85" s="305"/>
      <c r="Y85" s="307"/>
      <c r="Z85" s="292"/>
    </row>
    <row r="86" spans="1:26" ht="15" thickBot="1" x14ac:dyDescent="0.4">
      <c r="A86" s="27" t="s">
        <v>292</v>
      </c>
      <c r="B86" s="328" t="s">
        <v>293</v>
      </c>
      <c r="C86" s="295">
        <v>45418</v>
      </c>
      <c r="D86" s="316">
        <v>2</v>
      </c>
      <c r="E86" s="308">
        <v>2</v>
      </c>
      <c r="F86" s="34">
        <v>1</v>
      </c>
      <c r="G86" s="298"/>
      <c r="H86" s="298"/>
      <c r="I86" s="34"/>
      <c r="J86" s="298"/>
      <c r="K86" s="298"/>
      <c r="L86" s="34"/>
      <c r="M86" s="298">
        <v>67</v>
      </c>
      <c r="N86" s="298">
        <v>67</v>
      </c>
      <c r="O86" s="34"/>
      <c r="P86" s="298"/>
      <c r="Q86" s="298"/>
      <c r="R86" s="34"/>
      <c r="S86" s="298"/>
      <c r="T86" s="298"/>
      <c r="U86" s="34"/>
      <c r="V86" s="24">
        <f t="shared" si="65"/>
        <v>1</v>
      </c>
      <c r="W86" s="302">
        <f>COUNT(E86,H86,K86,N86,Q86,T86)</f>
        <v>2</v>
      </c>
      <c r="X86" s="304">
        <f t="shared" ref="X86" si="84">IF(AND(D86&lt;&gt;E86,D86&gt;0),1,0)+IF(AND(G86&lt;&gt;H86,G86&gt;0),1,0)+IF(AND(J86&lt;&gt;K86,J86&gt;0),1,0)+IF(AND(M86&lt;&gt;N86,M86&gt;0),1,0)+IF(AND(P86&lt;&gt;Q86,P86&gt;0),1,0)</f>
        <v>0</v>
      </c>
      <c r="Y86" s="306">
        <f t="shared" ref="Y86" si="85">IF(AND(E86&lt;&gt;D86,E86&gt;0),1,0)+IF(AND(H86&lt;&gt;G86,H86&gt;0),1,0)+IF(AND(K86&lt;&gt;J86,K86&gt;0),1,0)+IF(AND(N86&lt;&gt;M86,N86&gt;0),1,0)+IF(AND(Q86&lt;&gt;P86,Q86&gt;0),1,0)</f>
        <v>0</v>
      </c>
      <c r="Z86" s="292"/>
    </row>
    <row r="87" spans="1:26" ht="15" thickBot="1" x14ac:dyDescent="0.4">
      <c r="A87" s="27">
        <v>19</v>
      </c>
      <c r="B87" s="329"/>
      <c r="C87" s="294"/>
      <c r="D87" s="317"/>
      <c r="E87" s="309"/>
      <c r="F87" s="35"/>
      <c r="G87" s="299"/>
      <c r="H87" s="299"/>
      <c r="I87" s="35"/>
      <c r="J87" s="299"/>
      <c r="K87" s="299"/>
      <c r="L87" s="35"/>
      <c r="M87" s="299"/>
      <c r="N87" s="299"/>
      <c r="O87" s="35"/>
      <c r="P87" s="299"/>
      <c r="Q87" s="299"/>
      <c r="R87" s="35"/>
      <c r="S87" s="299"/>
      <c r="T87" s="299"/>
      <c r="U87" s="35"/>
      <c r="V87" s="24"/>
      <c r="W87" s="303"/>
      <c r="X87" s="305"/>
      <c r="Y87" s="307"/>
      <c r="Z87" s="292"/>
    </row>
    <row r="88" spans="1:26" ht="15" thickBot="1" x14ac:dyDescent="0.4">
      <c r="B88" s="328" t="s">
        <v>294</v>
      </c>
      <c r="C88" s="295">
        <v>45419</v>
      </c>
      <c r="D88" s="308">
        <v>2</v>
      </c>
      <c r="E88" s="308">
        <v>2</v>
      </c>
      <c r="F88" s="34">
        <v>1</v>
      </c>
      <c r="G88" s="298"/>
      <c r="H88" s="298"/>
      <c r="I88" s="34"/>
      <c r="J88" s="298"/>
      <c r="K88" s="298"/>
      <c r="L88" s="34"/>
      <c r="M88" s="298">
        <v>67</v>
      </c>
      <c r="N88" s="298"/>
      <c r="O88" s="34"/>
      <c r="P88" s="298"/>
      <c r="Q88" s="298"/>
      <c r="R88" s="34"/>
      <c r="S88" s="298"/>
      <c r="T88" s="298"/>
      <c r="U88" s="34"/>
      <c r="V88" s="24">
        <f t="shared" si="65"/>
        <v>1</v>
      </c>
      <c r="W88" s="302">
        <f>COUNT(E88,H88,K88,N88,Q88,T88)</f>
        <v>1</v>
      </c>
      <c r="X88" s="304">
        <f t="shared" ref="X88" si="86">IF(AND(D88&lt;&gt;E88,D88&gt;0),1,0)+IF(AND(G88&lt;&gt;H88,G88&gt;0),1,0)+IF(AND(J88&lt;&gt;K88,J88&gt;0),1,0)+IF(AND(M88&lt;&gt;N88,M88&gt;0),1,0)+IF(AND(P88&lt;&gt;Q88,P88&gt;0),1,0)</f>
        <v>1</v>
      </c>
      <c r="Y88" s="306">
        <f t="shared" ref="Y88" si="87">IF(AND(E88&lt;&gt;D88,E88&gt;0),1,0)+IF(AND(H88&lt;&gt;G88,H88&gt;0),1,0)+IF(AND(K88&lt;&gt;J88,K88&gt;0),1,0)+IF(AND(N88&lt;&gt;M88,N88&gt;0),1,0)+IF(AND(Q88&lt;&gt;P88,Q88&gt;0),1,0)</f>
        <v>0</v>
      </c>
      <c r="Z88" s="292"/>
    </row>
    <row r="89" spans="1:26" ht="15" thickBot="1" x14ac:dyDescent="0.4">
      <c r="B89" s="329"/>
      <c r="C89" s="294"/>
      <c r="D89" s="309"/>
      <c r="E89" s="309"/>
      <c r="F89" s="35"/>
      <c r="G89" s="299"/>
      <c r="H89" s="299"/>
      <c r="I89" s="35"/>
      <c r="J89" s="299"/>
      <c r="K89" s="299"/>
      <c r="L89" s="35"/>
      <c r="M89" s="299"/>
      <c r="N89" s="299"/>
      <c r="O89" s="35"/>
      <c r="P89" s="299"/>
      <c r="Q89" s="299"/>
      <c r="R89" s="35"/>
      <c r="S89" s="299"/>
      <c r="T89" s="299"/>
      <c r="U89" s="35"/>
      <c r="V89" s="24"/>
      <c r="W89" s="303"/>
      <c r="X89" s="305"/>
      <c r="Y89" s="307"/>
      <c r="Z89" s="292"/>
    </row>
    <row r="90" spans="1:26" ht="15" thickBot="1" x14ac:dyDescent="0.4">
      <c r="B90" s="328" t="s">
        <v>295</v>
      </c>
      <c r="C90" s="295">
        <v>45420</v>
      </c>
      <c r="D90" s="308">
        <v>2</v>
      </c>
      <c r="E90" s="308">
        <v>2</v>
      </c>
      <c r="F90" s="34">
        <v>1</v>
      </c>
      <c r="G90" s="298"/>
      <c r="H90" s="298"/>
      <c r="I90" s="34"/>
      <c r="J90" s="298"/>
      <c r="K90" s="298"/>
      <c r="L90" s="34"/>
      <c r="M90" s="298"/>
      <c r="N90" s="298"/>
      <c r="O90" s="34"/>
      <c r="P90" s="298"/>
      <c r="Q90" s="298"/>
      <c r="R90" s="34"/>
      <c r="S90" s="298"/>
      <c r="T90" s="298"/>
      <c r="U90" s="34"/>
      <c r="V90" s="24">
        <f t="shared" si="65"/>
        <v>1</v>
      </c>
      <c r="W90" s="302">
        <f>COUNT(E90,H90,K90,N90,Q90,T90)</f>
        <v>1</v>
      </c>
      <c r="X90" s="304">
        <f t="shared" ref="X90" si="88">IF(AND(D90&lt;&gt;E90,D90&gt;0),1,0)+IF(AND(G90&lt;&gt;H90,G90&gt;0),1,0)+IF(AND(J90&lt;&gt;K90,J90&gt;0),1,0)+IF(AND(M90&lt;&gt;N90,M90&gt;0),1,0)+IF(AND(P90&lt;&gt;Q90,P90&gt;0),1,0)</f>
        <v>0</v>
      </c>
      <c r="Y90" s="306">
        <f t="shared" ref="Y90" si="89">IF(AND(E90&lt;&gt;D90,E90&gt;0),1,0)+IF(AND(H90&lt;&gt;G90,H90&gt;0),1,0)+IF(AND(K90&lt;&gt;J90,K90&gt;0),1,0)+IF(AND(N90&lt;&gt;M90,N90&gt;0),1,0)+IF(AND(Q90&lt;&gt;P90,Q90&gt;0),1,0)</f>
        <v>0</v>
      </c>
      <c r="Z90" s="292"/>
    </row>
    <row r="91" spans="1:26" ht="15" thickBot="1" x14ac:dyDescent="0.4">
      <c r="B91" s="329"/>
      <c r="C91" s="294"/>
      <c r="D91" s="309"/>
      <c r="E91" s="309"/>
      <c r="F91" s="35"/>
      <c r="G91" s="299"/>
      <c r="H91" s="299"/>
      <c r="I91" s="35"/>
      <c r="J91" s="299"/>
      <c r="K91" s="299"/>
      <c r="L91" s="35"/>
      <c r="M91" s="299"/>
      <c r="N91" s="299"/>
      <c r="O91" s="35"/>
      <c r="P91" s="299"/>
      <c r="Q91" s="299"/>
      <c r="R91" s="35"/>
      <c r="S91" s="299"/>
      <c r="T91" s="299"/>
      <c r="U91" s="35"/>
      <c r="V91" s="24"/>
      <c r="W91" s="303"/>
      <c r="X91" s="305"/>
      <c r="Y91" s="307"/>
      <c r="Z91" s="292"/>
    </row>
    <row r="92" spans="1:26" ht="15" thickBot="1" x14ac:dyDescent="0.4">
      <c r="B92" s="328" t="s">
        <v>296</v>
      </c>
      <c r="C92" s="295">
        <v>45421</v>
      </c>
      <c r="D92" s="308">
        <v>2</v>
      </c>
      <c r="E92" s="308">
        <v>2</v>
      </c>
      <c r="F92" s="34">
        <v>1</v>
      </c>
      <c r="G92" s="298"/>
      <c r="H92" s="298">
        <v>72</v>
      </c>
      <c r="I92" s="34"/>
      <c r="J92" s="298"/>
      <c r="K92" s="308">
        <v>27</v>
      </c>
      <c r="L92" s="34"/>
      <c r="M92" s="251"/>
      <c r="N92" s="253">
        <v>25</v>
      </c>
      <c r="O92" s="34"/>
      <c r="P92" s="251"/>
      <c r="Q92" s="253">
        <v>25</v>
      </c>
      <c r="R92" s="34"/>
      <c r="S92" s="298"/>
      <c r="T92" s="298"/>
      <c r="U92" s="34"/>
      <c r="V92" s="24">
        <f t="shared" si="65"/>
        <v>1</v>
      </c>
      <c r="W92" s="302">
        <f>COUNT(E92,H92,K92,N92,Q92,T92)</f>
        <v>5</v>
      </c>
      <c r="X92" s="304">
        <f t="shared" ref="X92" si="90">IF(AND(D92&lt;&gt;E92,D92&gt;0),1,0)+IF(AND(G92&lt;&gt;H92,G92&gt;0),1,0)+IF(AND(J92&lt;&gt;K92,J92&gt;0),1,0)+IF(AND(M92&lt;&gt;N92,M92&gt;0),1,0)+IF(AND(P92&lt;&gt;Q92,P92&gt;0),1,0)</f>
        <v>0</v>
      </c>
      <c r="Y92" s="306">
        <f t="shared" ref="Y92" si="91">IF(AND(E92&lt;&gt;D92,E92&gt;0),1,0)+IF(AND(H92&lt;&gt;G92,H92&gt;0),1,0)+IF(AND(K92&lt;&gt;J92,K92&gt;0),1,0)+IF(AND(N92&lt;&gt;M92,N92&gt;0),1,0)+IF(AND(Q92&lt;&gt;P92,Q92&gt;0),1,0)</f>
        <v>4</v>
      </c>
      <c r="Z92" s="292"/>
    </row>
    <row r="93" spans="1:26" ht="15" thickBot="1" x14ac:dyDescent="0.4">
      <c r="B93" s="329"/>
      <c r="C93" s="294"/>
      <c r="D93" s="309"/>
      <c r="E93" s="309"/>
      <c r="F93" s="35"/>
      <c r="G93" s="299"/>
      <c r="H93" s="299"/>
      <c r="I93" s="35"/>
      <c r="J93" s="299"/>
      <c r="K93" s="309"/>
      <c r="L93" s="35" t="s">
        <v>241</v>
      </c>
      <c r="M93" s="252"/>
      <c r="N93" s="254"/>
      <c r="O93" s="35"/>
      <c r="P93" s="252"/>
      <c r="Q93" s="254"/>
      <c r="R93" s="35"/>
      <c r="S93" s="299"/>
      <c r="T93" s="299"/>
      <c r="U93" s="35"/>
      <c r="V93" s="24"/>
      <c r="W93" s="303"/>
      <c r="X93" s="305"/>
      <c r="Y93" s="307"/>
      <c r="Z93" s="292"/>
    </row>
    <row r="94" spans="1:26" ht="15" thickBot="1" x14ac:dyDescent="0.4">
      <c r="B94" s="328" t="s">
        <v>297</v>
      </c>
      <c r="C94" s="295">
        <v>45422</v>
      </c>
      <c r="D94" s="308">
        <v>2</v>
      </c>
      <c r="E94" s="308">
        <v>2</v>
      </c>
      <c r="F94" s="34">
        <v>1</v>
      </c>
      <c r="G94" s="298">
        <v>72</v>
      </c>
      <c r="H94" s="298">
        <v>72</v>
      </c>
      <c r="I94" s="34"/>
      <c r="J94" s="308">
        <v>27</v>
      </c>
      <c r="K94" s="308">
        <v>27</v>
      </c>
      <c r="L94" s="34">
        <v>1</v>
      </c>
      <c r="M94" s="253">
        <v>25</v>
      </c>
      <c r="N94" s="253">
        <v>25</v>
      </c>
      <c r="O94" s="34">
        <v>1</v>
      </c>
      <c r="P94" s="253">
        <v>25</v>
      </c>
      <c r="Q94" s="253">
        <v>25</v>
      </c>
      <c r="R94" s="34">
        <v>2</v>
      </c>
      <c r="S94" s="298"/>
      <c r="T94" s="298"/>
      <c r="U94" s="34"/>
      <c r="V94" s="24">
        <f t="shared" si="65"/>
        <v>5</v>
      </c>
      <c r="W94" s="302">
        <f>COUNT(E94,H94,K94,N94,Q94,T94)</f>
        <v>5</v>
      </c>
      <c r="X94" s="304">
        <f t="shared" ref="X94" si="92">IF(AND(D94&lt;&gt;E94,D94&gt;0),1,0)+IF(AND(G94&lt;&gt;H94,G94&gt;0),1,0)+IF(AND(J94&lt;&gt;K94,J94&gt;0),1,0)+IF(AND(M94&lt;&gt;N94,M94&gt;0),1,0)+IF(AND(P94&lt;&gt;Q94,P94&gt;0),1,0)</f>
        <v>0</v>
      </c>
      <c r="Y94" s="306">
        <f t="shared" ref="Y94" si="93">IF(AND(E94&lt;&gt;D94,E94&gt;0),1,0)+IF(AND(H94&lt;&gt;G94,H94&gt;0),1,0)+IF(AND(K94&lt;&gt;J94,K94&gt;0),1,0)+IF(AND(N94&lt;&gt;M94,N94&gt;0),1,0)+IF(AND(Q94&lt;&gt;P94,Q94&gt;0),1,0)</f>
        <v>0</v>
      </c>
      <c r="Z94" s="292"/>
    </row>
    <row r="95" spans="1:26" ht="15" thickBot="1" x14ac:dyDescent="0.4">
      <c r="B95" s="329"/>
      <c r="C95" s="294"/>
      <c r="D95" s="309"/>
      <c r="E95" s="309"/>
      <c r="F95" s="35"/>
      <c r="G95" s="299"/>
      <c r="H95" s="299"/>
      <c r="I95" s="35"/>
      <c r="J95" s="309"/>
      <c r="K95" s="309"/>
      <c r="L95" s="35"/>
      <c r="M95" s="254"/>
      <c r="N95" s="254"/>
      <c r="O95" s="35"/>
      <c r="P95" s="254"/>
      <c r="Q95" s="254"/>
      <c r="R95" s="35"/>
      <c r="S95" s="299"/>
      <c r="T95" s="299"/>
      <c r="U95" s="35"/>
      <c r="V95" s="24"/>
      <c r="W95" s="303"/>
      <c r="X95" s="305"/>
      <c r="Y95" s="307"/>
      <c r="Z95" s="292"/>
    </row>
    <row r="96" spans="1:26" ht="15" thickBot="1" x14ac:dyDescent="0.4">
      <c r="B96" s="328" t="s">
        <v>298</v>
      </c>
      <c r="C96" s="295">
        <v>45423</v>
      </c>
      <c r="D96" s="308">
        <v>2</v>
      </c>
      <c r="E96" s="308">
        <v>2</v>
      </c>
      <c r="F96" s="34">
        <v>1</v>
      </c>
      <c r="G96" s="298">
        <v>72</v>
      </c>
      <c r="H96" s="300"/>
      <c r="I96" s="34"/>
      <c r="J96" s="308">
        <v>27</v>
      </c>
      <c r="K96" s="308">
        <v>27</v>
      </c>
      <c r="L96" s="34">
        <v>1</v>
      </c>
      <c r="M96" s="253">
        <v>25</v>
      </c>
      <c r="N96" s="253">
        <v>25</v>
      </c>
      <c r="O96" s="34">
        <v>1</v>
      </c>
      <c r="P96" s="253">
        <v>25</v>
      </c>
      <c r="Q96" s="253">
        <v>25</v>
      </c>
      <c r="R96" s="34">
        <v>2</v>
      </c>
      <c r="S96" s="298"/>
      <c r="T96" s="298"/>
      <c r="U96" s="34"/>
      <c r="V96" s="24">
        <f t="shared" si="65"/>
        <v>5</v>
      </c>
      <c r="W96" s="302">
        <f>COUNT(E96,H96,K96,N96,Q96,T96)</f>
        <v>4</v>
      </c>
      <c r="X96" s="304">
        <f t="shared" ref="X96" si="94">IF(AND(D96&lt;&gt;E96,D96&gt;0),1,0)+IF(AND(G96&lt;&gt;H96,G96&gt;0),1,0)+IF(AND(J96&lt;&gt;K96,J96&gt;0),1,0)+IF(AND(M96&lt;&gt;N96,M96&gt;0),1,0)+IF(AND(P96&lt;&gt;Q96,P96&gt;0),1,0)</f>
        <v>1</v>
      </c>
      <c r="Y96" s="306">
        <f t="shared" ref="Y96" si="95">IF(AND(E96&lt;&gt;D96,E96&gt;0),1,0)+IF(AND(H96&lt;&gt;G96,H96&gt;0),1,0)+IF(AND(K96&lt;&gt;J96,K96&gt;0),1,0)+IF(AND(N96&lt;&gt;M96,N96&gt;0),1,0)+IF(AND(Q96&lt;&gt;P96,Q96&gt;0),1,0)</f>
        <v>0</v>
      </c>
      <c r="Z96" s="292"/>
    </row>
    <row r="97" spans="1:26" ht="15" thickBot="1" x14ac:dyDescent="0.4">
      <c r="B97" s="329"/>
      <c r="C97" s="294"/>
      <c r="D97" s="309"/>
      <c r="E97" s="309"/>
      <c r="F97" s="35"/>
      <c r="G97" s="299"/>
      <c r="H97" s="301"/>
      <c r="I97" s="35"/>
      <c r="J97" s="309"/>
      <c r="K97" s="309"/>
      <c r="L97" s="35"/>
      <c r="M97" s="254"/>
      <c r="N97" s="254"/>
      <c r="O97" s="35"/>
      <c r="P97" s="254"/>
      <c r="Q97" s="254"/>
      <c r="R97" s="35"/>
      <c r="S97" s="299"/>
      <c r="T97" s="299"/>
      <c r="U97" s="35"/>
      <c r="V97" s="24"/>
      <c r="W97" s="303"/>
      <c r="X97" s="305"/>
      <c r="Y97" s="307"/>
      <c r="Z97" s="292"/>
    </row>
    <row r="98" spans="1:26" ht="15" thickBot="1" x14ac:dyDescent="0.4">
      <c r="B98" s="328" t="s">
        <v>299</v>
      </c>
      <c r="C98" s="295">
        <v>45424</v>
      </c>
      <c r="D98" s="308">
        <v>2</v>
      </c>
      <c r="E98" s="298"/>
      <c r="F98" s="34">
        <v>1</v>
      </c>
      <c r="G98" s="300"/>
      <c r="H98" s="308">
        <v>13</v>
      </c>
      <c r="I98" s="34"/>
      <c r="J98" s="308">
        <v>27</v>
      </c>
      <c r="K98" s="308">
        <v>27</v>
      </c>
      <c r="L98" s="34">
        <v>1</v>
      </c>
      <c r="M98" s="308">
        <v>25</v>
      </c>
      <c r="N98" s="298"/>
      <c r="O98" s="34">
        <v>1</v>
      </c>
      <c r="P98" s="308">
        <v>25</v>
      </c>
      <c r="Q98" s="298"/>
      <c r="R98" s="34">
        <v>2</v>
      </c>
      <c r="S98" s="298"/>
      <c r="T98" s="298"/>
      <c r="U98" s="34"/>
      <c r="V98" s="24">
        <f t="shared" si="65"/>
        <v>5</v>
      </c>
      <c r="W98" s="302">
        <f>COUNT(E98,H98,K98,N98,Q98,T98)</f>
        <v>2</v>
      </c>
      <c r="X98" s="304">
        <f t="shared" ref="X98" si="96">IF(AND(D98&lt;&gt;E98,D98&gt;0),1,0)+IF(AND(G98&lt;&gt;H98,G98&gt;0),1,0)+IF(AND(J98&lt;&gt;K98,J98&gt;0),1,0)+IF(AND(M98&lt;&gt;N98,M98&gt;0),1,0)+IF(AND(P98&lt;&gt;Q98,P98&gt;0),1,0)</f>
        <v>3</v>
      </c>
      <c r="Y98" s="306">
        <f t="shared" ref="Y98" si="97">IF(AND(E98&lt;&gt;D98,E98&gt;0),1,0)+IF(AND(H98&lt;&gt;G98,H98&gt;0),1,0)+IF(AND(K98&lt;&gt;J98,K98&gt;0),1,0)+IF(AND(N98&lt;&gt;M98,N98&gt;0),1,0)+IF(AND(Q98&lt;&gt;P98,Q98&gt;0),1,0)</f>
        <v>1</v>
      </c>
      <c r="Z98" s="292"/>
    </row>
    <row r="99" spans="1:26" ht="15" thickBot="1" x14ac:dyDescent="0.4">
      <c r="B99" s="329"/>
      <c r="C99" s="294"/>
      <c r="D99" s="309"/>
      <c r="E99" s="299"/>
      <c r="F99" s="35"/>
      <c r="G99" s="301"/>
      <c r="H99" s="309"/>
      <c r="I99" s="35" t="s">
        <v>302</v>
      </c>
      <c r="J99" s="309"/>
      <c r="K99" s="309"/>
      <c r="L99" s="35"/>
      <c r="M99" s="309"/>
      <c r="N99" s="299"/>
      <c r="O99" s="35"/>
      <c r="P99" s="309"/>
      <c r="Q99" s="299"/>
      <c r="R99" s="35"/>
      <c r="S99" s="299"/>
      <c r="T99" s="299"/>
      <c r="U99" s="35"/>
      <c r="V99" s="24"/>
      <c r="W99" s="303"/>
      <c r="X99" s="305"/>
      <c r="Y99" s="307"/>
      <c r="Z99" s="292"/>
    </row>
    <row r="100" spans="1:26" ht="15" thickBot="1" x14ac:dyDescent="0.4">
      <c r="A100" s="27" t="s">
        <v>292</v>
      </c>
      <c r="B100" s="328" t="s">
        <v>293</v>
      </c>
      <c r="C100" s="295">
        <v>45425</v>
      </c>
      <c r="D100" s="298"/>
      <c r="E100" s="298"/>
      <c r="F100" s="34"/>
      <c r="G100" s="308">
        <v>13</v>
      </c>
      <c r="H100" s="308">
        <v>13</v>
      </c>
      <c r="I100" s="34">
        <v>2</v>
      </c>
      <c r="J100" s="308">
        <v>27</v>
      </c>
      <c r="K100" s="298"/>
      <c r="L100" s="34">
        <v>1</v>
      </c>
      <c r="M100" s="300"/>
      <c r="N100" s="298"/>
      <c r="O100" s="34"/>
      <c r="P100" s="300"/>
      <c r="Q100" s="298"/>
      <c r="R100" s="34"/>
      <c r="S100" s="298"/>
      <c r="T100" s="298"/>
      <c r="U100" s="34"/>
      <c r="V100" s="24">
        <f t="shared" si="65"/>
        <v>3</v>
      </c>
      <c r="W100" s="302">
        <f>COUNT(E100,H100,K100,N100,Q100,T100)</f>
        <v>1</v>
      </c>
      <c r="X100" s="304">
        <f t="shared" ref="X100" si="98">IF(AND(D100&lt;&gt;E100,D100&gt;0),1,0)+IF(AND(G100&lt;&gt;H100,G100&gt;0),1,0)+IF(AND(J100&lt;&gt;K100,J100&gt;0),1,0)+IF(AND(M100&lt;&gt;N100,M100&gt;0),1,0)+IF(AND(P100&lt;&gt;Q100,P100&gt;0),1,0)</f>
        <v>1</v>
      </c>
      <c r="Y100" s="306">
        <f t="shared" ref="Y100" si="99">IF(AND(E100&lt;&gt;D100,E100&gt;0),1,0)+IF(AND(H100&lt;&gt;G100,H100&gt;0),1,0)+IF(AND(K100&lt;&gt;J100,K100&gt;0),1,0)+IF(AND(N100&lt;&gt;M100,N100&gt;0),1,0)+IF(AND(Q100&lt;&gt;P100,Q100&gt;0),1,0)</f>
        <v>0</v>
      </c>
      <c r="Z100" s="292"/>
    </row>
    <row r="101" spans="1:26" ht="15" thickBot="1" x14ac:dyDescent="0.4">
      <c r="A101" s="27">
        <v>20</v>
      </c>
      <c r="B101" s="329"/>
      <c r="C101" s="294"/>
      <c r="D101" s="299"/>
      <c r="E101" s="299"/>
      <c r="F101" s="35"/>
      <c r="G101" s="309"/>
      <c r="H101" s="309"/>
      <c r="I101" s="35"/>
      <c r="J101" s="309"/>
      <c r="K101" s="299"/>
      <c r="L101" s="35"/>
      <c r="M101" s="301"/>
      <c r="N101" s="299"/>
      <c r="O101" s="35"/>
      <c r="P101" s="301"/>
      <c r="Q101" s="299"/>
      <c r="R101" s="35"/>
      <c r="S101" s="299"/>
      <c r="T101" s="299"/>
      <c r="U101" s="35"/>
      <c r="V101" s="24"/>
      <c r="W101" s="303"/>
      <c r="X101" s="305"/>
      <c r="Y101" s="307"/>
      <c r="Z101" s="292"/>
    </row>
    <row r="102" spans="1:26" ht="15" thickBot="1" x14ac:dyDescent="0.4">
      <c r="B102" s="328" t="s">
        <v>294</v>
      </c>
      <c r="C102" s="295">
        <v>45426</v>
      </c>
      <c r="D102" s="298"/>
      <c r="E102" s="298"/>
      <c r="F102" s="34"/>
      <c r="G102" s="308">
        <v>13</v>
      </c>
      <c r="H102" s="308">
        <v>13</v>
      </c>
      <c r="I102" s="34">
        <v>2</v>
      </c>
      <c r="J102" s="298"/>
      <c r="K102" s="298"/>
      <c r="L102" s="34"/>
      <c r="M102" s="298"/>
      <c r="N102" s="298"/>
      <c r="O102" s="34"/>
      <c r="P102" s="298"/>
      <c r="Q102" s="298"/>
      <c r="R102" s="34"/>
      <c r="S102" s="298"/>
      <c r="T102" s="298"/>
      <c r="U102" s="34"/>
      <c r="V102" s="24">
        <f t="shared" si="65"/>
        <v>2</v>
      </c>
      <c r="W102" s="302">
        <f>COUNT(E102,H102,K102,N102,Q102,T102)</f>
        <v>1</v>
      </c>
      <c r="X102" s="304">
        <f t="shared" ref="X102" si="100">IF(AND(D102&lt;&gt;E102,D102&gt;0),1,0)+IF(AND(G102&lt;&gt;H102,G102&gt;0),1,0)+IF(AND(J102&lt;&gt;K102,J102&gt;0),1,0)+IF(AND(M102&lt;&gt;N102,M102&gt;0),1,0)+IF(AND(P102&lt;&gt;Q102,P102&gt;0),1,0)</f>
        <v>0</v>
      </c>
      <c r="Y102" s="306">
        <f t="shared" ref="Y102" si="101">IF(AND(E102&lt;&gt;D102,E102&gt;0),1,0)+IF(AND(H102&lt;&gt;G102,H102&gt;0),1,0)+IF(AND(K102&lt;&gt;J102,K102&gt;0),1,0)+IF(AND(N102&lt;&gt;M102,N102&gt;0),1,0)+IF(AND(Q102&lt;&gt;P102,Q102&gt;0),1,0)</f>
        <v>0</v>
      </c>
      <c r="Z102" s="292"/>
    </row>
    <row r="103" spans="1:26" ht="15" thickBot="1" x14ac:dyDescent="0.4">
      <c r="B103" s="329"/>
      <c r="C103" s="294"/>
      <c r="D103" s="299"/>
      <c r="E103" s="299"/>
      <c r="F103" s="35"/>
      <c r="G103" s="309"/>
      <c r="H103" s="309"/>
      <c r="I103" s="35"/>
      <c r="J103" s="299"/>
      <c r="K103" s="299"/>
      <c r="L103" s="35"/>
      <c r="M103" s="299"/>
      <c r="N103" s="299"/>
      <c r="O103" s="35"/>
      <c r="P103" s="299"/>
      <c r="Q103" s="299"/>
      <c r="R103" s="35"/>
      <c r="S103" s="299"/>
      <c r="T103" s="299"/>
      <c r="U103" s="35"/>
      <c r="V103" s="24"/>
      <c r="W103" s="303"/>
      <c r="X103" s="305"/>
      <c r="Y103" s="307"/>
      <c r="Z103" s="292"/>
    </row>
    <row r="104" spans="1:26" ht="15" thickBot="1" x14ac:dyDescent="0.4">
      <c r="B104" s="328" t="s">
        <v>295</v>
      </c>
      <c r="C104" s="295">
        <v>45427</v>
      </c>
      <c r="D104" s="298"/>
      <c r="E104" s="298"/>
      <c r="F104" s="34"/>
      <c r="G104" s="308">
        <v>13</v>
      </c>
      <c r="H104" s="308">
        <v>13</v>
      </c>
      <c r="I104" s="34">
        <v>2</v>
      </c>
      <c r="J104" s="298"/>
      <c r="K104" s="298"/>
      <c r="L104" s="34"/>
      <c r="M104" s="298"/>
      <c r="N104" s="298"/>
      <c r="O104" s="34"/>
      <c r="P104" s="298"/>
      <c r="Q104" s="308">
        <v>10</v>
      </c>
      <c r="R104" s="34"/>
      <c r="S104" s="298"/>
      <c r="T104" s="298"/>
      <c r="U104" s="34"/>
      <c r="V104" s="24">
        <f t="shared" si="65"/>
        <v>2</v>
      </c>
      <c r="W104" s="302">
        <f>COUNT(E104,H104,K104,N104,Q104,T104)</f>
        <v>2</v>
      </c>
      <c r="X104" s="304">
        <f t="shared" ref="X104" si="102">IF(AND(D104&lt;&gt;E104,D104&gt;0),1,0)+IF(AND(G104&lt;&gt;H104,G104&gt;0),1,0)+IF(AND(J104&lt;&gt;K104,J104&gt;0),1,0)+IF(AND(M104&lt;&gt;N104,M104&gt;0),1,0)+IF(AND(P104&lt;&gt;Q104,P104&gt;0),1,0)</f>
        <v>0</v>
      </c>
      <c r="Y104" s="306">
        <f t="shared" ref="Y104" si="103">IF(AND(E104&lt;&gt;D104,E104&gt;0),1,0)+IF(AND(H104&lt;&gt;G104,H104&gt;0),1,0)+IF(AND(K104&lt;&gt;J104,K104&gt;0),1,0)+IF(AND(N104&lt;&gt;M104,N104&gt;0),1,0)+IF(AND(Q104&lt;&gt;P104,Q104&gt;0),1,0)</f>
        <v>1</v>
      </c>
      <c r="Z104" s="292"/>
    </row>
    <row r="105" spans="1:26" ht="15" thickBot="1" x14ac:dyDescent="0.4">
      <c r="B105" s="329"/>
      <c r="C105" s="294"/>
      <c r="D105" s="299"/>
      <c r="E105" s="299"/>
      <c r="F105" s="35"/>
      <c r="G105" s="309"/>
      <c r="H105" s="309"/>
      <c r="I105" s="35"/>
      <c r="J105" s="299"/>
      <c r="K105" s="299"/>
      <c r="L105" s="35"/>
      <c r="M105" s="299"/>
      <c r="N105" s="299"/>
      <c r="O105" s="35"/>
      <c r="P105" s="299"/>
      <c r="Q105" s="309"/>
      <c r="R105" s="35" t="s">
        <v>306</v>
      </c>
      <c r="S105" s="299"/>
      <c r="T105" s="299"/>
      <c r="U105" s="35"/>
      <c r="V105" s="24"/>
      <c r="W105" s="303"/>
      <c r="X105" s="305"/>
      <c r="Y105" s="307"/>
      <c r="Z105" s="292"/>
    </row>
    <row r="106" spans="1:26" ht="15" thickBot="1" x14ac:dyDescent="0.4">
      <c r="B106" s="328" t="s">
        <v>296</v>
      </c>
      <c r="C106" s="295">
        <v>45428</v>
      </c>
      <c r="D106" s="298"/>
      <c r="E106" s="298">
        <v>98</v>
      </c>
      <c r="F106" s="34"/>
      <c r="G106" s="308">
        <v>13</v>
      </c>
      <c r="H106" s="298"/>
      <c r="I106" s="34">
        <v>2</v>
      </c>
      <c r="J106" s="298"/>
      <c r="K106" s="298"/>
      <c r="L106" s="34"/>
      <c r="M106" s="298"/>
      <c r="N106" s="298"/>
      <c r="O106" s="34"/>
      <c r="P106" s="308">
        <v>10</v>
      </c>
      <c r="Q106" s="308">
        <v>10</v>
      </c>
      <c r="R106" s="34">
        <v>2</v>
      </c>
      <c r="S106" s="298"/>
      <c r="T106" s="298"/>
      <c r="U106" s="34"/>
      <c r="V106" s="24">
        <f t="shared" si="65"/>
        <v>4</v>
      </c>
      <c r="W106" s="302">
        <f>COUNT(E106,H106,K106,N106,Q106,T106)</f>
        <v>2</v>
      </c>
      <c r="X106" s="304">
        <f t="shared" ref="X106" si="104">IF(AND(D106&lt;&gt;E106,D106&gt;0),1,0)+IF(AND(G106&lt;&gt;H106,G106&gt;0),1,0)+IF(AND(J106&lt;&gt;K106,J106&gt;0),1,0)+IF(AND(M106&lt;&gt;N106,M106&gt;0),1,0)+IF(AND(P106&lt;&gt;Q106,P106&gt;0),1,0)</f>
        <v>1</v>
      </c>
      <c r="Y106" s="306">
        <f t="shared" ref="Y106" si="105">IF(AND(E106&lt;&gt;D106,E106&gt;0),1,0)+IF(AND(H106&lt;&gt;G106,H106&gt;0),1,0)+IF(AND(K106&lt;&gt;J106,K106&gt;0),1,0)+IF(AND(N106&lt;&gt;M106,N106&gt;0),1,0)+IF(AND(Q106&lt;&gt;P106,Q106&gt;0),1,0)</f>
        <v>1</v>
      </c>
      <c r="Z106" s="292"/>
    </row>
    <row r="107" spans="1:26" ht="15" thickBot="1" x14ac:dyDescent="0.4">
      <c r="B107" s="329"/>
      <c r="C107" s="294"/>
      <c r="D107" s="299"/>
      <c r="E107" s="299"/>
      <c r="F107" s="35" t="s">
        <v>307</v>
      </c>
      <c r="G107" s="309"/>
      <c r="H107" s="299"/>
      <c r="I107" s="35"/>
      <c r="J107" s="299"/>
      <c r="K107" s="299"/>
      <c r="L107" s="35"/>
      <c r="M107" s="299"/>
      <c r="N107" s="299"/>
      <c r="O107" s="35"/>
      <c r="P107" s="309"/>
      <c r="Q107" s="309"/>
      <c r="R107" s="35"/>
      <c r="S107" s="299"/>
      <c r="T107" s="299"/>
      <c r="U107" s="35"/>
      <c r="V107" s="24"/>
      <c r="W107" s="303"/>
      <c r="X107" s="305"/>
      <c r="Y107" s="307"/>
      <c r="Z107" s="292"/>
    </row>
    <row r="108" spans="1:26" ht="15" thickBot="1" x14ac:dyDescent="0.4">
      <c r="B108" s="328" t="s">
        <v>297</v>
      </c>
      <c r="C108" s="295">
        <v>45429</v>
      </c>
      <c r="D108" s="298">
        <v>98</v>
      </c>
      <c r="E108" s="298">
        <v>98</v>
      </c>
      <c r="F108" s="34"/>
      <c r="G108" s="298"/>
      <c r="H108" s="298">
        <v>112</v>
      </c>
      <c r="I108" s="34"/>
      <c r="J108" s="298"/>
      <c r="K108" s="308">
        <v>84</v>
      </c>
      <c r="L108" s="34"/>
      <c r="M108" s="298"/>
      <c r="N108" s="298">
        <v>108</v>
      </c>
      <c r="O108" s="34"/>
      <c r="P108" s="308">
        <v>10</v>
      </c>
      <c r="Q108" s="308">
        <v>10</v>
      </c>
      <c r="R108" s="34">
        <v>2</v>
      </c>
      <c r="S108" s="298"/>
      <c r="T108" s="298"/>
      <c r="U108" s="34"/>
      <c r="V108" s="24">
        <f t="shared" si="65"/>
        <v>2</v>
      </c>
      <c r="W108" s="302">
        <f>COUNT(E108,H108,K108,N108,Q108,T108)</f>
        <v>5</v>
      </c>
      <c r="X108" s="304">
        <f t="shared" ref="X108" si="106">IF(AND(D108&lt;&gt;E108,D108&gt;0),1,0)+IF(AND(G108&lt;&gt;H108,G108&gt;0),1,0)+IF(AND(J108&lt;&gt;K108,J108&gt;0),1,0)+IF(AND(M108&lt;&gt;N108,M108&gt;0),1,0)+IF(AND(P108&lt;&gt;Q108,P108&gt;0),1,0)</f>
        <v>0</v>
      </c>
      <c r="Y108" s="306">
        <f t="shared" ref="Y108" si="107">IF(AND(E108&lt;&gt;D108,E108&gt;0),1,0)+IF(AND(H108&lt;&gt;G108,H108&gt;0),1,0)+IF(AND(K108&lt;&gt;J108,K108&gt;0),1,0)+IF(AND(N108&lt;&gt;M108,N108&gt;0),1,0)+IF(AND(Q108&lt;&gt;P108,Q108&gt;0),1,0)</f>
        <v>3</v>
      </c>
      <c r="Z108" s="292"/>
    </row>
    <row r="109" spans="1:26" ht="15" thickBot="1" x14ac:dyDescent="0.4">
      <c r="B109" s="329"/>
      <c r="C109" s="294"/>
      <c r="D109" s="299"/>
      <c r="E109" s="299"/>
      <c r="F109" s="35"/>
      <c r="G109" s="299"/>
      <c r="H109" s="299"/>
      <c r="I109" s="35" t="s">
        <v>308</v>
      </c>
      <c r="J109" s="299"/>
      <c r="K109" s="309"/>
      <c r="L109" s="35" t="s">
        <v>302</v>
      </c>
      <c r="M109" s="299"/>
      <c r="N109" s="299"/>
      <c r="O109" s="35"/>
      <c r="P109" s="309"/>
      <c r="Q109" s="309"/>
      <c r="R109" s="35"/>
      <c r="S109" s="299"/>
      <c r="T109" s="299"/>
      <c r="U109" s="35"/>
      <c r="V109" s="24"/>
      <c r="W109" s="303"/>
      <c r="X109" s="305"/>
      <c r="Y109" s="307"/>
      <c r="Z109" s="292"/>
    </row>
    <row r="110" spans="1:26" ht="15" thickBot="1" x14ac:dyDescent="0.4">
      <c r="B110" s="328" t="s">
        <v>298</v>
      </c>
      <c r="C110" s="295">
        <v>45430</v>
      </c>
      <c r="D110" s="298">
        <v>98</v>
      </c>
      <c r="E110" s="298">
        <v>98</v>
      </c>
      <c r="F110" s="34"/>
      <c r="G110" s="298">
        <v>112</v>
      </c>
      <c r="H110" s="298">
        <v>112</v>
      </c>
      <c r="I110" s="34">
        <v>2</v>
      </c>
      <c r="J110" s="308">
        <v>84</v>
      </c>
      <c r="K110" s="308">
        <v>84</v>
      </c>
      <c r="L110" s="34">
        <v>2</v>
      </c>
      <c r="M110" s="298">
        <v>108</v>
      </c>
      <c r="N110" s="298">
        <v>108</v>
      </c>
      <c r="O110" s="34"/>
      <c r="P110" s="308">
        <v>10</v>
      </c>
      <c r="Q110" s="298"/>
      <c r="R110" s="34">
        <v>2</v>
      </c>
      <c r="S110" s="298"/>
      <c r="T110" s="298"/>
      <c r="U110" s="34"/>
      <c r="V110" s="24">
        <f t="shared" si="65"/>
        <v>6</v>
      </c>
      <c r="W110" s="302">
        <f>COUNT(E110,H110,K110,N110,Q110,T110)</f>
        <v>4</v>
      </c>
      <c r="X110" s="304">
        <f t="shared" ref="X110" si="108">IF(AND(D110&lt;&gt;E110,D110&gt;0),1,0)+IF(AND(G110&lt;&gt;H110,G110&gt;0),1,0)+IF(AND(J110&lt;&gt;K110,J110&gt;0),1,0)+IF(AND(M110&lt;&gt;N110,M110&gt;0),1,0)+IF(AND(P110&lt;&gt;Q110,P110&gt;0),1,0)</f>
        <v>1</v>
      </c>
      <c r="Y110" s="306">
        <f t="shared" ref="Y110" si="109">IF(AND(E110&lt;&gt;D110,E110&gt;0),1,0)+IF(AND(H110&lt;&gt;G110,H110&gt;0),1,0)+IF(AND(K110&lt;&gt;J110,K110&gt;0),1,0)+IF(AND(N110&lt;&gt;M110,N110&gt;0),1,0)+IF(AND(Q110&lt;&gt;P110,Q110&gt;0),1,0)</f>
        <v>0</v>
      </c>
      <c r="Z110" s="292"/>
    </row>
    <row r="111" spans="1:26" ht="15" thickBot="1" x14ac:dyDescent="0.4">
      <c r="B111" s="329"/>
      <c r="C111" s="294"/>
      <c r="D111" s="299"/>
      <c r="E111" s="299"/>
      <c r="F111" s="35"/>
      <c r="G111" s="299"/>
      <c r="H111" s="299"/>
      <c r="I111" s="35"/>
      <c r="J111" s="309"/>
      <c r="K111" s="309"/>
      <c r="L111" s="35"/>
      <c r="M111" s="299"/>
      <c r="N111" s="299"/>
      <c r="O111" s="35"/>
      <c r="P111" s="309"/>
      <c r="Q111" s="299"/>
      <c r="R111" s="35"/>
      <c r="S111" s="299"/>
      <c r="T111" s="299"/>
      <c r="U111" s="35"/>
      <c r="V111" s="24"/>
      <c r="W111" s="303"/>
      <c r="X111" s="305"/>
      <c r="Y111" s="307"/>
      <c r="Z111" s="292"/>
    </row>
    <row r="112" spans="1:26" ht="15" thickBot="1" x14ac:dyDescent="0.4">
      <c r="B112" s="328" t="s">
        <v>299</v>
      </c>
      <c r="C112" s="295">
        <v>45431</v>
      </c>
      <c r="D112" s="298">
        <v>98</v>
      </c>
      <c r="E112" s="298"/>
      <c r="F112" s="34"/>
      <c r="G112" s="298">
        <v>112</v>
      </c>
      <c r="H112" s="298"/>
      <c r="I112" s="34">
        <v>2</v>
      </c>
      <c r="J112" s="308">
        <v>84</v>
      </c>
      <c r="K112" s="308">
        <v>84</v>
      </c>
      <c r="L112" s="34">
        <v>2</v>
      </c>
      <c r="M112" s="298">
        <v>108</v>
      </c>
      <c r="N112" s="298">
        <v>108</v>
      </c>
      <c r="O112" s="34"/>
      <c r="P112" s="298"/>
      <c r="Q112" s="298"/>
      <c r="R112" s="34"/>
      <c r="S112" s="298"/>
      <c r="T112" s="298"/>
      <c r="U112" s="34"/>
      <c r="V112" s="24">
        <f t="shared" si="65"/>
        <v>4</v>
      </c>
      <c r="W112" s="302">
        <f>COUNT(E112,H112,K112,N112,Q112,T112)</f>
        <v>2</v>
      </c>
      <c r="X112" s="304">
        <f t="shared" ref="X112" si="110">IF(AND(D112&lt;&gt;E112,D112&gt;0),1,0)+IF(AND(G112&lt;&gt;H112,G112&gt;0),1,0)+IF(AND(J112&lt;&gt;K112,J112&gt;0),1,0)+IF(AND(M112&lt;&gt;N112,M112&gt;0),1,0)+IF(AND(P112&lt;&gt;Q112,P112&gt;0),1,0)</f>
        <v>2</v>
      </c>
      <c r="Y112" s="306">
        <f t="shared" ref="Y112" si="111">IF(AND(E112&lt;&gt;D112,E112&gt;0),1,0)+IF(AND(H112&lt;&gt;G112,H112&gt;0),1,0)+IF(AND(K112&lt;&gt;J112,K112&gt;0),1,0)+IF(AND(N112&lt;&gt;M112,N112&gt;0),1,0)+IF(AND(Q112&lt;&gt;P112,Q112&gt;0),1,0)</f>
        <v>0</v>
      </c>
      <c r="Z112" s="292"/>
    </row>
    <row r="113" spans="1:26" ht="15" thickBot="1" x14ac:dyDescent="0.4">
      <c r="B113" s="329"/>
      <c r="C113" s="294"/>
      <c r="D113" s="299"/>
      <c r="E113" s="299"/>
      <c r="F113" s="35"/>
      <c r="G113" s="299"/>
      <c r="H113" s="299"/>
      <c r="I113" s="35"/>
      <c r="J113" s="309"/>
      <c r="K113" s="309"/>
      <c r="L113" s="35"/>
      <c r="M113" s="299"/>
      <c r="N113" s="299"/>
      <c r="O113" s="35"/>
      <c r="P113" s="299"/>
      <c r="Q113" s="299"/>
      <c r="R113" s="35"/>
      <c r="S113" s="299"/>
      <c r="T113" s="299"/>
      <c r="U113" s="35"/>
      <c r="V113" s="24"/>
      <c r="W113" s="303"/>
      <c r="X113" s="305"/>
      <c r="Y113" s="307"/>
      <c r="Z113" s="292"/>
    </row>
    <row r="114" spans="1:26" ht="15" thickBot="1" x14ac:dyDescent="0.4">
      <c r="A114" s="27" t="s">
        <v>292</v>
      </c>
      <c r="B114" s="328" t="s">
        <v>293</v>
      </c>
      <c r="C114" s="295">
        <v>45432</v>
      </c>
      <c r="D114" s="296"/>
      <c r="E114" s="298">
        <v>55</v>
      </c>
      <c r="F114" s="34"/>
      <c r="G114" s="298"/>
      <c r="H114" s="298">
        <v>55</v>
      </c>
      <c r="I114" s="34"/>
      <c r="J114" s="308">
        <v>84</v>
      </c>
      <c r="K114" s="298"/>
      <c r="L114" s="34">
        <v>2</v>
      </c>
      <c r="M114" s="298">
        <v>108</v>
      </c>
      <c r="N114" s="298"/>
      <c r="O114" s="34"/>
      <c r="P114" s="298"/>
      <c r="Q114" s="298"/>
      <c r="R114" s="34"/>
      <c r="S114" s="298"/>
      <c r="T114" s="298"/>
      <c r="U114" s="34"/>
      <c r="V114" s="24">
        <f t="shared" si="65"/>
        <v>2</v>
      </c>
      <c r="W114" s="302">
        <f>COUNT(E114,H114,K114,N114,Q114,T114)</f>
        <v>2</v>
      </c>
      <c r="X114" s="304">
        <f t="shared" ref="X114" si="112">IF(AND(D114&lt;&gt;E114,D114&gt;0),1,0)+IF(AND(G114&lt;&gt;H114,G114&gt;0),1,0)+IF(AND(J114&lt;&gt;K114,J114&gt;0),1,0)+IF(AND(M114&lt;&gt;N114,M114&gt;0),1,0)+IF(AND(P114&lt;&gt;Q114,P114&gt;0),1,0)</f>
        <v>2</v>
      </c>
      <c r="Y114" s="306">
        <f t="shared" ref="Y114" si="113">IF(AND(E114&lt;&gt;D114,E114&gt;0),1,0)+IF(AND(H114&lt;&gt;G114,H114&gt;0),1,0)+IF(AND(K114&lt;&gt;J114,K114&gt;0),1,0)+IF(AND(N114&lt;&gt;M114,N114&gt;0),1,0)+IF(AND(Q114&lt;&gt;P114,Q114&gt;0),1,0)</f>
        <v>2</v>
      </c>
      <c r="Z114" s="292"/>
    </row>
    <row r="115" spans="1:26" ht="15" thickBot="1" x14ac:dyDescent="0.4">
      <c r="A115" s="27">
        <v>21</v>
      </c>
      <c r="B115" s="329"/>
      <c r="C115" s="294"/>
      <c r="D115" s="297"/>
      <c r="E115" s="299"/>
      <c r="F115" s="35"/>
      <c r="G115" s="299"/>
      <c r="H115" s="299"/>
      <c r="I115" s="35"/>
      <c r="J115" s="309"/>
      <c r="K115" s="299"/>
      <c r="L115" s="35"/>
      <c r="M115" s="299"/>
      <c r="N115" s="299"/>
      <c r="O115" s="35"/>
      <c r="P115" s="299"/>
      <c r="Q115" s="299"/>
      <c r="R115" s="35"/>
      <c r="S115" s="299"/>
      <c r="T115" s="299"/>
      <c r="U115" s="35"/>
      <c r="V115" s="24"/>
      <c r="W115" s="303"/>
      <c r="X115" s="305"/>
      <c r="Y115" s="307"/>
      <c r="Z115" s="292"/>
    </row>
    <row r="116" spans="1:26" ht="15" thickBot="1" x14ac:dyDescent="0.4">
      <c r="B116" s="328" t="s">
        <v>294</v>
      </c>
      <c r="C116" s="295">
        <v>45433</v>
      </c>
      <c r="D116" s="296">
        <v>55</v>
      </c>
      <c r="E116" s="298">
        <v>55</v>
      </c>
      <c r="F116" s="34"/>
      <c r="G116" s="298">
        <v>55</v>
      </c>
      <c r="H116" s="298">
        <v>55</v>
      </c>
      <c r="I116" s="34"/>
      <c r="J116" s="298"/>
      <c r="K116" s="298"/>
      <c r="L116" s="34"/>
      <c r="M116" s="298"/>
      <c r="N116" s="324">
        <v>55</v>
      </c>
      <c r="O116" s="34"/>
      <c r="P116" s="298"/>
      <c r="Q116" s="298"/>
      <c r="R116" s="34"/>
      <c r="S116" s="298"/>
      <c r="T116" s="298"/>
      <c r="U116" s="34"/>
      <c r="V116" s="24">
        <f t="shared" si="65"/>
        <v>0</v>
      </c>
      <c r="W116" s="302">
        <f>COUNT(E116,H116,K116,N116,Q116,T116)</f>
        <v>3</v>
      </c>
      <c r="X116" s="304">
        <f t="shared" ref="X116" si="114">IF(AND(D116&lt;&gt;E116,D116&gt;0),1,0)+IF(AND(G116&lt;&gt;H116,G116&gt;0),1,0)+IF(AND(J116&lt;&gt;K116,J116&gt;0),1,0)+IF(AND(M116&lt;&gt;N116,M116&gt;0),1,0)+IF(AND(P116&lt;&gt;Q116,P116&gt;0),1,0)</f>
        <v>0</v>
      </c>
      <c r="Y116" s="306">
        <f t="shared" ref="Y116" si="115">IF(AND(E116&lt;&gt;D116,E116&gt;0),1,0)+IF(AND(H116&lt;&gt;G116,H116&gt;0),1,0)+IF(AND(K116&lt;&gt;J116,K116&gt;0),1,0)+IF(AND(N116&lt;&gt;M116,N116&gt;0),1,0)+IF(AND(Q116&lt;&gt;P116,Q116&gt;0),1,0)</f>
        <v>1</v>
      </c>
      <c r="Z116" s="292"/>
    </row>
    <row r="117" spans="1:26" ht="15" thickBot="1" x14ac:dyDescent="0.4">
      <c r="B117" s="329"/>
      <c r="C117" s="294"/>
      <c r="D117" s="297"/>
      <c r="E117" s="299"/>
      <c r="F117" s="35"/>
      <c r="G117" s="299"/>
      <c r="H117" s="299"/>
      <c r="I117" s="35"/>
      <c r="J117" s="299"/>
      <c r="K117" s="299"/>
      <c r="L117" s="35"/>
      <c r="M117" s="299"/>
      <c r="N117" s="325"/>
      <c r="O117" s="35"/>
      <c r="P117" s="299"/>
      <c r="Q117" s="299"/>
      <c r="R117" s="35"/>
      <c r="S117" s="299"/>
      <c r="T117" s="299"/>
      <c r="U117" s="35"/>
      <c r="V117" s="24"/>
      <c r="W117" s="303"/>
      <c r="X117" s="305"/>
      <c r="Y117" s="307"/>
      <c r="Z117" s="292"/>
    </row>
    <row r="118" spans="1:26" ht="15" thickBot="1" x14ac:dyDescent="0.4">
      <c r="B118" s="328" t="s">
        <v>295</v>
      </c>
      <c r="C118" s="295">
        <v>45434</v>
      </c>
      <c r="D118" s="296">
        <v>55</v>
      </c>
      <c r="E118" s="298">
        <v>55</v>
      </c>
      <c r="F118" s="34"/>
      <c r="G118" s="298">
        <v>55</v>
      </c>
      <c r="H118" s="298">
        <v>55</v>
      </c>
      <c r="I118" s="34"/>
      <c r="J118" s="298"/>
      <c r="K118" s="308">
        <v>53</v>
      </c>
      <c r="L118" s="34"/>
      <c r="M118" s="324">
        <v>55</v>
      </c>
      <c r="N118" s="324">
        <v>55</v>
      </c>
      <c r="O118" s="34"/>
      <c r="P118" s="298"/>
      <c r="Q118" s="308">
        <v>28</v>
      </c>
      <c r="R118" s="34"/>
      <c r="S118" s="298"/>
      <c r="T118" s="298"/>
      <c r="U118" s="34"/>
      <c r="V118" s="24">
        <f t="shared" si="65"/>
        <v>0</v>
      </c>
      <c r="W118" s="302">
        <f>COUNT(E118,H118,K118,N118,Q118,T118)</f>
        <v>5</v>
      </c>
      <c r="X118" s="304">
        <f t="shared" ref="X118" si="116">IF(AND(D118&lt;&gt;E118,D118&gt;0),1,0)+IF(AND(G118&lt;&gt;H118,G118&gt;0),1,0)+IF(AND(J118&lt;&gt;K118,J118&gt;0),1,0)+IF(AND(M118&lt;&gt;N118,M118&gt;0),1,0)+IF(AND(P118&lt;&gt;Q118,P118&gt;0),1,0)</f>
        <v>0</v>
      </c>
      <c r="Y118" s="306">
        <f t="shared" ref="Y118" si="117">IF(AND(E118&lt;&gt;D118,E118&gt;0),1,0)+IF(AND(H118&lt;&gt;G118,H118&gt;0),1,0)+IF(AND(K118&lt;&gt;J118,K118&gt;0),1,0)+IF(AND(N118&lt;&gt;M118,N118&gt;0),1,0)+IF(AND(Q118&lt;&gt;P118,Q118&gt;0),1,0)</f>
        <v>2</v>
      </c>
      <c r="Z118" s="292"/>
    </row>
    <row r="119" spans="1:26" ht="15" thickBot="1" x14ac:dyDescent="0.4">
      <c r="B119" s="329"/>
      <c r="C119" s="294"/>
      <c r="D119" s="297"/>
      <c r="E119" s="299"/>
      <c r="F119" s="35"/>
      <c r="G119" s="299"/>
      <c r="H119" s="299"/>
      <c r="I119" s="35"/>
      <c r="J119" s="299"/>
      <c r="K119" s="309"/>
      <c r="L119" s="35"/>
      <c r="M119" s="325"/>
      <c r="N119" s="325"/>
      <c r="O119" s="35"/>
      <c r="P119" s="299"/>
      <c r="Q119" s="309"/>
      <c r="R119" s="35"/>
      <c r="S119" s="299"/>
      <c r="T119" s="299"/>
      <c r="U119" s="35"/>
      <c r="V119" s="24"/>
      <c r="W119" s="303"/>
      <c r="X119" s="305"/>
      <c r="Y119" s="307"/>
      <c r="Z119" s="292"/>
    </row>
    <row r="120" spans="1:26" ht="15" thickBot="1" x14ac:dyDescent="0.4">
      <c r="B120" s="328" t="s">
        <v>296</v>
      </c>
      <c r="C120" s="295">
        <v>45435</v>
      </c>
      <c r="D120" s="296">
        <v>55</v>
      </c>
      <c r="E120" s="298">
        <v>55</v>
      </c>
      <c r="F120" s="34"/>
      <c r="G120" s="298">
        <v>55</v>
      </c>
      <c r="H120" s="298">
        <v>55</v>
      </c>
      <c r="I120" s="34"/>
      <c r="J120" s="348">
        <v>53</v>
      </c>
      <c r="K120" s="348">
        <v>53</v>
      </c>
      <c r="L120" s="34">
        <v>2</v>
      </c>
      <c r="M120" s="324">
        <v>55</v>
      </c>
      <c r="N120" s="310">
        <v>22</v>
      </c>
      <c r="O120" s="34"/>
      <c r="P120" s="308">
        <v>28</v>
      </c>
      <c r="Q120" s="308">
        <v>28</v>
      </c>
      <c r="R120" s="34">
        <v>2</v>
      </c>
      <c r="S120" s="298"/>
      <c r="T120" s="324">
        <v>55</v>
      </c>
      <c r="U120" s="34"/>
      <c r="V120" s="24">
        <f t="shared" si="65"/>
        <v>4</v>
      </c>
      <c r="W120" s="302">
        <f>COUNT(E120,H120,J120,N120,Q120,T120)</f>
        <v>6</v>
      </c>
      <c r="X120" s="304">
        <f t="shared" ref="X120" si="118">IF(AND(D120&lt;&gt;E120,D120&gt;0),1,0)+IF(AND(G120&lt;&gt;H120,G120&gt;0),1,0)+IF(AND(J120&lt;&gt;K120,J120&gt;0),1,0)+IF(AND(M120&lt;&gt;N120,M120&gt;0),1,0)+IF(AND(P120&lt;&gt;Q120,P120&gt;0),1,0)</f>
        <v>1</v>
      </c>
      <c r="Y120" s="306">
        <f t="shared" ref="Y120" si="119">IF(AND(E120&lt;&gt;D120,E120&gt;0),1,0)+IF(AND(H120&lt;&gt;G120,H120&gt;0),1,0)+IF(AND(K120&lt;&gt;J120,K120&gt;0),1,0)+IF(AND(N120&lt;&gt;M120,N120&gt;0),1,0)+IF(AND(Q120&lt;&gt;P120,Q120&gt;0),1,0)</f>
        <v>1</v>
      </c>
      <c r="Z120" s="292"/>
    </row>
    <row r="121" spans="1:26" ht="15" thickBot="1" x14ac:dyDescent="0.4">
      <c r="B121" s="329"/>
      <c r="C121" s="294"/>
      <c r="D121" s="297"/>
      <c r="E121" s="299"/>
      <c r="F121" s="35"/>
      <c r="G121" s="299"/>
      <c r="H121" s="299"/>
      <c r="I121" s="35"/>
      <c r="J121" s="349"/>
      <c r="K121" s="349"/>
      <c r="L121" s="35"/>
      <c r="M121" s="325"/>
      <c r="N121" s="311"/>
      <c r="O121" s="35"/>
      <c r="P121" s="309"/>
      <c r="Q121" s="309"/>
      <c r="R121" s="35" t="s">
        <v>309</v>
      </c>
      <c r="S121" s="299"/>
      <c r="T121" s="325"/>
      <c r="U121" s="35"/>
      <c r="V121" s="24"/>
      <c r="W121" s="303"/>
      <c r="X121" s="305"/>
      <c r="Y121" s="307"/>
      <c r="Z121" s="292"/>
    </row>
    <row r="122" spans="1:26" ht="15" thickBot="1" x14ac:dyDescent="0.4">
      <c r="B122" s="328" t="s">
        <v>297</v>
      </c>
      <c r="C122" s="295">
        <v>45436</v>
      </c>
      <c r="D122" s="296">
        <v>55</v>
      </c>
      <c r="E122" s="308">
        <v>80</v>
      </c>
      <c r="F122" s="34"/>
      <c r="G122" s="298">
        <v>55</v>
      </c>
      <c r="H122" s="324">
        <v>55</v>
      </c>
      <c r="I122" s="34"/>
      <c r="J122" s="348">
        <v>53</v>
      </c>
      <c r="K122" s="346"/>
      <c r="L122" s="34">
        <v>2</v>
      </c>
      <c r="M122" s="310">
        <v>22</v>
      </c>
      <c r="N122" s="310">
        <v>22</v>
      </c>
      <c r="O122" s="34"/>
      <c r="P122" s="308">
        <v>28</v>
      </c>
      <c r="Q122" s="308">
        <v>28</v>
      </c>
      <c r="R122" s="34">
        <v>2</v>
      </c>
      <c r="S122" s="324">
        <v>55</v>
      </c>
      <c r="T122" s="298"/>
      <c r="U122" s="34"/>
      <c r="V122" s="24">
        <f t="shared" si="65"/>
        <v>4</v>
      </c>
      <c r="W122" s="302">
        <f>COUNT(E122,H122,K122,N122,Q122,T122)</f>
        <v>4</v>
      </c>
      <c r="X122" s="304">
        <f t="shared" ref="X122" si="120">IF(AND(D122&lt;&gt;E122,D122&gt;0),1,0)+IF(AND(G122&lt;&gt;H122,G122&gt;0),1,0)+IF(AND(J122&lt;&gt;K122,J122&gt;0),1,0)+IF(AND(M122&lt;&gt;N122,M122&gt;0),1,0)+IF(AND(P122&lt;&gt;Q122,P122&gt;0),1,0)</f>
        <v>2</v>
      </c>
      <c r="Y122" s="306">
        <f t="shared" ref="Y122" si="121">IF(AND(E122&lt;&gt;D122,E122&gt;0),1,0)+IF(AND(H122&lt;&gt;G122,H122&gt;0),1,0)+IF(AND(K122&lt;&gt;J122,K122&gt;0),1,0)+IF(AND(N122&lt;&gt;M122,N122&gt;0),1,0)+IF(AND(Q122&lt;&gt;P122,Q122&gt;0),1,0)</f>
        <v>1</v>
      </c>
      <c r="Z122" s="292"/>
    </row>
    <row r="123" spans="1:26" ht="15" thickBot="1" x14ac:dyDescent="0.4">
      <c r="B123" s="329"/>
      <c r="C123" s="294"/>
      <c r="D123" s="297"/>
      <c r="E123" s="309"/>
      <c r="F123" s="35"/>
      <c r="G123" s="299"/>
      <c r="H123" s="325"/>
      <c r="I123" s="35"/>
      <c r="J123" s="349"/>
      <c r="K123" s="347"/>
      <c r="L123" s="35"/>
      <c r="M123" s="311"/>
      <c r="N123" s="311"/>
      <c r="O123" s="35" t="s">
        <v>310</v>
      </c>
      <c r="P123" s="309"/>
      <c r="Q123" s="309"/>
      <c r="R123" s="35" t="s">
        <v>311</v>
      </c>
      <c r="S123" s="325"/>
      <c r="T123" s="299"/>
      <c r="U123" s="35"/>
      <c r="V123" s="24"/>
      <c r="W123" s="303"/>
      <c r="X123" s="305"/>
      <c r="Y123" s="307"/>
      <c r="Z123" s="292"/>
    </row>
    <row r="124" spans="1:26" ht="15" thickBot="1" x14ac:dyDescent="0.4">
      <c r="B124" s="328" t="s">
        <v>298</v>
      </c>
      <c r="C124" s="295">
        <v>45437</v>
      </c>
      <c r="D124" s="308">
        <v>80</v>
      </c>
      <c r="E124" s="308">
        <v>80</v>
      </c>
      <c r="F124" s="34">
        <v>2</v>
      </c>
      <c r="G124" s="324">
        <v>55</v>
      </c>
      <c r="H124" s="324">
        <v>55</v>
      </c>
      <c r="I124" s="34"/>
      <c r="J124" s="346"/>
      <c r="K124" s="344">
        <v>68</v>
      </c>
      <c r="L124" s="34"/>
      <c r="M124" s="310">
        <v>22</v>
      </c>
      <c r="N124" s="310">
        <v>22</v>
      </c>
      <c r="O124" s="34"/>
      <c r="P124" s="308">
        <v>28</v>
      </c>
      <c r="Q124" s="308">
        <v>28</v>
      </c>
      <c r="R124" s="34">
        <v>2</v>
      </c>
      <c r="S124" s="298"/>
      <c r="T124" s="298"/>
      <c r="U124" s="34"/>
      <c r="V124" s="24">
        <f t="shared" si="65"/>
        <v>4</v>
      </c>
      <c r="W124" s="302">
        <f>COUNT(E124,H124,K124,N124,Q124,T124)</f>
        <v>5</v>
      </c>
      <c r="X124" s="304">
        <f t="shared" ref="X124" si="122">IF(AND(D124&lt;&gt;E124,D124&gt;0),1,0)+IF(AND(G124&lt;&gt;H124,G124&gt;0),1,0)+IF(AND(J124&lt;&gt;K124,J124&gt;0),1,0)+IF(AND(M124&lt;&gt;N124,M124&gt;0),1,0)+IF(AND(P124&lt;&gt;Q124,P124&gt;0),1,0)</f>
        <v>0</v>
      </c>
      <c r="Y124" s="306">
        <f t="shared" ref="Y124" si="123">IF(AND(E124&lt;&gt;D124,E124&gt;0),1,0)+IF(AND(H124&lt;&gt;G124,H124&gt;0),1,0)+IF(AND(K124&lt;&gt;J124,K124&gt;0),1,0)+IF(AND(N124&lt;&gt;M124,N124&gt;0),1,0)+IF(AND(Q124&lt;&gt;P124,Q124&gt;0),1,0)</f>
        <v>1</v>
      </c>
      <c r="Z124" s="292"/>
    </row>
    <row r="125" spans="1:26" ht="15" thickBot="1" x14ac:dyDescent="0.4">
      <c r="B125" s="329"/>
      <c r="C125" s="294"/>
      <c r="D125" s="309"/>
      <c r="E125" s="309"/>
      <c r="F125" s="35"/>
      <c r="G125" s="325"/>
      <c r="H125" s="325"/>
      <c r="I125" s="35"/>
      <c r="J125" s="347"/>
      <c r="K125" s="345"/>
      <c r="L125" s="35">
        <v>2</v>
      </c>
      <c r="M125" s="311"/>
      <c r="N125" s="311"/>
      <c r="O125" s="35"/>
      <c r="P125" s="309"/>
      <c r="Q125" s="309"/>
      <c r="R125" s="35"/>
      <c r="S125" s="299"/>
      <c r="T125" s="299"/>
      <c r="U125" s="35"/>
      <c r="V125" s="24"/>
      <c r="W125" s="303"/>
      <c r="X125" s="305"/>
      <c r="Y125" s="307"/>
      <c r="Z125" s="292"/>
    </row>
    <row r="126" spans="1:26" ht="15" thickBot="1" x14ac:dyDescent="0.4">
      <c r="B126" s="328" t="s">
        <v>299</v>
      </c>
      <c r="C126" s="295">
        <v>45438</v>
      </c>
      <c r="D126" s="308">
        <v>80</v>
      </c>
      <c r="E126" s="308">
        <v>80</v>
      </c>
      <c r="F126" s="34">
        <v>2</v>
      </c>
      <c r="G126" s="324">
        <v>55</v>
      </c>
      <c r="H126" s="298">
        <v>66</v>
      </c>
      <c r="I126" s="34"/>
      <c r="J126" s="344">
        <v>68</v>
      </c>
      <c r="K126" s="344">
        <v>68</v>
      </c>
      <c r="L126" s="34"/>
      <c r="M126" s="310">
        <v>22</v>
      </c>
      <c r="N126" s="310">
        <v>22</v>
      </c>
      <c r="O126" s="34"/>
      <c r="P126" s="308">
        <v>28</v>
      </c>
      <c r="Q126" s="308">
        <v>28</v>
      </c>
      <c r="R126" s="34">
        <v>2</v>
      </c>
      <c r="S126" s="298"/>
      <c r="T126" s="298"/>
      <c r="U126" s="34"/>
      <c r="V126" s="24">
        <f t="shared" si="65"/>
        <v>4</v>
      </c>
      <c r="W126" s="302">
        <f>COUNT(E126,H126,K126,N126,Q126,T126)</f>
        <v>5</v>
      </c>
      <c r="X126" s="304">
        <f t="shared" ref="X126" si="124">IF(AND(D126&lt;&gt;E126,D126&gt;0),1,0)+IF(AND(G126&lt;&gt;H126,G126&gt;0),1,0)+IF(AND(J126&lt;&gt;K126,J126&gt;0),1,0)+IF(AND(M126&lt;&gt;N126,M126&gt;0),1,0)+IF(AND(P126&lt;&gt;Q126,P126&gt;0),1,0)</f>
        <v>1</v>
      </c>
      <c r="Y126" s="306">
        <f t="shared" ref="Y126" si="125">IF(AND(E126&lt;&gt;D126,E126&gt;0),1,0)+IF(AND(H126&lt;&gt;G126,H126&gt;0),1,0)+IF(AND(K126&lt;&gt;J126,K126&gt;0),1,0)+IF(AND(N126&lt;&gt;M126,N126&gt;0),1,0)+IF(AND(Q126&lt;&gt;P126,Q126&gt;0),1,0)</f>
        <v>1</v>
      </c>
      <c r="Z126" s="292"/>
    </row>
    <row r="127" spans="1:26" ht="15" thickBot="1" x14ac:dyDescent="0.4">
      <c r="B127" s="329"/>
      <c r="C127" s="294"/>
      <c r="D127" s="309"/>
      <c r="E127" s="309"/>
      <c r="F127" s="35"/>
      <c r="G127" s="325"/>
      <c r="H127" s="299"/>
      <c r="I127" s="35"/>
      <c r="J127" s="345"/>
      <c r="K127" s="345"/>
      <c r="L127" s="35" t="s">
        <v>312</v>
      </c>
      <c r="M127" s="311"/>
      <c r="N127" s="311"/>
      <c r="O127" s="35"/>
      <c r="P127" s="309"/>
      <c r="Q127" s="309"/>
      <c r="R127" s="34"/>
      <c r="S127" s="299"/>
      <c r="T127" s="299"/>
      <c r="U127" s="35"/>
      <c r="V127" s="24"/>
      <c r="W127" s="303"/>
      <c r="X127" s="305"/>
      <c r="Y127" s="307"/>
      <c r="Z127" s="292"/>
    </row>
    <row r="128" spans="1:26" ht="15" thickBot="1" x14ac:dyDescent="0.4">
      <c r="A128" s="27" t="s">
        <v>292</v>
      </c>
      <c r="B128" s="328" t="s">
        <v>293</v>
      </c>
      <c r="C128" s="295">
        <v>45439</v>
      </c>
      <c r="D128" s="308">
        <v>80</v>
      </c>
      <c r="E128" s="308">
        <v>80</v>
      </c>
      <c r="F128" s="34">
        <v>2</v>
      </c>
      <c r="G128" s="298">
        <v>66</v>
      </c>
      <c r="H128" s="298">
        <v>66</v>
      </c>
      <c r="I128" s="34"/>
      <c r="J128" s="330">
        <v>68</v>
      </c>
      <c r="K128" s="298">
        <v>54</v>
      </c>
      <c r="L128" s="34">
        <v>2</v>
      </c>
      <c r="M128" s="310">
        <v>22</v>
      </c>
      <c r="N128" s="298"/>
      <c r="O128" s="34"/>
      <c r="P128" s="308">
        <v>28</v>
      </c>
      <c r="Q128" s="298">
        <v>45</v>
      </c>
      <c r="R128" s="1">
        <v>2</v>
      </c>
      <c r="S128" s="298"/>
      <c r="T128" s="298"/>
      <c r="U128" s="34"/>
      <c r="V128" s="24">
        <f t="shared" si="65"/>
        <v>6</v>
      </c>
      <c r="W128" s="302">
        <f>COUNT(E128,H128,K128,N128,Q128,T128)</f>
        <v>4</v>
      </c>
      <c r="X128" s="304">
        <f t="shared" ref="X128" si="126">IF(AND(D128&lt;&gt;E128,D128&gt;0),1,0)+IF(AND(G128&lt;&gt;H128,G128&gt;0),1,0)+IF(AND(J128&lt;&gt;K128,J128&gt;0),1,0)+IF(AND(M128&lt;&gt;N128,M128&gt;0),1,0)+IF(AND(P128&lt;&gt;Q128,P128&gt;0),1,0)</f>
        <v>3</v>
      </c>
      <c r="Y128" s="306">
        <f t="shared" ref="Y128" si="127">IF(AND(E128&lt;&gt;D128,E128&gt;0),1,0)+IF(AND(H128&lt;&gt;G128,H128&gt;0),1,0)+IF(AND(K128&lt;&gt;J128,K128&gt;0),1,0)+IF(AND(N128&lt;&gt;M128,N128&gt;0),1,0)+IF(AND(Q128&lt;&gt;P128,Q128&gt;0),1,0)</f>
        <v>2</v>
      </c>
      <c r="Z128" s="292"/>
    </row>
    <row r="129" spans="1:26" ht="15" thickBot="1" x14ac:dyDescent="0.4">
      <c r="A129" s="27">
        <v>22</v>
      </c>
      <c r="B129" s="329"/>
      <c r="C129" s="294"/>
      <c r="D129" s="309"/>
      <c r="E129" s="309"/>
      <c r="F129" s="35"/>
      <c r="G129" s="299"/>
      <c r="H129" s="299"/>
      <c r="I129" s="35" t="s">
        <v>310</v>
      </c>
      <c r="J129" s="331"/>
      <c r="K129" s="299"/>
      <c r="L129" s="35" t="s">
        <v>241</v>
      </c>
      <c r="M129" s="311"/>
      <c r="N129" s="299"/>
      <c r="O129" s="35"/>
      <c r="P129" s="309"/>
      <c r="Q129" s="299"/>
      <c r="R129" s="35"/>
      <c r="S129" s="299"/>
      <c r="T129" s="299"/>
      <c r="U129" s="35"/>
      <c r="V129" s="24"/>
      <c r="W129" s="303"/>
      <c r="X129" s="305"/>
      <c r="Y129" s="307"/>
      <c r="Z129" s="292"/>
    </row>
    <row r="130" spans="1:26" ht="15" thickBot="1" x14ac:dyDescent="0.4">
      <c r="B130" s="328" t="s">
        <v>294</v>
      </c>
      <c r="C130" s="295">
        <v>45440</v>
      </c>
      <c r="D130" s="308">
        <v>80</v>
      </c>
      <c r="E130" s="298"/>
      <c r="F130" s="34">
        <v>2</v>
      </c>
      <c r="G130" s="298">
        <v>66</v>
      </c>
      <c r="H130" s="298">
        <v>66</v>
      </c>
      <c r="I130" s="34"/>
      <c r="J130" s="298">
        <v>54</v>
      </c>
      <c r="K130" s="298">
        <v>54</v>
      </c>
      <c r="L130" s="34">
        <v>1</v>
      </c>
      <c r="M130" s="298"/>
      <c r="N130" s="298"/>
      <c r="O130" s="34"/>
      <c r="P130" s="298">
        <v>45</v>
      </c>
      <c r="Q130" s="298">
        <v>45</v>
      </c>
      <c r="R130" s="34">
        <v>2</v>
      </c>
      <c r="S130" s="298"/>
      <c r="T130" s="298"/>
      <c r="U130" s="34"/>
      <c r="V130" s="24">
        <f t="shared" si="65"/>
        <v>5</v>
      </c>
      <c r="W130" s="302">
        <f>COUNT(E130,H130,K130,N130,Q130,T130)</f>
        <v>3</v>
      </c>
      <c r="X130" s="304">
        <f t="shared" ref="X130" si="128">IF(AND(D130&lt;&gt;E130,D130&gt;0),1,0)+IF(AND(G130&lt;&gt;H130,G130&gt;0),1,0)+IF(AND(J130&lt;&gt;K130,J130&gt;0),1,0)+IF(AND(M130&lt;&gt;N130,M130&gt;0),1,0)+IF(AND(P130&lt;&gt;Q130,P130&gt;0),1,0)</f>
        <v>1</v>
      </c>
      <c r="Y130" s="306">
        <f t="shared" ref="Y130" si="129">IF(AND(E130&lt;&gt;D130,E130&gt;0),1,0)+IF(AND(H130&lt;&gt;G130,H130&gt;0),1,0)+IF(AND(K130&lt;&gt;J130,K130&gt;0),1,0)+IF(AND(N130&lt;&gt;M130,N130&gt;0),1,0)+IF(AND(Q130&lt;&gt;P130,Q130&gt;0),1,0)</f>
        <v>0</v>
      </c>
      <c r="Z130" s="292"/>
    </row>
    <row r="131" spans="1:26" ht="15" thickBot="1" x14ac:dyDescent="0.4">
      <c r="B131" s="329"/>
      <c r="C131" s="294"/>
      <c r="D131" s="309"/>
      <c r="E131" s="299"/>
      <c r="F131" s="35"/>
      <c r="G131" s="299"/>
      <c r="H131" s="299"/>
      <c r="I131" s="35"/>
      <c r="J131" s="299"/>
      <c r="K131" s="299"/>
      <c r="L131" s="35" t="s">
        <v>310</v>
      </c>
      <c r="M131" s="299"/>
      <c r="N131" s="299"/>
      <c r="O131" s="35"/>
      <c r="P131" s="299"/>
      <c r="Q131" s="299"/>
      <c r="R131" s="35" t="s">
        <v>310</v>
      </c>
      <c r="S131" s="299"/>
      <c r="T131" s="299"/>
      <c r="U131" s="35"/>
      <c r="V131" s="24"/>
      <c r="W131" s="303"/>
      <c r="X131" s="305"/>
      <c r="Y131" s="307"/>
      <c r="Z131" s="292"/>
    </row>
    <row r="132" spans="1:26" ht="15" thickBot="1" x14ac:dyDescent="0.4">
      <c r="B132" s="328" t="s">
        <v>295</v>
      </c>
      <c r="C132" s="295">
        <v>45441</v>
      </c>
      <c r="D132" s="298"/>
      <c r="E132" s="298"/>
      <c r="F132" s="34"/>
      <c r="G132" s="298">
        <v>66</v>
      </c>
      <c r="H132" s="298">
        <v>66</v>
      </c>
      <c r="I132" s="34"/>
      <c r="J132" s="298">
        <v>54</v>
      </c>
      <c r="K132" s="298">
        <v>54</v>
      </c>
      <c r="L132" s="34">
        <v>1</v>
      </c>
      <c r="M132" s="298"/>
      <c r="N132" s="298"/>
      <c r="O132" s="34"/>
      <c r="P132" s="298">
        <v>45</v>
      </c>
      <c r="Q132" s="298">
        <v>45</v>
      </c>
      <c r="R132" s="34">
        <v>2</v>
      </c>
      <c r="S132" s="298"/>
      <c r="T132" s="298"/>
      <c r="U132" s="34"/>
      <c r="V132" s="24">
        <f t="shared" ref="V132:V194" si="130">F132+I132+L132+O132+R132</f>
        <v>3</v>
      </c>
      <c r="W132" s="302">
        <f>COUNT(E132,H132,K132,N132,Q132,T132)</f>
        <v>3</v>
      </c>
      <c r="X132" s="304">
        <f t="shared" ref="X132" si="131">IF(AND(D132&lt;&gt;E132,D132&gt;0),1,0)+IF(AND(G132&lt;&gt;H132,G132&gt;0),1,0)+IF(AND(J132&lt;&gt;K132,J132&gt;0),1,0)+IF(AND(M132&lt;&gt;N132,M132&gt;0),1,0)+IF(AND(P132&lt;&gt;Q132,P132&gt;0),1,0)</f>
        <v>0</v>
      </c>
      <c r="Y132" s="306">
        <f t="shared" ref="Y132" si="132">IF(AND(E132&lt;&gt;D132,E132&gt;0),1,0)+IF(AND(H132&lt;&gt;G132,H132&gt;0),1,0)+IF(AND(K132&lt;&gt;J132,K132&gt;0),1,0)+IF(AND(N132&lt;&gt;M132,N132&gt;0),1,0)+IF(AND(Q132&lt;&gt;P132,Q132&gt;0),1,0)</f>
        <v>0</v>
      </c>
      <c r="Z132" s="292"/>
    </row>
    <row r="133" spans="1:26" ht="15" thickBot="1" x14ac:dyDescent="0.4">
      <c r="B133" s="329"/>
      <c r="C133" s="294"/>
      <c r="D133" s="299"/>
      <c r="E133" s="299"/>
      <c r="F133" s="35"/>
      <c r="G133" s="299"/>
      <c r="H133" s="299"/>
      <c r="I133" s="35"/>
      <c r="J133" s="299"/>
      <c r="K133" s="299"/>
      <c r="L133" s="35"/>
      <c r="M133" s="299"/>
      <c r="N133" s="299"/>
      <c r="O133" s="35"/>
      <c r="P133" s="299"/>
      <c r="Q133" s="299"/>
      <c r="R133" s="35"/>
      <c r="S133" s="299"/>
      <c r="T133" s="299"/>
      <c r="U133" s="35"/>
      <c r="V133" s="24"/>
      <c r="W133" s="303"/>
      <c r="X133" s="305"/>
      <c r="Y133" s="307"/>
      <c r="Z133" s="292"/>
    </row>
    <row r="134" spans="1:26" ht="15" thickBot="1" x14ac:dyDescent="0.4">
      <c r="B134" s="328" t="s">
        <v>296</v>
      </c>
      <c r="C134" s="295">
        <v>45442</v>
      </c>
      <c r="D134" s="338"/>
      <c r="E134" s="298">
        <v>39</v>
      </c>
      <c r="F134" s="34"/>
      <c r="G134" s="298">
        <v>66</v>
      </c>
      <c r="H134" s="298">
        <v>66</v>
      </c>
      <c r="I134" s="34"/>
      <c r="J134" s="298">
        <v>54</v>
      </c>
      <c r="K134" s="298">
        <v>54</v>
      </c>
      <c r="L134" s="34">
        <v>1</v>
      </c>
      <c r="M134" s="298"/>
      <c r="N134" s="308">
        <v>52</v>
      </c>
      <c r="P134" s="298">
        <v>45</v>
      </c>
      <c r="Q134" s="298">
        <v>45</v>
      </c>
      <c r="R134" s="34">
        <v>2</v>
      </c>
      <c r="S134" s="338"/>
      <c r="T134" s="298"/>
      <c r="U134" s="34"/>
      <c r="V134" s="24">
        <f t="shared" si="130"/>
        <v>3</v>
      </c>
      <c r="W134" s="302">
        <f>COUNT(E134,H134,K134,N134,Q134,T134)</f>
        <v>5</v>
      </c>
      <c r="X134" s="304">
        <f t="shared" ref="X134" si="133">IF(AND(D134&lt;&gt;E134,D134&gt;0),1,0)+IF(AND(G134&lt;&gt;H134,G134&gt;0),1,0)+IF(AND(J134&lt;&gt;K134,J134&gt;0),1,0)+IF(AND(M134&lt;&gt;N134,M134&gt;0),1,0)+IF(AND(P134&lt;&gt;Q134,P134&gt;0),1,0)</f>
        <v>0</v>
      </c>
      <c r="Y134" s="306">
        <f t="shared" ref="Y134" si="134">IF(AND(E134&lt;&gt;D134,E134&gt;0),1,0)+IF(AND(H134&lt;&gt;G134,H134&gt;0),1,0)+IF(AND(K134&lt;&gt;J134,K134&gt;0),1,0)+IF(AND(N134&lt;&gt;M134,N134&gt;0),1,0)+IF(AND(Q134&lt;&gt;P134,Q134&gt;0),1,0)</f>
        <v>2</v>
      </c>
      <c r="Z134" s="292"/>
    </row>
    <row r="135" spans="1:26" ht="15" thickBot="1" x14ac:dyDescent="0.4">
      <c r="B135" s="329"/>
      <c r="C135" s="294"/>
      <c r="D135" s="339"/>
      <c r="E135" s="299"/>
      <c r="F135" s="35" t="s">
        <v>302</v>
      </c>
      <c r="G135" s="299"/>
      <c r="H135" s="299"/>
      <c r="I135" s="35"/>
      <c r="J135" s="299"/>
      <c r="K135" s="299"/>
      <c r="L135" s="35"/>
      <c r="M135" s="299"/>
      <c r="N135" s="309"/>
      <c r="O135" s="34"/>
      <c r="P135" s="299"/>
      <c r="Q135" s="299"/>
      <c r="R135" s="35"/>
      <c r="S135" s="339"/>
      <c r="T135" s="299"/>
      <c r="U135" s="35"/>
      <c r="V135" s="24"/>
      <c r="W135" s="303"/>
      <c r="X135" s="305"/>
      <c r="Y135" s="307"/>
      <c r="Z135" s="292"/>
    </row>
    <row r="136" spans="1:26" ht="15" thickBot="1" x14ac:dyDescent="0.4">
      <c r="B136" s="328" t="s">
        <v>297</v>
      </c>
      <c r="C136" s="295">
        <v>45443</v>
      </c>
      <c r="D136" s="298">
        <v>39</v>
      </c>
      <c r="E136" s="298">
        <v>39</v>
      </c>
      <c r="F136" s="34">
        <v>2</v>
      </c>
      <c r="G136" s="298">
        <v>66</v>
      </c>
      <c r="H136" s="298">
        <v>66</v>
      </c>
      <c r="I136" s="34"/>
      <c r="J136" s="298">
        <v>54</v>
      </c>
      <c r="K136" s="298">
        <v>54</v>
      </c>
      <c r="L136" s="34">
        <v>1</v>
      </c>
      <c r="M136" s="308">
        <v>52</v>
      </c>
      <c r="N136" s="308">
        <v>52</v>
      </c>
      <c r="O136" s="34">
        <v>2</v>
      </c>
      <c r="P136" s="298">
        <v>45</v>
      </c>
      <c r="Q136" s="298">
        <v>45</v>
      </c>
      <c r="R136" s="34">
        <v>2</v>
      </c>
      <c r="S136" s="298"/>
      <c r="T136" s="298"/>
      <c r="U136" s="34"/>
      <c r="V136" s="24">
        <f t="shared" si="130"/>
        <v>7</v>
      </c>
      <c r="W136" s="302">
        <f>COUNT(E136,H136,K136,N136,Q136,T136)</f>
        <v>5</v>
      </c>
      <c r="X136" s="304">
        <f t="shared" ref="X136" si="135">IF(AND(D136&lt;&gt;E136,D136&gt;0),1,0)+IF(AND(G136&lt;&gt;H136,G136&gt;0),1,0)+IF(AND(J136&lt;&gt;K136,J136&gt;0),1,0)+IF(AND(M136&lt;&gt;N136,M136&gt;0),1,0)+IF(AND(P136&lt;&gt;Q136,P136&gt;0),1,0)</f>
        <v>0</v>
      </c>
      <c r="Y136" s="306">
        <f t="shared" ref="Y136" si="136">IF(AND(E136&lt;&gt;D136,E136&gt;0),1,0)+IF(AND(H136&lt;&gt;G136,H136&gt;0),1,0)+IF(AND(K136&lt;&gt;J136,K136&gt;0),1,0)+IF(AND(N136&lt;&gt;M136,N136&gt;0),1,0)+IF(AND(Q136&lt;&gt;P136,Q136&gt;0),1,0)</f>
        <v>0</v>
      </c>
      <c r="Z136" s="292"/>
    </row>
    <row r="137" spans="1:26" ht="15" thickBot="1" x14ac:dyDescent="0.4">
      <c r="B137" s="329"/>
      <c r="C137" s="294"/>
      <c r="D137" s="299"/>
      <c r="E137" s="299"/>
      <c r="F137" s="35" t="s">
        <v>310</v>
      </c>
      <c r="G137" s="299"/>
      <c r="H137" s="299"/>
      <c r="I137" s="35"/>
      <c r="J137" s="299"/>
      <c r="K137" s="299"/>
      <c r="L137" s="35"/>
      <c r="M137" s="309"/>
      <c r="N137" s="309"/>
      <c r="O137" s="35" t="s">
        <v>310</v>
      </c>
      <c r="P137" s="299"/>
      <c r="Q137" s="299"/>
      <c r="R137" s="35"/>
      <c r="S137" s="299"/>
      <c r="T137" s="299"/>
      <c r="U137" s="35"/>
      <c r="V137" s="24"/>
      <c r="W137" s="303"/>
      <c r="X137" s="305"/>
      <c r="Y137" s="307"/>
      <c r="Z137" s="292"/>
    </row>
    <row r="138" spans="1:26" ht="15" thickBot="1" x14ac:dyDescent="0.4">
      <c r="B138" s="328" t="s">
        <v>298</v>
      </c>
      <c r="C138" s="295">
        <v>45444</v>
      </c>
      <c r="D138" s="298">
        <v>39</v>
      </c>
      <c r="E138" s="298">
        <v>39</v>
      </c>
      <c r="F138" s="34">
        <v>2</v>
      </c>
      <c r="G138" s="298">
        <v>66</v>
      </c>
      <c r="H138" s="298">
        <v>66</v>
      </c>
      <c r="I138" s="34"/>
      <c r="J138" s="298">
        <v>54</v>
      </c>
      <c r="K138" s="298">
        <v>54</v>
      </c>
      <c r="L138" s="34">
        <v>1</v>
      </c>
      <c r="M138" s="308">
        <v>52</v>
      </c>
      <c r="N138" s="308">
        <v>52</v>
      </c>
      <c r="O138" s="34">
        <v>2</v>
      </c>
      <c r="P138" s="298">
        <v>45</v>
      </c>
      <c r="Q138" s="298">
        <v>45</v>
      </c>
      <c r="R138" s="34">
        <v>2</v>
      </c>
      <c r="S138" s="298"/>
      <c r="T138" s="298"/>
      <c r="U138" s="34"/>
      <c r="V138" s="24">
        <f t="shared" si="130"/>
        <v>7</v>
      </c>
      <c r="W138" s="302">
        <f>COUNT(E138,H138,K138,N138,Q138,T138)</f>
        <v>5</v>
      </c>
      <c r="X138" s="304">
        <f t="shared" ref="X138" si="137">IF(AND(D138&lt;&gt;E138,D138&gt;0),1,0)+IF(AND(G138&lt;&gt;H138,G138&gt;0),1,0)+IF(AND(J138&lt;&gt;K138,J138&gt;0),1,0)+IF(AND(M138&lt;&gt;N138,M138&gt;0),1,0)+IF(AND(P138&lt;&gt;Q138,P138&gt;0),1,0)</f>
        <v>0</v>
      </c>
      <c r="Y138" s="306">
        <f t="shared" ref="Y138" si="138">IF(AND(E138&lt;&gt;D138,E138&gt;0),1,0)+IF(AND(H138&lt;&gt;G138,H138&gt;0),1,0)+IF(AND(K138&lt;&gt;J138,K138&gt;0),1,0)+IF(AND(N138&lt;&gt;M138,N138&gt;0),1,0)+IF(AND(Q138&lt;&gt;P138,Q138&gt;0),1,0)</f>
        <v>0</v>
      </c>
      <c r="Z138" s="292"/>
    </row>
    <row r="139" spans="1:26" ht="15" thickBot="1" x14ac:dyDescent="0.4">
      <c r="B139" s="329"/>
      <c r="C139" s="294"/>
      <c r="D139" s="299"/>
      <c r="E139" s="299"/>
      <c r="F139" s="35"/>
      <c r="G139" s="299"/>
      <c r="H139" s="299"/>
      <c r="I139" s="35"/>
      <c r="J139" s="299"/>
      <c r="K139" s="299"/>
      <c r="L139" s="35"/>
      <c r="M139" s="309"/>
      <c r="N139" s="309"/>
      <c r="O139" s="35" t="s">
        <v>313</v>
      </c>
      <c r="P139" s="299"/>
      <c r="Q139" s="299"/>
      <c r="R139" s="35"/>
      <c r="S139" s="299"/>
      <c r="T139" s="299"/>
      <c r="U139" s="35"/>
      <c r="V139" s="24"/>
      <c r="W139" s="303"/>
      <c r="X139" s="305"/>
      <c r="Y139" s="307"/>
      <c r="Z139" s="292"/>
    </row>
    <row r="140" spans="1:26" ht="15" thickBot="1" x14ac:dyDescent="0.4">
      <c r="B140" s="328" t="s">
        <v>299</v>
      </c>
      <c r="C140" s="295">
        <v>45445</v>
      </c>
      <c r="D140" s="298">
        <v>39</v>
      </c>
      <c r="E140" s="298">
        <v>39</v>
      </c>
      <c r="F140" s="34">
        <v>2</v>
      </c>
      <c r="G140" s="298">
        <v>66</v>
      </c>
      <c r="H140" s="298">
        <v>66</v>
      </c>
      <c r="I140" s="34"/>
      <c r="J140" s="298">
        <v>54</v>
      </c>
      <c r="K140" s="298">
        <v>54</v>
      </c>
      <c r="L140" s="34">
        <v>1</v>
      </c>
      <c r="M140" s="308">
        <v>52</v>
      </c>
      <c r="N140" s="308">
        <v>52</v>
      </c>
      <c r="O140" s="34">
        <v>2</v>
      </c>
      <c r="P140" s="298">
        <v>45</v>
      </c>
      <c r="Q140" s="298">
        <v>45</v>
      </c>
      <c r="R140" s="34">
        <v>2</v>
      </c>
      <c r="S140" s="298"/>
      <c r="T140" s="298"/>
      <c r="U140" s="34"/>
      <c r="V140" s="24">
        <f t="shared" si="130"/>
        <v>7</v>
      </c>
      <c r="W140" s="302">
        <f>COUNT(E140,H140,K140,N140,Q140,T140)</f>
        <v>5</v>
      </c>
      <c r="X140" s="304">
        <f t="shared" ref="X140" si="139">IF(AND(D140&lt;&gt;E140,D140&gt;0),1,0)+IF(AND(G140&lt;&gt;H140,G140&gt;0),1,0)+IF(AND(J140&lt;&gt;K140,J140&gt;0),1,0)+IF(AND(M140&lt;&gt;N140,M140&gt;0),1,0)+IF(AND(P140&lt;&gt;Q140,P140&gt;0),1,0)</f>
        <v>0</v>
      </c>
      <c r="Y140" s="306">
        <f t="shared" ref="Y140" si="140">IF(AND(E140&lt;&gt;D140,E140&gt;0),1,0)+IF(AND(H140&lt;&gt;G140,H140&gt;0),1,0)+IF(AND(K140&lt;&gt;J140,K140&gt;0),1,0)+IF(AND(N140&lt;&gt;M140,N140&gt;0),1,0)+IF(AND(Q140&lt;&gt;P140,Q140&gt;0),1,0)</f>
        <v>0</v>
      </c>
      <c r="Z140" s="292"/>
    </row>
    <row r="141" spans="1:26" ht="15" thickBot="1" x14ac:dyDescent="0.4">
      <c r="B141" s="329"/>
      <c r="C141" s="294"/>
      <c r="D141" s="299"/>
      <c r="E141" s="299"/>
      <c r="F141" s="35"/>
      <c r="G141" s="299"/>
      <c r="H141" s="299"/>
      <c r="I141" s="35"/>
      <c r="J141" s="299"/>
      <c r="K141" s="299"/>
      <c r="L141" s="35"/>
      <c r="M141" s="309"/>
      <c r="N141" s="309"/>
      <c r="O141" s="35"/>
      <c r="P141" s="299"/>
      <c r="Q141" s="299"/>
      <c r="R141" s="35"/>
      <c r="S141" s="299"/>
      <c r="T141" s="299"/>
      <c r="U141" s="35"/>
      <c r="V141" s="24"/>
      <c r="W141" s="303"/>
      <c r="X141" s="305"/>
      <c r="Y141" s="307"/>
      <c r="Z141" s="292"/>
    </row>
    <row r="142" spans="1:26" ht="15" thickBot="1" x14ac:dyDescent="0.4">
      <c r="A142" s="27" t="s">
        <v>292</v>
      </c>
      <c r="B142" s="328" t="s">
        <v>293</v>
      </c>
      <c r="C142" s="295">
        <v>45446</v>
      </c>
      <c r="D142" s="298">
        <v>39</v>
      </c>
      <c r="E142" s="298">
        <v>39</v>
      </c>
      <c r="F142" s="34">
        <v>2</v>
      </c>
      <c r="G142" s="298">
        <v>66</v>
      </c>
      <c r="H142" s="308">
        <v>44</v>
      </c>
      <c r="I142" s="34"/>
      <c r="J142" s="298">
        <v>54</v>
      </c>
      <c r="K142" s="310">
        <v>26</v>
      </c>
      <c r="L142" s="34">
        <v>1</v>
      </c>
      <c r="M142" s="308">
        <v>52</v>
      </c>
      <c r="N142" s="308">
        <v>52</v>
      </c>
      <c r="O142" s="34">
        <v>2</v>
      </c>
      <c r="P142" s="298">
        <v>45</v>
      </c>
      <c r="Q142" s="308">
        <v>38</v>
      </c>
      <c r="R142" s="34">
        <v>2</v>
      </c>
      <c r="S142" s="298"/>
      <c r="T142" s="298"/>
      <c r="U142" s="34"/>
      <c r="V142" s="24">
        <f t="shared" si="130"/>
        <v>7</v>
      </c>
      <c r="W142" s="302">
        <f>COUNT(E142,H142,K142,N142,Q142,T142)</f>
        <v>5</v>
      </c>
      <c r="X142" s="304">
        <f t="shared" ref="X142" si="141">IF(AND(D142&lt;&gt;E142,D142&gt;0),1,0)+IF(AND(G142&lt;&gt;H142,G142&gt;0),1,0)+IF(AND(J142&lt;&gt;K142,J142&gt;0),1,0)+IF(AND(M142&lt;&gt;N142,M142&gt;0),1,0)+IF(AND(P142&lt;&gt;Q142,P142&gt;0),1,0)</f>
        <v>3</v>
      </c>
      <c r="Y142" s="306">
        <f t="shared" ref="Y142" si="142">IF(AND(E142&lt;&gt;D142,E142&gt;0),1,0)+IF(AND(H142&lt;&gt;G142,H142&gt;0),1,0)+IF(AND(K142&lt;&gt;J142,K142&gt;0),1,0)+IF(AND(N142&lt;&gt;M142,N142&gt;0),1,0)+IF(AND(Q142&lt;&gt;P142,Q142&gt;0),1,0)</f>
        <v>3</v>
      </c>
      <c r="Z142" s="292"/>
    </row>
    <row r="143" spans="1:26" ht="15" thickBot="1" x14ac:dyDescent="0.4">
      <c r="A143" s="27">
        <v>23</v>
      </c>
      <c r="B143" s="329"/>
      <c r="C143" s="294"/>
      <c r="D143" s="299"/>
      <c r="E143" s="299"/>
      <c r="F143" s="35"/>
      <c r="G143" s="299"/>
      <c r="H143" s="309"/>
      <c r="I143" s="35" t="s">
        <v>302</v>
      </c>
      <c r="J143" s="299"/>
      <c r="K143" s="311"/>
      <c r="L143" s="35"/>
      <c r="M143" s="309"/>
      <c r="N143" s="309"/>
      <c r="O143" s="35"/>
      <c r="P143" s="299"/>
      <c r="Q143" s="309"/>
      <c r="R143" s="35" t="s">
        <v>302</v>
      </c>
      <c r="S143" s="299"/>
      <c r="T143" s="299"/>
      <c r="U143" s="35"/>
      <c r="V143" s="24"/>
      <c r="W143" s="303"/>
      <c r="X143" s="305"/>
      <c r="Y143" s="307"/>
      <c r="Z143" s="292"/>
    </row>
    <row r="144" spans="1:26" ht="15" thickBot="1" x14ac:dyDescent="0.4">
      <c r="B144" s="328" t="s">
        <v>294</v>
      </c>
      <c r="C144" s="295">
        <v>45447</v>
      </c>
      <c r="D144" s="298">
        <v>39</v>
      </c>
      <c r="E144" s="298">
        <v>39</v>
      </c>
      <c r="F144" s="34">
        <v>2</v>
      </c>
      <c r="G144" s="308">
        <v>44</v>
      </c>
      <c r="H144" s="308">
        <v>44</v>
      </c>
      <c r="I144" s="34">
        <v>2</v>
      </c>
      <c r="J144" s="310">
        <v>26</v>
      </c>
      <c r="K144" s="310">
        <v>26</v>
      </c>
      <c r="L144" s="34"/>
      <c r="M144" s="308">
        <v>52</v>
      </c>
      <c r="N144" s="308">
        <v>52</v>
      </c>
      <c r="O144" s="34">
        <v>2</v>
      </c>
      <c r="P144" s="308">
        <v>38</v>
      </c>
      <c r="Q144" s="308">
        <v>38</v>
      </c>
      <c r="R144" s="34"/>
      <c r="S144" s="298"/>
      <c r="T144" s="298"/>
      <c r="U144" s="34"/>
      <c r="V144" s="24">
        <f t="shared" si="130"/>
        <v>6</v>
      </c>
      <c r="W144" s="302">
        <f>COUNT(E144,H144,K144,N144,Q144,T144)</f>
        <v>5</v>
      </c>
      <c r="X144" s="304">
        <f t="shared" ref="X144" si="143">IF(AND(D144&lt;&gt;E144,D144&gt;0),1,0)+IF(AND(G144&lt;&gt;H144,G144&gt;0),1,0)+IF(AND(J144&lt;&gt;K144,J144&gt;0),1,0)+IF(AND(M144&lt;&gt;N144,M144&gt;0),1,0)+IF(AND(P144&lt;&gt;Q144,P144&gt;0),1,0)</f>
        <v>0</v>
      </c>
      <c r="Y144" s="306">
        <f t="shared" ref="Y144" si="144">IF(AND(E144&lt;&gt;D144,E144&gt;0),1,0)+IF(AND(H144&lt;&gt;G144,H144&gt;0),1,0)+IF(AND(K144&lt;&gt;J144,K144&gt;0),1,0)+IF(AND(N144&lt;&gt;M144,N144&gt;0),1,0)+IF(AND(Q144&lt;&gt;P144,Q144&gt;0),1,0)</f>
        <v>0</v>
      </c>
      <c r="Z144" s="292"/>
    </row>
    <row r="145" spans="1:26" ht="15" thickBot="1" x14ac:dyDescent="0.4">
      <c r="B145" s="329"/>
      <c r="C145" s="294"/>
      <c r="D145" s="299"/>
      <c r="E145" s="299"/>
      <c r="F145" s="35"/>
      <c r="G145" s="309"/>
      <c r="H145" s="309"/>
      <c r="I145" s="35"/>
      <c r="J145" s="311"/>
      <c r="K145" s="311"/>
      <c r="L145" s="35"/>
      <c r="M145" s="309"/>
      <c r="N145" s="309"/>
      <c r="O145" s="35"/>
      <c r="P145" s="309"/>
      <c r="Q145" s="309"/>
      <c r="R145" s="35" t="s">
        <v>314</v>
      </c>
      <c r="S145" s="299"/>
      <c r="T145" s="299"/>
      <c r="U145" s="35"/>
      <c r="V145" s="24"/>
      <c r="W145" s="303"/>
      <c r="X145" s="305"/>
      <c r="Y145" s="307"/>
      <c r="Z145" s="292"/>
    </row>
    <row r="146" spans="1:26" ht="15" thickBot="1" x14ac:dyDescent="0.4">
      <c r="B146" s="328" t="s">
        <v>295</v>
      </c>
      <c r="C146" s="295">
        <v>45448</v>
      </c>
      <c r="D146" s="298">
        <v>39</v>
      </c>
      <c r="E146" s="298">
        <v>39</v>
      </c>
      <c r="F146" s="34">
        <v>2</v>
      </c>
      <c r="G146" s="308">
        <v>44</v>
      </c>
      <c r="H146" s="308">
        <v>44</v>
      </c>
      <c r="I146" s="34">
        <v>2</v>
      </c>
      <c r="J146" s="310">
        <v>26</v>
      </c>
      <c r="K146" s="310">
        <v>26</v>
      </c>
      <c r="L146" s="34"/>
      <c r="M146" s="308">
        <v>52</v>
      </c>
      <c r="N146" s="308">
        <v>41</v>
      </c>
      <c r="O146" s="34">
        <v>2</v>
      </c>
      <c r="P146" s="308">
        <v>38</v>
      </c>
      <c r="Q146" s="308">
        <v>38</v>
      </c>
      <c r="R146" s="34"/>
      <c r="S146" s="298"/>
      <c r="T146" s="298"/>
      <c r="U146" s="34"/>
      <c r="V146" s="24">
        <f t="shared" si="130"/>
        <v>6</v>
      </c>
      <c r="W146" s="302">
        <f>COUNT(E146,H146,K146,N146,Q146,T146)</f>
        <v>5</v>
      </c>
      <c r="X146" s="304">
        <f t="shared" ref="X146" si="145">IF(AND(D146&lt;&gt;E146,D146&gt;0),1,0)+IF(AND(G146&lt;&gt;H146,G146&gt;0),1,0)+IF(AND(J146&lt;&gt;K146,J146&gt;0),1,0)+IF(AND(M146&lt;&gt;N146,M146&gt;0),1,0)+IF(AND(P146&lt;&gt;Q146,P146&gt;0),1,0)</f>
        <v>1</v>
      </c>
      <c r="Y146" s="306">
        <f t="shared" ref="Y146" si="146">IF(AND(E146&lt;&gt;D146,E146&gt;0),1,0)+IF(AND(H146&lt;&gt;G146,H146&gt;0),1,0)+IF(AND(K146&lt;&gt;J146,K146&gt;0),1,0)+IF(AND(N146&lt;&gt;M146,N146&gt;0),1,0)+IF(AND(Q146&lt;&gt;P146,Q146&gt;0),1,0)</f>
        <v>1</v>
      </c>
      <c r="Z146" s="292"/>
    </row>
    <row r="147" spans="1:26" ht="15" thickBot="1" x14ac:dyDescent="0.4">
      <c r="B147" s="329"/>
      <c r="C147" s="294"/>
      <c r="D147" s="299"/>
      <c r="E147" s="299"/>
      <c r="F147" s="35"/>
      <c r="G147" s="309"/>
      <c r="H147" s="309"/>
      <c r="I147" s="35"/>
      <c r="J147" s="311"/>
      <c r="K147" s="311"/>
      <c r="L147" s="35"/>
      <c r="M147" s="309"/>
      <c r="N147" s="309"/>
      <c r="O147" s="35" t="s">
        <v>302</v>
      </c>
      <c r="P147" s="309"/>
      <c r="Q147" s="309"/>
      <c r="R147" s="35"/>
      <c r="S147" s="299"/>
      <c r="T147" s="299"/>
      <c r="U147" s="35"/>
      <c r="V147" s="24"/>
      <c r="W147" s="303"/>
      <c r="X147" s="305"/>
      <c r="Y147" s="307"/>
      <c r="Z147" s="292"/>
    </row>
    <row r="148" spans="1:26" ht="15" thickBot="1" x14ac:dyDescent="0.4">
      <c r="B148" s="328" t="s">
        <v>296</v>
      </c>
      <c r="C148" s="295">
        <v>45449</v>
      </c>
      <c r="D148" s="298">
        <v>39</v>
      </c>
      <c r="E148" s="314">
        <v>92</v>
      </c>
      <c r="F148" s="34">
        <v>2</v>
      </c>
      <c r="G148" s="308">
        <v>44</v>
      </c>
      <c r="H148" s="308">
        <v>44</v>
      </c>
      <c r="I148" s="34">
        <v>2</v>
      </c>
      <c r="J148" s="310">
        <v>26</v>
      </c>
      <c r="K148" s="300"/>
      <c r="L148" s="34"/>
      <c r="M148" s="308">
        <v>41</v>
      </c>
      <c r="N148" s="308">
        <v>41</v>
      </c>
      <c r="O148" s="34"/>
      <c r="P148" s="308">
        <v>38</v>
      </c>
      <c r="Q148" s="308">
        <v>38</v>
      </c>
      <c r="R148" s="34"/>
      <c r="S148" s="298"/>
      <c r="T148" s="298"/>
      <c r="U148" s="34"/>
      <c r="V148" s="24">
        <f t="shared" si="130"/>
        <v>4</v>
      </c>
      <c r="W148" s="302">
        <f>COUNT(E148,H148,K148,N148,Q148,T148)</f>
        <v>4</v>
      </c>
      <c r="X148" s="304">
        <f t="shared" ref="X148" si="147">IF(AND(D148&lt;&gt;E148,D148&gt;0),1,0)+IF(AND(G148&lt;&gt;H148,G148&gt;0),1,0)+IF(AND(J148&lt;&gt;K148,J148&gt;0),1,0)+IF(AND(M148&lt;&gt;N148,M148&gt;0),1,0)+IF(AND(P148&lt;&gt;Q148,P148&gt;0),1,0)</f>
        <v>2</v>
      </c>
      <c r="Y148" s="306">
        <f t="shared" ref="Y148" si="148">IF(AND(E148&lt;&gt;D148,E148&gt;0),1,0)+IF(AND(H148&lt;&gt;G148,H148&gt;0),1,0)+IF(AND(K148&lt;&gt;J148,K148&gt;0),1,0)+IF(AND(N148&lt;&gt;M148,N148&gt;0),1,0)+IF(AND(Q148&lt;&gt;P148,Q148&gt;0),1,0)</f>
        <v>1</v>
      </c>
      <c r="Z148" s="292"/>
    </row>
    <row r="149" spans="1:26" ht="15" thickBot="1" x14ac:dyDescent="0.4">
      <c r="B149" s="329"/>
      <c r="C149" s="294"/>
      <c r="D149" s="299"/>
      <c r="E149" s="315"/>
      <c r="F149" s="35"/>
      <c r="G149" s="309"/>
      <c r="H149" s="309"/>
      <c r="I149" s="35"/>
      <c r="J149" s="311"/>
      <c r="K149" s="301"/>
      <c r="L149" s="35"/>
      <c r="M149" s="309"/>
      <c r="N149" s="309"/>
      <c r="O149" s="35"/>
      <c r="P149" s="309"/>
      <c r="Q149" s="309"/>
      <c r="R149" s="35"/>
      <c r="S149" s="299"/>
      <c r="T149" s="299"/>
      <c r="U149" s="35"/>
      <c r="V149" s="24"/>
      <c r="W149" s="303"/>
      <c r="X149" s="305"/>
      <c r="Y149" s="307"/>
      <c r="Z149" s="292"/>
    </row>
    <row r="150" spans="1:26" ht="15" thickBot="1" x14ac:dyDescent="0.4">
      <c r="B150" s="328" t="s">
        <v>297</v>
      </c>
      <c r="C150" s="295">
        <v>45450</v>
      </c>
      <c r="D150" s="314">
        <v>92</v>
      </c>
      <c r="E150" s="314">
        <v>92</v>
      </c>
      <c r="F150" s="34"/>
      <c r="G150" s="308">
        <v>44</v>
      </c>
      <c r="H150" s="308">
        <v>44</v>
      </c>
      <c r="I150" s="34">
        <v>2</v>
      </c>
      <c r="J150" s="300"/>
      <c r="K150" s="308">
        <v>114</v>
      </c>
      <c r="L150" s="34"/>
      <c r="M150" s="308">
        <v>41</v>
      </c>
      <c r="N150" s="308">
        <v>41</v>
      </c>
      <c r="O150" s="34"/>
      <c r="P150" s="308">
        <v>38</v>
      </c>
      <c r="Q150" s="308">
        <v>38</v>
      </c>
      <c r="R150" s="34"/>
      <c r="S150" s="300"/>
      <c r="T150" s="300"/>
      <c r="U150" s="249"/>
      <c r="V150" s="24">
        <f t="shared" si="130"/>
        <v>2</v>
      </c>
      <c r="W150" s="302">
        <f>COUNT(E150,H150,K150,N150,Q150,T150)</f>
        <v>5</v>
      </c>
      <c r="X150" s="304">
        <f t="shared" ref="X150" si="149">IF(AND(D150&lt;&gt;E150,D150&gt;0),1,0)+IF(AND(G150&lt;&gt;H150,G150&gt;0),1,0)+IF(AND(J150&lt;&gt;K150,J150&gt;0),1,0)+IF(AND(M150&lt;&gt;N150,M150&gt;0),1,0)+IF(AND(P150&lt;&gt;Q150,P150&gt;0),1,0)</f>
        <v>0</v>
      </c>
      <c r="Y150" s="306">
        <f t="shared" ref="Y150" si="150">IF(AND(E150&lt;&gt;D150,E150&gt;0),1,0)+IF(AND(H150&lt;&gt;G150,H150&gt;0),1,0)+IF(AND(K150&lt;&gt;J150,K150&gt;0),1,0)+IF(AND(N150&lt;&gt;M150,N150&gt;0),1,0)+IF(AND(Q150&lt;&gt;P150,Q150&gt;0),1,0)</f>
        <v>1</v>
      </c>
      <c r="Z150" s="292"/>
    </row>
    <row r="151" spans="1:26" ht="15" thickBot="1" x14ac:dyDescent="0.4">
      <c r="B151" s="329"/>
      <c r="C151" s="294"/>
      <c r="D151" s="315"/>
      <c r="E151" s="315"/>
      <c r="F151" s="35"/>
      <c r="G151" s="309"/>
      <c r="H151" s="309"/>
      <c r="I151" s="35"/>
      <c r="J151" s="301"/>
      <c r="K151" s="309"/>
      <c r="L151" s="35" t="s">
        <v>306</v>
      </c>
      <c r="M151" s="309"/>
      <c r="N151" s="309"/>
      <c r="O151" s="35" t="s">
        <v>315</v>
      </c>
      <c r="P151" s="309"/>
      <c r="Q151" s="309"/>
      <c r="R151" s="35"/>
      <c r="S151" s="301"/>
      <c r="T151" s="301"/>
      <c r="U151" s="250"/>
      <c r="V151" s="24"/>
      <c r="W151" s="303"/>
      <c r="X151" s="305"/>
      <c r="Y151" s="307"/>
      <c r="Z151" s="292"/>
    </row>
    <row r="152" spans="1:26" ht="15" thickBot="1" x14ac:dyDescent="0.4">
      <c r="B152" s="328" t="s">
        <v>298</v>
      </c>
      <c r="C152" s="295">
        <v>45451</v>
      </c>
      <c r="D152" s="314">
        <v>92</v>
      </c>
      <c r="E152" s="334">
        <v>115</v>
      </c>
      <c r="F152" s="34"/>
      <c r="G152" s="308">
        <v>44</v>
      </c>
      <c r="H152" s="308">
        <v>44</v>
      </c>
      <c r="I152" s="34">
        <v>2</v>
      </c>
      <c r="J152" s="308">
        <v>114</v>
      </c>
      <c r="K152" s="308">
        <v>114</v>
      </c>
      <c r="L152" s="249">
        <v>2</v>
      </c>
      <c r="M152" s="308">
        <v>41</v>
      </c>
      <c r="N152" s="334">
        <v>115</v>
      </c>
      <c r="O152" s="34"/>
      <c r="P152" s="308">
        <v>38</v>
      </c>
      <c r="Q152" s="308">
        <v>38</v>
      </c>
      <c r="R152" s="34"/>
      <c r="S152" s="300"/>
      <c r="T152" s="300"/>
      <c r="U152" s="249"/>
      <c r="V152" s="24">
        <f t="shared" si="130"/>
        <v>4</v>
      </c>
      <c r="W152" s="302">
        <f>COUNT(E152,H152,K152,N152,Q152,T152)</f>
        <v>5</v>
      </c>
      <c r="X152" s="304">
        <f t="shared" ref="X152" si="151">IF(AND(D152&lt;&gt;E152,D152&gt;0),1,0)+IF(AND(G152&lt;&gt;H152,G152&gt;0),1,0)+IF(AND(J152&lt;&gt;K152,J152&gt;0),1,0)+IF(AND(M152&lt;&gt;N152,M152&gt;0),1,0)+IF(AND(P152&lt;&gt;Q152,P152&gt;0),1,0)</f>
        <v>2</v>
      </c>
      <c r="Y152" s="306">
        <f t="shared" ref="Y152" si="152">IF(AND(E152&lt;&gt;D152,E152&gt;0),1,0)+IF(AND(H152&lt;&gt;G152,H152&gt;0),1,0)+IF(AND(K152&lt;&gt;J152,K152&gt;0),1,0)+IF(AND(N152&lt;&gt;M152,N152&gt;0),1,0)+IF(AND(Q152&lt;&gt;P152,Q152&gt;0),1,0)</f>
        <v>2</v>
      </c>
      <c r="Z152" s="292"/>
    </row>
    <row r="153" spans="1:26" ht="15" thickBot="1" x14ac:dyDescent="0.4">
      <c r="B153" s="329"/>
      <c r="C153" s="294"/>
      <c r="D153" s="315"/>
      <c r="E153" s="335"/>
      <c r="F153" s="35" t="s">
        <v>241</v>
      </c>
      <c r="G153" s="309"/>
      <c r="H153" s="309"/>
      <c r="I153" s="35"/>
      <c r="J153" s="309"/>
      <c r="K153" s="309"/>
      <c r="L153" s="35"/>
      <c r="M153" s="309"/>
      <c r="N153" s="335"/>
      <c r="O153" s="35" t="s">
        <v>301</v>
      </c>
      <c r="P153" s="309"/>
      <c r="Q153" s="309"/>
      <c r="R153" s="35"/>
      <c r="S153" s="301"/>
      <c r="T153" s="301"/>
      <c r="U153" s="250"/>
      <c r="V153" s="24"/>
      <c r="W153" s="303"/>
      <c r="X153" s="305"/>
      <c r="Y153" s="307"/>
      <c r="Z153" s="292"/>
    </row>
    <row r="154" spans="1:26" ht="15" thickBot="1" x14ac:dyDescent="0.4">
      <c r="B154" s="328" t="s">
        <v>299</v>
      </c>
      <c r="C154" s="295">
        <v>45452</v>
      </c>
      <c r="D154" s="334">
        <v>115</v>
      </c>
      <c r="E154" s="334">
        <v>115</v>
      </c>
      <c r="F154" s="249"/>
      <c r="G154" s="308">
        <v>44</v>
      </c>
      <c r="H154" s="308">
        <v>44</v>
      </c>
      <c r="I154" s="34">
        <v>2</v>
      </c>
      <c r="J154" s="308">
        <v>114</v>
      </c>
      <c r="K154" s="308">
        <v>114</v>
      </c>
      <c r="L154" s="34">
        <v>2</v>
      </c>
      <c r="M154" s="334">
        <v>115</v>
      </c>
      <c r="N154" s="334">
        <v>115</v>
      </c>
      <c r="O154" s="34">
        <v>2</v>
      </c>
      <c r="P154" s="308">
        <v>38</v>
      </c>
      <c r="Q154" s="298"/>
      <c r="R154" s="34"/>
      <c r="S154" s="300"/>
      <c r="T154" s="300"/>
      <c r="U154" s="249"/>
      <c r="V154" s="24">
        <f t="shared" si="130"/>
        <v>6</v>
      </c>
      <c r="W154" s="302">
        <f>COUNT(E154,H154,K154,N154,Q154,T154)</f>
        <v>4</v>
      </c>
      <c r="X154" s="304">
        <f t="shared" ref="X154" si="153">IF(AND(D154&lt;&gt;E154,D154&gt;0),1,0)+IF(AND(G154&lt;&gt;H154,G154&gt;0),1,0)+IF(AND(J154&lt;&gt;K154,J154&gt;0),1,0)+IF(AND(M154&lt;&gt;N154,M154&gt;0),1,0)+IF(AND(P154&lt;&gt;Q154,P154&gt;0),1,0)</f>
        <v>1</v>
      </c>
      <c r="Y154" s="306">
        <f t="shared" ref="Y154" si="154">IF(AND(E154&lt;&gt;D154,E154&gt;0),1,0)+IF(AND(H154&lt;&gt;G154,H154&gt;0),1,0)+IF(AND(K154&lt;&gt;J154,K154&gt;0),1,0)+IF(AND(N154&lt;&gt;M154,N154&gt;0),1,0)+IF(AND(Q154&lt;&gt;P154,Q154&gt;0),1,0)</f>
        <v>0</v>
      </c>
      <c r="Z154" s="292"/>
    </row>
    <row r="155" spans="1:26" ht="15" thickBot="1" x14ac:dyDescent="0.4">
      <c r="B155" s="329"/>
      <c r="C155" s="294"/>
      <c r="D155" s="335"/>
      <c r="E155" s="335"/>
      <c r="F155" s="250"/>
      <c r="G155" s="309"/>
      <c r="H155" s="309"/>
      <c r="I155" s="35"/>
      <c r="J155" s="309"/>
      <c r="K155" s="309"/>
      <c r="L155" s="35"/>
      <c r="M155" s="335"/>
      <c r="N155" s="335"/>
      <c r="O155" s="35"/>
      <c r="P155" s="309"/>
      <c r="Q155" s="299"/>
      <c r="R155" s="35"/>
      <c r="S155" s="301"/>
      <c r="T155" s="301"/>
      <c r="U155" s="250"/>
      <c r="V155" s="24"/>
      <c r="W155" s="303"/>
      <c r="X155" s="305"/>
      <c r="Y155" s="307"/>
      <c r="Z155" s="292"/>
    </row>
    <row r="156" spans="1:26" ht="15" thickBot="1" x14ac:dyDescent="0.4">
      <c r="A156" s="27" t="s">
        <v>292</v>
      </c>
      <c r="B156" s="328" t="s">
        <v>293</v>
      </c>
      <c r="C156" s="295">
        <v>45453</v>
      </c>
      <c r="D156" s="334">
        <v>115</v>
      </c>
      <c r="E156" s="334">
        <v>115</v>
      </c>
      <c r="F156" s="249"/>
      <c r="G156" s="308">
        <v>44</v>
      </c>
      <c r="H156" s="308">
        <v>35</v>
      </c>
      <c r="I156" s="34">
        <v>2</v>
      </c>
      <c r="J156" s="308">
        <v>114</v>
      </c>
      <c r="K156" s="298">
        <v>16</v>
      </c>
      <c r="L156" s="34">
        <v>2</v>
      </c>
      <c r="M156" s="334">
        <v>115</v>
      </c>
      <c r="N156" s="334">
        <v>115</v>
      </c>
      <c r="O156" s="34">
        <v>2</v>
      </c>
      <c r="P156" s="298"/>
      <c r="Q156" s="308">
        <v>17</v>
      </c>
      <c r="R156" s="34"/>
      <c r="S156" s="300"/>
      <c r="T156" s="300"/>
      <c r="U156" s="249"/>
      <c r="V156" s="24">
        <f t="shared" si="130"/>
        <v>6</v>
      </c>
      <c r="W156" s="302">
        <f>COUNT(E156,H156,K156,N156,Q156,T156)</f>
        <v>5</v>
      </c>
      <c r="X156" s="304">
        <f t="shared" ref="X156" si="155">IF(AND(D156&lt;&gt;E156,D156&gt;0),1,0)+IF(AND(G156&lt;&gt;H156,G156&gt;0),1,0)+IF(AND(J156&lt;&gt;K156,J156&gt;0),1,0)+IF(AND(M156&lt;&gt;N156,M156&gt;0),1,0)+IF(AND(P156&lt;&gt;Q156,P156&gt;0),1,0)</f>
        <v>2</v>
      </c>
      <c r="Y156" s="306">
        <f t="shared" ref="Y156" si="156">IF(AND(E156&lt;&gt;D156,E156&gt;0),1,0)+IF(AND(H156&lt;&gt;G156,H156&gt;0),1,0)+IF(AND(K156&lt;&gt;J156,K156&gt;0),1,0)+IF(AND(N156&lt;&gt;M156,N156&gt;0),1,0)+IF(AND(Q156&lt;&gt;P156,Q156&gt;0),1,0)</f>
        <v>3</v>
      </c>
      <c r="Z156" s="292"/>
    </row>
    <row r="157" spans="1:26" ht="15" thickBot="1" x14ac:dyDescent="0.4">
      <c r="A157" s="27">
        <v>24</v>
      </c>
      <c r="B157" s="329"/>
      <c r="C157" s="294"/>
      <c r="D157" s="335"/>
      <c r="E157" s="335"/>
      <c r="F157" s="250"/>
      <c r="G157" s="309"/>
      <c r="H157" s="309"/>
      <c r="I157" s="35"/>
      <c r="J157" s="309"/>
      <c r="K157" s="299"/>
      <c r="L157" s="35"/>
      <c r="M157" s="335"/>
      <c r="N157" s="335"/>
      <c r="O157" s="35"/>
      <c r="P157" s="299"/>
      <c r="Q157" s="309"/>
      <c r="R157" s="35" t="s">
        <v>301</v>
      </c>
      <c r="S157" s="301"/>
      <c r="T157" s="301"/>
      <c r="U157" s="250"/>
      <c r="V157" s="24"/>
      <c r="W157" s="303"/>
      <c r="X157" s="305"/>
      <c r="Y157" s="307"/>
      <c r="Z157" s="292"/>
    </row>
    <row r="158" spans="1:26" ht="15" thickBot="1" x14ac:dyDescent="0.4">
      <c r="B158" s="328" t="s">
        <v>294</v>
      </c>
      <c r="C158" s="295">
        <v>45454</v>
      </c>
      <c r="D158" s="334">
        <v>115</v>
      </c>
      <c r="E158" s="308">
        <v>19</v>
      </c>
      <c r="F158" s="34"/>
      <c r="G158" s="308">
        <v>35</v>
      </c>
      <c r="H158" s="308">
        <v>35</v>
      </c>
      <c r="I158" s="34">
        <v>2</v>
      </c>
      <c r="J158" s="300">
        <v>16</v>
      </c>
      <c r="K158" s="300">
        <v>16</v>
      </c>
      <c r="L158" s="249"/>
      <c r="M158" s="334">
        <v>115</v>
      </c>
      <c r="N158" s="300"/>
      <c r="O158" s="249">
        <v>2</v>
      </c>
      <c r="P158" s="308">
        <v>17</v>
      </c>
      <c r="Q158" s="308">
        <v>17</v>
      </c>
      <c r="R158" s="34">
        <v>2</v>
      </c>
      <c r="S158" s="298"/>
      <c r="T158" s="298"/>
      <c r="U158" s="34"/>
      <c r="V158" s="24">
        <f t="shared" si="130"/>
        <v>6</v>
      </c>
      <c r="W158" s="302">
        <f>COUNT(E158,H158,K158,N158,Q158,T158)</f>
        <v>4</v>
      </c>
      <c r="X158" s="304">
        <f t="shared" ref="X158" si="157">IF(AND(D158&lt;&gt;E158,D158&gt;0),1,0)+IF(AND(G158&lt;&gt;H158,G158&gt;0),1,0)+IF(AND(J158&lt;&gt;K158,J158&gt;0),1,0)+IF(AND(M158&lt;&gt;N158,M158&gt;0),1,0)+IF(AND(P158&lt;&gt;Q158,P158&gt;0),1,0)</f>
        <v>2</v>
      </c>
      <c r="Y158" s="306">
        <f t="shared" ref="Y158" si="158">IF(AND(E158&lt;&gt;D158,E158&gt;0),1,0)+IF(AND(H158&lt;&gt;G158,H158&gt;0),1,0)+IF(AND(K158&lt;&gt;J158,K158&gt;0),1,0)+IF(AND(N158&lt;&gt;M158,N158&gt;0),1,0)+IF(AND(Q158&lt;&gt;P158,Q158&gt;0),1,0)</f>
        <v>1</v>
      </c>
      <c r="Z158" s="292"/>
    </row>
    <row r="159" spans="1:26" ht="15" thickBot="1" x14ac:dyDescent="0.4">
      <c r="B159" s="329"/>
      <c r="C159" s="294"/>
      <c r="D159" s="335"/>
      <c r="E159" s="309"/>
      <c r="F159" s="35"/>
      <c r="G159" s="309"/>
      <c r="H159" s="309"/>
      <c r="I159" s="35"/>
      <c r="J159" s="301"/>
      <c r="K159" s="301"/>
      <c r="L159" s="250"/>
      <c r="M159" s="335"/>
      <c r="N159" s="301"/>
      <c r="O159" s="250"/>
      <c r="P159" s="309"/>
      <c r="Q159" s="309"/>
      <c r="R159" s="35"/>
      <c r="S159" s="299"/>
      <c r="T159" s="299"/>
      <c r="U159" s="35"/>
      <c r="V159" s="24"/>
      <c r="W159" s="303"/>
      <c r="X159" s="305"/>
      <c r="Y159" s="307"/>
      <c r="Z159" s="292"/>
    </row>
    <row r="160" spans="1:26" ht="15" thickBot="1" x14ac:dyDescent="0.4">
      <c r="B160" s="328" t="s">
        <v>295</v>
      </c>
      <c r="C160" s="295">
        <v>45455</v>
      </c>
      <c r="D160" s="308">
        <v>19</v>
      </c>
      <c r="E160" s="308">
        <v>19</v>
      </c>
      <c r="F160" s="34"/>
      <c r="G160" s="308">
        <v>35</v>
      </c>
      <c r="H160" s="308">
        <v>35</v>
      </c>
      <c r="I160" s="34">
        <v>2</v>
      </c>
      <c r="J160" s="300">
        <v>16</v>
      </c>
      <c r="K160" s="300">
        <v>16</v>
      </c>
      <c r="L160" s="249"/>
      <c r="M160" s="300"/>
      <c r="N160" s="300">
        <v>104</v>
      </c>
      <c r="O160" s="249">
        <v>2</v>
      </c>
      <c r="P160" s="308">
        <v>17</v>
      </c>
      <c r="Q160" s="308">
        <v>17</v>
      </c>
      <c r="R160" s="34">
        <v>2</v>
      </c>
      <c r="S160" s="298"/>
      <c r="T160" s="298">
        <v>999</v>
      </c>
      <c r="U160" s="34"/>
      <c r="V160" s="24">
        <f t="shared" si="130"/>
        <v>6</v>
      </c>
      <c r="W160" s="302">
        <f>COUNT(E160,H160,K160,N160,Q160,T160)</f>
        <v>6</v>
      </c>
      <c r="X160" s="304">
        <f t="shared" ref="X160" si="159">IF(AND(D160&lt;&gt;E160,D160&gt;0),1,0)+IF(AND(G160&lt;&gt;H160,G160&gt;0),1,0)+IF(AND(J160&lt;&gt;K160,J160&gt;0),1,0)+IF(AND(M160&lt;&gt;N160,M160&gt;0),1,0)+IF(AND(P160&lt;&gt;Q160,P160&gt;0),1,0)</f>
        <v>0</v>
      </c>
      <c r="Y160" s="306">
        <f t="shared" ref="Y160" si="160">IF(AND(E160&lt;&gt;D160,E160&gt;0),1,0)+IF(AND(H160&lt;&gt;G160,H160&gt;0),1,0)+IF(AND(K160&lt;&gt;J160,K160&gt;0),1,0)+IF(AND(N160&lt;&gt;M160,N160&gt;0),1,0)+IF(AND(Q160&lt;&gt;P160,Q160&gt;0),1,0)</f>
        <v>1</v>
      </c>
      <c r="Z160" s="292"/>
    </row>
    <row r="161" spans="1:26" ht="15" thickBot="1" x14ac:dyDescent="0.4">
      <c r="B161" s="329"/>
      <c r="C161" s="294"/>
      <c r="D161" s="309"/>
      <c r="E161" s="309"/>
      <c r="F161" s="35"/>
      <c r="G161" s="309"/>
      <c r="H161" s="309"/>
      <c r="I161" s="35"/>
      <c r="J161" s="301"/>
      <c r="K161" s="301"/>
      <c r="L161" s="250"/>
      <c r="M161" s="301"/>
      <c r="N161" s="301"/>
      <c r="O161" s="250"/>
      <c r="P161" s="309"/>
      <c r="Q161" s="309"/>
      <c r="R161" s="35"/>
      <c r="S161" s="299"/>
      <c r="T161" s="299"/>
      <c r="U161" s="35"/>
      <c r="V161" s="24"/>
      <c r="W161" s="303"/>
      <c r="X161" s="305"/>
      <c r="Y161" s="307"/>
      <c r="Z161" s="292"/>
    </row>
    <row r="162" spans="1:26" ht="15" thickBot="1" x14ac:dyDescent="0.4">
      <c r="A162" s="27" t="s">
        <v>316</v>
      </c>
      <c r="B162" s="328" t="s">
        <v>296</v>
      </c>
      <c r="C162" s="295">
        <v>45456</v>
      </c>
      <c r="D162" s="308">
        <v>19</v>
      </c>
      <c r="E162" s="308">
        <v>19</v>
      </c>
      <c r="F162" s="34"/>
      <c r="G162" s="308">
        <v>35</v>
      </c>
      <c r="H162" s="308">
        <v>35</v>
      </c>
      <c r="I162" s="34">
        <v>2</v>
      </c>
      <c r="J162" s="300">
        <v>16</v>
      </c>
      <c r="K162" s="300">
        <v>16</v>
      </c>
      <c r="L162" s="249"/>
      <c r="M162" s="300">
        <v>104</v>
      </c>
      <c r="N162" s="300">
        <v>104</v>
      </c>
      <c r="O162" s="249">
        <v>2</v>
      </c>
      <c r="P162" s="308">
        <v>17</v>
      </c>
      <c r="Q162" s="308">
        <v>17</v>
      </c>
      <c r="R162" s="34">
        <v>2</v>
      </c>
      <c r="S162" s="298">
        <v>999</v>
      </c>
      <c r="T162" s="298">
        <v>999</v>
      </c>
      <c r="U162" s="34"/>
      <c r="V162" s="24">
        <f t="shared" si="130"/>
        <v>6</v>
      </c>
      <c r="W162" s="302">
        <f>COUNT(E162,H162,K162,N162,Q162,T162)</f>
        <v>6</v>
      </c>
      <c r="X162" s="304">
        <f t="shared" ref="X162" si="161">IF(AND(D162&lt;&gt;E162,D162&gt;0),1,0)+IF(AND(G162&lt;&gt;H162,G162&gt;0),1,0)+IF(AND(J162&lt;&gt;K162,J162&gt;0),1,0)+IF(AND(M162&lt;&gt;N162,M162&gt;0),1,0)+IF(AND(P162&lt;&gt;Q162,P162&gt;0),1,0)</f>
        <v>0</v>
      </c>
      <c r="Y162" s="306">
        <f t="shared" ref="Y162" si="162">IF(AND(E162&lt;&gt;D162,E162&gt;0),1,0)+IF(AND(H162&lt;&gt;G162,H162&gt;0),1,0)+IF(AND(K162&lt;&gt;J162,K162&gt;0),1,0)+IF(AND(N162&lt;&gt;M162,N162&gt;0),1,0)+IF(AND(Q162&lt;&gt;P162,Q162&gt;0),1,0)</f>
        <v>0</v>
      </c>
      <c r="Z162" s="292"/>
    </row>
    <row r="163" spans="1:26" ht="15" thickBot="1" x14ac:dyDescent="0.4">
      <c r="B163" s="329"/>
      <c r="C163" s="294"/>
      <c r="D163" s="309"/>
      <c r="E163" s="309"/>
      <c r="F163" s="35"/>
      <c r="G163" s="309"/>
      <c r="H163" s="309"/>
      <c r="I163" s="35"/>
      <c r="J163" s="301"/>
      <c r="K163" s="301"/>
      <c r="L163" s="250"/>
      <c r="M163" s="301"/>
      <c r="N163" s="301"/>
      <c r="O163" s="250"/>
      <c r="P163" s="309"/>
      <c r="Q163" s="309"/>
      <c r="R163" s="35"/>
      <c r="S163" s="299"/>
      <c r="T163" s="299"/>
      <c r="U163" s="35"/>
      <c r="V163" s="24"/>
      <c r="W163" s="303"/>
      <c r="X163" s="305"/>
      <c r="Y163" s="307"/>
      <c r="Z163" s="292"/>
    </row>
    <row r="164" spans="1:26" ht="15" thickBot="1" x14ac:dyDescent="0.4">
      <c r="B164" s="328" t="s">
        <v>297</v>
      </c>
      <c r="C164" s="295">
        <v>45457</v>
      </c>
      <c r="D164" s="308">
        <v>19</v>
      </c>
      <c r="E164" s="308">
        <v>19</v>
      </c>
      <c r="F164" s="34"/>
      <c r="G164" s="308">
        <v>35</v>
      </c>
      <c r="H164" s="308">
        <v>35</v>
      </c>
      <c r="I164" s="34">
        <v>2</v>
      </c>
      <c r="J164" s="300">
        <v>16</v>
      </c>
      <c r="K164" s="300">
        <v>119</v>
      </c>
      <c r="L164" s="249"/>
      <c r="M164" s="300">
        <v>104</v>
      </c>
      <c r="N164" s="300">
        <v>104</v>
      </c>
      <c r="O164" s="249">
        <v>2</v>
      </c>
      <c r="P164" s="308">
        <v>17</v>
      </c>
      <c r="Q164" s="308">
        <v>17</v>
      </c>
      <c r="R164" s="34">
        <v>2</v>
      </c>
      <c r="S164" s="298">
        <v>999</v>
      </c>
      <c r="T164" s="298">
        <v>999</v>
      </c>
      <c r="U164" s="34"/>
      <c r="V164" s="24">
        <f t="shared" si="130"/>
        <v>6</v>
      </c>
      <c r="W164" s="302">
        <f>COUNT(E164,H164,K164,N164,Q164,T164)</f>
        <v>6</v>
      </c>
      <c r="X164" s="304">
        <f t="shared" ref="X164" si="163">IF(AND(D164&lt;&gt;E164,D164&gt;0),1,0)+IF(AND(G164&lt;&gt;H164,G164&gt;0),1,0)+IF(AND(J164&lt;&gt;K164,J164&gt;0),1,0)+IF(AND(M164&lt;&gt;N164,M164&gt;0),1,0)+IF(AND(P164&lt;&gt;Q164,P164&gt;0),1,0)</f>
        <v>1</v>
      </c>
      <c r="Y164" s="306">
        <f t="shared" ref="Y164" si="164">IF(AND(E164&lt;&gt;D164,E164&gt;0),1,0)+IF(AND(H164&lt;&gt;G164,H164&gt;0),1,0)+IF(AND(K164&lt;&gt;J164,K164&gt;0),1,0)+IF(AND(N164&lt;&gt;M164,N164&gt;0),1,0)+IF(AND(Q164&lt;&gt;P164,Q164&gt;0),1,0)</f>
        <v>1</v>
      </c>
      <c r="Z164" s="292"/>
    </row>
    <row r="165" spans="1:26" ht="15" thickBot="1" x14ac:dyDescent="0.4">
      <c r="B165" s="329"/>
      <c r="C165" s="294"/>
      <c r="D165" s="309"/>
      <c r="E165" s="309"/>
      <c r="F165" s="35"/>
      <c r="G165" s="309"/>
      <c r="H165" s="309"/>
      <c r="I165" s="35"/>
      <c r="J165" s="301"/>
      <c r="K165" s="301"/>
      <c r="L165" s="250"/>
      <c r="M165" s="301"/>
      <c r="N165" s="301"/>
      <c r="O165" s="250"/>
      <c r="P165" s="309"/>
      <c r="Q165" s="309"/>
      <c r="R165" s="35"/>
      <c r="S165" s="299"/>
      <c r="T165" s="299"/>
      <c r="U165" s="35"/>
      <c r="V165" s="24"/>
      <c r="W165" s="303"/>
      <c r="X165" s="305"/>
      <c r="Y165" s="307"/>
      <c r="Z165" s="292"/>
    </row>
    <row r="166" spans="1:26" ht="15" thickBot="1" x14ac:dyDescent="0.4">
      <c r="B166" s="328" t="s">
        <v>298</v>
      </c>
      <c r="C166" s="295">
        <v>45458</v>
      </c>
      <c r="D166" s="308">
        <v>19</v>
      </c>
      <c r="E166" s="308">
        <v>19</v>
      </c>
      <c r="F166" s="34"/>
      <c r="G166" s="308">
        <v>35</v>
      </c>
      <c r="H166" s="308">
        <v>35</v>
      </c>
      <c r="I166" s="34">
        <v>2</v>
      </c>
      <c r="J166" s="300">
        <v>119</v>
      </c>
      <c r="K166" s="300">
        <v>119</v>
      </c>
      <c r="L166" s="249"/>
      <c r="M166" s="300">
        <v>104</v>
      </c>
      <c r="N166" s="300">
        <v>104</v>
      </c>
      <c r="O166" s="249">
        <v>2</v>
      </c>
      <c r="P166" s="308">
        <v>17</v>
      </c>
      <c r="Q166" s="308">
        <v>17</v>
      </c>
      <c r="R166" s="34">
        <v>2</v>
      </c>
      <c r="S166" s="298">
        <v>999</v>
      </c>
      <c r="T166" s="298">
        <v>999</v>
      </c>
      <c r="U166" s="34"/>
      <c r="V166" s="24">
        <f t="shared" si="130"/>
        <v>6</v>
      </c>
      <c r="W166" s="302">
        <f>COUNT(E166,H166,K166,N166,Q166,T166)</f>
        <v>6</v>
      </c>
      <c r="X166" s="304">
        <f t="shared" ref="X166" si="165">IF(AND(D166&lt;&gt;E166,D166&gt;0),1,0)+IF(AND(G166&lt;&gt;H166,G166&gt;0),1,0)+IF(AND(J166&lt;&gt;K166,J166&gt;0),1,0)+IF(AND(M166&lt;&gt;N166,M166&gt;0),1,0)+IF(AND(P166&lt;&gt;Q166,P166&gt;0),1,0)</f>
        <v>0</v>
      </c>
      <c r="Y166" s="306">
        <f t="shared" ref="Y166" si="166">IF(AND(E166&lt;&gt;D166,E166&gt;0),1,0)+IF(AND(H166&lt;&gt;G166,H166&gt;0),1,0)+IF(AND(K166&lt;&gt;J166,K166&gt;0),1,0)+IF(AND(N166&lt;&gt;M166,N166&gt;0),1,0)+IF(AND(Q166&lt;&gt;P166,Q166&gt;0),1,0)</f>
        <v>0</v>
      </c>
      <c r="Z166" s="292"/>
    </row>
    <row r="167" spans="1:26" ht="15" thickBot="1" x14ac:dyDescent="0.4">
      <c r="B167" s="329"/>
      <c r="C167" s="294"/>
      <c r="D167" s="309"/>
      <c r="E167" s="309"/>
      <c r="F167" s="35"/>
      <c r="G167" s="309"/>
      <c r="H167" s="309"/>
      <c r="I167" s="35"/>
      <c r="J167" s="301"/>
      <c r="K167" s="301"/>
      <c r="L167" s="250"/>
      <c r="M167" s="301"/>
      <c r="N167" s="301"/>
      <c r="O167" s="250"/>
      <c r="P167" s="309"/>
      <c r="Q167" s="309"/>
      <c r="R167" s="35"/>
      <c r="S167" s="299"/>
      <c r="T167" s="299"/>
      <c r="U167" s="35"/>
      <c r="V167" s="24"/>
      <c r="W167" s="303"/>
      <c r="X167" s="305"/>
      <c r="Y167" s="307"/>
      <c r="Z167" s="292"/>
    </row>
    <row r="168" spans="1:26" ht="15" thickBot="1" x14ac:dyDescent="0.4">
      <c r="B168" s="328" t="s">
        <v>299</v>
      </c>
      <c r="C168" s="295">
        <v>45459</v>
      </c>
      <c r="D168" s="308">
        <v>19</v>
      </c>
      <c r="E168" s="308">
        <v>19</v>
      </c>
      <c r="F168" s="34"/>
      <c r="G168" s="308">
        <v>35</v>
      </c>
      <c r="H168" s="308">
        <v>35</v>
      </c>
      <c r="I168" s="34">
        <v>2</v>
      </c>
      <c r="J168" s="300">
        <v>119</v>
      </c>
      <c r="K168" s="300"/>
      <c r="L168" s="249"/>
      <c r="M168" s="300">
        <v>104</v>
      </c>
      <c r="N168" s="300">
        <v>104</v>
      </c>
      <c r="O168" s="249">
        <v>2</v>
      </c>
      <c r="P168" s="308">
        <v>17</v>
      </c>
      <c r="Q168" s="308">
        <v>17</v>
      </c>
      <c r="R168" s="34">
        <v>2</v>
      </c>
      <c r="S168" s="298">
        <v>999</v>
      </c>
      <c r="T168" s="298"/>
      <c r="U168" s="34"/>
      <c r="V168" s="24">
        <f t="shared" si="130"/>
        <v>6</v>
      </c>
      <c r="W168" s="302">
        <f>COUNT(E168,H168,K168,N168,Q168,T168)</f>
        <v>4</v>
      </c>
      <c r="X168" s="304">
        <f t="shared" ref="X168" si="167">IF(AND(D168&lt;&gt;E168,D168&gt;0),1,0)+IF(AND(G168&lt;&gt;H168,G168&gt;0),1,0)+IF(AND(J168&lt;&gt;K168,J168&gt;0),1,0)+IF(AND(M168&lt;&gt;N168,M168&gt;0),1,0)+IF(AND(P168&lt;&gt;Q168,P168&gt;0),1,0)</f>
        <v>1</v>
      </c>
      <c r="Y168" s="306">
        <f t="shared" ref="Y168" si="168">IF(AND(E168&lt;&gt;D168,E168&gt;0),1,0)+IF(AND(H168&lt;&gt;G168,H168&gt;0),1,0)+IF(AND(K168&lt;&gt;J168,K168&gt;0),1,0)+IF(AND(N168&lt;&gt;M168,N168&gt;0),1,0)+IF(AND(Q168&lt;&gt;P168,Q168&gt;0),1,0)</f>
        <v>0</v>
      </c>
      <c r="Z168" s="292"/>
    </row>
    <row r="169" spans="1:26" ht="15" thickBot="1" x14ac:dyDescent="0.4">
      <c r="B169" s="329"/>
      <c r="C169" s="294"/>
      <c r="D169" s="309"/>
      <c r="E169" s="309"/>
      <c r="F169" s="35"/>
      <c r="G169" s="309"/>
      <c r="H169" s="309"/>
      <c r="I169" s="35"/>
      <c r="J169" s="301"/>
      <c r="K169" s="301"/>
      <c r="L169" s="250"/>
      <c r="M169" s="301"/>
      <c r="N169" s="301"/>
      <c r="O169" s="250"/>
      <c r="P169" s="309"/>
      <c r="Q169" s="309"/>
      <c r="R169" s="35"/>
      <c r="S169" s="299"/>
      <c r="T169" s="299"/>
      <c r="U169" s="35"/>
      <c r="V169" s="24"/>
      <c r="W169" s="303"/>
      <c r="X169" s="305"/>
      <c r="Y169" s="307"/>
      <c r="Z169" s="292"/>
    </row>
    <row r="170" spans="1:26" ht="15" thickBot="1" x14ac:dyDescent="0.4">
      <c r="A170" s="27" t="s">
        <v>292</v>
      </c>
      <c r="B170" s="328" t="s">
        <v>293</v>
      </c>
      <c r="C170" s="295">
        <v>45460</v>
      </c>
      <c r="D170" s="308">
        <v>19</v>
      </c>
      <c r="E170" s="308">
        <v>19</v>
      </c>
      <c r="F170" s="34"/>
      <c r="G170" s="308">
        <v>35</v>
      </c>
      <c r="H170" s="300"/>
      <c r="I170" s="34"/>
      <c r="J170" s="300"/>
      <c r="K170" s="300"/>
      <c r="L170" s="249"/>
      <c r="M170" s="300">
        <v>104</v>
      </c>
      <c r="N170" s="308">
        <v>7</v>
      </c>
      <c r="O170" s="34">
        <v>2</v>
      </c>
      <c r="P170" s="308">
        <v>17</v>
      </c>
      <c r="Q170" s="308">
        <v>7</v>
      </c>
      <c r="R170" s="34"/>
      <c r="S170" s="298"/>
      <c r="T170" s="298"/>
      <c r="U170" s="34"/>
      <c r="V170" s="24">
        <f t="shared" si="130"/>
        <v>2</v>
      </c>
      <c r="W170" s="302">
        <f>COUNT(E170,H170,K170,N170,Q170,T170)</f>
        <v>3</v>
      </c>
      <c r="X170" s="304">
        <f t="shared" ref="X170" si="169">IF(AND(D170&lt;&gt;E170,D170&gt;0),1,0)+IF(AND(G170&lt;&gt;H170,G170&gt;0),1,0)+IF(AND(J170&lt;&gt;K170,J170&gt;0),1,0)+IF(AND(M170&lt;&gt;N170,M170&gt;0),1,0)+IF(AND(P170&lt;&gt;Q170,P170&gt;0),1,0)</f>
        <v>3</v>
      </c>
      <c r="Y170" s="306">
        <f t="shared" ref="Y170" si="170">IF(AND(E170&lt;&gt;D170,E170&gt;0),1,0)+IF(AND(H170&lt;&gt;G170,H170&gt;0),1,0)+IF(AND(K170&lt;&gt;J170,K170&gt;0),1,0)+IF(AND(N170&lt;&gt;M170,N170&gt;0),1,0)+IF(AND(Q170&lt;&gt;P170,Q170&gt;0),1,0)</f>
        <v>2</v>
      </c>
      <c r="Z170" s="292"/>
    </row>
    <row r="171" spans="1:26" ht="15" thickBot="1" x14ac:dyDescent="0.4">
      <c r="A171" s="27">
        <v>25</v>
      </c>
      <c r="B171" s="329"/>
      <c r="C171" s="294"/>
      <c r="D171" s="309"/>
      <c r="E171" s="309"/>
      <c r="F171" s="35"/>
      <c r="G171" s="309"/>
      <c r="H171" s="301"/>
      <c r="I171" s="35"/>
      <c r="J171" s="301"/>
      <c r="K171" s="301"/>
      <c r="L171" s="250"/>
      <c r="M171" s="301"/>
      <c r="N171" s="309"/>
      <c r="O171" s="35" t="s">
        <v>310</v>
      </c>
      <c r="P171" s="309"/>
      <c r="Q171" s="309"/>
      <c r="R171" s="35" t="s">
        <v>310</v>
      </c>
      <c r="S171" s="299"/>
      <c r="T171" s="299"/>
      <c r="U171" s="35"/>
      <c r="V171" s="24"/>
      <c r="W171" s="303"/>
      <c r="X171" s="305"/>
      <c r="Y171" s="307"/>
      <c r="Z171" s="292"/>
    </row>
    <row r="172" spans="1:26" ht="15" thickBot="1" x14ac:dyDescent="0.4">
      <c r="B172" s="328" t="s">
        <v>294</v>
      </c>
      <c r="C172" s="295">
        <v>45461</v>
      </c>
      <c r="D172" s="308">
        <v>19</v>
      </c>
      <c r="E172" s="324">
        <v>6</v>
      </c>
      <c r="F172" s="34"/>
      <c r="G172" s="300"/>
      <c r="H172" s="324">
        <v>6</v>
      </c>
      <c r="I172" s="249"/>
      <c r="J172" s="300"/>
      <c r="K172" s="300"/>
      <c r="L172" s="249"/>
      <c r="M172" s="308">
        <v>7</v>
      </c>
      <c r="N172" s="308">
        <v>7</v>
      </c>
      <c r="O172" s="34">
        <v>2</v>
      </c>
      <c r="P172" s="308">
        <v>7</v>
      </c>
      <c r="Q172" s="308">
        <v>7</v>
      </c>
      <c r="R172" s="34">
        <v>2</v>
      </c>
      <c r="S172" s="298"/>
      <c r="T172" s="298"/>
      <c r="U172" s="34"/>
      <c r="V172" s="24">
        <f t="shared" si="130"/>
        <v>4</v>
      </c>
      <c r="W172" s="302">
        <f>COUNT(E172,H172,K172,N172,Q172,T172)</f>
        <v>4</v>
      </c>
      <c r="X172" s="304">
        <f t="shared" ref="X172" si="171">IF(AND(D172&lt;&gt;E172,D172&gt;0),1,0)+IF(AND(G172&lt;&gt;H172,G172&gt;0),1,0)+IF(AND(J172&lt;&gt;K172,J172&gt;0),1,0)+IF(AND(M172&lt;&gt;N172,M172&gt;0),1,0)+IF(AND(P172&lt;&gt;Q172,P172&gt;0),1,0)</f>
        <v>1</v>
      </c>
      <c r="Y172" s="306">
        <f t="shared" ref="Y172" si="172">IF(AND(E172&lt;&gt;D172,E172&gt;0),1,0)+IF(AND(H172&lt;&gt;G172,H172&gt;0),1,0)+IF(AND(K172&lt;&gt;J172,K172&gt;0),1,0)+IF(AND(N172&lt;&gt;M172,N172&gt;0),1,0)+IF(AND(Q172&lt;&gt;P172,Q172&gt;0),1,0)</f>
        <v>2</v>
      </c>
      <c r="Z172" s="292"/>
    </row>
    <row r="173" spans="1:26" ht="15" thickBot="1" x14ac:dyDescent="0.4">
      <c r="B173" s="329"/>
      <c r="C173" s="294"/>
      <c r="D173" s="309"/>
      <c r="E173" s="325"/>
      <c r="F173" s="35" t="s">
        <v>317</v>
      </c>
      <c r="G173" s="301"/>
      <c r="H173" s="325"/>
      <c r="I173" s="250" t="s">
        <v>317</v>
      </c>
      <c r="J173" s="301"/>
      <c r="K173" s="301"/>
      <c r="L173" s="250"/>
      <c r="M173" s="309"/>
      <c r="N173" s="309"/>
      <c r="O173" s="35"/>
      <c r="P173" s="309"/>
      <c r="Q173" s="309"/>
      <c r="R173" s="35"/>
      <c r="S173" s="299"/>
      <c r="T173" s="299"/>
      <c r="U173" s="35"/>
      <c r="V173" s="24"/>
      <c r="W173" s="303"/>
      <c r="X173" s="305"/>
      <c r="Y173" s="307"/>
      <c r="Z173" s="292"/>
    </row>
    <row r="174" spans="1:26" ht="15" thickBot="1" x14ac:dyDescent="0.4">
      <c r="B174" s="328" t="s">
        <v>295</v>
      </c>
      <c r="C174" s="295">
        <v>45462</v>
      </c>
      <c r="D174" s="324">
        <v>6</v>
      </c>
      <c r="E174" s="324">
        <v>6</v>
      </c>
      <c r="F174" s="34">
        <v>2</v>
      </c>
      <c r="G174" s="324">
        <v>6</v>
      </c>
      <c r="H174" s="324">
        <v>6</v>
      </c>
      <c r="I174" s="34">
        <v>2</v>
      </c>
      <c r="J174" s="300"/>
      <c r="K174" s="308">
        <v>31</v>
      </c>
      <c r="L174" s="249"/>
      <c r="M174" s="308">
        <v>7</v>
      </c>
      <c r="N174" s="308">
        <v>7</v>
      </c>
      <c r="O174" s="34">
        <v>2</v>
      </c>
      <c r="P174" s="308">
        <v>7</v>
      </c>
      <c r="Q174" s="308">
        <v>7</v>
      </c>
      <c r="R174" s="34">
        <v>2</v>
      </c>
      <c r="S174" s="298"/>
      <c r="T174" s="298"/>
      <c r="U174" s="34"/>
      <c r="V174" s="24">
        <f t="shared" si="130"/>
        <v>8</v>
      </c>
      <c r="W174" s="302">
        <f>COUNT(E174,H174,K174,N174,Q174,T174)</f>
        <v>5</v>
      </c>
      <c r="X174" s="304">
        <f t="shared" ref="X174" si="173">IF(AND(D174&lt;&gt;E174,D174&gt;0),1,0)+IF(AND(G174&lt;&gt;H174,G174&gt;0),1,0)+IF(AND(J174&lt;&gt;K174,J174&gt;0),1,0)+IF(AND(M174&lt;&gt;N174,M174&gt;0),1,0)+IF(AND(P174&lt;&gt;Q174,P174&gt;0),1,0)</f>
        <v>0</v>
      </c>
      <c r="Y174" s="306">
        <f t="shared" ref="Y174" si="174">IF(AND(E174&lt;&gt;D174,E174&gt;0),1,0)+IF(AND(H174&lt;&gt;G174,H174&gt;0),1,0)+IF(AND(K174&lt;&gt;J174,K174&gt;0),1,0)+IF(AND(N174&lt;&gt;M174,N174&gt;0),1,0)+IF(AND(Q174&lt;&gt;P174,Q174&gt;0),1,0)</f>
        <v>1</v>
      </c>
      <c r="Z174" s="292"/>
    </row>
    <row r="175" spans="1:26" ht="15" thickBot="1" x14ac:dyDescent="0.4">
      <c r="B175" s="329"/>
      <c r="C175" s="294"/>
      <c r="D175" s="325"/>
      <c r="E175" s="325"/>
      <c r="F175" s="35"/>
      <c r="G175" s="325"/>
      <c r="H175" s="325"/>
      <c r="I175" s="35"/>
      <c r="J175" s="301"/>
      <c r="K175" s="309"/>
      <c r="L175" s="250" t="s">
        <v>241</v>
      </c>
      <c r="M175" s="309"/>
      <c r="N175" s="309"/>
      <c r="O175" s="35"/>
      <c r="P175" s="309"/>
      <c r="Q175" s="309"/>
      <c r="R175" s="35"/>
      <c r="S175" s="299"/>
      <c r="T175" s="299"/>
      <c r="U175" s="35"/>
      <c r="V175" s="24"/>
      <c r="W175" s="303"/>
      <c r="X175" s="305"/>
      <c r="Y175" s="307"/>
      <c r="Z175" s="292"/>
    </row>
    <row r="176" spans="1:26" ht="15" thickBot="1" x14ac:dyDescent="0.4">
      <c r="B176" s="328" t="s">
        <v>296</v>
      </c>
      <c r="C176" s="295">
        <v>45463</v>
      </c>
      <c r="D176" s="324">
        <v>6</v>
      </c>
      <c r="E176" s="324">
        <v>6</v>
      </c>
      <c r="F176" s="34">
        <v>2</v>
      </c>
      <c r="G176" s="324">
        <v>6</v>
      </c>
      <c r="H176" s="324">
        <v>6</v>
      </c>
      <c r="I176" s="34">
        <v>2</v>
      </c>
      <c r="J176" s="308">
        <v>31</v>
      </c>
      <c r="K176" s="308">
        <v>31</v>
      </c>
      <c r="L176" s="249"/>
      <c r="M176" s="308">
        <v>7</v>
      </c>
      <c r="N176" s="308">
        <v>7</v>
      </c>
      <c r="O176" s="34">
        <v>2</v>
      </c>
      <c r="P176" s="308">
        <v>7</v>
      </c>
      <c r="Q176" s="308">
        <v>7</v>
      </c>
      <c r="R176" s="34">
        <v>2</v>
      </c>
      <c r="S176" s="298"/>
      <c r="T176" s="298"/>
      <c r="U176" s="34"/>
      <c r="V176" s="24">
        <f t="shared" si="130"/>
        <v>8</v>
      </c>
      <c r="W176" s="302">
        <f>COUNT(E176,H176,K176,N176,Q176,T176)</f>
        <v>5</v>
      </c>
      <c r="X176" s="304">
        <f t="shared" ref="X176" si="175">IF(AND(D176&lt;&gt;E176,D176&gt;0),1,0)+IF(AND(G176&lt;&gt;H176,G176&gt;0),1,0)+IF(AND(J176&lt;&gt;K176,J176&gt;0),1,0)+IF(AND(M176&lt;&gt;N176,M176&gt;0),1,0)+IF(AND(P176&lt;&gt;Q176,P176&gt;0),1,0)</f>
        <v>0</v>
      </c>
      <c r="Y176" s="306">
        <f t="shared" ref="Y176" si="176">IF(AND(E176&lt;&gt;D176,E176&gt;0),1,0)+IF(AND(H176&lt;&gt;G176,H176&gt;0),1,0)+IF(AND(K176&lt;&gt;J176,K176&gt;0),1,0)+IF(AND(N176&lt;&gt;M176,N176&gt;0),1,0)+IF(AND(Q176&lt;&gt;P176,Q176&gt;0),1,0)</f>
        <v>0</v>
      </c>
      <c r="Z176" s="292"/>
    </row>
    <row r="177" spans="1:26" ht="15" thickBot="1" x14ac:dyDescent="0.4">
      <c r="B177" s="329"/>
      <c r="C177" s="294"/>
      <c r="D177" s="325"/>
      <c r="E177" s="325"/>
      <c r="F177" s="35"/>
      <c r="G177" s="325"/>
      <c r="H177" s="325"/>
      <c r="I177" s="35"/>
      <c r="J177" s="309"/>
      <c r="K177" s="309"/>
      <c r="L177" s="250" t="s">
        <v>312</v>
      </c>
      <c r="M177" s="309"/>
      <c r="N177" s="309"/>
      <c r="O177" s="35"/>
      <c r="P177" s="309"/>
      <c r="Q177" s="309"/>
      <c r="R177" s="35"/>
      <c r="S177" s="299"/>
      <c r="T177" s="299"/>
      <c r="U177" s="35"/>
      <c r="V177" s="24"/>
      <c r="W177" s="303"/>
      <c r="X177" s="305"/>
      <c r="Y177" s="307"/>
      <c r="Z177" s="292"/>
    </row>
    <row r="178" spans="1:26" ht="15" thickBot="1" x14ac:dyDescent="0.4">
      <c r="B178" s="328" t="s">
        <v>297</v>
      </c>
      <c r="C178" s="295">
        <v>45464</v>
      </c>
      <c r="D178" s="324">
        <v>6</v>
      </c>
      <c r="E178" s="298">
        <v>60</v>
      </c>
      <c r="F178" s="34">
        <v>2</v>
      </c>
      <c r="G178" s="324">
        <v>6</v>
      </c>
      <c r="H178" s="298"/>
      <c r="I178" s="34">
        <v>2</v>
      </c>
      <c r="J178" s="308">
        <v>31</v>
      </c>
      <c r="K178" s="308">
        <v>31</v>
      </c>
      <c r="L178" s="249"/>
      <c r="M178" s="308">
        <v>7</v>
      </c>
      <c r="N178" s="308">
        <v>7</v>
      </c>
      <c r="O178" s="34">
        <v>2</v>
      </c>
      <c r="P178" s="308">
        <v>7</v>
      </c>
      <c r="Q178" s="308">
        <v>7</v>
      </c>
      <c r="R178" s="35">
        <v>2</v>
      </c>
      <c r="S178" s="298"/>
      <c r="T178" s="298"/>
      <c r="U178" s="34"/>
      <c r="V178" s="24">
        <f t="shared" si="130"/>
        <v>8</v>
      </c>
      <c r="W178" s="302">
        <f>COUNT(E178,H178,K178,N178,Q178,T178)</f>
        <v>4</v>
      </c>
      <c r="X178" s="304">
        <f t="shared" ref="X178" si="177">IF(AND(D178&lt;&gt;E178,D178&gt;0),1,0)+IF(AND(G178&lt;&gt;H178,G178&gt;0),1,0)+IF(AND(J178&lt;&gt;K178,J178&gt;0),1,0)+IF(AND(M178&lt;&gt;N178,M178&gt;0),1,0)+IF(AND(P178&lt;&gt;Q178,P178&gt;0),1,0)</f>
        <v>2</v>
      </c>
      <c r="Y178" s="306">
        <f t="shared" ref="Y178" si="178">IF(AND(E178&lt;&gt;D178,E178&gt;0),1,0)+IF(AND(H178&lt;&gt;G178,H178&gt;0),1,0)+IF(AND(K178&lt;&gt;J178,K178&gt;0),1,0)+IF(AND(N178&lt;&gt;M178,N178&gt;0),1,0)+IF(AND(Q178&lt;&gt;P178,Q178&gt;0),1,0)</f>
        <v>1</v>
      </c>
      <c r="Z178" s="292"/>
    </row>
    <row r="179" spans="1:26" ht="15" thickBot="1" x14ac:dyDescent="0.4">
      <c r="B179" s="329"/>
      <c r="C179" s="294"/>
      <c r="D179" s="325"/>
      <c r="E179" s="299"/>
      <c r="F179" s="35"/>
      <c r="G179" s="325"/>
      <c r="H179" s="299"/>
      <c r="I179" s="35"/>
      <c r="J179" s="309"/>
      <c r="K179" s="309"/>
      <c r="L179" s="250"/>
      <c r="M179" s="309"/>
      <c r="N179" s="309"/>
      <c r="O179" s="35"/>
      <c r="P179" s="309"/>
      <c r="Q179" s="309"/>
      <c r="S179" s="299"/>
      <c r="T179" s="299"/>
      <c r="U179" s="35"/>
      <c r="V179" s="24"/>
      <c r="W179" s="303"/>
      <c r="X179" s="305"/>
      <c r="Y179" s="307"/>
      <c r="Z179" s="292"/>
    </row>
    <row r="180" spans="1:26" ht="15" thickBot="1" x14ac:dyDescent="0.4">
      <c r="B180" s="328" t="s">
        <v>298</v>
      </c>
      <c r="C180" s="295">
        <v>45465</v>
      </c>
      <c r="D180" s="298">
        <v>60</v>
      </c>
      <c r="E180" s="298">
        <v>60</v>
      </c>
      <c r="F180" s="34"/>
      <c r="G180" s="300"/>
      <c r="H180" s="300">
        <v>32</v>
      </c>
      <c r="I180" s="249"/>
      <c r="J180" s="308">
        <v>31</v>
      </c>
      <c r="K180" s="308">
        <v>31</v>
      </c>
      <c r="L180" s="249"/>
      <c r="M180" s="308">
        <v>7</v>
      </c>
      <c r="N180" s="308">
        <v>7</v>
      </c>
      <c r="O180" s="34">
        <v>2</v>
      </c>
      <c r="P180" s="308">
        <v>7</v>
      </c>
      <c r="Q180" s="308">
        <v>7</v>
      </c>
      <c r="R180" s="34">
        <v>2</v>
      </c>
      <c r="S180" s="298"/>
      <c r="T180" s="298"/>
      <c r="U180" s="34"/>
      <c r="V180" s="24">
        <f t="shared" si="130"/>
        <v>4</v>
      </c>
      <c r="W180" s="302">
        <f>COUNT(E180,H180,K180,N180,Q180,T180)</f>
        <v>5</v>
      </c>
      <c r="X180" s="304">
        <f t="shared" ref="X180" si="179">IF(AND(D180&lt;&gt;E180,D180&gt;0),1,0)+IF(AND(G180&lt;&gt;H180,G180&gt;0),1,0)+IF(AND(J180&lt;&gt;K180,J180&gt;0),1,0)+IF(AND(M180&lt;&gt;N180,M180&gt;0),1,0)+IF(AND(P180&lt;&gt;Q180,P180&gt;0),1,0)</f>
        <v>0</v>
      </c>
      <c r="Y180" s="306">
        <f t="shared" ref="Y180" si="180">IF(AND(E180&lt;&gt;D180,E180&gt;0),1,0)+IF(AND(H180&lt;&gt;G180,H180&gt;0),1,0)+IF(AND(K180&lt;&gt;J180,K180&gt;0),1,0)+IF(AND(N180&lt;&gt;M180,N180&gt;0),1,0)+IF(AND(Q180&lt;&gt;P180,Q180&gt;0),1,0)</f>
        <v>1</v>
      </c>
      <c r="Z180" s="292"/>
    </row>
    <row r="181" spans="1:26" ht="15" thickBot="1" x14ac:dyDescent="0.4">
      <c r="B181" s="329"/>
      <c r="C181" s="294"/>
      <c r="D181" s="299"/>
      <c r="E181" s="299"/>
      <c r="F181" s="35"/>
      <c r="G181" s="301"/>
      <c r="H181" s="301"/>
      <c r="I181" s="250"/>
      <c r="J181" s="309"/>
      <c r="K181" s="309"/>
      <c r="L181" s="250"/>
      <c r="M181" s="309"/>
      <c r="N181" s="309"/>
      <c r="O181" s="35"/>
      <c r="P181" s="309"/>
      <c r="Q181" s="309"/>
      <c r="R181" s="35"/>
      <c r="S181" s="299"/>
      <c r="T181" s="299"/>
      <c r="U181" s="35"/>
      <c r="V181" s="24"/>
      <c r="W181" s="303"/>
      <c r="X181" s="305"/>
      <c r="Y181" s="307"/>
      <c r="Z181" s="292"/>
    </row>
    <row r="182" spans="1:26" ht="15" thickBot="1" x14ac:dyDescent="0.4">
      <c r="A182" s="27" t="s">
        <v>318</v>
      </c>
      <c r="B182" s="328" t="s">
        <v>299</v>
      </c>
      <c r="C182" s="295">
        <v>45466</v>
      </c>
      <c r="D182" s="298">
        <v>60</v>
      </c>
      <c r="E182" s="300">
        <v>60</v>
      </c>
      <c r="F182" s="249"/>
      <c r="G182" s="300">
        <v>32</v>
      </c>
      <c r="H182" s="300">
        <v>32</v>
      </c>
      <c r="I182" s="249">
        <v>2</v>
      </c>
      <c r="J182" s="308">
        <v>31</v>
      </c>
      <c r="K182" s="308">
        <v>31</v>
      </c>
      <c r="L182" s="249"/>
      <c r="M182" s="308">
        <v>7</v>
      </c>
      <c r="N182" s="308">
        <v>7</v>
      </c>
      <c r="O182" s="34">
        <v>2</v>
      </c>
      <c r="P182" s="308">
        <v>7</v>
      </c>
      <c r="Q182" s="308">
        <v>7</v>
      </c>
      <c r="R182" s="34">
        <v>2</v>
      </c>
      <c r="S182" s="298"/>
      <c r="T182" s="298"/>
      <c r="U182" s="34"/>
      <c r="V182" s="24">
        <f t="shared" si="130"/>
        <v>6</v>
      </c>
      <c r="W182" s="302">
        <f>COUNT(E182,H182,K182,N182,Q182,T182)</f>
        <v>5</v>
      </c>
      <c r="X182" s="304">
        <f t="shared" ref="X182" si="181">IF(AND(D182&lt;&gt;E182,D182&gt;0),1,0)+IF(AND(G182&lt;&gt;H182,G182&gt;0),1,0)+IF(AND(J182&lt;&gt;K182,J182&gt;0),1,0)+IF(AND(M182&lt;&gt;N182,M182&gt;0),1,0)+IF(AND(P182&lt;&gt;Q182,P182&gt;0),1,0)</f>
        <v>0</v>
      </c>
      <c r="Y182" s="306">
        <f t="shared" ref="Y182" si="182">IF(AND(E182&lt;&gt;D182,E182&gt;0),1,0)+IF(AND(H182&lt;&gt;G182,H182&gt;0),1,0)+IF(AND(K182&lt;&gt;J182,K182&gt;0),1,0)+IF(AND(N182&lt;&gt;M182,N182&gt;0),1,0)+IF(AND(Q182&lt;&gt;P182,Q182&gt;0),1,0)</f>
        <v>0</v>
      </c>
      <c r="Z182" s="292"/>
    </row>
    <row r="183" spans="1:26" ht="15" thickBot="1" x14ac:dyDescent="0.4">
      <c r="A183" s="27" t="s">
        <v>319</v>
      </c>
      <c r="B183" s="329"/>
      <c r="C183" s="294"/>
      <c r="D183" s="299"/>
      <c r="E183" s="301"/>
      <c r="F183" s="250"/>
      <c r="G183" s="301"/>
      <c r="H183" s="301"/>
      <c r="I183" s="250" t="s">
        <v>320</v>
      </c>
      <c r="J183" s="309"/>
      <c r="K183" s="309"/>
      <c r="L183" s="250"/>
      <c r="M183" s="309"/>
      <c r="N183" s="309"/>
      <c r="O183" s="35"/>
      <c r="P183" s="309"/>
      <c r="Q183" s="309"/>
      <c r="R183" s="35"/>
      <c r="S183" s="299"/>
      <c r="T183" s="299"/>
      <c r="U183" s="35"/>
      <c r="V183" s="24"/>
      <c r="W183" s="303"/>
      <c r="X183" s="305"/>
      <c r="Y183" s="307"/>
      <c r="Z183" s="292"/>
    </row>
    <row r="184" spans="1:26" ht="15" thickBot="1" x14ac:dyDescent="0.4">
      <c r="A184" s="27" t="s">
        <v>292</v>
      </c>
      <c r="B184" s="328" t="s">
        <v>293</v>
      </c>
      <c r="C184" s="295">
        <v>45467</v>
      </c>
      <c r="D184" s="300">
        <v>60</v>
      </c>
      <c r="E184" s="300">
        <v>60</v>
      </c>
      <c r="F184" s="249"/>
      <c r="G184" s="300">
        <v>32</v>
      </c>
      <c r="H184" s="300">
        <v>32</v>
      </c>
      <c r="I184" s="249">
        <v>2</v>
      </c>
      <c r="J184" s="308">
        <v>31</v>
      </c>
      <c r="K184" s="342">
        <v>110</v>
      </c>
      <c r="L184" s="249"/>
      <c r="M184" s="308">
        <v>7</v>
      </c>
      <c r="N184" s="298">
        <v>106</v>
      </c>
      <c r="O184" s="34">
        <v>2</v>
      </c>
      <c r="P184" s="308">
        <v>7</v>
      </c>
      <c r="Q184" s="308">
        <v>48</v>
      </c>
      <c r="R184" s="34">
        <v>2</v>
      </c>
      <c r="S184" s="298"/>
      <c r="T184" s="298"/>
      <c r="U184" s="34"/>
      <c r="V184" s="24">
        <f t="shared" si="130"/>
        <v>6</v>
      </c>
      <c r="W184" s="302">
        <f>COUNT(E184,H184,K184,N184,Q184,T184)</f>
        <v>5</v>
      </c>
      <c r="X184" s="304">
        <f t="shared" ref="X184" si="183">IF(AND(D184&lt;&gt;E184,D184&gt;0),1,0)+IF(AND(G184&lt;&gt;H184,G184&gt;0),1,0)+IF(AND(J184&lt;&gt;K184,J184&gt;0),1,0)+IF(AND(M184&lt;&gt;N184,M184&gt;0),1,0)+IF(AND(P184&lt;&gt;Q184,P184&gt;0),1,0)</f>
        <v>3</v>
      </c>
      <c r="Y184" s="306">
        <f t="shared" ref="Y184" si="184">IF(AND(E184&lt;&gt;D184,E184&gt;0),1,0)+IF(AND(H184&lt;&gt;G184,H184&gt;0),1,0)+IF(AND(K184&lt;&gt;J184,K184&gt;0),1,0)+IF(AND(N184&lt;&gt;M184,N184&gt;0),1,0)+IF(AND(Q184&lt;&gt;P184,Q184&gt;0),1,0)</f>
        <v>3</v>
      </c>
      <c r="Z184" s="292"/>
    </row>
    <row r="185" spans="1:26" ht="15" thickBot="1" x14ac:dyDescent="0.4">
      <c r="A185" s="27">
        <v>26</v>
      </c>
      <c r="B185" s="329"/>
      <c r="C185" s="294"/>
      <c r="D185" s="301"/>
      <c r="E185" s="301"/>
      <c r="F185" s="250"/>
      <c r="G185" s="301"/>
      <c r="H185" s="301"/>
      <c r="I185" s="250"/>
      <c r="J185" s="309"/>
      <c r="K185" s="343"/>
      <c r="L185" s="250" t="s">
        <v>301</v>
      </c>
      <c r="M185" s="309"/>
      <c r="N185" s="299"/>
      <c r="O185" s="35" t="s">
        <v>302</v>
      </c>
      <c r="P185" s="309"/>
      <c r="Q185" s="309"/>
      <c r="R185" s="35"/>
      <c r="S185" s="299"/>
      <c r="T185" s="299"/>
      <c r="U185" s="35"/>
      <c r="V185" s="24"/>
      <c r="W185" s="303"/>
      <c r="X185" s="305"/>
      <c r="Y185" s="307"/>
      <c r="Z185" s="292"/>
    </row>
    <row r="186" spans="1:26" ht="15" thickBot="1" x14ac:dyDescent="0.4">
      <c r="B186" s="328" t="s">
        <v>294</v>
      </c>
      <c r="C186" s="295">
        <v>45468</v>
      </c>
      <c r="D186" s="300">
        <v>60</v>
      </c>
      <c r="E186" s="298">
        <v>60</v>
      </c>
      <c r="F186" s="34"/>
      <c r="G186" s="300">
        <v>32</v>
      </c>
      <c r="H186" s="300">
        <v>32</v>
      </c>
      <c r="I186" s="34">
        <v>2</v>
      </c>
      <c r="J186" s="342">
        <v>110</v>
      </c>
      <c r="K186" s="342">
        <v>110</v>
      </c>
      <c r="L186" s="34">
        <v>2</v>
      </c>
      <c r="M186" s="298">
        <v>106</v>
      </c>
      <c r="N186" s="298">
        <v>106</v>
      </c>
      <c r="O186" s="34">
        <v>2</v>
      </c>
      <c r="P186" s="340">
        <v>48</v>
      </c>
      <c r="Q186" s="308">
        <v>48</v>
      </c>
      <c r="R186" s="34">
        <v>2</v>
      </c>
      <c r="S186" s="298"/>
      <c r="T186" s="298"/>
      <c r="U186" s="34"/>
      <c r="V186" s="24">
        <f t="shared" si="130"/>
        <v>8</v>
      </c>
      <c r="W186" s="302">
        <f>COUNT(E186,H186,K186,N186,Q186,T186)</f>
        <v>5</v>
      </c>
      <c r="X186" s="304">
        <f t="shared" ref="X186" si="185">IF(AND(D186&lt;&gt;E186,D186&gt;0),1,0)+IF(AND(G186&lt;&gt;H186,G186&gt;0),1,0)+IF(AND(J186&lt;&gt;K186,J186&gt;0),1,0)+IF(AND(M186&lt;&gt;N186,M186&gt;0),1,0)+IF(AND(P186&lt;&gt;Q186,P186&gt;0),1,0)</f>
        <v>0</v>
      </c>
      <c r="Y186" s="306">
        <f t="shared" ref="Y186" si="186">IF(AND(E186&lt;&gt;D186,E186&gt;0),1,0)+IF(AND(H186&lt;&gt;G186,H186&gt;0),1,0)+IF(AND(K186&lt;&gt;J186,K186&gt;0),1,0)+IF(AND(N186&lt;&gt;M186,N186&gt;0),1,0)+IF(AND(Q186&lt;&gt;P186,Q186&gt;0),1,0)</f>
        <v>0</v>
      </c>
      <c r="Z186" s="292"/>
    </row>
    <row r="187" spans="1:26" ht="15" thickBot="1" x14ac:dyDescent="0.4">
      <c r="B187" s="329"/>
      <c r="C187" s="294"/>
      <c r="D187" s="301"/>
      <c r="E187" s="299"/>
      <c r="F187" s="35"/>
      <c r="G187" s="301"/>
      <c r="H187" s="301"/>
      <c r="I187" s="35"/>
      <c r="J187" s="343"/>
      <c r="K187" s="343"/>
      <c r="L187" s="35"/>
      <c r="M187" s="299"/>
      <c r="N187" s="299"/>
      <c r="O187" s="35"/>
      <c r="P187" s="341"/>
      <c r="Q187" s="309"/>
      <c r="R187" s="35"/>
      <c r="S187" s="299"/>
      <c r="T187" s="299"/>
      <c r="U187" s="35"/>
      <c r="V187" s="24"/>
      <c r="W187" s="303"/>
      <c r="X187" s="305"/>
      <c r="Y187" s="307"/>
      <c r="Z187" s="292"/>
    </row>
    <row r="188" spans="1:26" ht="15" thickBot="1" x14ac:dyDescent="0.4">
      <c r="B188" s="328" t="s">
        <v>295</v>
      </c>
      <c r="C188" s="295">
        <v>45469</v>
      </c>
      <c r="D188" s="298">
        <v>60</v>
      </c>
      <c r="E188" s="298">
        <v>60</v>
      </c>
      <c r="F188" s="34"/>
      <c r="G188" s="300">
        <v>32</v>
      </c>
      <c r="H188" s="300">
        <v>32</v>
      </c>
      <c r="I188" s="34">
        <v>2</v>
      </c>
      <c r="J188" s="336">
        <v>110</v>
      </c>
      <c r="K188" s="342">
        <v>110</v>
      </c>
      <c r="L188" s="34">
        <v>2</v>
      </c>
      <c r="M188" s="298">
        <v>106</v>
      </c>
      <c r="N188" s="298">
        <v>106</v>
      </c>
      <c r="O188" s="34">
        <v>2</v>
      </c>
      <c r="P188" s="340">
        <v>48</v>
      </c>
      <c r="Q188" s="308">
        <v>48</v>
      </c>
      <c r="R188" s="34">
        <v>2</v>
      </c>
      <c r="S188" s="298"/>
      <c r="T188" s="298"/>
      <c r="U188" s="34"/>
      <c r="V188" s="24">
        <f t="shared" si="130"/>
        <v>8</v>
      </c>
      <c r="W188" s="302">
        <f>COUNT(E188,H188,K188,N188,Q188,T188)</f>
        <v>5</v>
      </c>
      <c r="X188" s="304">
        <f t="shared" ref="X188" si="187">IF(AND(D188&lt;&gt;E188,D188&gt;0),1,0)+IF(AND(G188&lt;&gt;H188,G188&gt;0),1,0)+IF(AND(J188&lt;&gt;K188,J188&gt;0),1,0)+IF(AND(M188&lt;&gt;N188,M188&gt;0),1,0)+IF(AND(P188&lt;&gt;Q188,P188&gt;0),1,0)</f>
        <v>0</v>
      </c>
      <c r="Y188" s="306">
        <f t="shared" ref="Y188" si="188">IF(AND(E188&lt;&gt;D188,E188&gt;0),1,0)+IF(AND(H188&lt;&gt;G188,H188&gt;0),1,0)+IF(AND(K188&lt;&gt;J188,K188&gt;0),1,0)+IF(AND(N188&lt;&gt;M188,N188&gt;0),1,0)+IF(AND(Q188&lt;&gt;P188,Q188&gt;0),1,0)</f>
        <v>0</v>
      </c>
      <c r="Z188" s="292"/>
    </row>
    <row r="189" spans="1:26" ht="15" thickBot="1" x14ac:dyDescent="0.4">
      <c r="B189" s="329"/>
      <c r="C189" s="294"/>
      <c r="D189" s="299"/>
      <c r="E189" s="299"/>
      <c r="F189" s="35"/>
      <c r="G189" s="301"/>
      <c r="H189" s="301"/>
      <c r="I189" s="35"/>
      <c r="J189" s="337"/>
      <c r="K189" s="343"/>
      <c r="L189" s="35"/>
      <c r="M189" s="299"/>
      <c r="N189" s="299"/>
      <c r="O189" s="35"/>
      <c r="P189" s="341"/>
      <c r="Q189" s="309"/>
      <c r="R189" s="35"/>
      <c r="S189" s="299"/>
      <c r="T189" s="299"/>
      <c r="U189" s="35"/>
      <c r="V189" s="24"/>
      <c r="W189" s="303"/>
      <c r="X189" s="305"/>
      <c r="Y189" s="307"/>
      <c r="Z189" s="292"/>
    </row>
    <row r="190" spans="1:26" ht="15" thickBot="1" x14ac:dyDescent="0.4">
      <c r="B190" s="328" t="s">
        <v>296</v>
      </c>
      <c r="C190" s="295">
        <v>45470</v>
      </c>
      <c r="D190" s="298">
        <v>60</v>
      </c>
      <c r="E190" s="298">
        <v>60</v>
      </c>
      <c r="F190" s="34"/>
      <c r="G190" s="300">
        <v>32</v>
      </c>
      <c r="H190" s="300">
        <v>32</v>
      </c>
      <c r="I190" s="34">
        <v>2</v>
      </c>
      <c r="J190" s="336">
        <v>110</v>
      </c>
      <c r="K190" s="308">
        <v>77</v>
      </c>
      <c r="L190" s="34">
        <v>2</v>
      </c>
      <c r="M190" s="298">
        <v>106</v>
      </c>
      <c r="N190" s="298">
        <v>106</v>
      </c>
      <c r="O190" s="34">
        <v>2</v>
      </c>
      <c r="P190" s="340">
        <v>48</v>
      </c>
      <c r="Q190" s="308">
        <v>48</v>
      </c>
      <c r="R190" s="34">
        <v>2</v>
      </c>
      <c r="S190" s="298"/>
      <c r="T190" s="298"/>
      <c r="U190" s="34"/>
      <c r="V190" s="24">
        <f t="shared" si="130"/>
        <v>8</v>
      </c>
      <c r="W190" s="302">
        <f>COUNT(E190,H190,K190,N190,Q190,T190)</f>
        <v>5</v>
      </c>
      <c r="X190" s="304">
        <f t="shared" ref="X190" si="189">IF(AND(D190&lt;&gt;E190,D190&gt;0),1,0)+IF(AND(G190&lt;&gt;H190,G190&gt;0),1,0)+IF(AND(J190&lt;&gt;K190,J190&gt;0),1,0)+IF(AND(M190&lt;&gt;N190,M190&gt;0),1,0)+IF(AND(P190&lt;&gt;Q190,P190&gt;0),1,0)</f>
        <v>1</v>
      </c>
      <c r="Y190" s="306">
        <f t="shared" ref="Y190" si="190">IF(AND(E190&lt;&gt;D190,E190&gt;0),1,0)+IF(AND(H190&lt;&gt;G190,H190&gt;0),1,0)+IF(AND(K190&lt;&gt;J190,K190&gt;0),1,0)+IF(AND(N190&lt;&gt;M190,N190&gt;0),1,0)+IF(AND(Q190&lt;&gt;P190,Q190&gt;0),1,0)</f>
        <v>1</v>
      </c>
      <c r="Z190" s="292"/>
    </row>
    <row r="191" spans="1:26" ht="15" thickBot="1" x14ac:dyDescent="0.4">
      <c r="B191" s="329"/>
      <c r="C191" s="294"/>
      <c r="D191" s="299"/>
      <c r="E191" s="299"/>
      <c r="F191" s="35"/>
      <c r="G191" s="301"/>
      <c r="H191" s="301"/>
      <c r="I191" s="35"/>
      <c r="J191" s="337"/>
      <c r="K191" s="309"/>
      <c r="L191" s="35"/>
      <c r="M191" s="299"/>
      <c r="N191" s="299"/>
      <c r="O191" s="35"/>
      <c r="P191" s="341"/>
      <c r="Q191" s="309"/>
      <c r="R191" s="35"/>
      <c r="S191" s="299"/>
      <c r="T191" s="299"/>
      <c r="U191" s="35"/>
      <c r="V191" s="24"/>
      <c r="W191" s="303"/>
      <c r="X191" s="305"/>
      <c r="Y191" s="307"/>
      <c r="Z191" s="292"/>
    </row>
    <row r="192" spans="1:26" ht="15" thickBot="1" x14ac:dyDescent="0.4">
      <c r="B192" s="328" t="s">
        <v>297</v>
      </c>
      <c r="C192" s="295">
        <v>45471</v>
      </c>
      <c r="D192" s="298">
        <v>60</v>
      </c>
      <c r="E192" s="298"/>
      <c r="F192" s="34"/>
      <c r="G192" s="300">
        <v>32</v>
      </c>
      <c r="H192" s="300">
        <v>32</v>
      </c>
      <c r="I192" s="34">
        <v>2</v>
      </c>
      <c r="J192" s="308">
        <v>77</v>
      </c>
      <c r="K192" s="308">
        <v>77</v>
      </c>
      <c r="L192" s="34">
        <v>2</v>
      </c>
      <c r="M192" s="298">
        <v>106</v>
      </c>
      <c r="N192" s="298">
        <v>106</v>
      </c>
      <c r="O192" s="34">
        <v>2</v>
      </c>
      <c r="P192" s="340">
        <v>48</v>
      </c>
      <c r="Q192" s="298"/>
      <c r="R192" s="34">
        <v>2</v>
      </c>
      <c r="S192" s="298"/>
      <c r="T192" s="298"/>
      <c r="U192" s="34"/>
      <c r="V192" s="24">
        <f t="shared" si="130"/>
        <v>8</v>
      </c>
      <c r="W192" s="302">
        <f>COUNT(E192,H192,K192,N192,Q192,T192)</f>
        <v>3</v>
      </c>
      <c r="X192" s="304">
        <f t="shared" ref="X192" si="191">IF(AND(D192&lt;&gt;E192,D192&gt;0),1,0)+IF(AND(G192&lt;&gt;H192,G192&gt;0),1,0)+IF(AND(J192&lt;&gt;K192,J192&gt;0),1,0)+IF(AND(M192&lt;&gt;N192,M192&gt;0),1,0)+IF(AND(P192&lt;&gt;Q192,P192&gt;0),1,0)</f>
        <v>2</v>
      </c>
      <c r="Y192" s="306">
        <f>IF(AND(E192&lt;&gt;D192,E192&gt;0),1,0)+IF(AND(H192&lt;&gt;G192,H192&gt;0),1,0)+IF(AND(K192&lt;&gt;J192,K192&gt;0),1,0)+IF(AND(N192&lt;&gt;M192,N192&gt;0),1,0)+IF(AND(Q192&lt;&gt;P192,Q192&gt;0),1,0)</f>
        <v>0</v>
      </c>
      <c r="Z192" s="292"/>
    </row>
    <row r="193" spans="1:26" ht="15" thickBot="1" x14ac:dyDescent="0.4">
      <c r="B193" s="329"/>
      <c r="C193" s="294"/>
      <c r="D193" s="299"/>
      <c r="E193" s="299"/>
      <c r="F193" s="35"/>
      <c r="G193" s="301"/>
      <c r="H193" s="301"/>
      <c r="I193" s="35"/>
      <c r="J193" s="309"/>
      <c r="K193" s="309"/>
      <c r="L193" s="35"/>
      <c r="M193" s="299"/>
      <c r="N193" s="299"/>
      <c r="O193" s="35"/>
      <c r="P193" s="341"/>
      <c r="Q193" s="299"/>
      <c r="R193" s="35"/>
      <c r="S193" s="299"/>
      <c r="T193" s="299"/>
      <c r="U193" s="35"/>
      <c r="V193" s="24"/>
      <c r="W193" s="303"/>
      <c r="X193" s="305"/>
      <c r="Y193" s="307"/>
      <c r="Z193" s="292"/>
    </row>
    <row r="194" spans="1:26" ht="15" thickBot="1" x14ac:dyDescent="0.4">
      <c r="B194" s="328" t="s">
        <v>298</v>
      </c>
      <c r="C194" s="295">
        <v>45472</v>
      </c>
      <c r="D194" s="296"/>
      <c r="E194" s="298"/>
      <c r="F194" s="34"/>
      <c r="G194" s="300">
        <v>32</v>
      </c>
      <c r="H194" s="300">
        <v>32</v>
      </c>
      <c r="I194" s="34">
        <v>2</v>
      </c>
      <c r="J194" s="308">
        <v>77</v>
      </c>
      <c r="K194" s="308">
        <v>77</v>
      </c>
      <c r="L194" s="34">
        <v>2</v>
      </c>
      <c r="M194" s="298">
        <v>106</v>
      </c>
      <c r="N194" s="298">
        <v>106</v>
      </c>
      <c r="O194" s="34">
        <v>2</v>
      </c>
      <c r="P194" s="298"/>
      <c r="Q194" s="298">
        <v>90</v>
      </c>
      <c r="R194" s="34"/>
      <c r="S194" s="298"/>
      <c r="T194" s="298" t="s">
        <v>321</v>
      </c>
      <c r="U194" s="34"/>
      <c r="V194" s="24">
        <f t="shared" si="130"/>
        <v>6</v>
      </c>
      <c r="W194" s="302">
        <f>COUNT(E194,H194,K194,N194,Q194,T194)</f>
        <v>4</v>
      </c>
      <c r="X194" s="304">
        <f t="shared" ref="X194" si="192">IF(AND(D194&lt;&gt;E194,D194&gt;0),1,0)+IF(AND(G194&lt;&gt;H194,G194&gt;0),1,0)+IF(AND(J194&lt;&gt;K194,J194&gt;0),1,0)+IF(AND(M194&lt;&gt;N194,M194&gt;0),1,0)+IF(AND(P194&lt;&gt;Q194,P194&gt;0),1,0)</f>
        <v>0</v>
      </c>
      <c r="Y194" s="306">
        <f t="shared" ref="Y194" si="193">IF(AND(E194&lt;&gt;D194,E194&gt;0),1,0)+IF(AND(H194&lt;&gt;G194,H194&gt;0),1,0)+IF(AND(K194&lt;&gt;J194,K194&gt;0),1,0)+IF(AND(N194&lt;&gt;M194,N194&gt;0),1,0)+IF(AND(Q194&lt;&gt;P194,Q194&gt;0),1,0)</f>
        <v>1</v>
      </c>
      <c r="Z194" s="292"/>
    </row>
    <row r="195" spans="1:26" ht="15" thickBot="1" x14ac:dyDescent="0.4">
      <c r="B195" s="329"/>
      <c r="C195" s="294"/>
      <c r="D195" s="297"/>
      <c r="E195" s="299"/>
      <c r="F195" s="35"/>
      <c r="G195" s="301"/>
      <c r="H195" s="301"/>
      <c r="I195" s="35"/>
      <c r="J195" s="309"/>
      <c r="K195" s="309"/>
      <c r="L195" s="35"/>
      <c r="M195" s="299"/>
      <c r="N195" s="299"/>
      <c r="O195" s="35"/>
      <c r="P195" s="299"/>
      <c r="Q195" s="299"/>
      <c r="R195" s="35" t="s">
        <v>241</v>
      </c>
      <c r="S195" s="299"/>
      <c r="T195" s="299"/>
      <c r="U195" s="35"/>
      <c r="V195" s="24"/>
      <c r="W195" s="303"/>
      <c r="X195" s="305"/>
      <c r="Y195" s="307"/>
      <c r="Z195" s="292"/>
    </row>
    <row r="196" spans="1:26" ht="15" thickBot="1" x14ac:dyDescent="0.4">
      <c r="B196" s="328" t="s">
        <v>299</v>
      </c>
      <c r="C196" s="295">
        <v>45473</v>
      </c>
      <c r="D196" s="338"/>
      <c r="E196" s="308">
        <v>11</v>
      </c>
      <c r="F196" s="34"/>
      <c r="G196" s="300">
        <v>32</v>
      </c>
      <c r="H196" s="300">
        <v>32</v>
      </c>
      <c r="I196" s="34">
        <v>2</v>
      </c>
      <c r="J196" s="308">
        <v>77</v>
      </c>
      <c r="K196" s="336">
        <v>117</v>
      </c>
      <c r="M196" s="298">
        <v>106</v>
      </c>
      <c r="N196" s="300">
        <v>106</v>
      </c>
      <c r="O196" s="34">
        <v>2</v>
      </c>
      <c r="P196" s="298">
        <v>90</v>
      </c>
      <c r="Q196" s="298">
        <v>90</v>
      </c>
      <c r="R196" s="34">
        <v>1</v>
      </c>
      <c r="S196" s="298" t="s">
        <v>321</v>
      </c>
      <c r="T196" s="298" t="s">
        <v>322</v>
      </c>
      <c r="U196" s="34"/>
      <c r="V196" s="24">
        <f t="shared" ref="V196:V258" si="194">F196+I196+L196+O196+R196</f>
        <v>5</v>
      </c>
      <c r="W196" s="302">
        <f>COUNT(E196,H196,K196,N196,Q196,T196)</f>
        <v>5</v>
      </c>
      <c r="X196" s="304">
        <f t="shared" ref="X196" si="195">IF(AND(D196&lt;&gt;E196,D196&gt;0),1,0)+IF(AND(G196&lt;&gt;H196,G196&gt;0),1,0)+IF(AND(J196&lt;&gt;K196,J196&gt;0),1,0)+IF(AND(M196&lt;&gt;N196,M196&gt;0),1,0)+IF(AND(P196&lt;&gt;Q196,P196&gt;0),1,0)</f>
        <v>1</v>
      </c>
      <c r="Y196" s="306">
        <f t="shared" ref="Y196" si="196">IF(AND(E196&lt;&gt;D196,E196&gt;0),1,0)+IF(AND(H196&lt;&gt;G196,H196&gt;0),1,0)+IF(AND(K196&lt;&gt;J196,K196&gt;0),1,0)+IF(AND(N196&lt;&gt;M196,N196&gt;0),1,0)+IF(AND(Q196&lt;&gt;P196,Q196&gt;0),1,0)</f>
        <v>2</v>
      </c>
      <c r="Z196" s="292"/>
    </row>
    <row r="197" spans="1:26" ht="15" thickBot="1" x14ac:dyDescent="0.4">
      <c r="B197" s="329"/>
      <c r="C197" s="294"/>
      <c r="D197" s="339"/>
      <c r="E197" s="309"/>
      <c r="F197" s="35"/>
      <c r="G197" s="301"/>
      <c r="H197" s="301"/>
      <c r="I197" s="35"/>
      <c r="J197" s="309"/>
      <c r="K197" s="337"/>
      <c r="L197" s="34" t="s">
        <v>301</v>
      </c>
      <c r="M197" s="299"/>
      <c r="N197" s="301"/>
      <c r="O197" s="35"/>
      <c r="P197" s="299"/>
      <c r="Q197" s="299"/>
      <c r="R197" s="35"/>
      <c r="S197" s="299"/>
      <c r="T197" s="299"/>
      <c r="U197" s="35"/>
      <c r="V197" s="24"/>
      <c r="W197" s="303"/>
      <c r="X197" s="305"/>
      <c r="Y197" s="307"/>
      <c r="Z197" s="292"/>
    </row>
    <row r="198" spans="1:26" ht="15" thickBot="1" x14ac:dyDescent="0.4">
      <c r="A198" s="27" t="s">
        <v>292</v>
      </c>
      <c r="B198" s="328" t="s">
        <v>293</v>
      </c>
      <c r="C198" s="295">
        <v>45474</v>
      </c>
      <c r="D198" s="308">
        <v>11</v>
      </c>
      <c r="E198" s="308">
        <v>11</v>
      </c>
      <c r="F198" s="34">
        <v>2</v>
      </c>
      <c r="G198" s="300">
        <v>32</v>
      </c>
      <c r="H198" s="310">
        <v>122</v>
      </c>
      <c r="I198" s="34">
        <v>2</v>
      </c>
      <c r="J198" s="336">
        <v>117</v>
      </c>
      <c r="K198" s="336">
        <v>117</v>
      </c>
      <c r="L198" s="34">
        <v>2</v>
      </c>
      <c r="M198" s="300">
        <v>106</v>
      </c>
      <c r="N198" s="300"/>
      <c r="O198" s="34">
        <v>2</v>
      </c>
      <c r="P198" s="298">
        <v>90</v>
      </c>
      <c r="Q198" s="298">
        <v>90</v>
      </c>
      <c r="R198" s="34">
        <v>1</v>
      </c>
      <c r="S198" s="298" t="s">
        <v>322</v>
      </c>
      <c r="T198" s="298"/>
      <c r="U198" s="34"/>
      <c r="V198" s="24">
        <f t="shared" si="194"/>
        <v>9</v>
      </c>
      <c r="W198" s="302">
        <f>COUNT(E198,H198,K198,N198,Q198,T198)</f>
        <v>4</v>
      </c>
      <c r="X198" s="304">
        <f t="shared" ref="X198" si="197">IF(AND(D198&lt;&gt;E198,D198&gt;0),1,0)+IF(AND(G198&lt;&gt;H198,G198&gt;0),1,0)+IF(AND(J198&lt;&gt;K198,J198&gt;0),1,0)+IF(AND(M198&lt;&gt;N198,M198&gt;0),1,0)+IF(AND(P198&lt;&gt;Q198,P198&gt;0),1,0)</f>
        <v>2</v>
      </c>
      <c r="Y198" s="306">
        <f t="shared" ref="Y198" si="198">IF(AND(E198&lt;&gt;D198,E198&gt;0),1,0)+IF(AND(H198&lt;&gt;G198,H198&gt;0),1,0)+IF(AND(K198&lt;&gt;J198,K198&gt;0),1,0)+IF(AND(N198&lt;&gt;M198,N198&gt;0),1,0)+IF(AND(Q198&lt;&gt;P198,Q198&gt;0),1,0)</f>
        <v>1</v>
      </c>
      <c r="Z198" s="292"/>
    </row>
    <row r="199" spans="1:26" ht="15" thickBot="1" x14ac:dyDescent="0.4">
      <c r="A199" s="27">
        <v>27</v>
      </c>
      <c r="B199" s="329"/>
      <c r="C199" s="294"/>
      <c r="D199" s="309"/>
      <c r="E199" s="309"/>
      <c r="F199" s="35" t="s">
        <v>323</v>
      </c>
      <c r="G199" s="301"/>
      <c r="H199" s="311"/>
      <c r="I199" s="35"/>
      <c r="J199" s="337"/>
      <c r="K199" s="337"/>
      <c r="L199" s="35"/>
      <c r="M199" s="301"/>
      <c r="N199" s="301"/>
      <c r="O199" s="35"/>
      <c r="P199" s="299"/>
      <c r="Q199" s="299"/>
      <c r="R199" s="35"/>
      <c r="S199" s="299"/>
      <c r="T199" s="299"/>
      <c r="U199" s="35"/>
      <c r="V199" s="24"/>
      <c r="W199" s="303"/>
      <c r="X199" s="305"/>
      <c r="Y199" s="307"/>
      <c r="Z199" s="292"/>
    </row>
    <row r="200" spans="1:26" ht="15" thickBot="1" x14ac:dyDescent="0.4">
      <c r="B200" s="328" t="s">
        <v>294</v>
      </c>
      <c r="C200" s="295">
        <v>45475</v>
      </c>
      <c r="D200" s="308">
        <v>11</v>
      </c>
      <c r="E200" s="308">
        <v>11</v>
      </c>
      <c r="F200" s="34">
        <v>2</v>
      </c>
      <c r="G200" s="310">
        <v>122</v>
      </c>
      <c r="H200" s="310">
        <v>122</v>
      </c>
      <c r="I200" s="34">
        <v>2</v>
      </c>
      <c r="J200" s="336">
        <v>117</v>
      </c>
      <c r="K200" s="298">
        <v>102</v>
      </c>
      <c r="L200" s="34">
        <v>2</v>
      </c>
      <c r="M200" s="300"/>
      <c r="N200" s="300">
        <v>30</v>
      </c>
      <c r="O200" s="34"/>
      <c r="P200" s="298">
        <v>90</v>
      </c>
      <c r="Q200" s="298">
        <v>90</v>
      </c>
      <c r="R200" s="34">
        <v>1</v>
      </c>
      <c r="S200" s="298"/>
      <c r="T200" s="298"/>
      <c r="U200" s="34"/>
      <c r="V200" s="24">
        <f t="shared" si="194"/>
        <v>7</v>
      </c>
      <c r="W200" s="302">
        <f>COUNT(E200,H200,K200,N200,Q200,T200)</f>
        <v>5</v>
      </c>
      <c r="X200" s="304">
        <f t="shared" ref="X200" si="199">IF(AND(D200&lt;&gt;E200,D200&gt;0),1,0)+IF(AND(G200&lt;&gt;H200,G200&gt;0),1,0)+IF(AND(J200&lt;&gt;K200,J200&gt;0),1,0)+IF(AND(M200&lt;&gt;N200,M200&gt;0),1,0)+IF(AND(P200&lt;&gt;Q200,P200&gt;0),1,0)</f>
        <v>1</v>
      </c>
      <c r="Y200" s="306">
        <f t="shared" ref="Y200" si="200">IF(AND(E200&lt;&gt;D200,E200&gt;0),1,0)+IF(AND(H200&lt;&gt;G200,H200&gt;0),1,0)+IF(AND(K200&lt;&gt;J200,K200&gt;0),1,0)+IF(AND(N200&lt;&gt;M200,N200&gt;0),1,0)+IF(AND(Q200&lt;&gt;P200,Q200&gt;0),1,0)</f>
        <v>2</v>
      </c>
      <c r="Z200" s="292"/>
    </row>
    <row r="201" spans="1:26" ht="15" thickBot="1" x14ac:dyDescent="0.4">
      <c r="B201" s="329"/>
      <c r="C201" s="294"/>
      <c r="D201" s="309"/>
      <c r="E201" s="309"/>
      <c r="F201" s="35"/>
      <c r="G201" s="311"/>
      <c r="H201" s="311"/>
      <c r="I201" s="35"/>
      <c r="J201" s="337"/>
      <c r="K201" s="299"/>
      <c r="L201" s="35"/>
      <c r="M201" s="301"/>
      <c r="N201" s="301"/>
      <c r="O201" s="35"/>
      <c r="P201" s="299"/>
      <c r="Q201" s="299"/>
      <c r="R201" s="35"/>
      <c r="S201" s="299"/>
      <c r="T201" s="299"/>
      <c r="U201" s="35"/>
      <c r="V201" s="24"/>
      <c r="W201" s="303"/>
      <c r="X201" s="305"/>
      <c r="Y201" s="307"/>
      <c r="Z201" s="292"/>
    </row>
    <row r="202" spans="1:26" ht="15" thickBot="1" x14ac:dyDescent="0.4">
      <c r="B202" s="328" t="s">
        <v>295</v>
      </c>
      <c r="C202" s="295">
        <v>45476</v>
      </c>
      <c r="D202" s="308">
        <v>11</v>
      </c>
      <c r="E202" s="308">
        <v>11</v>
      </c>
      <c r="F202" s="34">
        <v>2</v>
      </c>
      <c r="G202" s="310">
        <v>122</v>
      </c>
      <c r="H202" s="310">
        <v>122</v>
      </c>
      <c r="I202" s="34">
        <v>2</v>
      </c>
      <c r="J202" s="298">
        <v>102</v>
      </c>
      <c r="K202" s="298">
        <v>102</v>
      </c>
      <c r="L202" s="34"/>
      <c r="M202" s="300">
        <v>30</v>
      </c>
      <c r="N202" s="300">
        <v>30</v>
      </c>
      <c r="O202" s="34"/>
      <c r="P202" s="298">
        <v>90</v>
      </c>
      <c r="Q202" s="298">
        <v>90</v>
      </c>
      <c r="R202" s="34">
        <v>1</v>
      </c>
      <c r="S202" s="298"/>
      <c r="T202" s="298"/>
      <c r="U202" s="34"/>
      <c r="V202" s="24">
        <f t="shared" si="194"/>
        <v>5</v>
      </c>
      <c r="W202" s="302">
        <f>COUNT(E202,H202,K202,N202,Q202,T202)</f>
        <v>5</v>
      </c>
      <c r="X202" s="304">
        <f t="shared" ref="X202" si="201">IF(AND(D202&lt;&gt;E202,D202&gt;0),1,0)+IF(AND(G202&lt;&gt;H202,G202&gt;0),1,0)+IF(AND(J202&lt;&gt;K202,J202&gt;0),1,0)+IF(AND(M202&lt;&gt;N202,M202&gt;0),1,0)+IF(AND(P202&lt;&gt;Q202,P202&gt;0),1,0)</f>
        <v>0</v>
      </c>
      <c r="Y202" s="306">
        <f t="shared" ref="Y202" si="202">IF(AND(E202&lt;&gt;D202,E202&gt;0),1,0)+IF(AND(H202&lt;&gt;G202,H202&gt;0),1,0)+IF(AND(K202&lt;&gt;J202,K202&gt;0),1,0)+IF(AND(N202&lt;&gt;M202,N202&gt;0),1,0)+IF(AND(Q202&lt;&gt;P202,Q202&gt;0),1,0)</f>
        <v>0</v>
      </c>
      <c r="Z202" s="292"/>
    </row>
    <row r="203" spans="1:26" ht="15" thickBot="1" x14ac:dyDescent="0.4">
      <c r="B203" s="329"/>
      <c r="C203" s="294"/>
      <c r="D203" s="309"/>
      <c r="E203" s="309"/>
      <c r="F203" s="35"/>
      <c r="G203" s="311"/>
      <c r="H203" s="311"/>
      <c r="I203" s="35"/>
      <c r="J203" s="299"/>
      <c r="K203" s="299"/>
      <c r="L203" s="35"/>
      <c r="M203" s="301"/>
      <c r="N203" s="301"/>
      <c r="O203" s="35"/>
      <c r="P203" s="299"/>
      <c r="Q203" s="299"/>
      <c r="R203" s="35"/>
      <c r="S203" s="299"/>
      <c r="T203" s="299"/>
      <c r="U203" s="35"/>
      <c r="V203" s="24"/>
      <c r="W203" s="303"/>
      <c r="X203" s="305"/>
      <c r="Y203" s="307"/>
      <c r="Z203" s="292"/>
    </row>
    <row r="204" spans="1:26" ht="15" thickBot="1" x14ac:dyDescent="0.4">
      <c r="B204" s="328" t="s">
        <v>296</v>
      </c>
      <c r="C204" s="295">
        <v>45477</v>
      </c>
      <c r="D204" s="308">
        <v>11</v>
      </c>
      <c r="E204" s="308">
        <v>11</v>
      </c>
      <c r="F204" s="34">
        <v>2</v>
      </c>
      <c r="G204" s="310">
        <v>122</v>
      </c>
      <c r="H204" s="310">
        <v>122</v>
      </c>
      <c r="I204" s="34">
        <v>2</v>
      </c>
      <c r="J204" s="298">
        <v>102</v>
      </c>
      <c r="K204" s="298">
        <v>102</v>
      </c>
      <c r="L204" s="34"/>
      <c r="M204" s="300">
        <v>30</v>
      </c>
      <c r="N204" s="300">
        <v>30</v>
      </c>
      <c r="O204" s="34"/>
      <c r="P204" s="298">
        <v>90</v>
      </c>
      <c r="Q204" s="298">
        <v>90</v>
      </c>
      <c r="R204" s="34">
        <v>1</v>
      </c>
      <c r="S204" s="298"/>
      <c r="T204" s="298"/>
      <c r="U204" s="34"/>
      <c r="V204" s="24">
        <f t="shared" si="194"/>
        <v>5</v>
      </c>
      <c r="W204" s="302">
        <f>COUNT(E204,H204,K204,N204,Q204,T204)</f>
        <v>5</v>
      </c>
      <c r="X204" s="304">
        <f t="shared" ref="X204" si="203">IF(AND(D204&lt;&gt;E204,D204&gt;0),1,0)+IF(AND(G204&lt;&gt;H204,G204&gt;0),1,0)+IF(AND(J204&lt;&gt;K204,J204&gt;0),1,0)+IF(AND(M204&lt;&gt;N204,M204&gt;0),1,0)+IF(AND(P204&lt;&gt;Q204,P204&gt;0),1,0)</f>
        <v>0</v>
      </c>
      <c r="Y204" s="306">
        <f t="shared" ref="Y204" si="204">IF(AND(E204&lt;&gt;D204,E204&gt;0),1,0)+IF(AND(H204&lt;&gt;G204,H204&gt;0),1,0)+IF(AND(K204&lt;&gt;J204,K204&gt;0),1,0)+IF(AND(N204&lt;&gt;M204,N204&gt;0),1,0)+IF(AND(Q204&lt;&gt;P204,Q204&gt;0),1,0)</f>
        <v>0</v>
      </c>
      <c r="Z204" s="292"/>
    </row>
    <row r="205" spans="1:26" ht="15" thickBot="1" x14ac:dyDescent="0.4">
      <c r="B205" s="329"/>
      <c r="C205" s="294"/>
      <c r="D205" s="309"/>
      <c r="E205" s="309"/>
      <c r="F205" s="35"/>
      <c r="G205" s="311"/>
      <c r="H205" s="311"/>
      <c r="I205" s="35"/>
      <c r="J205" s="299"/>
      <c r="K205" s="299"/>
      <c r="L205" s="35"/>
      <c r="M205" s="301"/>
      <c r="N205" s="301"/>
      <c r="O205" s="35"/>
      <c r="P205" s="299"/>
      <c r="Q205" s="299"/>
      <c r="R205" s="35"/>
      <c r="S205" s="299"/>
      <c r="T205" s="299"/>
      <c r="U205" s="35"/>
      <c r="V205" s="24"/>
      <c r="W205" s="303"/>
      <c r="X205" s="305"/>
      <c r="Y205" s="307"/>
      <c r="Z205" s="292"/>
    </row>
    <row r="206" spans="1:26" ht="15" thickBot="1" x14ac:dyDescent="0.4">
      <c r="B206" s="328" t="s">
        <v>297</v>
      </c>
      <c r="C206" s="295">
        <v>45478</v>
      </c>
      <c r="D206" s="308">
        <v>11</v>
      </c>
      <c r="E206" s="308">
        <v>11</v>
      </c>
      <c r="F206" s="34">
        <v>2</v>
      </c>
      <c r="G206" s="310">
        <v>122</v>
      </c>
      <c r="H206" s="298">
        <v>123</v>
      </c>
      <c r="I206" s="34">
        <v>2</v>
      </c>
      <c r="J206" s="298">
        <v>102</v>
      </c>
      <c r="K206" s="298"/>
      <c r="L206" s="34"/>
      <c r="M206" s="300">
        <v>30</v>
      </c>
      <c r="N206" s="300">
        <v>30</v>
      </c>
      <c r="O206" s="34"/>
      <c r="P206" s="298">
        <v>90</v>
      </c>
      <c r="Q206" s="298"/>
      <c r="R206" s="34">
        <v>1</v>
      </c>
      <c r="S206" s="298"/>
      <c r="T206" s="298"/>
      <c r="U206" s="34"/>
      <c r="V206" s="24">
        <f t="shared" si="194"/>
        <v>5</v>
      </c>
      <c r="W206" s="302">
        <f>COUNT(E206,H206,K206,N206,Q206,T206)</f>
        <v>3</v>
      </c>
      <c r="X206" s="304">
        <f t="shared" ref="X206" si="205">IF(AND(D206&lt;&gt;E206,D206&gt;0),1,0)+IF(AND(G206&lt;&gt;H206,G206&gt;0),1,0)+IF(AND(J206&lt;&gt;K206,J206&gt;0),1,0)+IF(AND(M206&lt;&gt;N206,M206&gt;0),1,0)+IF(AND(P206&lt;&gt;Q206,P206&gt;0),1,0)</f>
        <v>3</v>
      </c>
      <c r="Y206" s="306">
        <f t="shared" ref="Y206" si="206">IF(AND(E206&lt;&gt;D206,E206&gt;0),1,0)+IF(AND(H206&lt;&gt;G206,H206&gt;0),1,0)+IF(AND(K206&lt;&gt;J206,K206&gt;0),1,0)+IF(AND(N206&lt;&gt;M206,N206&gt;0),1,0)+IF(AND(Q206&lt;&gt;P206,Q206&gt;0),1,0)</f>
        <v>1</v>
      </c>
      <c r="Z206" s="292"/>
    </row>
    <row r="207" spans="1:26" ht="15" thickBot="1" x14ac:dyDescent="0.4">
      <c r="B207" s="329"/>
      <c r="C207" s="294"/>
      <c r="D207" s="309"/>
      <c r="E207" s="309"/>
      <c r="F207" s="35"/>
      <c r="G207" s="311"/>
      <c r="H207" s="299"/>
      <c r="I207" s="35"/>
      <c r="J207" s="299"/>
      <c r="K207" s="299"/>
      <c r="L207" s="35"/>
      <c r="M207" s="301"/>
      <c r="N207" s="301"/>
      <c r="O207" s="35"/>
      <c r="P207" s="299"/>
      <c r="Q207" s="299"/>
      <c r="R207" s="35"/>
      <c r="S207" s="299"/>
      <c r="T207" s="299"/>
      <c r="U207" s="35"/>
      <c r="V207" s="24"/>
      <c r="W207" s="303"/>
      <c r="X207" s="305"/>
      <c r="Y207" s="307"/>
      <c r="Z207" s="292"/>
    </row>
    <row r="208" spans="1:26" ht="15" thickBot="1" x14ac:dyDescent="0.4">
      <c r="B208" s="328" t="s">
        <v>298</v>
      </c>
      <c r="C208" s="295">
        <v>45479</v>
      </c>
      <c r="D208" s="308">
        <v>11</v>
      </c>
      <c r="E208" s="308">
        <v>11</v>
      </c>
      <c r="F208" s="34">
        <v>2</v>
      </c>
      <c r="G208" s="298">
        <v>123</v>
      </c>
      <c r="H208" s="298">
        <v>123</v>
      </c>
      <c r="I208" s="34"/>
      <c r="J208" s="298"/>
      <c r="K208" s="308">
        <v>79</v>
      </c>
      <c r="L208" s="34"/>
      <c r="M208" s="300">
        <v>30</v>
      </c>
      <c r="N208" s="300">
        <v>30</v>
      </c>
      <c r="O208" s="34"/>
      <c r="P208" s="298"/>
      <c r="Q208" s="308">
        <v>4</v>
      </c>
      <c r="R208" s="34"/>
      <c r="S208" s="298"/>
      <c r="T208" s="298"/>
      <c r="U208" s="34"/>
      <c r="V208" s="24">
        <f t="shared" si="194"/>
        <v>2</v>
      </c>
      <c r="W208" s="302">
        <f>COUNT(E208,H208,K208,N208,Q208,T208)</f>
        <v>5</v>
      </c>
      <c r="X208" s="304">
        <f t="shared" ref="X208" si="207">IF(AND(D208&lt;&gt;E208,D208&gt;0),1,0)+IF(AND(G208&lt;&gt;H208,G208&gt;0),1,0)+IF(AND(J208&lt;&gt;K208,J208&gt;0),1,0)+IF(AND(M208&lt;&gt;N208,M208&gt;0),1,0)+IF(AND(P208&lt;&gt;Q208,P208&gt;0),1,0)</f>
        <v>0</v>
      </c>
      <c r="Y208" s="306">
        <f t="shared" ref="Y208" si="208">IF(AND(E208&lt;&gt;D208,E208&gt;0),1,0)+IF(AND(H208&lt;&gt;G208,H208&gt;0),1,0)+IF(AND(K208&lt;&gt;J208,K208&gt;0),1,0)+IF(AND(N208&lt;&gt;M208,N208&gt;0),1,0)+IF(AND(Q208&lt;&gt;P208,Q208&gt;0),1,0)</f>
        <v>2</v>
      </c>
      <c r="Z208" s="292"/>
    </row>
    <row r="209" spans="1:26" ht="15" thickBot="1" x14ac:dyDescent="0.4">
      <c r="B209" s="329"/>
      <c r="C209" s="294"/>
      <c r="D209" s="309"/>
      <c r="E209" s="309"/>
      <c r="F209" s="35"/>
      <c r="G209" s="299"/>
      <c r="H209" s="299"/>
      <c r="I209" s="35" t="s">
        <v>312</v>
      </c>
      <c r="J209" s="299"/>
      <c r="K209" s="309"/>
      <c r="L209" s="35"/>
      <c r="M209" s="301"/>
      <c r="N209" s="301"/>
      <c r="O209" s="35"/>
      <c r="P209" s="299"/>
      <c r="Q209" s="309"/>
      <c r="R209" s="35"/>
      <c r="S209" s="299"/>
      <c r="T209" s="299"/>
      <c r="U209" s="35"/>
      <c r="V209" s="24"/>
      <c r="W209" s="303"/>
      <c r="X209" s="305"/>
      <c r="Y209" s="307"/>
      <c r="Z209" s="292"/>
    </row>
    <row r="210" spans="1:26" ht="15" thickBot="1" x14ac:dyDescent="0.4">
      <c r="B210" s="328" t="s">
        <v>299</v>
      </c>
      <c r="C210" s="295">
        <v>45480</v>
      </c>
      <c r="D210" s="308">
        <v>11</v>
      </c>
      <c r="E210" s="308">
        <v>8</v>
      </c>
      <c r="F210" s="34">
        <v>2</v>
      </c>
      <c r="G210" s="298">
        <v>123</v>
      </c>
      <c r="H210" s="298">
        <v>123</v>
      </c>
      <c r="I210" s="34"/>
      <c r="J210" s="308">
        <v>79</v>
      </c>
      <c r="K210" s="308">
        <v>79</v>
      </c>
      <c r="L210" s="34">
        <v>2</v>
      </c>
      <c r="M210" s="300">
        <v>30</v>
      </c>
      <c r="N210" s="332">
        <v>61</v>
      </c>
      <c r="O210" s="34"/>
      <c r="P210" s="308">
        <v>4</v>
      </c>
      <c r="Q210" s="308">
        <v>4</v>
      </c>
      <c r="R210" s="34">
        <v>2</v>
      </c>
      <c r="S210" s="298"/>
      <c r="T210" s="298"/>
      <c r="U210" s="34"/>
      <c r="V210" s="24">
        <f t="shared" si="194"/>
        <v>6</v>
      </c>
      <c r="W210" s="302">
        <f>COUNT(E210,H210,K210,N210,Q210,T210)</f>
        <v>5</v>
      </c>
      <c r="X210" s="304">
        <f t="shared" ref="X210" si="209">IF(AND(D210&lt;&gt;E210,D210&gt;0),1,0)+IF(AND(G210&lt;&gt;H210,G210&gt;0),1,0)+IF(AND(J210&lt;&gt;K210,J210&gt;0),1,0)+IF(AND(M210&lt;&gt;N210,M210&gt;0),1,0)+IF(AND(P210&lt;&gt;Q210,P210&gt;0),1,0)</f>
        <v>2</v>
      </c>
      <c r="Y210" s="306">
        <f t="shared" ref="Y210" si="210">IF(AND(E210&lt;&gt;D210,E210&gt;0),1,0)+IF(AND(H210&lt;&gt;G210,H210&gt;0),1,0)+IF(AND(K210&lt;&gt;J210,K210&gt;0),1,0)+IF(AND(N210&lt;&gt;M210,N210&gt;0),1,0)+IF(AND(Q210&lt;&gt;P210,Q210&gt;0),1,0)</f>
        <v>2</v>
      </c>
      <c r="Z210" s="292"/>
    </row>
    <row r="211" spans="1:26" ht="15" thickBot="1" x14ac:dyDescent="0.4">
      <c r="B211" s="329"/>
      <c r="C211" s="294"/>
      <c r="D211" s="309"/>
      <c r="E211" s="309"/>
      <c r="F211" s="35"/>
      <c r="G211" s="299"/>
      <c r="H211" s="299"/>
      <c r="I211" s="35"/>
      <c r="J211" s="309"/>
      <c r="K211" s="309"/>
      <c r="L211" s="35"/>
      <c r="M211" s="301"/>
      <c r="N211" s="333"/>
      <c r="O211" s="35"/>
      <c r="P211" s="309"/>
      <c r="Q211" s="309"/>
      <c r="R211" s="35"/>
      <c r="S211" s="299"/>
      <c r="T211" s="299"/>
      <c r="U211" s="35"/>
      <c r="V211" s="24"/>
      <c r="W211" s="303"/>
      <c r="X211" s="305"/>
      <c r="Y211" s="307"/>
      <c r="Z211" s="292"/>
    </row>
    <row r="212" spans="1:26" ht="15" thickBot="1" x14ac:dyDescent="0.4">
      <c r="A212" s="27" t="s">
        <v>292</v>
      </c>
      <c r="B212" s="328" t="s">
        <v>293</v>
      </c>
      <c r="C212" s="295">
        <v>45481</v>
      </c>
      <c r="D212" s="308">
        <v>8</v>
      </c>
      <c r="E212" s="308">
        <v>8</v>
      </c>
      <c r="F212" s="34">
        <v>3</v>
      </c>
      <c r="G212" s="298">
        <v>123</v>
      </c>
      <c r="H212" s="298">
        <v>123</v>
      </c>
      <c r="I212" s="34"/>
      <c r="J212" s="308">
        <v>79</v>
      </c>
      <c r="K212" s="308">
        <v>79</v>
      </c>
      <c r="L212" s="34">
        <v>2</v>
      </c>
      <c r="M212" s="332">
        <v>61</v>
      </c>
      <c r="N212" s="332">
        <v>61</v>
      </c>
      <c r="O212" s="34"/>
      <c r="P212" s="308">
        <v>4</v>
      </c>
      <c r="Q212" s="308">
        <v>4</v>
      </c>
      <c r="R212" s="34">
        <v>2</v>
      </c>
      <c r="S212" s="298"/>
      <c r="T212" s="298"/>
      <c r="U212" s="34"/>
      <c r="V212" s="24">
        <f t="shared" si="194"/>
        <v>7</v>
      </c>
      <c r="W212" s="302">
        <f>COUNT(E212,H212,K212,N212,Q212,T212)</f>
        <v>5</v>
      </c>
      <c r="X212" s="304">
        <f t="shared" ref="X212" si="211">IF(AND(D212&lt;&gt;E212,D212&gt;0),1,0)+IF(AND(G212&lt;&gt;H212,G212&gt;0),1,0)+IF(AND(J212&lt;&gt;K212,J212&gt;0),1,0)+IF(AND(M212&lt;&gt;N212,M212&gt;0),1,0)+IF(AND(P212&lt;&gt;Q212,P212&gt;0),1,0)</f>
        <v>0</v>
      </c>
      <c r="Y212" s="306">
        <f t="shared" ref="Y212" si="212">IF(AND(E212&lt;&gt;D212,E212&gt;0),1,0)+IF(AND(H212&lt;&gt;G212,H212&gt;0),1,0)+IF(AND(K212&lt;&gt;J212,K212&gt;0),1,0)+IF(AND(N212&lt;&gt;M212,N212&gt;0),1,0)+IF(AND(Q212&lt;&gt;P212,Q212&gt;0),1,0)</f>
        <v>0</v>
      </c>
      <c r="Z212" s="292"/>
    </row>
    <row r="213" spans="1:26" ht="15" thickBot="1" x14ac:dyDescent="0.4">
      <c r="A213" s="27">
        <v>28</v>
      </c>
      <c r="B213" s="329"/>
      <c r="C213" s="294"/>
      <c r="D213" s="309"/>
      <c r="E213" s="309"/>
      <c r="F213" s="35"/>
      <c r="G213" s="299"/>
      <c r="H213" s="299"/>
      <c r="I213" s="35"/>
      <c r="J213" s="309"/>
      <c r="K213" s="309"/>
      <c r="L213" s="35"/>
      <c r="M213" s="333"/>
      <c r="N213" s="333"/>
      <c r="O213" s="35"/>
      <c r="P213" s="309"/>
      <c r="Q213" s="309"/>
      <c r="R213" s="35"/>
      <c r="S213" s="299"/>
      <c r="T213" s="299"/>
      <c r="U213" s="35"/>
      <c r="V213" s="24"/>
      <c r="W213" s="303"/>
      <c r="X213" s="305"/>
      <c r="Y213" s="307"/>
      <c r="Z213" s="292"/>
    </row>
    <row r="214" spans="1:26" ht="15" thickBot="1" x14ac:dyDescent="0.4">
      <c r="B214" s="328" t="s">
        <v>294</v>
      </c>
      <c r="C214" s="295">
        <v>45482</v>
      </c>
      <c r="D214" s="308">
        <v>8</v>
      </c>
      <c r="E214" s="308">
        <v>8</v>
      </c>
      <c r="F214" s="34">
        <v>3</v>
      </c>
      <c r="G214" s="298">
        <v>123</v>
      </c>
      <c r="H214" s="298"/>
      <c r="I214" s="34"/>
      <c r="J214" s="308">
        <v>79</v>
      </c>
      <c r="K214" s="308">
        <v>79</v>
      </c>
      <c r="L214" s="34">
        <v>2</v>
      </c>
      <c r="M214" s="332">
        <v>61</v>
      </c>
      <c r="N214" s="332">
        <v>61</v>
      </c>
      <c r="O214" s="34"/>
      <c r="P214" s="308">
        <v>4</v>
      </c>
      <c r="Q214" s="308">
        <v>4</v>
      </c>
      <c r="R214" s="34">
        <v>2</v>
      </c>
      <c r="S214" s="298"/>
      <c r="T214" s="298"/>
      <c r="U214" s="34"/>
      <c r="V214" s="24">
        <f t="shared" si="194"/>
        <v>7</v>
      </c>
      <c r="W214" s="302">
        <f>COUNT(E214,H214,K214,N214,Q214,T214)</f>
        <v>4</v>
      </c>
      <c r="X214" s="304">
        <f t="shared" ref="X214" si="213">IF(AND(D214&lt;&gt;E214,D214&gt;0),1,0)+IF(AND(G214&lt;&gt;H214,G214&gt;0),1,0)+IF(AND(J214&lt;&gt;K214,J214&gt;0),1,0)+IF(AND(M214&lt;&gt;N214,M214&gt;0),1,0)+IF(AND(P214&lt;&gt;Q214,P214&gt;0),1,0)</f>
        <v>1</v>
      </c>
      <c r="Y214" s="306">
        <f t="shared" ref="Y214" si="214">IF(AND(E214&lt;&gt;D214,E214&gt;0),1,0)+IF(AND(H214&lt;&gt;G214,H214&gt;0),1,0)+IF(AND(K214&lt;&gt;J214,K214&gt;0),1,0)+IF(AND(N214&lt;&gt;M214,N214&gt;0),1,0)+IF(AND(Q214&lt;&gt;P214,Q214&gt;0),1,0)</f>
        <v>0</v>
      </c>
      <c r="Z214" s="292"/>
    </row>
    <row r="215" spans="1:26" ht="15" thickBot="1" x14ac:dyDescent="0.4">
      <c r="B215" s="329"/>
      <c r="C215" s="294"/>
      <c r="D215" s="309"/>
      <c r="E215" s="309"/>
      <c r="F215" s="35"/>
      <c r="G215" s="299"/>
      <c r="H215" s="299"/>
      <c r="I215" s="35"/>
      <c r="J215" s="309"/>
      <c r="K215" s="309"/>
      <c r="L215" s="35"/>
      <c r="M215" s="333"/>
      <c r="N215" s="333"/>
      <c r="O215" s="35"/>
      <c r="P215" s="309"/>
      <c r="Q215" s="309"/>
      <c r="R215" s="35"/>
      <c r="S215" s="299"/>
      <c r="T215" s="299"/>
      <c r="U215" s="35"/>
      <c r="V215" s="24"/>
      <c r="W215" s="303"/>
      <c r="X215" s="305"/>
      <c r="Y215" s="307"/>
      <c r="Z215" s="292"/>
    </row>
    <row r="216" spans="1:26" ht="15" thickBot="1" x14ac:dyDescent="0.4">
      <c r="B216" s="328" t="s">
        <v>295</v>
      </c>
      <c r="C216" s="295">
        <v>45483</v>
      </c>
      <c r="D216" s="308">
        <v>8</v>
      </c>
      <c r="E216" s="308">
        <v>8</v>
      </c>
      <c r="F216" s="34">
        <v>3</v>
      </c>
      <c r="G216" s="298"/>
      <c r="H216" s="308">
        <v>15</v>
      </c>
      <c r="I216" s="34"/>
      <c r="J216" s="308">
        <v>79</v>
      </c>
      <c r="K216" s="308">
        <v>79</v>
      </c>
      <c r="L216" s="34">
        <v>2</v>
      </c>
      <c r="M216" s="332">
        <v>61</v>
      </c>
      <c r="N216" s="332">
        <v>61</v>
      </c>
      <c r="O216" s="34"/>
      <c r="P216" s="308">
        <v>4</v>
      </c>
      <c r="Q216" s="308">
        <v>4</v>
      </c>
      <c r="R216" s="34">
        <v>2</v>
      </c>
      <c r="S216" s="298"/>
      <c r="T216" s="298"/>
      <c r="U216" s="34"/>
      <c r="V216" s="24">
        <f t="shared" si="194"/>
        <v>7</v>
      </c>
      <c r="W216" s="302">
        <f>COUNT(E216,H216,K216,N216,Q216,T216)</f>
        <v>5</v>
      </c>
      <c r="X216" s="304">
        <f t="shared" ref="X216" si="215">IF(AND(D216&lt;&gt;E216,D216&gt;0),1,0)+IF(AND(G216&lt;&gt;H216,G216&gt;0),1,0)+IF(AND(J216&lt;&gt;K216,J216&gt;0),1,0)+IF(AND(M216&lt;&gt;N216,M216&gt;0),1,0)+IF(AND(P216&lt;&gt;Q216,P216&gt;0),1,0)</f>
        <v>0</v>
      </c>
      <c r="Y216" s="306">
        <f t="shared" ref="Y216" si="216">IF(AND(E216&lt;&gt;D216,E216&gt;0),1,0)+IF(AND(H216&lt;&gt;G216,H216&gt;0),1,0)+IF(AND(K216&lt;&gt;J216,K216&gt;0),1,0)+IF(AND(N216&lt;&gt;M216,N216&gt;0),1,0)+IF(AND(Q216&lt;&gt;P216,Q216&gt;0),1,0)</f>
        <v>1</v>
      </c>
      <c r="Z216" s="292"/>
    </row>
    <row r="217" spans="1:26" ht="15" thickBot="1" x14ac:dyDescent="0.4">
      <c r="B217" s="329"/>
      <c r="C217" s="294"/>
      <c r="D217" s="309"/>
      <c r="E217" s="309"/>
      <c r="F217" s="35"/>
      <c r="G217" s="299"/>
      <c r="H217" s="309"/>
      <c r="I217" s="35" t="s">
        <v>301</v>
      </c>
      <c r="J217" s="309"/>
      <c r="K217" s="309"/>
      <c r="L217" s="35"/>
      <c r="M217" s="333"/>
      <c r="N217" s="333"/>
      <c r="O217" s="35"/>
      <c r="P217" s="309"/>
      <c r="Q217" s="309"/>
      <c r="R217" s="35"/>
      <c r="S217" s="299"/>
      <c r="T217" s="299"/>
      <c r="U217" s="35"/>
      <c r="V217" s="24"/>
      <c r="W217" s="303"/>
      <c r="X217" s="305"/>
      <c r="Y217" s="307"/>
      <c r="Z217" s="292"/>
    </row>
    <row r="218" spans="1:26" ht="15" thickBot="1" x14ac:dyDescent="0.4">
      <c r="B218" s="328" t="s">
        <v>296</v>
      </c>
      <c r="C218" s="295">
        <v>45484</v>
      </c>
      <c r="D218" s="308">
        <v>8</v>
      </c>
      <c r="E218" s="308">
        <v>8</v>
      </c>
      <c r="F218" s="34">
        <v>3</v>
      </c>
      <c r="G218" s="308">
        <v>15</v>
      </c>
      <c r="H218" s="308">
        <v>15</v>
      </c>
      <c r="I218" s="34">
        <v>2</v>
      </c>
      <c r="J218" s="308">
        <v>79</v>
      </c>
      <c r="K218" s="308">
        <v>79</v>
      </c>
      <c r="L218" s="34">
        <v>2</v>
      </c>
      <c r="M218" s="332">
        <v>61</v>
      </c>
      <c r="N218" s="332">
        <v>61</v>
      </c>
      <c r="O218" s="34"/>
      <c r="P218" s="308">
        <v>4</v>
      </c>
      <c r="Q218" s="308">
        <v>4</v>
      </c>
      <c r="R218" s="34">
        <v>2</v>
      </c>
      <c r="S218" s="298"/>
      <c r="T218" s="298"/>
      <c r="U218" s="34"/>
      <c r="V218" s="24">
        <f t="shared" si="194"/>
        <v>9</v>
      </c>
      <c r="W218" s="302">
        <f>COUNT(E218,H218,K218,N218,Q218,T218)</f>
        <v>5</v>
      </c>
      <c r="X218" s="304">
        <f t="shared" ref="X218" si="217">IF(AND(D218&lt;&gt;E218,D218&gt;0),1,0)+IF(AND(G218&lt;&gt;H218,G218&gt;0),1,0)+IF(AND(J218&lt;&gt;K218,J218&gt;0),1,0)+IF(AND(M218&lt;&gt;N218,M218&gt;0),1,0)+IF(AND(P218&lt;&gt;Q218,P218&gt;0),1,0)</f>
        <v>0</v>
      </c>
      <c r="Y218" s="306">
        <f t="shared" ref="Y218" si="218">IF(AND(E218&lt;&gt;D218,E218&gt;0),1,0)+IF(AND(H218&lt;&gt;G218,H218&gt;0),1,0)+IF(AND(K218&lt;&gt;J218,K218&gt;0),1,0)+IF(AND(N218&lt;&gt;M218,N218&gt;0),1,0)+IF(AND(Q218&lt;&gt;P218,Q218&gt;0),1,0)</f>
        <v>0</v>
      </c>
      <c r="Z218" s="292"/>
    </row>
    <row r="219" spans="1:26" ht="15" thickBot="1" x14ac:dyDescent="0.4">
      <c r="B219" s="329"/>
      <c r="C219" s="294"/>
      <c r="D219" s="309"/>
      <c r="E219" s="309"/>
      <c r="F219" s="35"/>
      <c r="G219" s="309"/>
      <c r="H219" s="309"/>
      <c r="I219" s="35"/>
      <c r="J219" s="309"/>
      <c r="K219" s="309"/>
      <c r="L219" s="35"/>
      <c r="M219" s="333"/>
      <c r="N219" s="333"/>
      <c r="O219" s="35"/>
      <c r="P219" s="309"/>
      <c r="Q219" s="309"/>
      <c r="R219" s="35"/>
      <c r="S219" s="299"/>
      <c r="T219" s="299"/>
      <c r="U219" s="35"/>
      <c r="V219" s="24"/>
      <c r="W219" s="303"/>
      <c r="X219" s="305"/>
      <c r="Y219" s="307"/>
      <c r="Z219" s="292"/>
    </row>
    <row r="220" spans="1:26" ht="15" thickBot="1" x14ac:dyDescent="0.4">
      <c r="B220" s="328" t="s">
        <v>297</v>
      </c>
      <c r="C220" s="295">
        <v>45485</v>
      </c>
      <c r="D220" s="308">
        <v>8</v>
      </c>
      <c r="E220" s="308">
        <v>8</v>
      </c>
      <c r="F220" s="34">
        <v>3</v>
      </c>
      <c r="G220" s="308">
        <v>15</v>
      </c>
      <c r="H220" s="308">
        <v>15</v>
      </c>
      <c r="I220" s="34">
        <v>2</v>
      </c>
      <c r="J220" s="308">
        <v>79</v>
      </c>
      <c r="K220" s="308">
        <v>79</v>
      </c>
      <c r="L220" s="34">
        <v>2</v>
      </c>
      <c r="M220" s="332">
        <v>61</v>
      </c>
      <c r="N220" s="332">
        <v>61</v>
      </c>
      <c r="O220" s="34"/>
      <c r="P220" s="308">
        <v>4</v>
      </c>
      <c r="Q220" s="308">
        <v>4</v>
      </c>
      <c r="R220" s="34">
        <v>2</v>
      </c>
      <c r="S220" s="298"/>
      <c r="T220" s="298"/>
      <c r="U220" s="34"/>
      <c r="V220" s="24">
        <f t="shared" si="194"/>
        <v>9</v>
      </c>
      <c r="W220" s="302">
        <f>COUNT(E220,H220,K220,N220,Q220,T220)</f>
        <v>5</v>
      </c>
      <c r="X220" s="304">
        <f t="shared" ref="X220" si="219">IF(AND(D220&lt;&gt;E220,D220&gt;0),1,0)+IF(AND(G220&lt;&gt;H220,G220&gt;0),1,0)+IF(AND(J220&lt;&gt;K220,J220&gt;0),1,0)+IF(AND(M220&lt;&gt;N220,M220&gt;0),1,0)+IF(AND(P220&lt;&gt;Q220,P220&gt;0),1,0)</f>
        <v>0</v>
      </c>
      <c r="Y220" s="306">
        <f t="shared" ref="Y220" si="220">IF(AND(E220&lt;&gt;D220,E220&gt;0),1,0)+IF(AND(H220&lt;&gt;G220,H220&gt;0),1,0)+IF(AND(K220&lt;&gt;J220,K220&gt;0),1,0)+IF(AND(N220&lt;&gt;M220,N220&gt;0),1,0)+IF(AND(Q220&lt;&gt;P220,Q220&gt;0),1,0)</f>
        <v>0</v>
      </c>
      <c r="Z220" s="292"/>
    </row>
    <row r="221" spans="1:26" ht="15" thickBot="1" x14ac:dyDescent="0.4">
      <c r="B221" s="329"/>
      <c r="C221" s="294"/>
      <c r="D221" s="309"/>
      <c r="E221" s="309"/>
      <c r="F221" s="35"/>
      <c r="G221" s="309"/>
      <c r="H221" s="309"/>
      <c r="I221" s="35"/>
      <c r="J221" s="309"/>
      <c r="K221" s="309"/>
      <c r="L221" s="35"/>
      <c r="M221" s="333"/>
      <c r="N221" s="333"/>
      <c r="O221" s="35"/>
      <c r="P221" s="309"/>
      <c r="Q221" s="309"/>
      <c r="R221" s="35"/>
      <c r="S221" s="299"/>
      <c r="T221" s="299"/>
      <c r="U221" s="35"/>
      <c r="V221" s="24"/>
      <c r="W221" s="303"/>
      <c r="X221" s="305"/>
      <c r="Y221" s="307"/>
      <c r="Z221" s="292"/>
    </row>
    <row r="222" spans="1:26" ht="15" thickBot="1" x14ac:dyDescent="0.4">
      <c r="B222" s="328" t="s">
        <v>298</v>
      </c>
      <c r="C222" s="295">
        <v>45486</v>
      </c>
      <c r="D222" s="308">
        <v>8</v>
      </c>
      <c r="E222" s="308">
        <v>8</v>
      </c>
      <c r="F222" s="34">
        <v>3</v>
      </c>
      <c r="G222" s="308">
        <v>15</v>
      </c>
      <c r="H222" s="308">
        <v>15</v>
      </c>
      <c r="I222" s="34">
        <v>2</v>
      </c>
      <c r="J222" s="308">
        <v>79</v>
      </c>
      <c r="K222" s="298">
        <v>42</v>
      </c>
      <c r="L222" s="34">
        <v>2</v>
      </c>
      <c r="M222" s="332">
        <v>61</v>
      </c>
      <c r="N222" s="332">
        <v>61</v>
      </c>
      <c r="O222" s="34"/>
      <c r="P222" s="308">
        <v>4</v>
      </c>
      <c r="Q222" s="298">
        <v>14</v>
      </c>
      <c r="R222" s="34">
        <v>2</v>
      </c>
      <c r="S222" s="298"/>
      <c r="T222" s="298"/>
      <c r="U222" s="34"/>
      <c r="V222" s="24">
        <f t="shared" si="194"/>
        <v>9</v>
      </c>
      <c r="W222" s="302">
        <f>COUNT(E222,H222,K222,N222,Q222,T222)</f>
        <v>5</v>
      </c>
      <c r="X222" s="304">
        <f t="shared" ref="X222" si="221">IF(AND(D222&lt;&gt;E222,D222&gt;0),1,0)+IF(AND(G222&lt;&gt;H222,G222&gt;0),1,0)+IF(AND(J222&lt;&gt;K222,J222&gt;0),1,0)+IF(AND(M222&lt;&gt;N222,M222&gt;0),1,0)+IF(AND(P222&lt;&gt;Q222,P222&gt;0),1,0)</f>
        <v>2</v>
      </c>
      <c r="Y222" s="306">
        <f t="shared" ref="Y222" si="222">IF(AND(E222&lt;&gt;D222,E222&gt;0),1,0)+IF(AND(H222&lt;&gt;G222,H222&gt;0),1,0)+IF(AND(K222&lt;&gt;J222,K222&gt;0),1,0)+IF(AND(N222&lt;&gt;M222,N222&gt;0),1,0)+IF(AND(Q222&lt;&gt;P222,Q222&gt;0),1,0)</f>
        <v>2</v>
      </c>
      <c r="Z222" s="292"/>
    </row>
    <row r="223" spans="1:26" ht="15" thickBot="1" x14ac:dyDescent="0.4">
      <c r="B223" s="329"/>
      <c r="C223" s="294"/>
      <c r="D223" s="309"/>
      <c r="E223" s="309"/>
      <c r="F223" s="35"/>
      <c r="G223" s="309"/>
      <c r="H223" s="309"/>
      <c r="I223" s="35"/>
      <c r="J223" s="309"/>
      <c r="K223" s="299"/>
      <c r="L223" s="35"/>
      <c r="M223" s="333"/>
      <c r="N223" s="333"/>
      <c r="O223" s="35"/>
      <c r="P223" s="309"/>
      <c r="Q223" s="299"/>
      <c r="R223" s="35" t="s">
        <v>301</v>
      </c>
      <c r="S223" s="299"/>
      <c r="T223" s="299"/>
      <c r="U223" s="35"/>
      <c r="V223" s="24"/>
      <c r="W223" s="303"/>
      <c r="X223" s="305"/>
      <c r="Y223" s="307"/>
      <c r="Z223" s="292"/>
    </row>
    <row r="224" spans="1:26" ht="15" thickBot="1" x14ac:dyDescent="0.4">
      <c r="B224" s="328" t="s">
        <v>299</v>
      </c>
      <c r="C224" s="295">
        <v>45487</v>
      </c>
      <c r="D224" s="308">
        <v>8</v>
      </c>
      <c r="E224" s="308">
        <v>3</v>
      </c>
      <c r="F224" s="34">
        <v>3</v>
      </c>
      <c r="G224" s="308">
        <v>15</v>
      </c>
      <c r="H224" s="308">
        <v>15</v>
      </c>
      <c r="I224" s="34">
        <v>2</v>
      </c>
      <c r="J224" s="298">
        <v>42</v>
      </c>
      <c r="K224" s="298">
        <v>42</v>
      </c>
      <c r="L224" s="34">
        <v>2</v>
      </c>
      <c r="M224" s="332">
        <v>61</v>
      </c>
      <c r="N224" s="298"/>
      <c r="O224" s="34"/>
      <c r="P224" s="298">
        <v>14</v>
      </c>
      <c r="Q224" s="298">
        <v>14</v>
      </c>
      <c r="R224" s="34"/>
      <c r="S224" s="298"/>
      <c r="T224" s="298"/>
      <c r="U224" s="34"/>
      <c r="V224" s="24">
        <f t="shared" si="194"/>
        <v>7</v>
      </c>
      <c r="W224" s="302">
        <f>COUNT(E224,H224,K224,N224,Q224,T224)</f>
        <v>4</v>
      </c>
      <c r="X224" s="304">
        <f t="shared" ref="X224" si="223">IF(AND(D224&lt;&gt;E224,D224&gt;0),1,0)+IF(AND(G224&lt;&gt;H224,G224&gt;0),1,0)+IF(AND(J224&lt;&gt;K224,J224&gt;0),1,0)+IF(AND(M224&lt;&gt;N224,M224&gt;0),1,0)+IF(AND(P224&lt;&gt;Q224,P224&gt;0),1,0)</f>
        <v>2</v>
      </c>
      <c r="Y224" s="306">
        <f t="shared" ref="Y224" si="224">IF(AND(E224&lt;&gt;D224,E224&gt;0),1,0)+IF(AND(H224&lt;&gt;G224,H224&gt;0),1,0)+IF(AND(K224&lt;&gt;J224,K224&gt;0),1,0)+IF(AND(N224&lt;&gt;M224,N224&gt;0),1,0)+IF(AND(Q224&lt;&gt;P224,Q224&gt;0),1,0)</f>
        <v>1</v>
      </c>
      <c r="Z224" s="292"/>
    </row>
    <row r="225" spans="1:26" ht="15" thickBot="1" x14ac:dyDescent="0.4">
      <c r="B225" s="329"/>
      <c r="C225" s="294"/>
      <c r="D225" s="309"/>
      <c r="E225" s="309"/>
      <c r="F225" s="35" t="s">
        <v>241</v>
      </c>
      <c r="G225" s="309"/>
      <c r="H225" s="309"/>
      <c r="I225" s="35"/>
      <c r="J225" s="299"/>
      <c r="K225" s="299"/>
      <c r="L225" s="35"/>
      <c r="M225" s="333"/>
      <c r="N225" s="299"/>
      <c r="O225" s="35"/>
      <c r="P225" s="299"/>
      <c r="Q225" s="299"/>
      <c r="R225" s="35" t="s">
        <v>310</v>
      </c>
      <c r="S225" s="299"/>
      <c r="T225" s="299"/>
      <c r="U225" s="35"/>
      <c r="V225" s="24"/>
      <c r="W225" s="303"/>
      <c r="X225" s="305"/>
      <c r="Y225" s="307"/>
      <c r="Z225" s="292"/>
    </row>
    <row r="226" spans="1:26" ht="15" thickBot="1" x14ac:dyDescent="0.4">
      <c r="A226" s="27" t="s">
        <v>292</v>
      </c>
      <c r="B226" s="328" t="s">
        <v>293</v>
      </c>
      <c r="C226" s="295">
        <v>45488</v>
      </c>
      <c r="D226" s="308">
        <v>3</v>
      </c>
      <c r="E226" s="308">
        <v>3</v>
      </c>
      <c r="F226" s="34">
        <v>1</v>
      </c>
      <c r="G226" s="308">
        <v>15</v>
      </c>
      <c r="H226" s="308">
        <v>15</v>
      </c>
      <c r="I226" s="34">
        <v>2</v>
      </c>
      <c r="J226" s="298">
        <v>42</v>
      </c>
      <c r="K226" s="298">
        <v>42</v>
      </c>
      <c r="L226" s="34">
        <v>2</v>
      </c>
      <c r="M226" s="298"/>
      <c r="N226" s="298">
        <v>40</v>
      </c>
      <c r="O226" s="34"/>
      <c r="P226" s="298">
        <v>14</v>
      </c>
      <c r="Q226" s="298">
        <v>14</v>
      </c>
      <c r="R226" s="34"/>
      <c r="S226" s="298"/>
      <c r="T226" s="298" t="s">
        <v>324</v>
      </c>
      <c r="U226" s="34"/>
      <c r="V226" s="24">
        <f t="shared" si="194"/>
        <v>5</v>
      </c>
      <c r="W226" s="302">
        <f>COUNT(E226,H226,K226,N226,Q226,T226)</f>
        <v>5</v>
      </c>
      <c r="X226" s="304">
        <f t="shared" ref="X226" si="225">IF(AND(D226&lt;&gt;E226,D226&gt;0),1,0)+IF(AND(G226&lt;&gt;H226,G226&gt;0),1,0)+IF(AND(J226&lt;&gt;K226,J226&gt;0),1,0)+IF(AND(M226&lt;&gt;N226,M226&gt;0),1,0)+IF(AND(P226&lt;&gt;Q226,P226&gt;0),1,0)</f>
        <v>0</v>
      </c>
      <c r="Y226" s="306">
        <f t="shared" ref="Y226" si="226">IF(AND(E226&lt;&gt;D226,E226&gt;0),1,0)+IF(AND(H226&lt;&gt;G226,H226&gt;0),1,0)+IF(AND(K226&lt;&gt;J226,K226&gt;0),1,0)+IF(AND(N226&lt;&gt;M226,N226&gt;0),1,0)+IF(AND(Q226&lt;&gt;P226,Q226&gt;0),1,0)</f>
        <v>1</v>
      </c>
      <c r="Z226" s="292"/>
    </row>
    <row r="227" spans="1:26" ht="15" thickBot="1" x14ac:dyDescent="0.4">
      <c r="A227" s="27">
        <v>29</v>
      </c>
      <c r="B227" s="329"/>
      <c r="C227" s="294"/>
      <c r="D227" s="309"/>
      <c r="E227" s="309"/>
      <c r="F227" s="35"/>
      <c r="G227" s="309"/>
      <c r="H227" s="309"/>
      <c r="I227" s="35"/>
      <c r="J227" s="299"/>
      <c r="K227" s="299"/>
      <c r="L227" s="35"/>
      <c r="M227" s="299"/>
      <c r="N227" s="299"/>
      <c r="O227" s="35"/>
      <c r="P227" s="299"/>
      <c r="Q227" s="299"/>
      <c r="R227" s="35"/>
      <c r="S227" s="299"/>
      <c r="T227" s="299"/>
      <c r="U227" s="35"/>
      <c r="V227" s="24"/>
      <c r="W227" s="303"/>
      <c r="X227" s="305"/>
      <c r="Y227" s="307"/>
      <c r="Z227" s="292"/>
    </row>
    <row r="228" spans="1:26" ht="15" thickBot="1" x14ac:dyDescent="0.4">
      <c r="B228" s="328" t="s">
        <v>294</v>
      </c>
      <c r="C228" s="295">
        <v>45489</v>
      </c>
      <c r="D228" s="308">
        <v>3</v>
      </c>
      <c r="E228" s="308">
        <v>3</v>
      </c>
      <c r="F228" s="34">
        <v>1</v>
      </c>
      <c r="G228" s="308">
        <v>15</v>
      </c>
      <c r="H228" s="308">
        <v>15</v>
      </c>
      <c r="I228" s="34">
        <v>2</v>
      </c>
      <c r="J228" s="298">
        <v>42</v>
      </c>
      <c r="K228" s="298">
        <v>42</v>
      </c>
      <c r="L228" s="34">
        <v>2</v>
      </c>
      <c r="M228" s="298">
        <v>40</v>
      </c>
      <c r="N228" s="298">
        <v>40</v>
      </c>
      <c r="O228" s="34"/>
      <c r="P228" s="298">
        <v>14</v>
      </c>
      <c r="Q228" s="298">
        <v>14</v>
      </c>
      <c r="R228" s="34"/>
      <c r="S228" s="298" t="s">
        <v>324</v>
      </c>
      <c r="T228" s="298" t="s">
        <v>324</v>
      </c>
      <c r="U228" s="34"/>
      <c r="V228" s="24">
        <f t="shared" si="194"/>
        <v>5</v>
      </c>
      <c r="W228" s="302">
        <f>COUNT(E228,H228,K228,N228,Q228,T228)</f>
        <v>5</v>
      </c>
      <c r="X228" s="304">
        <f t="shared" ref="X228" si="227">IF(AND(D228&lt;&gt;E228,D228&gt;0),1,0)+IF(AND(G228&lt;&gt;H228,G228&gt;0),1,0)+IF(AND(J228&lt;&gt;K228,J228&gt;0),1,0)+IF(AND(M228&lt;&gt;N228,M228&gt;0),1,0)+IF(AND(P228&lt;&gt;Q228,P228&gt;0),1,0)</f>
        <v>0</v>
      </c>
      <c r="Y228" s="306">
        <f t="shared" ref="Y228" si="228">IF(AND(E228&lt;&gt;D228,E228&gt;0),1,0)+IF(AND(H228&lt;&gt;G228,H228&gt;0),1,0)+IF(AND(K228&lt;&gt;J228,K228&gt;0),1,0)+IF(AND(N228&lt;&gt;M228,N228&gt;0),1,0)+IF(AND(Q228&lt;&gt;P228,Q228&gt;0),1,0)</f>
        <v>0</v>
      </c>
      <c r="Z228" s="292"/>
    </row>
    <row r="229" spans="1:26" ht="15" thickBot="1" x14ac:dyDescent="0.4">
      <c r="B229" s="329"/>
      <c r="C229" s="294"/>
      <c r="D229" s="309"/>
      <c r="E229" s="309"/>
      <c r="F229" s="35"/>
      <c r="G229" s="309"/>
      <c r="H229" s="309"/>
      <c r="I229" s="35"/>
      <c r="J229" s="299"/>
      <c r="K229" s="299"/>
      <c r="L229" s="35"/>
      <c r="M229" s="299"/>
      <c r="N229" s="299"/>
      <c r="O229" s="35"/>
      <c r="P229" s="299"/>
      <c r="Q229" s="299"/>
      <c r="R229" s="35"/>
      <c r="S229" s="299"/>
      <c r="T229" s="299"/>
      <c r="U229" s="35"/>
      <c r="V229" s="24"/>
      <c r="W229" s="303"/>
      <c r="X229" s="305"/>
      <c r="Y229" s="307"/>
      <c r="Z229" s="292"/>
    </row>
    <row r="230" spans="1:26" ht="15" thickBot="1" x14ac:dyDescent="0.4">
      <c r="B230" s="328" t="s">
        <v>295</v>
      </c>
      <c r="C230" s="295">
        <v>45490</v>
      </c>
      <c r="D230" s="308">
        <v>3</v>
      </c>
      <c r="E230" s="308">
        <v>3</v>
      </c>
      <c r="F230" s="34">
        <v>1</v>
      </c>
      <c r="G230" s="308">
        <v>15</v>
      </c>
      <c r="H230" s="298">
        <v>78</v>
      </c>
      <c r="I230" s="34">
        <v>2</v>
      </c>
      <c r="J230" s="298">
        <v>42</v>
      </c>
      <c r="K230" s="298">
        <v>42</v>
      </c>
      <c r="L230" s="34">
        <v>2</v>
      </c>
      <c r="M230" s="298">
        <v>40</v>
      </c>
      <c r="N230" s="298">
        <v>40</v>
      </c>
      <c r="O230" s="34"/>
      <c r="P230" s="298">
        <v>14</v>
      </c>
      <c r="Q230" s="298">
        <v>14</v>
      </c>
      <c r="R230" s="34"/>
      <c r="S230" s="298" t="s">
        <v>324</v>
      </c>
      <c r="T230" s="298" t="s">
        <v>324</v>
      </c>
      <c r="U230" s="34"/>
      <c r="V230" s="24">
        <f t="shared" si="194"/>
        <v>5</v>
      </c>
      <c r="W230" s="302">
        <f>COUNT(E230,H230,K230,N230,Q230,T230)</f>
        <v>5</v>
      </c>
      <c r="X230" s="304">
        <f t="shared" ref="X230" si="229">IF(AND(D230&lt;&gt;E230,D230&gt;0),1,0)+IF(AND(G230&lt;&gt;H230,G230&gt;0),1,0)+IF(AND(J230&lt;&gt;K230,J230&gt;0),1,0)+IF(AND(M230&lt;&gt;N230,M230&gt;0),1,0)+IF(AND(P230&lt;&gt;Q230,P230&gt;0),1,0)</f>
        <v>1</v>
      </c>
      <c r="Y230" s="306">
        <f t="shared" ref="Y230" si="230">IF(AND(E230&lt;&gt;D230,E230&gt;0),1,0)+IF(AND(H230&lt;&gt;G230,H230&gt;0),1,0)+IF(AND(K230&lt;&gt;J230,K230&gt;0),1,0)+IF(AND(N230&lt;&gt;M230,N230&gt;0),1,0)+IF(AND(Q230&lt;&gt;P230,Q230&gt;0),1,0)</f>
        <v>1</v>
      </c>
      <c r="Z230" s="292"/>
    </row>
    <row r="231" spans="1:26" ht="15" thickBot="1" x14ac:dyDescent="0.4">
      <c r="B231" s="329"/>
      <c r="C231" s="294"/>
      <c r="D231" s="309"/>
      <c r="E231" s="309"/>
      <c r="G231" s="309"/>
      <c r="H231" s="299"/>
      <c r="I231" s="35"/>
      <c r="J231" s="299"/>
      <c r="K231" s="299"/>
      <c r="L231" s="35"/>
      <c r="M231" s="299"/>
      <c r="N231" s="299"/>
      <c r="O231" s="35"/>
      <c r="P231" s="299"/>
      <c r="Q231" s="299"/>
      <c r="R231" s="35"/>
      <c r="S231" s="299"/>
      <c r="T231" s="299"/>
      <c r="U231" s="35"/>
      <c r="V231" s="24"/>
      <c r="W231" s="303"/>
      <c r="X231" s="305"/>
      <c r="Y231" s="307"/>
      <c r="Z231" s="292"/>
    </row>
    <row r="232" spans="1:26" ht="15" thickBot="1" x14ac:dyDescent="0.4">
      <c r="B232" s="328" t="s">
        <v>296</v>
      </c>
      <c r="C232" s="295">
        <v>45491</v>
      </c>
      <c r="D232" s="308">
        <v>3</v>
      </c>
      <c r="E232" s="308">
        <v>3</v>
      </c>
      <c r="F232" s="34">
        <v>1</v>
      </c>
      <c r="G232" s="298">
        <v>78</v>
      </c>
      <c r="H232" s="298">
        <v>78</v>
      </c>
      <c r="I232" s="34">
        <v>2</v>
      </c>
      <c r="J232" s="298">
        <v>42</v>
      </c>
      <c r="K232" s="298"/>
      <c r="L232" s="34">
        <v>2</v>
      </c>
      <c r="M232" s="298">
        <v>40</v>
      </c>
      <c r="N232" s="298">
        <v>40</v>
      </c>
      <c r="O232" s="34"/>
      <c r="P232" s="298">
        <v>14</v>
      </c>
      <c r="Q232" s="298">
        <v>14</v>
      </c>
      <c r="R232" s="34"/>
      <c r="S232" s="298" t="s">
        <v>324</v>
      </c>
      <c r="T232" s="298" t="s">
        <v>325</v>
      </c>
      <c r="U232" s="34"/>
      <c r="V232" s="24">
        <f t="shared" si="194"/>
        <v>5</v>
      </c>
      <c r="W232" s="302">
        <f>COUNT(E232,H232,K232,N232,Q232,T232)</f>
        <v>4</v>
      </c>
      <c r="X232" s="304">
        <f t="shared" ref="X232" si="231">IF(AND(D232&lt;&gt;E232,D232&gt;0),1,0)+IF(AND(G232&lt;&gt;H232,G232&gt;0),1,0)+IF(AND(J232&lt;&gt;K232,J232&gt;0),1,0)+IF(AND(M232&lt;&gt;N232,M232&gt;0),1,0)+IF(AND(P232&lt;&gt;Q232,P232&gt;0),1,0)</f>
        <v>1</v>
      </c>
      <c r="Y232" s="306">
        <f t="shared" ref="Y232" si="232">IF(AND(E232&lt;&gt;D232,E232&gt;0),1,0)+IF(AND(H232&lt;&gt;G232,H232&gt;0),1,0)+IF(AND(K232&lt;&gt;J232,K232&gt;0),1,0)+IF(AND(N232&lt;&gt;M232,N232&gt;0),1,0)+IF(AND(Q232&lt;&gt;P232,Q232&gt;0),1,0)</f>
        <v>0</v>
      </c>
      <c r="Z232" s="292"/>
    </row>
    <row r="233" spans="1:26" ht="15" thickBot="1" x14ac:dyDescent="0.4">
      <c r="B233" s="329"/>
      <c r="C233" s="294"/>
      <c r="D233" s="309"/>
      <c r="E233" s="309"/>
      <c r="F233" s="35"/>
      <c r="G233" s="299"/>
      <c r="H233" s="299"/>
      <c r="I233" s="35"/>
      <c r="J233" s="299"/>
      <c r="K233" s="299"/>
      <c r="L233" s="35"/>
      <c r="M233" s="299"/>
      <c r="N233" s="299"/>
      <c r="O233" s="35"/>
      <c r="P233" s="299"/>
      <c r="Q233" s="299"/>
      <c r="R233" s="35"/>
      <c r="S233" s="299"/>
      <c r="T233" s="299"/>
      <c r="U233" s="35"/>
      <c r="V233" s="24"/>
      <c r="W233" s="303"/>
      <c r="X233" s="305"/>
      <c r="Y233" s="307"/>
      <c r="Z233" s="292"/>
    </row>
    <row r="234" spans="1:26" ht="15" thickBot="1" x14ac:dyDescent="0.4">
      <c r="B234" s="328" t="s">
        <v>297</v>
      </c>
      <c r="C234" s="295">
        <v>45492</v>
      </c>
      <c r="D234" s="308">
        <v>3</v>
      </c>
      <c r="E234" s="308">
        <v>3</v>
      </c>
      <c r="F234" s="34">
        <v>1</v>
      </c>
      <c r="G234" s="298">
        <v>78</v>
      </c>
      <c r="H234" s="298">
        <v>78</v>
      </c>
      <c r="I234" s="34">
        <v>2</v>
      </c>
      <c r="J234" s="298"/>
      <c r="K234" s="298">
        <v>59</v>
      </c>
      <c r="L234" s="34"/>
      <c r="M234" s="298">
        <v>40</v>
      </c>
      <c r="N234" s="298">
        <v>40</v>
      </c>
      <c r="O234" s="34"/>
      <c r="P234" s="298">
        <v>14</v>
      </c>
      <c r="Q234" s="298">
        <v>14</v>
      </c>
      <c r="R234" s="34"/>
      <c r="S234" s="298" t="s">
        <v>325</v>
      </c>
      <c r="T234" s="298" t="s">
        <v>326</v>
      </c>
      <c r="U234" s="34"/>
      <c r="V234" s="24">
        <f t="shared" si="194"/>
        <v>3</v>
      </c>
      <c r="W234" s="302">
        <f>COUNT(E234,H234,K234,N234,Q234,T234)</f>
        <v>5</v>
      </c>
      <c r="X234" s="304">
        <f t="shared" ref="X234" si="233">IF(AND(D234&lt;&gt;E234,D234&gt;0),1,0)+IF(AND(G234&lt;&gt;H234,G234&gt;0),1,0)+IF(AND(J234&lt;&gt;K234,J234&gt;0),1,0)+IF(AND(M234&lt;&gt;N234,M234&gt;0),1,0)+IF(AND(P234&lt;&gt;Q234,P234&gt;0),1,0)</f>
        <v>0</v>
      </c>
      <c r="Y234" s="306">
        <f t="shared" ref="Y234" si="234">IF(AND(E234&lt;&gt;D234,E234&gt;0),1,0)+IF(AND(H234&lt;&gt;G234,H234&gt;0),1,0)+IF(AND(K234&lt;&gt;J234,K234&gt;0),1,0)+IF(AND(N234&lt;&gt;M234,N234&gt;0),1,0)+IF(AND(Q234&lt;&gt;P234,Q234&gt;0),1,0)</f>
        <v>1</v>
      </c>
      <c r="Z234" s="292"/>
    </row>
    <row r="235" spans="1:26" ht="15" thickBot="1" x14ac:dyDescent="0.4">
      <c r="B235" s="329"/>
      <c r="C235" s="294"/>
      <c r="D235" s="309"/>
      <c r="E235" s="309"/>
      <c r="F235" s="35"/>
      <c r="G235" s="299"/>
      <c r="H235" s="299"/>
      <c r="I235" s="35"/>
      <c r="J235" s="299"/>
      <c r="K235" s="299"/>
      <c r="L235" s="35"/>
      <c r="M235" s="299"/>
      <c r="N235" s="299"/>
      <c r="O235" s="35"/>
      <c r="P235" s="299"/>
      <c r="Q235" s="299"/>
      <c r="R235" s="35"/>
      <c r="S235" s="299"/>
      <c r="T235" s="299"/>
      <c r="U235" s="35"/>
      <c r="V235" s="24"/>
      <c r="W235" s="303"/>
      <c r="X235" s="305"/>
      <c r="Y235" s="307"/>
      <c r="Z235" s="292"/>
    </row>
    <row r="236" spans="1:26" ht="15" thickBot="1" x14ac:dyDescent="0.4">
      <c r="B236" s="328" t="s">
        <v>298</v>
      </c>
      <c r="C236" s="295">
        <v>45493</v>
      </c>
      <c r="D236" s="308">
        <v>3</v>
      </c>
      <c r="E236" s="308">
        <v>3</v>
      </c>
      <c r="F236" s="34">
        <v>1</v>
      </c>
      <c r="G236" s="298">
        <v>78</v>
      </c>
      <c r="H236" s="298">
        <v>78</v>
      </c>
      <c r="I236" s="34">
        <v>2</v>
      </c>
      <c r="J236" s="298">
        <v>59</v>
      </c>
      <c r="K236" s="298">
        <v>59</v>
      </c>
      <c r="L236" s="34">
        <v>2</v>
      </c>
      <c r="M236" s="298">
        <v>40</v>
      </c>
      <c r="N236" s="298">
        <v>40</v>
      </c>
      <c r="O236" s="34"/>
      <c r="P236" s="298">
        <v>14</v>
      </c>
      <c r="Q236" s="298">
        <v>14</v>
      </c>
      <c r="R236" s="34"/>
      <c r="S236" s="298" t="s">
        <v>326</v>
      </c>
      <c r="T236" s="298" t="s">
        <v>326</v>
      </c>
      <c r="U236" s="34"/>
      <c r="V236" s="24">
        <f t="shared" si="194"/>
        <v>5</v>
      </c>
      <c r="W236" s="302">
        <f>COUNT(E236,H236,K236,N236,Q236,T236)</f>
        <v>5</v>
      </c>
      <c r="X236" s="304">
        <f t="shared" ref="X236" si="235">IF(AND(D236&lt;&gt;E236,D236&gt;0),1,0)+IF(AND(G236&lt;&gt;H236,G236&gt;0),1,0)+IF(AND(J236&lt;&gt;K236,J236&gt;0),1,0)+IF(AND(M236&lt;&gt;N236,M236&gt;0),1,0)+IF(AND(P236&lt;&gt;Q236,P236&gt;0),1,0)</f>
        <v>0</v>
      </c>
      <c r="Y236" s="306">
        <f t="shared" ref="Y236" si="236">IF(AND(E236&lt;&gt;D236,E236&gt;0),1,0)+IF(AND(H236&lt;&gt;G236,H236&gt;0),1,0)+IF(AND(K236&lt;&gt;J236,K236&gt;0),1,0)+IF(AND(N236&lt;&gt;M236,N236&gt;0),1,0)+IF(AND(Q236&lt;&gt;P236,Q236&gt;0),1,0)</f>
        <v>0</v>
      </c>
      <c r="Z236" s="292"/>
    </row>
    <row r="237" spans="1:26" ht="15" thickBot="1" x14ac:dyDescent="0.4">
      <c r="B237" s="329"/>
      <c r="C237" s="294"/>
      <c r="D237" s="309"/>
      <c r="E237" s="309"/>
      <c r="F237" s="35"/>
      <c r="G237" s="299"/>
      <c r="H237" s="299"/>
      <c r="I237" s="35"/>
      <c r="J237" s="299"/>
      <c r="K237" s="299"/>
      <c r="L237" s="35"/>
      <c r="M237" s="299"/>
      <c r="N237" s="299"/>
      <c r="O237" s="35"/>
      <c r="P237" s="299"/>
      <c r="Q237" s="299"/>
      <c r="R237" s="35"/>
      <c r="S237" s="299"/>
      <c r="T237" s="299"/>
      <c r="U237" s="35"/>
      <c r="V237" s="24"/>
      <c r="W237" s="303"/>
      <c r="X237" s="305"/>
      <c r="Y237" s="307"/>
      <c r="Z237" s="292"/>
    </row>
    <row r="238" spans="1:26" ht="15" thickBot="1" x14ac:dyDescent="0.4">
      <c r="B238" s="328" t="s">
        <v>299</v>
      </c>
      <c r="C238" s="295">
        <v>45494</v>
      </c>
      <c r="D238" s="308">
        <v>3</v>
      </c>
      <c r="E238" s="316">
        <v>3</v>
      </c>
      <c r="F238" s="34">
        <v>1</v>
      </c>
      <c r="G238" s="298">
        <v>78</v>
      </c>
      <c r="H238" s="298"/>
      <c r="I238" s="34">
        <v>2</v>
      </c>
      <c r="J238" s="298">
        <v>59</v>
      </c>
      <c r="K238" s="298">
        <v>59</v>
      </c>
      <c r="L238" s="34">
        <v>2</v>
      </c>
      <c r="M238" s="298">
        <v>40</v>
      </c>
      <c r="N238" s="298">
        <v>40</v>
      </c>
      <c r="O238" s="34"/>
      <c r="P238" s="298">
        <v>14</v>
      </c>
      <c r="Q238" s="298">
        <v>14</v>
      </c>
      <c r="R238" s="34"/>
      <c r="S238" s="298" t="s">
        <v>326</v>
      </c>
      <c r="T238" s="298" t="s">
        <v>326</v>
      </c>
      <c r="U238" s="34"/>
      <c r="V238" s="24">
        <f t="shared" si="194"/>
        <v>5</v>
      </c>
      <c r="W238" s="302">
        <f>COUNT(E238,H238,K238,N238,Q238,T238)</f>
        <v>4</v>
      </c>
      <c r="X238" s="304">
        <f t="shared" ref="X238" si="237">IF(AND(D238&lt;&gt;E238,D238&gt;0),1,0)+IF(AND(G238&lt;&gt;H238,G238&gt;0),1,0)+IF(AND(J238&lt;&gt;K238,J238&gt;0),1,0)+IF(AND(M238&lt;&gt;N238,M238&gt;0),1,0)+IF(AND(P238&lt;&gt;Q238,P238&gt;0),1,0)</f>
        <v>1</v>
      </c>
      <c r="Y238" s="306">
        <f t="shared" ref="Y238" si="238">IF(AND(E238&lt;&gt;D238,E238&gt;0),1,0)+IF(AND(H238&lt;&gt;G238,H238&gt;0),1,0)+IF(AND(K238&lt;&gt;J238,K238&gt;0),1,0)+IF(AND(N238&lt;&gt;M238,N238&gt;0),1,0)+IF(AND(Q238&lt;&gt;P238,Q238&gt;0),1,0)</f>
        <v>0</v>
      </c>
      <c r="Z238" s="292"/>
    </row>
    <row r="239" spans="1:26" ht="15" thickBot="1" x14ac:dyDescent="0.4">
      <c r="B239" s="329"/>
      <c r="C239" s="294"/>
      <c r="D239" s="309"/>
      <c r="E239" s="317"/>
      <c r="F239" s="35"/>
      <c r="G239" s="299"/>
      <c r="H239" s="299"/>
      <c r="I239" s="35"/>
      <c r="J239" s="299"/>
      <c r="K239" s="299"/>
      <c r="L239" s="35"/>
      <c r="M239" s="299"/>
      <c r="N239" s="299"/>
      <c r="O239" s="35"/>
      <c r="P239" s="299"/>
      <c r="Q239" s="299"/>
      <c r="R239" s="35"/>
      <c r="S239" s="299"/>
      <c r="T239" s="299"/>
      <c r="U239" s="35"/>
      <c r="V239" s="24"/>
      <c r="W239" s="303"/>
      <c r="X239" s="305"/>
      <c r="Y239" s="307"/>
      <c r="Z239" s="292"/>
    </row>
    <row r="240" spans="1:26" ht="15" thickBot="1" x14ac:dyDescent="0.4">
      <c r="A240" s="27" t="s">
        <v>292</v>
      </c>
      <c r="B240" s="328" t="s">
        <v>293</v>
      </c>
      <c r="C240" s="295">
        <v>45495</v>
      </c>
      <c r="D240" s="316">
        <v>3</v>
      </c>
      <c r="E240" s="308">
        <v>3</v>
      </c>
      <c r="F240" s="34">
        <v>1</v>
      </c>
      <c r="G240" s="298"/>
      <c r="H240" s="298">
        <v>23</v>
      </c>
      <c r="I240" s="34"/>
      <c r="J240" s="298">
        <v>59</v>
      </c>
      <c r="K240" s="298">
        <v>59</v>
      </c>
      <c r="L240" s="34">
        <v>2</v>
      </c>
      <c r="M240" s="298">
        <v>40</v>
      </c>
      <c r="N240" s="308">
        <v>46</v>
      </c>
      <c r="O240" s="34"/>
      <c r="P240" s="298">
        <v>14</v>
      </c>
      <c r="Q240" s="298">
        <v>14</v>
      </c>
      <c r="R240" s="34"/>
      <c r="S240" s="298" t="s">
        <v>326</v>
      </c>
      <c r="T240" s="298" t="s">
        <v>326</v>
      </c>
      <c r="U240" s="34"/>
      <c r="V240" s="24">
        <f t="shared" si="194"/>
        <v>3</v>
      </c>
      <c r="W240" s="302">
        <f>COUNT(E240,H240,K240,N240,Q240,T240)</f>
        <v>5</v>
      </c>
      <c r="X240" s="304">
        <f t="shared" ref="X240" si="239">IF(AND(D240&lt;&gt;E240,D240&gt;0),1,0)+IF(AND(G240&lt;&gt;H240,G240&gt;0),1,0)+IF(AND(J240&lt;&gt;K240,J240&gt;0),1,0)+IF(AND(M240&lt;&gt;N240,M240&gt;0),1,0)+IF(AND(P240&lt;&gt;Q240,P240&gt;0),1,0)</f>
        <v>1</v>
      </c>
      <c r="Y240" s="306">
        <f t="shared" ref="Y240" si="240">IF(AND(E240&lt;&gt;D240,E240&gt;0),1,0)+IF(AND(H240&lt;&gt;G240,H240&gt;0),1,0)+IF(AND(K240&lt;&gt;J240,K240&gt;0),1,0)+IF(AND(N240&lt;&gt;M240,N240&gt;0),1,0)+IF(AND(Q240&lt;&gt;P240,Q240&gt;0),1,0)</f>
        <v>2</v>
      </c>
      <c r="Z240" s="292"/>
    </row>
    <row r="241" spans="1:26" ht="15" thickBot="1" x14ac:dyDescent="0.4">
      <c r="A241" s="27">
        <v>30</v>
      </c>
      <c r="B241" s="329"/>
      <c r="C241" s="294"/>
      <c r="D241" s="317"/>
      <c r="E241" s="309"/>
      <c r="F241" s="35"/>
      <c r="G241" s="299"/>
      <c r="H241" s="299"/>
      <c r="I241" s="35"/>
      <c r="J241" s="299"/>
      <c r="K241" s="299"/>
      <c r="L241" s="35"/>
      <c r="M241" s="299"/>
      <c r="N241" s="309"/>
      <c r="O241" s="35"/>
      <c r="P241" s="299"/>
      <c r="Q241" s="299"/>
      <c r="R241" s="35"/>
      <c r="S241" s="299"/>
      <c r="T241" s="299"/>
      <c r="U241" s="35"/>
      <c r="V241" s="24"/>
      <c r="W241" s="303"/>
      <c r="X241" s="305"/>
      <c r="Y241" s="307"/>
      <c r="Z241" s="292"/>
    </row>
    <row r="242" spans="1:26" ht="15" thickBot="1" x14ac:dyDescent="0.4">
      <c r="B242" s="328" t="s">
        <v>294</v>
      </c>
      <c r="C242" s="295">
        <v>45496</v>
      </c>
      <c r="D242" s="308">
        <v>3</v>
      </c>
      <c r="E242" s="308">
        <v>3</v>
      </c>
      <c r="F242" s="34">
        <v>1</v>
      </c>
      <c r="G242" s="298">
        <v>23</v>
      </c>
      <c r="H242" s="298">
        <v>23</v>
      </c>
      <c r="I242" s="34"/>
      <c r="J242" s="298">
        <v>59</v>
      </c>
      <c r="K242" s="298">
        <v>59</v>
      </c>
      <c r="L242" s="34">
        <v>2</v>
      </c>
      <c r="M242" s="308">
        <v>46</v>
      </c>
      <c r="N242" s="308">
        <v>46</v>
      </c>
      <c r="O242" s="34">
        <v>2</v>
      </c>
      <c r="P242" s="298">
        <v>14</v>
      </c>
      <c r="Q242" s="298">
        <v>14</v>
      </c>
      <c r="R242" s="34"/>
      <c r="S242" s="298" t="s">
        <v>326</v>
      </c>
      <c r="T242" s="298" t="s">
        <v>326</v>
      </c>
      <c r="U242" s="34"/>
      <c r="V242" s="24">
        <f t="shared" si="194"/>
        <v>5</v>
      </c>
      <c r="W242" s="302">
        <f>COUNT(E242,H242,K242,N242,Q242,T242)</f>
        <v>5</v>
      </c>
      <c r="X242" s="304">
        <f t="shared" ref="X242" si="241">IF(AND(D242&lt;&gt;E242,D242&gt;0),1,0)+IF(AND(G242&lt;&gt;H242,G242&gt;0),1,0)+IF(AND(J242&lt;&gt;K242,J242&gt;0),1,0)+IF(AND(M242&lt;&gt;N242,M242&gt;0),1,0)+IF(AND(P242&lt;&gt;Q242,P242&gt;0),1,0)</f>
        <v>0</v>
      </c>
      <c r="Y242" s="306">
        <f t="shared" ref="Y242" si="242">IF(AND(E242&lt;&gt;D242,E242&gt;0),1,0)+IF(AND(H242&lt;&gt;G242,H242&gt;0),1,0)+IF(AND(K242&lt;&gt;J242,K242&gt;0),1,0)+IF(AND(N242&lt;&gt;M242,N242&gt;0),1,0)+IF(AND(Q242&lt;&gt;P242,Q242&gt;0),1,0)</f>
        <v>0</v>
      </c>
      <c r="Z242" s="292"/>
    </row>
    <row r="243" spans="1:26" ht="15" thickBot="1" x14ac:dyDescent="0.4">
      <c r="B243" s="329"/>
      <c r="C243" s="294"/>
      <c r="D243" s="309"/>
      <c r="E243" s="309"/>
      <c r="F243" s="35"/>
      <c r="G243" s="299"/>
      <c r="H243" s="299"/>
      <c r="I243" s="35" t="s">
        <v>312</v>
      </c>
      <c r="J243" s="299"/>
      <c r="K243" s="299"/>
      <c r="L243" s="35"/>
      <c r="M243" s="309"/>
      <c r="N243" s="309"/>
      <c r="O243" s="35"/>
      <c r="P243" s="299"/>
      <c r="Q243" s="299"/>
      <c r="R243" s="35"/>
      <c r="S243" s="299"/>
      <c r="T243" s="299"/>
      <c r="U243" s="35"/>
      <c r="V243" s="24"/>
      <c r="W243" s="303"/>
      <c r="X243" s="305"/>
      <c r="Y243" s="307"/>
      <c r="Z243" s="292"/>
    </row>
    <row r="244" spans="1:26" ht="15" thickBot="1" x14ac:dyDescent="0.4">
      <c r="B244" s="328" t="s">
        <v>295</v>
      </c>
      <c r="C244" s="295">
        <v>45497</v>
      </c>
      <c r="D244" s="308">
        <v>3</v>
      </c>
      <c r="E244" s="308">
        <v>3</v>
      </c>
      <c r="F244" s="34">
        <v>1</v>
      </c>
      <c r="G244" s="298">
        <v>23</v>
      </c>
      <c r="H244" s="298">
        <v>23</v>
      </c>
      <c r="I244" s="34"/>
      <c r="J244" s="298">
        <v>59</v>
      </c>
      <c r="K244" s="298">
        <v>59</v>
      </c>
      <c r="L244" s="34">
        <v>2</v>
      </c>
      <c r="M244" s="308">
        <v>46</v>
      </c>
      <c r="N244" s="308">
        <v>46</v>
      </c>
      <c r="O244" s="34">
        <v>2</v>
      </c>
      <c r="P244" s="298">
        <v>14</v>
      </c>
      <c r="Q244" s="298">
        <v>14</v>
      </c>
      <c r="R244" s="34"/>
      <c r="S244" s="298" t="s">
        <v>326</v>
      </c>
      <c r="T244" s="298" t="s">
        <v>326</v>
      </c>
      <c r="U244" s="34"/>
      <c r="V244" s="24">
        <f t="shared" si="194"/>
        <v>5</v>
      </c>
      <c r="W244" s="302">
        <f>COUNT(E244,H244,K244,N244,Q244,T244)</f>
        <v>5</v>
      </c>
      <c r="X244" s="304">
        <f t="shared" ref="X244" si="243">IF(AND(D244&lt;&gt;E244,D244&gt;0),1,0)+IF(AND(G244&lt;&gt;H244,G244&gt;0),1,0)+IF(AND(J244&lt;&gt;K244,J244&gt;0),1,0)+IF(AND(M244&lt;&gt;N244,M244&gt;0),1,0)+IF(AND(P244&lt;&gt;Q244,P244&gt;0),1,0)</f>
        <v>0</v>
      </c>
      <c r="Y244" s="306">
        <f t="shared" ref="Y244" si="244">IF(AND(E244&lt;&gt;D244,E244&gt;0),1,0)+IF(AND(H244&lt;&gt;G244,H244&gt;0),1,0)+IF(AND(K244&lt;&gt;J244,K244&gt;0),1,0)+IF(AND(N244&lt;&gt;M244,N244&gt;0),1,0)+IF(AND(Q244&lt;&gt;P244,Q244&gt;0),1,0)</f>
        <v>0</v>
      </c>
      <c r="Z244" s="292"/>
    </row>
    <row r="245" spans="1:26" ht="15" thickBot="1" x14ac:dyDescent="0.4">
      <c r="B245" s="329"/>
      <c r="C245" s="294"/>
      <c r="D245" s="309"/>
      <c r="E245" s="309"/>
      <c r="F245" s="35"/>
      <c r="G245" s="299"/>
      <c r="H245" s="299"/>
      <c r="I245" s="35"/>
      <c r="J245" s="299"/>
      <c r="K245" s="299"/>
      <c r="L245" s="35"/>
      <c r="M245" s="309"/>
      <c r="N245" s="309"/>
      <c r="O245" s="35"/>
      <c r="P245" s="299"/>
      <c r="Q245" s="299"/>
      <c r="R245" s="35"/>
      <c r="S245" s="299"/>
      <c r="T245" s="299"/>
      <c r="U245" s="35"/>
      <c r="V245" s="24"/>
      <c r="W245" s="303"/>
      <c r="X245" s="305"/>
      <c r="Y245" s="307"/>
      <c r="Z245" s="292"/>
    </row>
    <row r="246" spans="1:26" ht="15" thickBot="1" x14ac:dyDescent="0.4">
      <c r="B246" s="328" t="s">
        <v>296</v>
      </c>
      <c r="C246" s="295">
        <v>45498</v>
      </c>
      <c r="D246" s="308">
        <v>3</v>
      </c>
      <c r="E246" s="308">
        <v>3</v>
      </c>
      <c r="F246" s="34">
        <v>1</v>
      </c>
      <c r="G246" s="298">
        <v>23</v>
      </c>
      <c r="H246" s="298">
        <v>23</v>
      </c>
      <c r="I246" s="34"/>
      <c r="J246" s="298">
        <v>59</v>
      </c>
      <c r="K246" s="298">
        <v>59</v>
      </c>
      <c r="L246" s="34">
        <v>2</v>
      </c>
      <c r="M246" s="308">
        <v>46</v>
      </c>
      <c r="N246" s="308">
        <v>46</v>
      </c>
      <c r="O246" s="34">
        <v>2</v>
      </c>
      <c r="P246" s="298">
        <v>14</v>
      </c>
      <c r="Q246" s="298">
        <v>14</v>
      </c>
      <c r="R246" s="34"/>
      <c r="S246" s="298" t="s">
        <v>326</v>
      </c>
      <c r="T246" s="298"/>
      <c r="U246" s="34"/>
      <c r="V246" s="24">
        <f t="shared" si="194"/>
        <v>5</v>
      </c>
      <c r="W246" s="302">
        <f>COUNT(E246,H246,K246,N246,Q246,T246)</f>
        <v>5</v>
      </c>
      <c r="X246" s="304">
        <f t="shared" ref="X246" si="245">IF(AND(D246&lt;&gt;E246,D246&gt;0),1,0)+IF(AND(G246&lt;&gt;H246,G246&gt;0),1,0)+IF(AND(J246&lt;&gt;K246,J246&gt;0),1,0)+IF(AND(M246&lt;&gt;N246,M246&gt;0),1,0)+IF(AND(P246&lt;&gt;Q246,P246&gt;0),1,0)</f>
        <v>0</v>
      </c>
      <c r="Y246" s="306">
        <f t="shared" ref="Y246" si="246">IF(AND(E246&lt;&gt;D246,E246&gt;0),1,0)+IF(AND(H246&lt;&gt;G246,H246&gt;0),1,0)+IF(AND(K246&lt;&gt;J246,K246&gt;0),1,0)+IF(AND(N246&lt;&gt;M246,N246&gt;0),1,0)+IF(AND(Q246&lt;&gt;P246,Q246&gt;0),1,0)</f>
        <v>0</v>
      </c>
      <c r="Z246" s="292"/>
    </row>
    <row r="247" spans="1:26" ht="15" thickBot="1" x14ac:dyDescent="0.4">
      <c r="B247" s="329"/>
      <c r="C247" s="294"/>
      <c r="D247" s="309"/>
      <c r="E247" s="309"/>
      <c r="F247" s="35"/>
      <c r="G247" s="299"/>
      <c r="H247" s="299"/>
      <c r="I247" s="35"/>
      <c r="J247" s="299"/>
      <c r="K247" s="299"/>
      <c r="L247" s="35"/>
      <c r="M247" s="309"/>
      <c r="N247" s="309"/>
      <c r="O247" s="35"/>
      <c r="P247" s="299"/>
      <c r="Q247" s="299"/>
      <c r="R247" s="35"/>
      <c r="S247" s="299"/>
      <c r="T247" s="299"/>
      <c r="U247" s="35"/>
      <c r="V247" s="24"/>
      <c r="W247" s="303"/>
      <c r="X247" s="305"/>
      <c r="Y247" s="307"/>
      <c r="Z247" s="292"/>
    </row>
    <row r="248" spans="1:26" ht="15" thickBot="1" x14ac:dyDescent="0.4">
      <c r="B248" s="328" t="s">
        <v>297</v>
      </c>
      <c r="C248" s="295">
        <v>45499</v>
      </c>
      <c r="D248" s="308">
        <v>3</v>
      </c>
      <c r="E248" s="308">
        <v>3</v>
      </c>
      <c r="F248" s="34">
        <v>1</v>
      </c>
      <c r="G248" s="298">
        <v>23</v>
      </c>
      <c r="H248" s="298">
        <v>23</v>
      </c>
      <c r="I248" s="34"/>
      <c r="J248" s="298">
        <v>59</v>
      </c>
      <c r="K248" s="298">
        <v>59</v>
      </c>
      <c r="L248" s="34">
        <v>2</v>
      </c>
      <c r="M248" s="308">
        <v>46</v>
      </c>
      <c r="N248" s="308">
        <v>46</v>
      </c>
      <c r="O248" s="34">
        <v>2</v>
      </c>
      <c r="P248" s="298">
        <v>14</v>
      </c>
      <c r="Q248" s="298">
        <v>14</v>
      </c>
      <c r="R248" s="34"/>
      <c r="S248" s="298"/>
      <c r="T248" s="298"/>
      <c r="U248" s="34"/>
      <c r="V248" s="24">
        <f t="shared" si="194"/>
        <v>5</v>
      </c>
      <c r="W248" s="302">
        <f>COUNT(E248,H248,K248,N248,Q248,T248)</f>
        <v>5</v>
      </c>
      <c r="X248" s="304">
        <f t="shared" ref="X248" si="247">IF(AND(D248&lt;&gt;E248,D248&gt;0),1,0)+IF(AND(G248&lt;&gt;H248,G248&gt;0),1,0)+IF(AND(J248&lt;&gt;K248,J248&gt;0),1,0)+IF(AND(M248&lt;&gt;N248,M248&gt;0),1,0)+IF(AND(P248&lt;&gt;Q248,P248&gt;0),1,0)</f>
        <v>0</v>
      </c>
      <c r="Y248" s="306">
        <f t="shared" ref="Y248" si="248">IF(AND(E248&lt;&gt;D248,E248&gt;0),1,0)+IF(AND(H248&lt;&gt;G248,H248&gt;0),1,0)+IF(AND(K248&lt;&gt;J248,K248&gt;0),1,0)+IF(AND(N248&lt;&gt;M248,N248&gt;0),1,0)+IF(AND(Q248&lt;&gt;P248,Q248&gt;0),1,0)</f>
        <v>0</v>
      </c>
      <c r="Z248" s="292"/>
    </row>
    <row r="249" spans="1:26" ht="15" thickBot="1" x14ac:dyDescent="0.4">
      <c r="B249" s="329"/>
      <c r="C249" s="294"/>
      <c r="D249" s="309"/>
      <c r="E249" s="309"/>
      <c r="F249" s="35"/>
      <c r="G249" s="299"/>
      <c r="H249" s="299"/>
      <c r="I249" s="35"/>
      <c r="J249" s="299"/>
      <c r="K249" s="299"/>
      <c r="L249" s="35"/>
      <c r="M249" s="309"/>
      <c r="N249" s="309"/>
      <c r="O249" s="35"/>
      <c r="P249" s="299"/>
      <c r="Q249" s="299"/>
      <c r="R249" s="35"/>
      <c r="S249" s="299"/>
      <c r="T249" s="299"/>
      <c r="U249" s="35"/>
      <c r="V249" s="24"/>
      <c r="W249" s="303"/>
      <c r="X249" s="305"/>
      <c r="Y249" s="307"/>
      <c r="Z249" s="292"/>
    </row>
    <row r="250" spans="1:26" ht="15" thickBot="1" x14ac:dyDescent="0.4">
      <c r="B250" s="328" t="s">
        <v>298</v>
      </c>
      <c r="C250" s="295">
        <v>45500</v>
      </c>
      <c r="D250" s="308">
        <v>3</v>
      </c>
      <c r="E250" s="308">
        <v>3</v>
      </c>
      <c r="F250" s="34">
        <v>1</v>
      </c>
      <c r="G250" s="298">
        <v>23</v>
      </c>
      <c r="H250" s="310">
        <v>113</v>
      </c>
      <c r="I250" s="34"/>
      <c r="J250" s="298">
        <v>59</v>
      </c>
      <c r="K250" s="298">
        <v>59</v>
      </c>
      <c r="L250" s="34">
        <v>2</v>
      </c>
      <c r="M250" s="308">
        <v>46</v>
      </c>
      <c r="N250" s="308">
        <v>46</v>
      </c>
      <c r="O250" s="34">
        <v>2</v>
      </c>
      <c r="P250" s="298">
        <v>14</v>
      </c>
      <c r="Q250" s="310">
        <v>24</v>
      </c>
      <c r="R250" s="34"/>
      <c r="S250" s="298"/>
      <c r="T250" s="298"/>
      <c r="U250" s="34"/>
      <c r="V250" s="24">
        <f t="shared" si="194"/>
        <v>5</v>
      </c>
      <c r="W250" s="302">
        <f>COUNT(E250,H250,K250,N250,Q250,T250)</f>
        <v>5</v>
      </c>
      <c r="X250" s="304">
        <f t="shared" ref="X250" si="249">IF(AND(D250&lt;&gt;E250,D250&gt;0),1,0)+IF(AND(G250&lt;&gt;H250,G250&gt;0),1,0)+IF(AND(J250&lt;&gt;K250,J250&gt;0),1,0)+IF(AND(M250&lt;&gt;N250,M250&gt;0),1,0)+IF(AND(P250&lt;&gt;Q250,P250&gt;0),1,0)</f>
        <v>2</v>
      </c>
      <c r="Y250" s="306">
        <f t="shared" ref="Y250" si="250">IF(AND(E250&lt;&gt;D250,E250&gt;0),1,0)+IF(AND(H250&lt;&gt;G250,H250&gt;0),1,0)+IF(AND(K250&lt;&gt;J250,K250&gt;0),1,0)+IF(AND(N250&lt;&gt;M250,N250&gt;0),1,0)+IF(AND(Q250&lt;&gt;P250,Q250&gt;0),1,0)</f>
        <v>2</v>
      </c>
      <c r="Z250" s="292"/>
    </row>
    <row r="251" spans="1:26" ht="15" thickBot="1" x14ac:dyDescent="0.4">
      <c r="B251" s="329"/>
      <c r="C251" s="294"/>
      <c r="D251" s="309"/>
      <c r="E251" s="309"/>
      <c r="F251" s="35"/>
      <c r="G251" s="299"/>
      <c r="H251" s="311"/>
      <c r="I251" s="35" t="s">
        <v>312</v>
      </c>
      <c r="J251" s="299"/>
      <c r="K251" s="299"/>
      <c r="L251" s="35"/>
      <c r="M251" s="309"/>
      <c r="N251" s="309"/>
      <c r="O251" s="35"/>
      <c r="P251" s="299"/>
      <c r="Q251" s="311"/>
      <c r="R251" s="35"/>
      <c r="S251" s="299"/>
      <c r="T251" s="299"/>
      <c r="U251" s="35"/>
      <c r="V251" s="24"/>
      <c r="W251" s="303"/>
      <c r="X251" s="305"/>
      <c r="Y251" s="307"/>
      <c r="Z251" s="292"/>
    </row>
    <row r="252" spans="1:26" ht="15" thickBot="1" x14ac:dyDescent="0.4">
      <c r="B252" s="328" t="s">
        <v>299</v>
      </c>
      <c r="C252" s="295">
        <v>45501</v>
      </c>
      <c r="D252" s="308">
        <v>3</v>
      </c>
      <c r="E252" s="298"/>
      <c r="F252" s="34">
        <v>1</v>
      </c>
      <c r="G252" s="310">
        <v>113</v>
      </c>
      <c r="H252" s="310">
        <v>113</v>
      </c>
      <c r="I252" s="34">
        <v>2</v>
      </c>
      <c r="J252" s="298">
        <v>59</v>
      </c>
      <c r="K252" s="298">
        <v>59</v>
      </c>
      <c r="L252" s="34">
        <v>2</v>
      </c>
      <c r="M252" s="308">
        <v>46</v>
      </c>
      <c r="N252" s="298"/>
      <c r="O252" s="34">
        <v>2</v>
      </c>
      <c r="P252" s="310">
        <v>24</v>
      </c>
      <c r="Q252" s="298"/>
      <c r="R252" s="34">
        <v>2</v>
      </c>
      <c r="S252" s="298"/>
      <c r="T252" s="298"/>
      <c r="U252" s="34"/>
      <c r="V252" s="24">
        <f t="shared" si="194"/>
        <v>9</v>
      </c>
      <c r="W252" s="302">
        <f>COUNT(E252,H252,K252,N252,Q252,T252)</f>
        <v>2</v>
      </c>
      <c r="X252" s="304">
        <f t="shared" ref="X252" si="251">IF(AND(D252&lt;&gt;E252,D252&gt;0),1,0)+IF(AND(G252&lt;&gt;H252,G252&gt;0),1,0)+IF(AND(J252&lt;&gt;K252,J252&gt;0),1,0)+IF(AND(M252&lt;&gt;N252,M252&gt;0),1,0)+IF(AND(P252&lt;&gt;Q252,P252&gt;0),1,0)</f>
        <v>3</v>
      </c>
      <c r="Y252" s="306">
        <f t="shared" ref="Y252" si="252">IF(AND(E252&lt;&gt;D252,E252&gt;0),1,0)+IF(AND(H252&lt;&gt;G252,H252&gt;0),1,0)+IF(AND(K252&lt;&gt;J252,K252&gt;0),1,0)+IF(AND(N252&lt;&gt;M252,N252&gt;0),1,0)+IF(AND(Q252&lt;&gt;P252,Q252&gt;0),1,0)</f>
        <v>0</v>
      </c>
      <c r="Z252" s="292"/>
    </row>
    <row r="253" spans="1:26" ht="15" thickBot="1" x14ac:dyDescent="0.4">
      <c r="B253" s="329"/>
      <c r="C253" s="294"/>
      <c r="D253" s="309"/>
      <c r="E253" s="299"/>
      <c r="F253" s="35"/>
      <c r="G253" s="311"/>
      <c r="H253" s="311"/>
      <c r="I253" s="35"/>
      <c r="J253" s="299"/>
      <c r="K253" s="299"/>
      <c r="L253" s="35"/>
      <c r="M253" s="309"/>
      <c r="N253" s="299"/>
      <c r="O253" s="35"/>
      <c r="P253" s="311"/>
      <c r="Q253" s="299"/>
      <c r="R253" s="35" t="s">
        <v>312</v>
      </c>
      <c r="S253" s="299"/>
      <c r="T253" s="299"/>
      <c r="U253" s="35"/>
      <c r="V253" s="24"/>
      <c r="W253" s="303"/>
      <c r="X253" s="305"/>
      <c r="Y253" s="307"/>
      <c r="Z253" s="292"/>
    </row>
    <row r="254" spans="1:26" ht="15" thickBot="1" x14ac:dyDescent="0.4">
      <c r="A254" s="27" t="s">
        <v>292</v>
      </c>
      <c r="B254" s="328" t="s">
        <v>293</v>
      </c>
      <c r="C254" s="295">
        <v>45502</v>
      </c>
      <c r="D254" s="298"/>
      <c r="E254" s="296"/>
      <c r="F254" s="34"/>
      <c r="G254" s="310">
        <v>113</v>
      </c>
      <c r="H254" s="298"/>
      <c r="I254" s="34">
        <v>2</v>
      </c>
      <c r="J254" s="298">
        <v>59</v>
      </c>
      <c r="K254" s="314">
        <v>62</v>
      </c>
      <c r="L254" s="34">
        <v>2</v>
      </c>
      <c r="M254" s="300"/>
      <c r="N254" s="300">
        <v>74</v>
      </c>
      <c r="O254" s="249"/>
      <c r="P254" s="298"/>
      <c r="Q254" s="298"/>
      <c r="R254" s="249"/>
      <c r="S254" s="298"/>
      <c r="T254" s="298" t="s">
        <v>327</v>
      </c>
      <c r="U254" s="34"/>
      <c r="V254" s="24">
        <f t="shared" si="194"/>
        <v>4</v>
      </c>
      <c r="W254" s="302">
        <f>COUNT(E254,H254,K254,N254,Q254,T254)</f>
        <v>2</v>
      </c>
      <c r="X254" s="304">
        <f t="shared" ref="X254" si="253">IF(AND(D254&lt;&gt;E254,D254&gt;0),1,0)+IF(AND(G254&lt;&gt;H254,G254&gt;0),1,0)+IF(AND(J254&lt;&gt;K254,J254&gt;0),1,0)+IF(AND(M254&lt;&gt;N254,M254&gt;0),1,0)+IF(AND(P254&lt;&gt;Q254,P254&gt;0),1,0)</f>
        <v>2</v>
      </c>
      <c r="Y254" s="306">
        <f t="shared" ref="Y254" si="254">IF(AND(E254&lt;&gt;D254,E254&gt;0),1,0)+IF(AND(H254&lt;&gt;G254,H254&gt;0),1,0)+IF(AND(K254&lt;&gt;J254,K254&gt;0),1,0)+IF(AND(N254&lt;&gt;M254,N254&gt;0),1,0)+IF(AND(Q254&lt;&gt;P254,Q254&gt;0),1,0)</f>
        <v>2</v>
      </c>
      <c r="Z254" s="292"/>
    </row>
    <row r="255" spans="1:26" ht="15" thickBot="1" x14ac:dyDescent="0.4">
      <c r="A255" s="27">
        <v>31</v>
      </c>
      <c r="B255" s="329"/>
      <c r="C255" s="294"/>
      <c r="D255" s="299"/>
      <c r="E255" s="297"/>
      <c r="F255" s="35"/>
      <c r="G255" s="311"/>
      <c r="H255" s="299"/>
      <c r="I255" s="35"/>
      <c r="J255" s="299"/>
      <c r="K255" s="315"/>
      <c r="L255" s="35"/>
      <c r="M255" s="301"/>
      <c r="N255" s="301"/>
      <c r="O255" s="250"/>
      <c r="P255" s="299"/>
      <c r="Q255" s="299"/>
      <c r="R255" s="250"/>
      <c r="S255" s="299"/>
      <c r="T255" s="299"/>
      <c r="U255" s="35"/>
      <c r="V255" s="24"/>
      <c r="W255" s="303"/>
      <c r="X255" s="305"/>
      <c r="Y255" s="307"/>
      <c r="Z255" s="292"/>
    </row>
    <row r="256" spans="1:26" ht="15" thickBot="1" x14ac:dyDescent="0.4">
      <c r="B256" s="328" t="s">
        <v>294</v>
      </c>
      <c r="C256" s="295">
        <v>45503</v>
      </c>
      <c r="D256" s="296"/>
      <c r="E256" s="308">
        <v>73</v>
      </c>
      <c r="F256" s="34"/>
      <c r="G256" s="298"/>
      <c r="H256" s="308">
        <v>73</v>
      </c>
      <c r="I256" s="34"/>
      <c r="J256" s="314">
        <v>62</v>
      </c>
      <c r="K256" s="314">
        <v>62</v>
      </c>
      <c r="L256" s="34">
        <v>2</v>
      </c>
      <c r="M256" s="300">
        <v>74</v>
      </c>
      <c r="N256" s="300">
        <v>74</v>
      </c>
      <c r="O256" s="249">
        <v>2</v>
      </c>
      <c r="P256" s="298"/>
      <c r="Q256" s="298">
        <v>101</v>
      </c>
      <c r="R256" s="249"/>
      <c r="S256" s="298" t="s">
        <v>327</v>
      </c>
      <c r="T256" s="298" t="s">
        <v>327</v>
      </c>
      <c r="U256" s="34"/>
      <c r="V256" s="24">
        <f t="shared" si="194"/>
        <v>4</v>
      </c>
      <c r="W256" s="302">
        <f>COUNT(E256,H256,K256,N256,Q256,T256)</f>
        <v>5</v>
      </c>
      <c r="X256" s="304">
        <f t="shared" ref="X256" si="255">IF(AND(D256&lt;&gt;E256,D256&gt;0),1,0)+IF(AND(G256&lt;&gt;H256,G256&gt;0),1,0)+IF(AND(J256&lt;&gt;K256,J256&gt;0),1,0)+IF(AND(M256&lt;&gt;N256,M256&gt;0),1,0)+IF(AND(P256&lt;&gt;Q256,P256&gt;0),1,0)</f>
        <v>0</v>
      </c>
      <c r="Y256" s="306">
        <f t="shared" ref="Y256" si="256">IF(AND(E256&lt;&gt;D256,E256&gt;0),1,0)+IF(AND(H256&lt;&gt;G256,H256&gt;0),1,0)+IF(AND(K256&lt;&gt;J256,K256&gt;0),1,0)+IF(AND(N256&lt;&gt;M256,N256&gt;0),1,0)+IF(AND(Q256&lt;&gt;P256,Q256&gt;0),1,0)</f>
        <v>3</v>
      </c>
      <c r="Z256" s="292"/>
    </row>
    <row r="257" spans="1:26" ht="15" thickBot="1" x14ac:dyDescent="0.4">
      <c r="B257" s="329"/>
      <c r="C257" s="294"/>
      <c r="D257" s="297"/>
      <c r="E257" s="309"/>
      <c r="F257" s="35" t="s">
        <v>328</v>
      </c>
      <c r="G257" s="299"/>
      <c r="H257" s="309"/>
      <c r="I257" s="35" t="s">
        <v>301</v>
      </c>
      <c r="J257" s="315"/>
      <c r="K257" s="315"/>
      <c r="L257" s="35"/>
      <c r="M257" s="301"/>
      <c r="N257" s="301"/>
      <c r="O257" s="250"/>
      <c r="P257" s="299"/>
      <c r="Q257" s="299"/>
      <c r="R257" s="250"/>
      <c r="S257" s="299"/>
      <c r="T257" s="299"/>
      <c r="U257" s="35"/>
      <c r="V257" s="24"/>
      <c r="W257" s="303"/>
      <c r="X257" s="305"/>
      <c r="Y257" s="307"/>
      <c r="Z257" s="292"/>
    </row>
    <row r="258" spans="1:26" ht="15" thickBot="1" x14ac:dyDescent="0.4">
      <c r="B258" s="328" t="s">
        <v>295</v>
      </c>
      <c r="C258" s="295">
        <v>45504</v>
      </c>
      <c r="D258" s="316">
        <v>73</v>
      </c>
      <c r="E258" s="308">
        <v>73</v>
      </c>
      <c r="F258" s="34">
        <v>2</v>
      </c>
      <c r="G258" s="308">
        <v>73</v>
      </c>
      <c r="H258" s="308">
        <v>73</v>
      </c>
      <c r="I258" s="34">
        <v>2</v>
      </c>
      <c r="J258" s="314">
        <v>62</v>
      </c>
      <c r="K258" s="314">
        <v>62</v>
      </c>
      <c r="L258" s="34">
        <v>2</v>
      </c>
      <c r="M258" s="300">
        <v>74</v>
      </c>
      <c r="N258" s="300">
        <v>74</v>
      </c>
      <c r="O258" s="249">
        <v>2</v>
      </c>
      <c r="P258" s="298">
        <v>101</v>
      </c>
      <c r="Q258" s="298">
        <v>101</v>
      </c>
      <c r="R258" s="249"/>
      <c r="S258" s="298" t="s">
        <v>327</v>
      </c>
      <c r="T258" s="298" t="s">
        <v>327</v>
      </c>
      <c r="U258" s="34"/>
      <c r="V258" s="24">
        <f t="shared" si="194"/>
        <v>8</v>
      </c>
      <c r="W258" s="302">
        <f>COUNT(E258,H258,K258,N258,Q258,T258)</f>
        <v>5</v>
      </c>
      <c r="X258" s="304">
        <f t="shared" ref="X258" si="257">IF(AND(D258&lt;&gt;E258,D258&gt;0),1,0)+IF(AND(G258&lt;&gt;H258,G258&gt;0),1,0)+IF(AND(J258&lt;&gt;K258,J258&gt;0),1,0)+IF(AND(M258&lt;&gt;N258,M258&gt;0),1,0)+IF(AND(P258&lt;&gt;Q258,P258&gt;0),1,0)</f>
        <v>0</v>
      </c>
      <c r="Y258" s="306">
        <f t="shared" ref="Y258" si="258">IF(AND(E258&lt;&gt;D258,E258&gt;0),1,0)+IF(AND(H258&lt;&gt;G258,H258&gt;0),1,0)+IF(AND(K258&lt;&gt;J258,K258&gt;0),1,0)+IF(AND(N258&lt;&gt;M258,N258&gt;0),1,0)+IF(AND(Q258&lt;&gt;P258,Q258&gt;0),1,0)</f>
        <v>0</v>
      </c>
      <c r="Z258" s="292"/>
    </row>
    <row r="259" spans="1:26" ht="15" thickBot="1" x14ac:dyDescent="0.4">
      <c r="B259" s="329"/>
      <c r="C259" s="294"/>
      <c r="D259" s="317"/>
      <c r="E259" s="309"/>
      <c r="F259" s="35"/>
      <c r="G259" s="309"/>
      <c r="H259" s="309"/>
      <c r="I259" s="35"/>
      <c r="J259" s="315"/>
      <c r="K259" s="315"/>
      <c r="L259" s="35"/>
      <c r="M259" s="301"/>
      <c r="N259" s="301"/>
      <c r="O259" s="250"/>
      <c r="P259" s="299"/>
      <c r="Q259" s="299"/>
      <c r="R259" s="250" t="s">
        <v>312</v>
      </c>
      <c r="S259" s="299"/>
      <c r="T259" s="299"/>
      <c r="U259" s="35"/>
      <c r="V259" s="24"/>
      <c r="W259" s="303"/>
      <c r="X259" s="305"/>
      <c r="Y259" s="307"/>
      <c r="Z259" s="292"/>
    </row>
    <row r="260" spans="1:26" ht="15" thickBot="1" x14ac:dyDescent="0.4">
      <c r="B260" s="328" t="s">
        <v>296</v>
      </c>
      <c r="C260" s="295">
        <v>45505</v>
      </c>
      <c r="D260" s="316">
        <v>73</v>
      </c>
      <c r="E260" s="308">
        <v>73</v>
      </c>
      <c r="F260" s="34">
        <v>2</v>
      </c>
      <c r="G260" s="308">
        <v>73</v>
      </c>
      <c r="H260" s="308">
        <v>73</v>
      </c>
      <c r="I260" s="34">
        <v>2</v>
      </c>
      <c r="J260" s="314">
        <v>62</v>
      </c>
      <c r="K260" s="314">
        <v>62</v>
      </c>
      <c r="L260" s="34">
        <v>2</v>
      </c>
      <c r="M260" s="300">
        <v>74</v>
      </c>
      <c r="N260" s="300">
        <v>74</v>
      </c>
      <c r="O260" s="249">
        <v>2</v>
      </c>
      <c r="P260" s="298">
        <v>101</v>
      </c>
      <c r="Q260" s="298">
        <v>101</v>
      </c>
      <c r="R260" s="249"/>
      <c r="S260" s="298" t="s">
        <v>327</v>
      </c>
      <c r="T260" s="298" t="s">
        <v>327</v>
      </c>
      <c r="U260" s="34"/>
      <c r="V260" s="24">
        <f t="shared" ref="V260:V322" si="259">F260+I260+L260+O260+R260</f>
        <v>8</v>
      </c>
      <c r="W260" s="302">
        <f>COUNT(E260,H260,K260,N260,Q260,T260)</f>
        <v>5</v>
      </c>
      <c r="X260" s="304">
        <f t="shared" ref="X260" si="260">IF(AND(D260&lt;&gt;E260,D260&gt;0),1,0)+IF(AND(G260&lt;&gt;H260,G260&gt;0),1,0)+IF(AND(J260&lt;&gt;K260,J260&gt;0),1,0)+IF(AND(M260&lt;&gt;N260,M260&gt;0),1,0)+IF(AND(P260&lt;&gt;Q260,P260&gt;0),1,0)</f>
        <v>0</v>
      </c>
      <c r="Y260" s="306">
        <f t="shared" ref="Y260" si="261">IF(AND(E260&lt;&gt;D260,E260&gt;0),1,0)+IF(AND(H260&lt;&gt;G260,H260&gt;0),1,0)+IF(AND(K260&lt;&gt;J260,K260&gt;0),1,0)+IF(AND(N260&lt;&gt;M260,N260&gt;0),1,0)+IF(AND(Q260&lt;&gt;P260,Q260&gt;0),1,0)</f>
        <v>0</v>
      </c>
      <c r="Z260" s="292"/>
    </row>
    <row r="261" spans="1:26" ht="15" thickBot="1" x14ac:dyDescent="0.4">
      <c r="B261" s="329"/>
      <c r="C261" s="294"/>
      <c r="D261" s="317"/>
      <c r="E261" s="309"/>
      <c r="F261" s="35"/>
      <c r="G261" s="309"/>
      <c r="H261" s="309"/>
      <c r="I261" s="35"/>
      <c r="J261" s="315"/>
      <c r="K261" s="315"/>
      <c r="L261" s="35"/>
      <c r="M261" s="301"/>
      <c r="N261" s="301"/>
      <c r="O261" s="250"/>
      <c r="P261" s="299"/>
      <c r="Q261" s="299"/>
      <c r="R261" s="250"/>
      <c r="S261" s="299"/>
      <c r="T261" s="299"/>
      <c r="U261" s="35"/>
      <c r="V261" s="24"/>
      <c r="W261" s="303"/>
      <c r="X261" s="305"/>
      <c r="Y261" s="307"/>
      <c r="Z261" s="292"/>
    </row>
    <row r="262" spans="1:26" ht="15" thickBot="1" x14ac:dyDescent="0.4">
      <c r="B262" s="328" t="s">
        <v>297</v>
      </c>
      <c r="C262" s="295">
        <v>45506</v>
      </c>
      <c r="D262" s="316">
        <v>73</v>
      </c>
      <c r="E262" s="361">
        <v>126</v>
      </c>
      <c r="F262" s="34">
        <v>2</v>
      </c>
      <c r="G262" s="308">
        <v>73</v>
      </c>
      <c r="H262" s="298"/>
      <c r="I262" s="34">
        <v>2</v>
      </c>
      <c r="J262" s="314">
        <v>62</v>
      </c>
      <c r="K262" s="308">
        <v>64</v>
      </c>
      <c r="L262" s="34">
        <v>2</v>
      </c>
      <c r="M262" s="300">
        <v>74</v>
      </c>
      <c r="N262" s="300">
        <v>74</v>
      </c>
      <c r="O262" s="249">
        <v>2</v>
      </c>
      <c r="P262" s="298">
        <v>101</v>
      </c>
      <c r="Q262" s="298">
        <v>101</v>
      </c>
      <c r="R262" s="249"/>
      <c r="S262" s="298" t="s">
        <v>327</v>
      </c>
      <c r="T262" s="298"/>
      <c r="U262" s="34"/>
      <c r="V262" s="24">
        <f t="shared" si="259"/>
        <v>8</v>
      </c>
      <c r="W262" s="302">
        <f>COUNT(E262,H262,K262,N262,Q262,T262)</f>
        <v>4</v>
      </c>
      <c r="X262" s="304">
        <f t="shared" ref="X262" si="262">IF(AND(D262&lt;&gt;E262,D262&gt;0),1,0)+IF(AND(G262&lt;&gt;H262,G262&gt;0),1,0)+IF(AND(J262&lt;&gt;K262,J262&gt;0),1,0)+IF(AND(M262&lt;&gt;N262,M262&gt;0),1,0)+IF(AND(P262&lt;&gt;Q262,P262&gt;0),1,0)</f>
        <v>3</v>
      </c>
      <c r="Y262" s="306">
        <f t="shared" ref="Y262" si="263">IF(AND(E262&lt;&gt;D262,E262&gt;0),1,0)+IF(AND(H262&lt;&gt;G262,H262&gt;0),1,0)+IF(AND(K262&lt;&gt;J262,K262&gt;0),1,0)+IF(AND(N262&lt;&gt;M262,N262&gt;0),1,0)+IF(AND(Q262&lt;&gt;P262,Q262&gt;0),1,0)</f>
        <v>2</v>
      </c>
      <c r="Z262" s="292"/>
    </row>
    <row r="263" spans="1:26" ht="15" thickBot="1" x14ac:dyDescent="0.4">
      <c r="B263" s="329"/>
      <c r="C263" s="294"/>
      <c r="D263" s="317"/>
      <c r="E263" s="362"/>
      <c r="F263" s="35"/>
      <c r="G263" s="309"/>
      <c r="H263" s="299"/>
      <c r="I263" s="35"/>
      <c r="J263" s="315"/>
      <c r="K263" s="309"/>
      <c r="L263" s="35" t="s">
        <v>302</v>
      </c>
      <c r="M263" s="301"/>
      <c r="N263" s="301"/>
      <c r="O263" s="250"/>
      <c r="P263" s="299"/>
      <c r="Q263" s="299"/>
      <c r="R263" s="250"/>
      <c r="S263" s="299"/>
      <c r="T263" s="299"/>
      <c r="U263" s="35"/>
      <c r="V263" s="24"/>
      <c r="W263" s="303"/>
      <c r="X263" s="305"/>
      <c r="Y263" s="307"/>
      <c r="Z263" s="292"/>
    </row>
    <row r="264" spans="1:26" ht="15" thickBot="1" x14ac:dyDescent="0.4">
      <c r="B264" s="328" t="s">
        <v>298</v>
      </c>
      <c r="C264" s="295">
        <v>45507</v>
      </c>
      <c r="D264" s="363">
        <v>126</v>
      </c>
      <c r="E264" s="361">
        <v>126</v>
      </c>
      <c r="F264" s="34">
        <v>2</v>
      </c>
      <c r="G264" s="298"/>
      <c r="H264" s="298"/>
      <c r="I264" s="34"/>
      <c r="J264" s="308">
        <v>64</v>
      </c>
      <c r="K264" s="308">
        <v>64</v>
      </c>
      <c r="L264" s="34"/>
      <c r="M264" s="300">
        <v>74</v>
      </c>
      <c r="N264" s="298">
        <v>74</v>
      </c>
      <c r="O264" s="34">
        <v>2</v>
      </c>
      <c r="P264" s="298">
        <v>101</v>
      </c>
      <c r="Q264" s="298"/>
      <c r="R264" s="34"/>
      <c r="S264" s="298"/>
      <c r="T264" s="298"/>
      <c r="U264" s="34"/>
      <c r="V264" s="24">
        <f t="shared" si="259"/>
        <v>4</v>
      </c>
      <c r="W264" s="302">
        <f>COUNT(E264,H264,K264,N264,Q264,T264)</f>
        <v>3</v>
      </c>
      <c r="X264" s="304">
        <f t="shared" ref="X264" si="264">IF(AND(D264&lt;&gt;E264,D264&gt;0),1,0)+IF(AND(G264&lt;&gt;H264,G264&gt;0),1,0)+IF(AND(J264&lt;&gt;K264,J264&gt;0),1,0)+IF(AND(M264&lt;&gt;N264,M264&gt;0),1,0)+IF(AND(P264&lt;&gt;Q264,P264&gt;0),1,0)</f>
        <v>1</v>
      </c>
      <c r="Y264" s="306">
        <f t="shared" ref="Y264" si="265">IF(AND(E264&lt;&gt;D264,E264&gt;0),1,0)+IF(AND(H264&lt;&gt;G264,H264&gt;0),1,0)+IF(AND(K264&lt;&gt;J264,K264&gt;0),1,0)+IF(AND(N264&lt;&gt;M264,N264&gt;0),1,0)+IF(AND(Q264&lt;&gt;P264,Q264&gt;0),1,0)</f>
        <v>0</v>
      </c>
      <c r="Z264" s="292"/>
    </row>
    <row r="265" spans="1:26" ht="15" thickBot="1" x14ac:dyDescent="0.4">
      <c r="B265" s="329"/>
      <c r="C265" s="294"/>
      <c r="D265" s="364"/>
      <c r="E265" s="362"/>
      <c r="F265" s="35"/>
      <c r="G265" s="299"/>
      <c r="H265" s="299"/>
      <c r="I265" s="35"/>
      <c r="J265" s="309"/>
      <c r="K265" s="309"/>
      <c r="L265" s="35"/>
      <c r="M265" s="301"/>
      <c r="N265" s="299"/>
      <c r="O265" s="35"/>
      <c r="P265" s="299"/>
      <c r="Q265" s="299"/>
      <c r="R265" s="35"/>
      <c r="S265" s="299"/>
      <c r="T265" s="299"/>
      <c r="U265" s="35"/>
      <c r="V265" s="24"/>
      <c r="W265" s="303"/>
      <c r="X265" s="305"/>
      <c r="Y265" s="307"/>
      <c r="Z265" s="292"/>
    </row>
    <row r="266" spans="1:26" ht="15" thickBot="1" x14ac:dyDescent="0.4">
      <c r="B266" s="328" t="s">
        <v>299</v>
      </c>
      <c r="C266" s="295">
        <v>45508</v>
      </c>
      <c r="D266" s="361">
        <v>126</v>
      </c>
      <c r="E266" s="298">
        <v>87</v>
      </c>
      <c r="F266" s="34">
        <v>2</v>
      </c>
      <c r="G266" s="298"/>
      <c r="H266" s="298">
        <v>88</v>
      </c>
      <c r="I266" s="34"/>
      <c r="J266" s="308">
        <v>64</v>
      </c>
      <c r="K266" s="308">
        <v>64</v>
      </c>
      <c r="L266" s="34"/>
      <c r="M266" s="298">
        <v>74</v>
      </c>
      <c r="N266" s="298">
        <v>74</v>
      </c>
      <c r="O266" s="34">
        <v>2</v>
      </c>
      <c r="P266" s="298"/>
      <c r="Q266" s="298">
        <v>97</v>
      </c>
      <c r="R266" s="34"/>
      <c r="S266" s="298"/>
      <c r="T266" s="298"/>
      <c r="U266" s="34"/>
      <c r="V266" s="24">
        <f t="shared" si="259"/>
        <v>4</v>
      </c>
      <c r="W266" s="302">
        <f>COUNT(E266,H266,K266,N266,Q266,T266)</f>
        <v>5</v>
      </c>
      <c r="X266" s="304">
        <f t="shared" ref="X266" si="266">IF(AND(D266&lt;&gt;E266,D266&gt;0),1,0)+IF(AND(G266&lt;&gt;H266,G266&gt;0),1,0)+IF(AND(J266&lt;&gt;K266,J266&gt;0),1,0)+IF(AND(M266&lt;&gt;N266,M266&gt;0),1,0)+IF(AND(P266&lt;&gt;Q266,P266&gt;0),1,0)</f>
        <v>1</v>
      </c>
      <c r="Y266" s="306">
        <f t="shared" ref="Y266" si="267">IF(AND(E266&lt;&gt;D266,E266&gt;0),1,0)+IF(AND(H266&lt;&gt;G266,H266&gt;0),1,0)+IF(AND(K266&lt;&gt;J266,K266&gt;0),1,0)+IF(AND(N266&lt;&gt;M266,N266&gt;0),1,0)+IF(AND(Q266&lt;&gt;P266,Q266&gt;0),1,0)</f>
        <v>3</v>
      </c>
      <c r="Z266" s="292"/>
    </row>
    <row r="267" spans="1:26" ht="15" thickBot="1" x14ac:dyDescent="0.4">
      <c r="B267" s="329"/>
      <c r="C267" s="294"/>
      <c r="D267" s="362"/>
      <c r="E267" s="299"/>
      <c r="F267" s="35" t="s">
        <v>301</v>
      </c>
      <c r="G267" s="299"/>
      <c r="H267" s="299"/>
      <c r="I267" s="35"/>
      <c r="J267" s="309"/>
      <c r="K267" s="309"/>
      <c r="L267" s="35"/>
      <c r="M267" s="299"/>
      <c r="N267" s="299"/>
      <c r="O267" s="35"/>
      <c r="P267" s="299"/>
      <c r="Q267" s="299"/>
      <c r="R267" s="35"/>
      <c r="S267" s="299"/>
      <c r="T267" s="299"/>
      <c r="U267" s="35"/>
      <c r="V267" s="24"/>
      <c r="W267" s="303"/>
      <c r="X267" s="305"/>
      <c r="Y267" s="307"/>
      <c r="Z267" s="292"/>
    </row>
    <row r="268" spans="1:26" ht="15" thickBot="1" x14ac:dyDescent="0.4">
      <c r="A268" s="27" t="s">
        <v>292</v>
      </c>
      <c r="B268" s="328" t="s">
        <v>293</v>
      </c>
      <c r="C268" s="295">
        <v>45509</v>
      </c>
      <c r="D268" s="298">
        <v>87</v>
      </c>
      <c r="E268" s="298">
        <v>87</v>
      </c>
      <c r="F268" s="34">
        <v>2</v>
      </c>
      <c r="G268" s="298">
        <v>88</v>
      </c>
      <c r="H268" s="298">
        <v>88</v>
      </c>
      <c r="I268" s="34"/>
      <c r="J268" s="308">
        <v>64</v>
      </c>
      <c r="K268" s="308">
        <v>64</v>
      </c>
      <c r="L268" s="34"/>
      <c r="M268" s="298">
        <v>74</v>
      </c>
      <c r="N268" s="334">
        <v>127</v>
      </c>
      <c r="O268" s="34">
        <v>2</v>
      </c>
      <c r="P268" s="298">
        <v>97</v>
      </c>
      <c r="Q268" s="298">
        <v>97</v>
      </c>
      <c r="R268" s="34">
        <v>2</v>
      </c>
      <c r="S268" s="298"/>
      <c r="T268" s="298"/>
      <c r="U268" s="34"/>
      <c r="V268" s="24">
        <f t="shared" si="259"/>
        <v>6</v>
      </c>
      <c r="W268" s="302">
        <f>COUNT(E268,H268,K268,N268,Q268,T268)</f>
        <v>5</v>
      </c>
      <c r="X268" s="304">
        <f t="shared" ref="X268" si="268">IF(AND(D268&lt;&gt;E268,D268&gt;0),1,0)+IF(AND(G268&lt;&gt;H268,G268&gt;0),1,0)+IF(AND(J268&lt;&gt;K268,J268&gt;0),1,0)+IF(AND(M268&lt;&gt;N268,M268&gt;0),1,0)+IF(AND(P268&lt;&gt;Q268,P268&gt;0),1,0)</f>
        <v>1</v>
      </c>
      <c r="Y268" s="306">
        <f t="shared" ref="Y268" si="269">IF(AND(E268&lt;&gt;D268,E268&gt;0),1,0)+IF(AND(H268&lt;&gt;G268,H268&gt;0),1,0)+IF(AND(K268&lt;&gt;J268,K268&gt;0),1,0)+IF(AND(N268&lt;&gt;M268,N268&gt;0),1,0)+IF(AND(Q268&lt;&gt;P268,Q268&gt;0),1,0)</f>
        <v>1</v>
      </c>
      <c r="Z268" s="292"/>
    </row>
    <row r="269" spans="1:26" ht="15" thickBot="1" x14ac:dyDescent="0.4">
      <c r="A269" s="27">
        <v>32</v>
      </c>
      <c r="B269" s="329"/>
      <c r="C269" s="294"/>
      <c r="D269" s="299"/>
      <c r="E269" s="299"/>
      <c r="F269" s="35"/>
      <c r="G269" s="299"/>
      <c r="H269" s="299"/>
      <c r="I269" s="35" t="s">
        <v>310</v>
      </c>
      <c r="J269" s="309"/>
      <c r="K269" s="309"/>
      <c r="L269" s="35"/>
      <c r="M269" s="299"/>
      <c r="N269" s="335"/>
      <c r="O269" s="35"/>
      <c r="P269" s="299"/>
      <c r="Q269" s="299"/>
      <c r="R269" s="35"/>
      <c r="S269" s="299"/>
      <c r="T269" s="299"/>
      <c r="U269" s="35"/>
      <c r="V269" s="24"/>
      <c r="W269" s="303"/>
      <c r="X269" s="305"/>
      <c r="Y269" s="307"/>
      <c r="Z269" s="292"/>
    </row>
    <row r="270" spans="1:26" ht="15" thickBot="1" x14ac:dyDescent="0.4">
      <c r="B270" s="328" t="s">
        <v>294</v>
      </c>
      <c r="C270" s="295">
        <v>45510</v>
      </c>
      <c r="D270" s="298">
        <v>87</v>
      </c>
      <c r="E270" s="298">
        <v>87</v>
      </c>
      <c r="F270" s="34">
        <v>2</v>
      </c>
      <c r="G270" s="298">
        <v>88</v>
      </c>
      <c r="H270" s="298">
        <v>88</v>
      </c>
      <c r="I270" s="34"/>
      <c r="J270" s="308">
        <v>64</v>
      </c>
      <c r="K270" s="298"/>
      <c r="L270" s="34"/>
      <c r="M270" s="334">
        <v>127</v>
      </c>
      <c r="N270" s="334">
        <v>127</v>
      </c>
      <c r="O270" s="34"/>
      <c r="P270" s="298">
        <v>97</v>
      </c>
      <c r="Q270" s="298">
        <v>97</v>
      </c>
      <c r="R270" s="34">
        <v>2</v>
      </c>
      <c r="S270" s="298"/>
      <c r="T270" s="298"/>
      <c r="U270" s="34"/>
      <c r="V270" s="24">
        <f t="shared" si="259"/>
        <v>4</v>
      </c>
      <c r="W270" s="302">
        <f>COUNT(E270,H270,K270,N270,Q270,T270)</f>
        <v>4</v>
      </c>
      <c r="X270" s="304">
        <f t="shared" ref="X270" si="270">IF(AND(D270&lt;&gt;E270,D270&gt;0),1,0)+IF(AND(G270&lt;&gt;H270,G270&gt;0),1,0)+IF(AND(J270&lt;&gt;K270,J270&gt;0),1,0)+IF(AND(M270&lt;&gt;N270,M270&gt;0),1,0)+IF(AND(P270&lt;&gt;Q270,P270&gt;0),1,0)</f>
        <v>1</v>
      </c>
      <c r="Y270" s="306">
        <f t="shared" ref="Y270" si="271">IF(AND(E270&lt;&gt;D270,E270&gt;0),1,0)+IF(AND(H270&lt;&gt;G270,H270&gt;0),1,0)+IF(AND(K270&lt;&gt;J270,K270&gt;0),1,0)+IF(AND(N270&lt;&gt;M270,N270&gt;0),1,0)+IF(AND(Q270&lt;&gt;P270,Q270&gt;0),1,0)</f>
        <v>0</v>
      </c>
      <c r="Z270" s="292"/>
    </row>
    <row r="271" spans="1:26" ht="15" thickBot="1" x14ac:dyDescent="0.4">
      <c r="B271" s="329"/>
      <c r="C271" s="294"/>
      <c r="D271" s="299"/>
      <c r="E271" s="299"/>
      <c r="F271" s="35"/>
      <c r="G271" s="299"/>
      <c r="H271" s="299"/>
      <c r="I271" s="35"/>
      <c r="J271" s="309"/>
      <c r="K271" s="299"/>
      <c r="L271" s="35"/>
      <c r="M271" s="335"/>
      <c r="N271" s="335"/>
      <c r="O271" s="35" t="s">
        <v>329</v>
      </c>
      <c r="P271" s="299"/>
      <c r="Q271" s="299"/>
      <c r="R271" s="35"/>
      <c r="S271" s="299"/>
      <c r="T271" s="299"/>
      <c r="U271" s="35"/>
      <c r="V271" s="24"/>
      <c r="W271" s="303"/>
      <c r="X271" s="305"/>
      <c r="Y271" s="307"/>
      <c r="Z271" s="292"/>
    </row>
    <row r="272" spans="1:26" ht="15" thickBot="1" x14ac:dyDescent="0.4">
      <c r="B272" s="328" t="s">
        <v>295</v>
      </c>
      <c r="C272" s="295">
        <v>45511</v>
      </c>
      <c r="D272" s="298">
        <v>87</v>
      </c>
      <c r="E272" s="298">
        <v>87</v>
      </c>
      <c r="F272" s="34">
        <v>2</v>
      </c>
      <c r="G272" s="298">
        <v>88</v>
      </c>
      <c r="H272" s="298">
        <v>88</v>
      </c>
      <c r="I272" s="34"/>
      <c r="J272" s="298"/>
      <c r="K272" s="298">
        <v>71</v>
      </c>
      <c r="L272" s="34"/>
      <c r="M272" s="334">
        <v>127</v>
      </c>
      <c r="N272" s="298">
        <v>71</v>
      </c>
      <c r="O272" s="34"/>
      <c r="P272" s="298">
        <v>97</v>
      </c>
      <c r="Q272" s="298">
        <v>97</v>
      </c>
      <c r="R272" s="34">
        <v>2</v>
      </c>
      <c r="S272" s="298"/>
      <c r="T272" s="298"/>
      <c r="U272" s="34"/>
      <c r="V272" s="24">
        <f t="shared" si="259"/>
        <v>4</v>
      </c>
      <c r="W272" s="302">
        <f>COUNT(E272,H272,K272,N272,Q272,T272)</f>
        <v>5</v>
      </c>
      <c r="X272" s="304">
        <f t="shared" ref="X272" si="272">IF(AND(D272&lt;&gt;E272,D272&gt;0),1,0)+IF(AND(G272&lt;&gt;H272,G272&gt;0),1,0)+IF(AND(J272&lt;&gt;K272,J272&gt;0),1,0)+IF(AND(M272&lt;&gt;N272,M272&gt;0),1,0)+IF(AND(P272&lt;&gt;Q272,P272&gt;0),1,0)</f>
        <v>1</v>
      </c>
      <c r="Y272" s="306">
        <f t="shared" ref="Y272" si="273">IF(AND(E272&lt;&gt;D272,E272&gt;0),1,0)+IF(AND(H272&lt;&gt;G272,H272&gt;0),1,0)+IF(AND(K272&lt;&gt;J272,K272&gt;0),1,0)+IF(AND(N272&lt;&gt;M272,N272&gt;0),1,0)+IF(AND(Q272&lt;&gt;P272,Q272&gt;0),1,0)</f>
        <v>2</v>
      </c>
      <c r="Z272" s="292"/>
    </row>
    <row r="273" spans="1:26" ht="15" thickBot="1" x14ac:dyDescent="0.4">
      <c r="B273" s="329"/>
      <c r="C273" s="294"/>
      <c r="D273" s="299"/>
      <c r="E273" s="299"/>
      <c r="F273" s="35"/>
      <c r="G273" s="299"/>
      <c r="H273" s="299"/>
      <c r="I273" s="35"/>
      <c r="J273" s="299"/>
      <c r="K273" s="299"/>
      <c r="L273" s="35"/>
      <c r="M273" s="335"/>
      <c r="N273" s="299"/>
      <c r="O273" s="35"/>
      <c r="P273" s="299"/>
      <c r="Q273" s="299"/>
      <c r="R273" s="35"/>
      <c r="S273" s="299"/>
      <c r="T273" s="299"/>
      <c r="U273" s="35"/>
      <c r="V273" s="24"/>
      <c r="W273" s="303"/>
      <c r="X273" s="305"/>
      <c r="Y273" s="307"/>
      <c r="Z273" s="292"/>
    </row>
    <row r="274" spans="1:26" ht="15" thickBot="1" x14ac:dyDescent="0.4">
      <c r="B274" s="328" t="s">
        <v>296</v>
      </c>
      <c r="C274" s="295">
        <v>45512</v>
      </c>
      <c r="D274" s="298">
        <v>87</v>
      </c>
      <c r="E274" s="298">
        <v>87</v>
      </c>
      <c r="F274" s="34">
        <v>2</v>
      </c>
      <c r="G274" s="298">
        <v>88</v>
      </c>
      <c r="H274" s="298">
        <v>88</v>
      </c>
      <c r="I274" s="34"/>
      <c r="J274" s="298">
        <v>71</v>
      </c>
      <c r="K274" s="298">
        <v>71</v>
      </c>
      <c r="L274" s="34"/>
      <c r="M274" s="298">
        <v>71</v>
      </c>
      <c r="N274" s="298">
        <v>71</v>
      </c>
      <c r="O274" s="34"/>
      <c r="P274" s="298">
        <v>97</v>
      </c>
      <c r="Q274" s="298"/>
      <c r="R274" s="34">
        <v>2</v>
      </c>
      <c r="S274" s="298"/>
      <c r="T274" s="298"/>
      <c r="U274" s="34"/>
      <c r="V274" s="24">
        <f t="shared" si="259"/>
        <v>4</v>
      </c>
      <c r="W274" s="302">
        <f>COUNT(E274,H274,K274,N274,Q274,T274)</f>
        <v>4</v>
      </c>
      <c r="X274" s="304">
        <f t="shared" ref="X274" si="274">IF(AND(D274&lt;&gt;E274,D274&gt;0),1,0)+IF(AND(G274&lt;&gt;H274,G274&gt;0),1,0)+IF(AND(J274&lt;&gt;K274,J274&gt;0),1,0)+IF(AND(M274&lt;&gt;N274,M274&gt;0),1,0)+IF(AND(P274&lt;&gt;Q274,P274&gt;0),1,0)</f>
        <v>1</v>
      </c>
      <c r="Y274" s="306">
        <f t="shared" ref="Y274" si="275">IF(AND(E274&lt;&gt;D274,E274&gt;0),1,0)+IF(AND(H274&lt;&gt;G274,H274&gt;0),1,0)+IF(AND(K274&lt;&gt;J274,K274&gt;0),1,0)+IF(AND(N274&lt;&gt;M274,N274&gt;0),1,0)+IF(AND(Q274&lt;&gt;P274,Q274&gt;0),1,0)</f>
        <v>0</v>
      </c>
      <c r="Z274" s="292"/>
    </row>
    <row r="275" spans="1:26" ht="15" thickBot="1" x14ac:dyDescent="0.4">
      <c r="B275" s="329"/>
      <c r="C275" s="294"/>
      <c r="D275" s="299"/>
      <c r="E275" s="299"/>
      <c r="F275" s="35"/>
      <c r="G275" s="299"/>
      <c r="H275" s="299"/>
      <c r="I275" s="35"/>
      <c r="J275" s="299"/>
      <c r="K275" s="299"/>
      <c r="L275" s="35" t="s">
        <v>330</v>
      </c>
      <c r="M275" s="299"/>
      <c r="N275" s="299"/>
      <c r="O275" s="35" t="s">
        <v>330</v>
      </c>
      <c r="P275" s="299"/>
      <c r="Q275" s="299"/>
      <c r="R275" s="35"/>
      <c r="S275" s="299"/>
      <c r="T275" s="299"/>
      <c r="U275" s="35"/>
      <c r="V275" s="24"/>
      <c r="W275" s="303"/>
      <c r="X275" s="305"/>
      <c r="Y275" s="307"/>
      <c r="Z275" s="292"/>
    </row>
    <row r="276" spans="1:26" ht="15" thickBot="1" x14ac:dyDescent="0.4">
      <c r="B276" s="328" t="s">
        <v>297</v>
      </c>
      <c r="C276" s="295">
        <v>45513</v>
      </c>
      <c r="D276" s="298">
        <v>87</v>
      </c>
      <c r="E276" s="298">
        <v>87</v>
      </c>
      <c r="F276" s="34">
        <v>2</v>
      </c>
      <c r="G276" s="298">
        <v>88</v>
      </c>
      <c r="H276" s="298">
        <v>88</v>
      </c>
      <c r="I276" s="34"/>
      <c r="J276" s="298">
        <v>71</v>
      </c>
      <c r="K276" s="298">
        <v>71</v>
      </c>
      <c r="L276" s="34"/>
      <c r="M276" s="298">
        <v>71</v>
      </c>
      <c r="N276" s="298">
        <v>71</v>
      </c>
      <c r="O276" s="34"/>
      <c r="P276" s="298"/>
      <c r="Q276" s="308">
        <v>34</v>
      </c>
      <c r="R276" s="34"/>
      <c r="S276" s="298"/>
      <c r="T276" s="298"/>
      <c r="U276" s="34"/>
      <c r="V276" s="24">
        <f t="shared" si="259"/>
        <v>2</v>
      </c>
      <c r="W276" s="302">
        <f>COUNT(E276,H276,K276,N276,Q276,T276)</f>
        <v>5</v>
      </c>
      <c r="X276" s="304">
        <f t="shared" ref="X276" si="276">IF(AND(D276&lt;&gt;E276,D276&gt;0),1,0)+IF(AND(G276&lt;&gt;H276,G276&gt;0),1,0)+IF(AND(J276&lt;&gt;K276,J276&gt;0),1,0)+IF(AND(M276&lt;&gt;N276,M276&gt;0),1,0)+IF(AND(P276&lt;&gt;Q276,P276&gt;0),1,0)</f>
        <v>0</v>
      </c>
      <c r="Y276" s="306">
        <f t="shared" ref="Y276" si="277">IF(AND(E276&lt;&gt;D276,E276&gt;0),1,0)+IF(AND(H276&lt;&gt;G276,H276&gt;0),1,0)+IF(AND(K276&lt;&gt;J276,K276&gt;0),1,0)+IF(AND(N276&lt;&gt;M276,N276&gt;0),1,0)+IF(AND(Q276&lt;&gt;P276,Q276&gt;0),1,0)</f>
        <v>1</v>
      </c>
      <c r="Z276" s="292"/>
    </row>
    <row r="277" spans="1:26" ht="15" thickBot="1" x14ac:dyDescent="0.4">
      <c r="B277" s="329"/>
      <c r="C277" s="294"/>
      <c r="D277" s="299"/>
      <c r="E277" s="299"/>
      <c r="F277" s="35"/>
      <c r="G277" s="299"/>
      <c r="H277" s="299"/>
      <c r="I277" s="35"/>
      <c r="J277" s="299"/>
      <c r="K277" s="299"/>
      <c r="L277" s="35"/>
      <c r="M277" s="299"/>
      <c r="N277" s="299"/>
      <c r="O277" s="35"/>
      <c r="P277" s="299"/>
      <c r="Q277" s="309"/>
      <c r="R277" s="35" t="s">
        <v>301</v>
      </c>
      <c r="S277" s="299"/>
      <c r="T277" s="299"/>
      <c r="U277" s="35"/>
      <c r="V277" s="24"/>
      <c r="W277" s="303"/>
      <c r="X277" s="305"/>
      <c r="Y277" s="307"/>
      <c r="Z277" s="292"/>
    </row>
    <row r="278" spans="1:26" ht="15" thickBot="1" x14ac:dyDescent="0.4">
      <c r="B278" s="328" t="s">
        <v>298</v>
      </c>
      <c r="C278" s="295">
        <v>45514</v>
      </c>
      <c r="D278" s="298">
        <v>87</v>
      </c>
      <c r="E278" s="298">
        <v>87</v>
      </c>
      <c r="F278" s="34">
        <v>2</v>
      </c>
      <c r="G278" s="298">
        <v>88</v>
      </c>
      <c r="H278" s="298">
        <v>88</v>
      </c>
      <c r="I278" s="34"/>
      <c r="J278" s="298">
        <v>71</v>
      </c>
      <c r="K278" s="298">
        <v>71</v>
      </c>
      <c r="L278" s="34"/>
      <c r="M278" s="298">
        <v>71</v>
      </c>
      <c r="N278" s="298">
        <v>71</v>
      </c>
      <c r="O278" s="34"/>
      <c r="P278" s="308">
        <v>34</v>
      </c>
      <c r="Q278" s="308">
        <v>34</v>
      </c>
      <c r="R278" s="34">
        <v>2</v>
      </c>
      <c r="S278" s="300"/>
      <c r="T278" s="300"/>
      <c r="U278" s="249"/>
      <c r="V278" s="24">
        <f t="shared" si="259"/>
        <v>4</v>
      </c>
      <c r="W278" s="302">
        <f>COUNT(E278,H278,K278,N278,Q278,T278)</f>
        <v>5</v>
      </c>
      <c r="X278" s="304">
        <f t="shared" ref="X278" si="278">IF(AND(D278&lt;&gt;E278,D278&gt;0),1,0)+IF(AND(G278&lt;&gt;H278,G278&gt;0),1,0)+IF(AND(J278&lt;&gt;K278,J278&gt;0),1,0)+IF(AND(M278&lt;&gt;N278,M278&gt;0),1,0)+IF(AND(P278&lt;&gt;Q278,P278&gt;0),1,0)</f>
        <v>0</v>
      </c>
      <c r="Y278" s="306">
        <f t="shared" ref="Y278" si="279">IF(AND(E278&lt;&gt;D278,E278&gt;0),1,0)+IF(AND(H278&lt;&gt;G278,H278&gt;0),1,0)+IF(AND(K278&lt;&gt;J278,K278&gt;0),1,0)+IF(AND(N278&lt;&gt;M278,N278&gt;0),1,0)+IF(AND(Q278&lt;&gt;P278,Q278&gt;0),1,0)</f>
        <v>0</v>
      </c>
      <c r="Z278" s="292"/>
    </row>
    <row r="279" spans="1:26" ht="15" thickBot="1" x14ac:dyDescent="0.4">
      <c r="B279" s="329"/>
      <c r="C279" s="294"/>
      <c r="D279" s="299"/>
      <c r="E279" s="299"/>
      <c r="F279" s="35"/>
      <c r="G279" s="299"/>
      <c r="H279" s="299"/>
      <c r="I279" s="35"/>
      <c r="J279" s="299"/>
      <c r="K279" s="299"/>
      <c r="L279" s="35"/>
      <c r="M279" s="299"/>
      <c r="N279" s="299"/>
      <c r="O279" s="35"/>
      <c r="P279" s="309"/>
      <c r="Q279" s="309"/>
      <c r="R279" s="35"/>
      <c r="S279" s="301"/>
      <c r="T279" s="301"/>
      <c r="U279" s="250"/>
      <c r="V279" s="24"/>
      <c r="W279" s="303"/>
      <c r="X279" s="305"/>
      <c r="Y279" s="307"/>
      <c r="Z279" s="292"/>
    </row>
    <row r="280" spans="1:26" ht="15" thickBot="1" x14ac:dyDescent="0.4">
      <c r="B280" s="328" t="s">
        <v>299</v>
      </c>
      <c r="C280" s="295">
        <v>45515</v>
      </c>
      <c r="D280" s="298">
        <v>87</v>
      </c>
      <c r="E280" s="298"/>
      <c r="F280" s="34">
        <v>2</v>
      </c>
      <c r="G280" s="298">
        <v>88</v>
      </c>
      <c r="H280" s="298"/>
      <c r="I280" s="34"/>
      <c r="J280" s="298">
        <v>71</v>
      </c>
      <c r="K280" s="298"/>
      <c r="L280" s="34"/>
      <c r="M280" s="298">
        <v>71</v>
      </c>
      <c r="N280" s="298"/>
      <c r="O280" s="34"/>
      <c r="P280" s="308">
        <v>34</v>
      </c>
      <c r="Q280" s="308">
        <v>34</v>
      </c>
      <c r="R280" s="34">
        <v>2</v>
      </c>
      <c r="S280" s="300"/>
      <c r="T280" s="300"/>
      <c r="U280" s="249"/>
      <c r="V280" s="24">
        <f t="shared" si="259"/>
        <v>4</v>
      </c>
      <c r="W280" s="302">
        <f>COUNT(E280,H280,K280,N280,Q280,T280)</f>
        <v>1</v>
      </c>
      <c r="X280" s="304">
        <f t="shared" ref="X280" si="280">IF(AND(D280&lt;&gt;E280,D280&gt;0),1,0)+IF(AND(G280&lt;&gt;H280,G280&gt;0),1,0)+IF(AND(J280&lt;&gt;K280,J280&gt;0),1,0)+IF(AND(M280&lt;&gt;N280,M280&gt;0),1,0)+IF(AND(P280&lt;&gt;Q280,P280&gt;0),1,0)</f>
        <v>4</v>
      </c>
      <c r="Y280" s="306">
        <f t="shared" ref="Y280" si="281">IF(AND(E280&lt;&gt;D280,E280&gt;0),1,0)+IF(AND(H280&lt;&gt;G280,H280&gt;0),1,0)+IF(AND(K280&lt;&gt;J280,K280&gt;0),1,0)+IF(AND(N280&lt;&gt;M280,N280&gt;0),1,0)+IF(AND(Q280&lt;&gt;P280,Q280&gt;0),1,0)</f>
        <v>0</v>
      </c>
      <c r="Z280" s="292"/>
    </row>
    <row r="281" spans="1:26" ht="15" thickBot="1" x14ac:dyDescent="0.4">
      <c r="B281" s="329"/>
      <c r="C281" s="294"/>
      <c r="D281" s="299"/>
      <c r="E281" s="299"/>
      <c r="F281" s="35"/>
      <c r="G281" s="299"/>
      <c r="H281" s="299"/>
      <c r="I281" s="35"/>
      <c r="J281" s="299"/>
      <c r="K281" s="299"/>
      <c r="L281" s="35"/>
      <c r="M281" s="299"/>
      <c r="N281" s="299"/>
      <c r="O281" s="35"/>
      <c r="P281" s="309"/>
      <c r="Q281" s="309"/>
      <c r="R281" s="35"/>
      <c r="S281" s="301"/>
      <c r="T281" s="301"/>
      <c r="U281" s="250"/>
      <c r="V281" s="24"/>
      <c r="W281" s="303"/>
      <c r="X281" s="305"/>
      <c r="Y281" s="307"/>
      <c r="Z281" s="292"/>
    </row>
    <row r="282" spans="1:26" ht="15" thickBot="1" x14ac:dyDescent="0.4">
      <c r="A282" s="27" t="s">
        <v>292</v>
      </c>
      <c r="B282" s="328" t="s">
        <v>293</v>
      </c>
      <c r="C282" s="295">
        <v>45516</v>
      </c>
      <c r="D282" s="296"/>
      <c r="E282" s="298"/>
      <c r="F282" s="34"/>
      <c r="G282" s="298"/>
      <c r="H282" s="298">
        <v>131</v>
      </c>
      <c r="I282" s="34"/>
      <c r="J282" s="298"/>
      <c r="K282" s="298"/>
      <c r="L282" s="34"/>
      <c r="M282" s="298"/>
      <c r="N282" s="298">
        <v>56</v>
      </c>
      <c r="O282" s="34"/>
      <c r="P282" s="308">
        <v>34</v>
      </c>
      <c r="Q282" s="308">
        <v>34</v>
      </c>
      <c r="R282" s="34">
        <v>2</v>
      </c>
      <c r="S282" s="300"/>
      <c r="T282" s="300"/>
      <c r="U282" s="249"/>
      <c r="V282" s="24">
        <f t="shared" si="259"/>
        <v>2</v>
      </c>
      <c r="W282" s="302">
        <f>COUNT(E282,H282,K282,N282,Q282,T282)</f>
        <v>3</v>
      </c>
      <c r="X282" s="304">
        <f t="shared" ref="X282" si="282">IF(AND(D282&lt;&gt;E282,D282&gt;0),1,0)+IF(AND(G282&lt;&gt;H282,G282&gt;0),1,0)+IF(AND(J282&lt;&gt;K282,J282&gt;0),1,0)+IF(AND(M282&lt;&gt;N282,M282&gt;0),1,0)+IF(AND(P282&lt;&gt;Q282,P282&gt;0),1,0)</f>
        <v>0</v>
      </c>
      <c r="Y282" s="306">
        <f t="shared" ref="Y282" si="283">IF(AND(E282&lt;&gt;D282,E282&gt;0),1,0)+IF(AND(H282&lt;&gt;G282,H282&gt;0),1,0)+IF(AND(K282&lt;&gt;J282,K282&gt;0),1,0)+IF(AND(N282&lt;&gt;M282,N282&gt;0),1,0)+IF(AND(Q282&lt;&gt;P282,Q282&gt;0),1,0)</f>
        <v>2</v>
      </c>
      <c r="Z282" s="292"/>
    </row>
    <row r="283" spans="1:26" ht="15" thickBot="1" x14ac:dyDescent="0.4">
      <c r="A283" s="27">
        <v>33</v>
      </c>
      <c r="B283" s="329"/>
      <c r="C283" s="294"/>
      <c r="D283" s="297"/>
      <c r="E283" s="299"/>
      <c r="F283" s="35"/>
      <c r="G283" s="299"/>
      <c r="H283" s="299"/>
      <c r="I283" s="35" t="s">
        <v>302</v>
      </c>
      <c r="J283" s="299"/>
      <c r="K283" s="299"/>
      <c r="L283" s="35"/>
      <c r="M283" s="299"/>
      <c r="N283" s="299"/>
      <c r="O283" s="35"/>
      <c r="P283" s="309"/>
      <c r="Q283" s="309"/>
      <c r="R283" s="35"/>
      <c r="S283" s="301"/>
      <c r="T283" s="301"/>
      <c r="U283" s="250"/>
      <c r="V283" s="24"/>
      <c r="W283" s="303"/>
      <c r="X283" s="305"/>
      <c r="Y283" s="307"/>
      <c r="Z283" s="292"/>
    </row>
    <row r="284" spans="1:26" ht="15" thickBot="1" x14ac:dyDescent="0.4">
      <c r="B284" s="328" t="s">
        <v>294</v>
      </c>
      <c r="C284" s="295">
        <v>45517</v>
      </c>
      <c r="D284" s="298"/>
      <c r="E284" s="298"/>
      <c r="F284" s="34"/>
      <c r="G284" s="298">
        <v>131</v>
      </c>
      <c r="H284" s="298">
        <v>131</v>
      </c>
      <c r="I284" s="34"/>
      <c r="J284" s="298"/>
      <c r="K284" s="298">
        <v>135</v>
      </c>
      <c r="L284" s="34"/>
      <c r="M284" s="298">
        <v>56</v>
      </c>
      <c r="N284" s="298">
        <v>56</v>
      </c>
      <c r="O284" s="34"/>
      <c r="P284" s="308">
        <v>34</v>
      </c>
      <c r="Q284" s="308">
        <v>34</v>
      </c>
      <c r="R284" s="34">
        <v>2</v>
      </c>
      <c r="S284" s="300"/>
      <c r="T284" s="300"/>
      <c r="U284" s="249"/>
      <c r="V284" s="24">
        <f t="shared" si="259"/>
        <v>2</v>
      </c>
      <c r="W284" s="302">
        <f>COUNT(E284,H284,K284,N284,Q284,T284)</f>
        <v>4</v>
      </c>
      <c r="X284" s="304">
        <f t="shared" ref="X284" si="284">IF(AND(D284&lt;&gt;E284,D284&gt;0),1,0)+IF(AND(G284&lt;&gt;H284,G284&gt;0),1,0)+IF(AND(J284&lt;&gt;K284,J284&gt;0),1,0)+IF(AND(M284&lt;&gt;N284,M284&gt;0),1,0)+IF(AND(P284&lt;&gt;Q284,P284&gt;0),1,0)</f>
        <v>0</v>
      </c>
      <c r="Y284" s="306">
        <f t="shared" ref="Y284" si="285">IF(AND(E284&lt;&gt;D284,E284&gt;0),1,0)+IF(AND(H284&lt;&gt;G284,H284&gt;0),1,0)+IF(AND(K284&lt;&gt;J284,K284&gt;0),1,0)+IF(AND(N284&lt;&gt;M284,N284&gt;0),1,0)+IF(AND(Q284&lt;&gt;P284,Q284&gt;0),1,0)</f>
        <v>1</v>
      </c>
      <c r="Z284" s="292"/>
    </row>
    <row r="285" spans="1:26" ht="15" thickBot="1" x14ac:dyDescent="0.4">
      <c r="B285" s="329"/>
      <c r="C285" s="294"/>
      <c r="D285" s="299"/>
      <c r="E285" s="299"/>
      <c r="F285" s="35"/>
      <c r="G285" s="299"/>
      <c r="H285" s="299"/>
      <c r="I285" s="35" t="s">
        <v>330</v>
      </c>
      <c r="J285" s="299"/>
      <c r="K285" s="299"/>
      <c r="L285" s="35"/>
      <c r="M285" s="299"/>
      <c r="N285" s="299"/>
      <c r="O285" s="35"/>
      <c r="P285" s="309"/>
      <c r="Q285" s="309"/>
      <c r="R285" s="35"/>
      <c r="S285" s="301"/>
      <c r="T285" s="301"/>
      <c r="U285" s="250"/>
      <c r="V285" s="24"/>
      <c r="W285" s="303"/>
      <c r="X285" s="305"/>
      <c r="Y285" s="307"/>
      <c r="Z285" s="292"/>
    </row>
    <row r="286" spans="1:26" ht="15" thickBot="1" x14ac:dyDescent="0.4">
      <c r="B286" s="328" t="s">
        <v>295</v>
      </c>
      <c r="C286" s="295">
        <v>45518</v>
      </c>
      <c r="D286" s="298"/>
      <c r="E286" s="298">
        <v>29</v>
      </c>
      <c r="F286" s="34"/>
      <c r="G286" s="298">
        <v>131</v>
      </c>
      <c r="H286" s="298">
        <v>29</v>
      </c>
      <c r="I286" s="34"/>
      <c r="J286" s="298">
        <v>135</v>
      </c>
      <c r="K286" s="298">
        <v>135</v>
      </c>
      <c r="L286" s="34">
        <v>2</v>
      </c>
      <c r="M286" s="298">
        <v>56</v>
      </c>
      <c r="N286" s="298">
        <v>56</v>
      </c>
      <c r="O286" s="34"/>
      <c r="P286" s="308">
        <v>34</v>
      </c>
      <c r="Q286" s="298">
        <v>85</v>
      </c>
      <c r="R286" s="34">
        <v>2</v>
      </c>
      <c r="S286" s="298"/>
      <c r="T286" s="298"/>
      <c r="U286" s="34"/>
      <c r="V286" s="24">
        <f t="shared" si="259"/>
        <v>4</v>
      </c>
      <c r="W286" s="302">
        <f>COUNT(E286,H286,K286,N286,Q286,T286)</f>
        <v>5</v>
      </c>
      <c r="X286" s="304">
        <f t="shared" ref="X286" si="286">IF(AND(D286&lt;&gt;E286,D286&gt;0),1,0)+IF(AND(G286&lt;&gt;H286,G286&gt;0),1,0)+IF(AND(J286&lt;&gt;K286,J286&gt;0),1,0)+IF(AND(M286&lt;&gt;N286,M286&gt;0),1,0)+IF(AND(P286&lt;&gt;Q286,P286&gt;0),1,0)</f>
        <v>2</v>
      </c>
      <c r="Y286" s="306">
        <f t="shared" ref="Y286" si="287">IF(AND(E286&lt;&gt;D286,E286&gt;0),1,0)+IF(AND(H286&lt;&gt;G286,H286&gt;0),1,0)+IF(AND(K286&lt;&gt;J286,K286&gt;0),1,0)+IF(AND(N286&lt;&gt;M286,N286&gt;0),1,0)+IF(AND(Q286&lt;&gt;P286,Q286&gt;0),1,0)</f>
        <v>3</v>
      </c>
      <c r="Z286" s="292"/>
    </row>
    <row r="287" spans="1:26" ht="15" thickBot="1" x14ac:dyDescent="0.4">
      <c r="B287" s="329"/>
      <c r="C287" s="294"/>
      <c r="D287" s="299"/>
      <c r="E287" s="299"/>
      <c r="F287" s="35" t="s">
        <v>331</v>
      </c>
      <c r="G287" s="299"/>
      <c r="H287" s="299"/>
      <c r="I287" s="35" t="s">
        <v>331</v>
      </c>
      <c r="J287" s="299"/>
      <c r="K287" s="299"/>
      <c r="L287" s="35"/>
      <c r="M287" s="299"/>
      <c r="N287" s="299"/>
      <c r="O287" s="35"/>
      <c r="P287" s="309"/>
      <c r="Q287" s="299"/>
      <c r="R287" s="35" t="s">
        <v>302</v>
      </c>
      <c r="S287" s="299"/>
      <c r="T287" s="299"/>
      <c r="U287" s="35"/>
      <c r="V287" s="24"/>
      <c r="W287" s="303"/>
      <c r="X287" s="305"/>
      <c r="Y287" s="307"/>
      <c r="Z287" s="292"/>
    </row>
    <row r="288" spans="1:26" ht="15" thickBot="1" x14ac:dyDescent="0.4">
      <c r="B288" s="328" t="s">
        <v>296</v>
      </c>
      <c r="C288" s="295">
        <v>45519</v>
      </c>
      <c r="D288" s="298">
        <v>29</v>
      </c>
      <c r="E288" s="324">
        <v>29</v>
      </c>
      <c r="F288" s="34">
        <v>2</v>
      </c>
      <c r="G288" s="298">
        <v>29</v>
      </c>
      <c r="H288" s="324">
        <v>29</v>
      </c>
      <c r="I288" s="34">
        <v>2</v>
      </c>
      <c r="J288" s="298">
        <v>135</v>
      </c>
      <c r="K288" s="308">
        <v>9</v>
      </c>
      <c r="L288" s="34">
        <v>2</v>
      </c>
      <c r="M288" s="298">
        <v>56</v>
      </c>
      <c r="N288" s="298">
        <v>56</v>
      </c>
      <c r="O288" s="34"/>
      <c r="P288" s="300">
        <v>85</v>
      </c>
      <c r="Q288" s="300">
        <v>85</v>
      </c>
      <c r="R288" s="249">
        <v>2</v>
      </c>
      <c r="S288" s="300" t="s">
        <v>332</v>
      </c>
      <c r="T288" s="300"/>
      <c r="U288" s="249"/>
      <c r="V288" s="24">
        <f t="shared" si="259"/>
        <v>8</v>
      </c>
      <c r="W288" s="302">
        <f>COUNT(E288,H288,K288,N288,Q288,T288)</f>
        <v>5</v>
      </c>
      <c r="X288" s="304">
        <f t="shared" ref="X288" si="288">IF(AND(D288&lt;&gt;E288,D288&gt;0),1,0)+IF(AND(G288&lt;&gt;H288,G288&gt;0),1,0)+IF(AND(J288&lt;&gt;K288,J288&gt;0),1,0)+IF(AND(M288&lt;&gt;N288,M288&gt;0),1,0)+IF(AND(P288&lt;&gt;Q288,P288&gt;0),1,0)</f>
        <v>1</v>
      </c>
      <c r="Y288" s="306">
        <f t="shared" ref="Y288" si="289">IF(AND(E288&lt;&gt;D288,E288&gt;0),1,0)+IF(AND(H288&lt;&gt;G288,H288&gt;0),1,0)+IF(AND(K288&lt;&gt;J288,K288&gt;0),1,0)+IF(AND(N288&lt;&gt;M288,N288&gt;0),1,0)+IF(AND(Q288&lt;&gt;P288,Q288&gt;0),1,0)</f>
        <v>1</v>
      </c>
      <c r="Z288" s="292"/>
    </row>
    <row r="289" spans="1:26" ht="15" thickBot="1" x14ac:dyDescent="0.4">
      <c r="B289" s="329"/>
      <c r="C289" s="294"/>
      <c r="D289" s="299"/>
      <c r="E289" s="325"/>
      <c r="F289" s="35"/>
      <c r="G289" s="299"/>
      <c r="H289" s="325"/>
      <c r="I289" s="35"/>
      <c r="J289" s="299"/>
      <c r="K289" s="309"/>
      <c r="L289" s="35" t="s">
        <v>301</v>
      </c>
      <c r="M289" s="299"/>
      <c r="N289" s="299"/>
      <c r="O289" s="35"/>
      <c r="P289" s="301"/>
      <c r="Q289" s="301"/>
      <c r="R289" s="250"/>
      <c r="S289" s="301"/>
      <c r="T289" s="301"/>
      <c r="U289" s="250"/>
      <c r="V289" s="24"/>
      <c r="W289" s="303"/>
      <c r="X289" s="305"/>
      <c r="Y289" s="307"/>
      <c r="Z289" s="292"/>
    </row>
    <row r="290" spans="1:26" ht="15" thickBot="1" x14ac:dyDescent="0.4">
      <c r="B290" s="328" t="s">
        <v>297</v>
      </c>
      <c r="C290" s="295">
        <v>45520</v>
      </c>
      <c r="D290" s="324">
        <v>29</v>
      </c>
      <c r="E290" s="324">
        <v>29</v>
      </c>
      <c r="F290" s="34">
        <v>2</v>
      </c>
      <c r="G290" s="324">
        <v>29</v>
      </c>
      <c r="H290" s="324">
        <v>29</v>
      </c>
      <c r="I290" s="34">
        <v>2</v>
      </c>
      <c r="J290" s="308">
        <v>9</v>
      </c>
      <c r="K290" s="308">
        <v>9</v>
      </c>
      <c r="L290" s="34"/>
      <c r="M290" s="298">
        <v>56</v>
      </c>
      <c r="N290" s="298">
        <v>56</v>
      </c>
      <c r="O290" s="34"/>
      <c r="P290" s="300">
        <v>85</v>
      </c>
      <c r="Q290" s="300">
        <v>85</v>
      </c>
      <c r="R290" s="249">
        <v>2</v>
      </c>
      <c r="S290" s="300" t="s">
        <v>332</v>
      </c>
      <c r="T290" s="300" t="s">
        <v>332</v>
      </c>
      <c r="U290" s="249">
        <v>4</v>
      </c>
      <c r="V290" s="24">
        <f t="shared" si="259"/>
        <v>6</v>
      </c>
      <c r="W290" s="302">
        <f>COUNT(E290,H290,K290,N290,Q290,T290)</f>
        <v>5</v>
      </c>
      <c r="X290" s="304">
        <f t="shared" ref="X290" si="290">IF(AND(D290&lt;&gt;E290,D290&gt;0),1,0)+IF(AND(G290&lt;&gt;H290,G290&gt;0),1,0)+IF(AND(J290&lt;&gt;K290,J290&gt;0),1,0)+IF(AND(M290&lt;&gt;N290,M290&gt;0),1,0)+IF(AND(P290&lt;&gt;Q290,P290&gt;0),1,0)</f>
        <v>0</v>
      </c>
      <c r="Y290" s="306">
        <f t="shared" ref="Y290" si="291">IF(AND(E290&lt;&gt;D290,E290&gt;0),1,0)+IF(AND(H290&lt;&gt;G290,H290&gt;0),1,0)+IF(AND(K290&lt;&gt;J290,K290&gt;0),1,0)+IF(AND(N290&lt;&gt;M290,N290&gt;0),1,0)+IF(AND(Q290&lt;&gt;P290,Q290&gt;0),1,0)</f>
        <v>0</v>
      </c>
      <c r="Z290" s="292"/>
    </row>
    <row r="291" spans="1:26" ht="15" thickBot="1" x14ac:dyDescent="0.4">
      <c r="B291" s="329"/>
      <c r="C291" s="294"/>
      <c r="D291" s="325"/>
      <c r="E291" s="325"/>
      <c r="F291" s="35"/>
      <c r="G291" s="325"/>
      <c r="H291" s="325"/>
      <c r="I291" s="35"/>
      <c r="J291" s="309"/>
      <c r="K291" s="309"/>
      <c r="L291" s="35"/>
      <c r="M291" s="299"/>
      <c r="N291" s="299"/>
      <c r="O291" s="35"/>
      <c r="P291" s="301"/>
      <c r="Q291" s="301"/>
      <c r="R291" s="250"/>
      <c r="S291" s="301"/>
      <c r="T291" s="301"/>
      <c r="U291" s="250"/>
      <c r="V291" s="24"/>
      <c r="W291" s="303"/>
      <c r="X291" s="305"/>
      <c r="Y291" s="307"/>
      <c r="Z291" s="292"/>
    </row>
    <row r="292" spans="1:26" ht="15" thickBot="1" x14ac:dyDescent="0.4">
      <c r="B292" s="328" t="s">
        <v>298</v>
      </c>
      <c r="C292" s="295">
        <v>45521</v>
      </c>
      <c r="D292" s="324">
        <v>29</v>
      </c>
      <c r="E292" s="324">
        <v>29</v>
      </c>
      <c r="F292" s="34">
        <v>2</v>
      </c>
      <c r="G292" s="324">
        <v>29</v>
      </c>
      <c r="H292" s="324">
        <v>29</v>
      </c>
      <c r="I292" s="34">
        <v>2</v>
      </c>
      <c r="J292" s="308">
        <v>9</v>
      </c>
      <c r="K292" s="308">
        <v>9</v>
      </c>
      <c r="L292" s="34"/>
      <c r="M292" s="298">
        <v>56</v>
      </c>
      <c r="N292" s="324">
        <v>120</v>
      </c>
      <c r="O292" s="34"/>
      <c r="P292" s="300">
        <v>85</v>
      </c>
      <c r="Q292" s="300">
        <v>85</v>
      </c>
      <c r="R292" s="249">
        <v>2</v>
      </c>
      <c r="S292" s="300" t="s">
        <v>332</v>
      </c>
      <c r="T292" s="300" t="s">
        <v>332</v>
      </c>
      <c r="U292" s="249">
        <v>4</v>
      </c>
      <c r="V292" s="24">
        <f t="shared" si="259"/>
        <v>6</v>
      </c>
      <c r="W292" s="302">
        <f>COUNT(E292,H292,K292,N292,Q292,T292)</f>
        <v>5</v>
      </c>
      <c r="X292" s="304">
        <f t="shared" ref="X292" si="292">IF(AND(D292&lt;&gt;E292,D292&gt;0),1,0)+IF(AND(G292&lt;&gt;H292,G292&gt;0),1,0)+IF(AND(J292&lt;&gt;K292,J292&gt;0),1,0)+IF(AND(M292&lt;&gt;N292,M292&gt;0),1,0)+IF(AND(P292&lt;&gt;Q292,P292&gt;0),1,0)</f>
        <v>1</v>
      </c>
      <c r="Y292" s="306">
        <f t="shared" ref="Y292" si="293">IF(AND(E292&lt;&gt;D292,E292&gt;0),1,0)+IF(AND(H292&lt;&gt;G292,H292&gt;0),1,0)+IF(AND(K292&lt;&gt;J292,K292&gt;0),1,0)+IF(AND(N292&lt;&gt;M292,N292&gt;0),1,0)+IF(AND(Q292&lt;&gt;P292,Q292&gt;0),1,0)</f>
        <v>1</v>
      </c>
      <c r="Z292" s="292"/>
    </row>
    <row r="293" spans="1:26" ht="15" thickBot="1" x14ac:dyDescent="0.4">
      <c r="B293" s="329"/>
      <c r="C293" s="294"/>
      <c r="D293" s="325"/>
      <c r="E293" s="325"/>
      <c r="F293" s="35"/>
      <c r="G293" s="325"/>
      <c r="H293" s="325"/>
      <c r="I293" s="35"/>
      <c r="J293" s="309"/>
      <c r="K293" s="309"/>
      <c r="L293" s="35"/>
      <c r="M293" s="299"/>
      <c r="N293" s="325"/>
      <c r="O293" s="35" t="s">
        <v>218</v>
      </c>
      <c r="P293" s="301"/>
      <c r="Q293" s="301"/>
      <c r="R293" s="250"/>
      <c r="S293" s="301"/>
      <c r="T293" s="301"/>
      <c r="U293" s="250"/>
      <c r="V293" s="24"/>
      <c r="W293" s="303"/>
      <c r="X293" s="305"/>
      <c r="Y293" s="307"/>
      <c r="Z293" s="292"/>
    </row>
    <row r="294" spans="1:26" ht="15" thickBot="1" x14ac:dyDescent="0.4">
      <c r="B294" s="328" t="s">
        <v>299</v>
      </c>
      <c r="C294" s="295">
        <v>45522</v>
      </c>
      <c r="D294" s="324">
        <v>29</v>
      </c>
      <c r="E294" s="298"/>
      <c r="F294" s="34">
        <v>2</v>
      </c>
      <c r="G294" s="324">
        <v>29</v>
      </c>
      <c r="H294" s="298"/>
      <c r="I294" s="34">
        <v>2</v>
      </c>
      <c r="J294" s="308">
        <v>9</v>
      </c>
      <c r="K294" s="300">
        <v>103</v>
      </c>
      <c r="L294" s="249"/>
      <c r="M294" s="324">
        <v>120</v>
      </c>
      <c r="N294" s="324">
        <v>120</v>
      </c>
      <c r="O294" s="249">
        <v>2</v>
      </c>
      <c r="P294" s="300">
        <v>85</v>
      </c>
      <c r="Q294" s="300"/>
      <c r="R294" s="249">
        <v>2</v>
      </c>
      <c r="S294" s="300"/>
      <c r="T294" s="300" t="s">
        <v>332</v>
      </c>
      <c r="U294" s="249">
        <v>4</v>
      </c>
      <c r="V294" s="24">
        <f t="shared" si="259"/>
        <v>8</v>
      </c>
      <c r="W294" s="302">
        <f>COUNT(E294,H294,K294,N294,Q294,T294)</f>
        <v>2</v>
      </c>
      <c r="X294" s="304">
        <f t="shared" ref="X294" si="294">IF(AND(D294&lt;&gt;E294,D294&gt;0),1,0)+IF(AND(G294&lt;&gt;H294,G294&gt;0),1,0)+IF(AND(J294&lt;&gt;K294,J294&gt;0),1,0)+IF(AND(M294&lt;&gt;N294,M294&gt;0),1,0)+IF(AND(P294&lt;&gt;Q294,P294&gt;0),1,0)</f>
        <v>4</v>
      </c>
      <c r="Y294" s="306">
        <f t="shared" ref="Y294" si="295">IF(AND(E294&lt;&gt;D294,E294&gt;0),1,0)+IF(AND(H294&lt;&gt;G294,H294&gt;0),1,0)+IF(AND(K294&lt;&gt;J294,K294&gt;0),1,0)+IF(AND(N294&lt;&gt;M294,N294&gt;0),1,0)+IF(AND(Q294&lt;&gt;P294,Q294&gt;0),1,0)</f>
        <v>1</v>
      </c>
      <c r="Z294" s="292"/>
    </row>
    <row r="295" spans="1:26" ht="15" thickBot="1" x14ac:dyDescent="0.4">
      <c r="B295" s="329"/>
      <c r="C295" s="294"/>
      <c r="D295" s="325"/>
      <c r="E295" s="299"/>
      <c r="F295" s="35"/>
      <c r="G295" s="325"/>
      <c r="H295" s="299"/>
      <c r="I295" s="35"/>
      <c r="J295" s="309"/>
      <c r="K295" s="301"/>
      <c r="L295" s="250"/>
      <c r="M295" s="325"/>
      <c r="N295" s="325"/>
      <c r="O295" s="250" t="s">
        <v>218</v>
      </c>
      <c r="P295" s="301"/>
      <c r="Q295" s="301"/>
      <c r="R295" s="250"/>
      <c r="S295" s="301"/>
      <c r="T295" s="301"/>
      <c r="U295" s="250"/>
      <c r="V295" s="24"/>
      <c r="W295" s="303"/>
      <c r="X295" s="305"/>
      <c r="Y295" s="307"/>
      <c r="Z295" s="292"/>
    </row>
    <row r="296" spans="1:26" ht="15" thickBot="1" x14ac:dyDescent="0.4">
      <c r="A296" s="27" t="s">
        <v>292</v>
      </c>
      <c r="B296" s="328" t="s">
        <v>293</v>
      </c>
      <c r="C296" s="295">
        <v>45523</v>
      </c>
      <c r="D296" s="298"/>
      <c r="E296" s="298">
        <v>69</v>
      </c>
      <c r="F296" s="34"/>
      <c r="G296" s="298"/>
      <c r="H296" s="298">
        <v>107</v>
      </c>
      <c r="I296" s="34"/>
      <c r="J296" s="298">
        <v>103</v>
      </c>
      <c r="K296" s="298">
        <v>103</v>
      </c>
      <c r="L296" s="34"/>
      <c r="M296" s="324">
        <v>120</v>
      </c>
      <c r="N296" s="300"/>
      <c r="O296" s="249">
        <v>2</v>
      </c>
      <c r="P296" s="298"/>
      <c r="Q296" s="298"/>
      <c r="R296" s="34"/>
      <c r="S296" s="298"/>
      <c r="T296" s="298"/>
      <c r="U296" s="34"/>
      <c r="V296" s="24">
        <f t="shared" si="259"/>
        <v>2</v>
      </c>
      <c r="W296" s="302">
        <f>COUNT(E296,H296,K296,N296,Q296,T296)</f>
        <v>3</v>
      </c>
      <c r="X296" s="304">
        <f t="shared" ref="X296" si="296">IF(AND(D296&lt;&gt;E296,D296&gt;0),1,0)+IF(AND(G296&lt;&gt;H296,G296&gt;0),1,0)+IF(AND(J296&lt;&gt;K296,J296&gt;0),1,0)+IF(AND(M296&lt;&gt;N296,M296&gt;0),1,0)+IF(AND(P296&lt;&gt;Q296,P296&gt;0),1,0)</f>
        <v>1</v>
      </c>
      <c r="Y296" s="306">
        <f t="shared" ref="Y296" si="297">IF(AND(E296&lt;&gt;D296,E296&gt;0),1,0)+IF(AND(H296&lt;&gt;G296,H296&gt;0),1,0)+IF(AND(K296&lt;&gt;J296,K296&gt;0),1,0)+IF(AND(N296&lt;&gt;M296,N296&gt;0),1,0)+IF(AND(Q296&lt;&gt;P296,Q296&gt;0),1,0)</f>
        <v>2</v>
      </c>
      <c r="Z296" s="292"/>
    </row>
    <row r="297" spans="1:26" ht="15" thickBot="1" x14ac:dyDescent="0.4">
      <c r="A297" s="27">
        <v>34</v>
      </c>
      <c r="B297" s="329"/>
      <c r="C297" s="294"/>
      <c r="D297" s="299"/>
      <c r="E297" s="299"/>
      <c r="F297" s="35"/>
      <c r="G297" s="299"/>
      <c r="H297" s="299"/>
      <c r="I297" s="35"/>
      <c r="J297" s="299"/>
      <c r="K297" s="299"/>
      <c r="L297" s="35" t="s">
        <v>310</v>
      </c>
      <c r="M297" s="325"/>
      <c r="N297" s="301"/>
      <c r="O297" s="250"/>
      <c r="P297" s="299"/>
      <c r="Q297" s="299"/>
      <c r="R297" s="35"/>
      <c r="S297" s="299"/>
      <c r="T297" s="299"/>
      <c r="U297" s="35"/>
      <c r="V297" s="24"/>
      <c r="W297" s="303"/>
      <c r="X297" s="305"/>
      <c r="Y297" s="307"/>
      <c r="Z297" s="292"/>
    </row>
    <row r="298" spans="1:26" ht="15" thickBot="1" x14ac:dyDescent="0.4">
      <c r="B298" s="328" t="s">
        <v>294</v>
      </c>
      <c r="C298" s="295">
        <v>45524</v>
      </c>
      <c r="D298" s="298">
        <v>69</v>
      </c>
      <c r="E298" s="298">
        <v>69</v>
      </c>
      <c r="F298" s="34"/>
      <c r="G298" s="298">
        <v>107</v>
      </c>
      <c r="H298" s="298">
        <v>107</v>
      </c>
      <c r="I298" s="34">
        <v>2</v>
      </c>
      <c r="J298" s="298">
        <v>103</v>
      </c>
      <c r="K298" s="298">
        <v>103</v>
      </c>
      <c r="L298" s="34"/>
      <c r="M298" s="298"/>
      <c r="N298" s="308">
        <v>57</v>
      </c>
      <c r="O298" s="34"/>
      <c r="P298" s="298"/>
      <c r="Q298" s="308">
        <v>57</v>
      </c>
      <c r="R298" s="34"/>
      <c r="S298" s="298"/>
      <c r="T298" s="298"/>
      <c r="U298" s="34"/>
      <c r="V298" s="24">
        <f t="shared" si="259"/>
        <v>2</v>
      </c>
      <c r="W298" s="302">
        <f>COUNT(E298,H298,K298,N298,Q298,T298)</f>
        <v>5</v>
      </c>
      <c r="X298" s="304">
        <f t="shared" ref="X298" si="298">IF(AND(D298&lt;&gt;E298,D298&gt;0),1,0)+IF(AND(G298&lt;&gt;H298,G298&gt;0),1,0)+IF(AND(J298&lt;&gt;K298,J298&gt;0),1,0)+IF(AND(M298&lt;&gt;N298,M298&gt;0),1,0)+IF(AND(P298&lt;&gt;Q298,P298&gt;0),1,0)</f>
        <v>0</v>
      </c>
      <c r="Y298" s="306">
        <f t="shared" ref="Y298" si="299">IF(AND(E298&lt;&gt;D298,E298&gt;0),1,0)+IF(AND(H298&lt;&gt;G298,H298&gt;0),1,0)+IF(AND(K298&lt;&gt;J298,K298&gt;0),1,0)+IF(AND(N298&lt;&gt;M298,N298&gt;0),1,0)+IF(AND(Q298&lt;&gt;P298,Q298&gt;0),1,0)</f>
        <v>2</v>
      </c>
      <c r="Z298" s="292"/>
    </row>
    <row r="299" spans="1:26" ht="15" thickBot="1" x14ac:dyDescent="0.4">
      <c r="B299" s="329"/>
      <c r="C299" s="294"/>
      <c r="D299" s="299"/>
      <c r="E299" s="299"/>
      <c r="F299" s="35"/>
      <c r="G299" s="299"/>
      <c r="H299" s="299"/>
      <c r="I299" s="35"/>
      <c r="J299" s="299"/>
      <c r="K299" s="299"/>
      <c r="L299" s="35"/>
      <c r="M299" s="299"/>
      <c r="N299" s="309"/>
      <c r="O299" s="35" t="s">
        <v>302</v>
      </c>
      <c r="P299" s="299"/>
      <c r="Q299" s="309"/>
      <c r="R299" s="35" t="s">
        <v>302</v>
      </c>
      <c r="S299" s="299"/>
      <c r="T299" s="299"/>
      <c r="U299" s="35"/>
      <c r="V299" s="24"/>
      <c r="W299" s="303"/>
      <c r="X299" s="305"/>
      <c r="Y299" s="307"/>
      <c r="Z299" s="292"/>
    </row>
    <row r="300" spans="1:26" ht="15" thickBot="1" x14ac:dyDescent="0.4">
      <c r="B300" s="328" t="s">
        <v>295</v>
      </c>
      <c r="C300" s="295">
        <v>45525</v>
      </c>
      <c r="D300" s="298">
        <v>69</v>
      </c>
      <c r="E300" s="298">
        <v>69</v>
      </c>
      <c r="F300" s="34"/>
      <c r="G300" s="298">
        <v>107</v>
      </c>
      <c r="H300" s="298">
        <v>107</v>
      </c>
      <c r="I300" s="34">
        <v>2</v>
      </c>
      <c r="J300" s="298">
        <v>103</v>
      </c>
      <c r="K300" s="334">
        <v>128</v>
      </c>
      <c r="L300" s="34"/>
      <c r="M300" s="308">
        <v>57</v>
      </c>
      <c r="N300" s="308">
        <v>57</v>
      </c>
      <c r="O300" s="34"/>
      <c r="P300" s="308">
        <v>57</v>
      </c>
      <c r="Q300" s="308">
        <v>57</v>
      </c>
      <c r="R300" s="34"/>
      <c r="S300" s="298"/>
      <c r="T300" s="298">
        <v>107</v>
      </c>
      <c r="U300" s="34"/>
      <c r="V300" s="24">
        <f t="shared" si="259"/>
        <v>2</v>
      </c>
      <c r="W300" s="302">
        <f>COUNT(E300,H300,K300,N300,Q300,T300)</f>
        <v>6</v>
      </c>
      <c r="X300" s="304">
        <f t="shared" ref="X300" si="300">IF(AND(D300&lt;&gt;E300,D300&gt;0),1,0)+IF(AND(G300&lt;&gt;H300,G300&gt;0),1,0)+IF(AND(J300&lt;&gt;K300,J300&gt;0),1,0)+IF(AND(M300&lt;&gt;N300,M300&gt;0),1,0)+IF(AND(P300&lt;&gt;Q300,P300&gt;0),1,0)</f>
        <v>1</v>
      </c>
      <c r="Y300" s="306">
        <f t="shared" ref="Y300" si="301">IF(AND(E300&lt;&gt;D300,E300&gt;0),1,0)+IF(AND(H300&lt;&gt;G300,H300&gt;0),1,0)+IF(AND(K300&lt;&gt;J300,K300&gt;0),1,0)+IF(AND(N300&lt;&gt;M300,N300&gt;0),1,0)+IF(AND(Q300&lt;&gt;P300,Q300&gt;0),1,0)</f>
        <v>1</v>
      </c>
      <c r="Z300" s="292"/>
    </row>
    <row r="301" spans="1:26" ht="15" thickBot="1" x14ac:dyDescent="0.4">
      <c r="B301" s="329"/>
      <c r="C301" s="294"/>
      <c r="D301" s="299"/>
      <c r="E301" s="299"/>
      <c r="F301" s="35"/>
      <c r="G301" s="299"/>
      <c r="H301" s="299"/>
      <c r="I301" s="35"/>
      <c r="J301" s="299"/>
      <c r="K301" s="335"/>
      <c r="L301" s="35"/>
      <c r="M301" s="309"/>
      <c r="N301" s="309"/>
      <c r="O301" s="35"/>
      <c r="P301" s="309"/>
      <c r="Q301" s="309"/>
      <c r="R301" s="35"/>
      <c r="S301" s="299"/>
      <c r="T301" s="299"/>
      <c r="U301" s="35" t="s">
        <v>241</v>
      </c>
      <c r="V301" s="24"/>
      <c r="W301" s="303"/>
      <c r="X301" s="305"/>
      <c r="Y301" s="307"/>
      <c r="Z301" s="292"/>
    </row>
    <row r="302" spans="1:26" ht="15" thickBot="1" x14ac:dyDescent="0.4">
      <c r="B302" s="328" t="s">
        <v>296</v>
      </c>
      <c r="C302" s="295">
        <v>45526</v>
      </c>
      <c r="D302" s="298">
        <v>69</v>
      </c>
      <c r="E302" s="298">
        <v>69</v>
      </c>
      <c r="F302" s="34"/>
      <c r="G302" s="298">
        <v>107</v>
      </c>
      <c r="H302" s="298">
        <v>107</v>
      </c>
      <c r="I302" s="34">
        <v>2</v>
      </c>
      <c r="J302" s="334">
        <v>128</v>
      </c>
      <c r="K302" s="334">
        <v>128</v>
      </c>
      <c r="L302" s="34">
        <v>2</v>
      </c>
      <c r="M302" s="308">
        <v>57</v>
      </c>
      <c r="N302" s="308">
        <v>57</v>
      </c>
      <c r="O302" s="34"/>
      <c r="P302" s="308">
        <v>57</v>
      </c>
      <c r="Q302" s="308">
        <v>57</v>
      </c>
      <c r="R302" s="34"/>
      <c r="S302" s="298">
        <v>107</v>
      </c>
      <c r="T302" s="298">
        <v>107</v>
      </c>
      <c r="U302" s="34">
        <v>1</v>
      </c>
      <c r="V302" s="24">
        <f t="shared" si="259"/>
        <v>4</v>
      </c>
      <c r="W302" s="302">
        <f>COUNT(E302,H302,K302,N302,Q302,T302)</f>
        <v>6</v>
      </c>
      <c r="X302" s="304">
        <f t="shared" ref="X302" si="302">IF(AND(D302&lt;&gt;E302,D302&gt;0),1,0)+IF(AND(G302&lt;&gt;H302,G302&gt;0),1,0)+IF(AND(J302&lt;&gt;K302,J302&gt;0),1,0)+IF(AND(M302&lt;&gt;N302,M302&gt;0),1,0)+IF(AND(P302&lt;&gt;Q302,P302&gt;0),1,0)</f>
        <v>0</v>
      </c>
      <c r="Y302" s="306">
        <f t="shared" ref="Y302" si="303">IF(AND(E302&lt;&gt;D302,E302&gt;0),1,0)+IF(AND(H302&lt;&gt;G302,H302&gt;0),1,0)+IF(AND(K302&lt;&gt;J302,K302&gt;0),1,0)+IF(AND(N302&lt;&gt;M302,N302&gt;0),1,0)+IF(AND(Q302&lt;&gt;P302,Q302&gt;0),1,0)</f>
        <v>0</v>
      </c>
      <c r="Z302" s="292"/>
    </row>
    <row r="303" spans="1:26" ht="15" thickBot="1" x14ac:dyDescent="0.4">
      <c r="B303" s="329"/>
      <c r="C303" s="294"/>
      <c r="D303" s="299"/>
      <c r="E303" s="299"/>
      <c r="F303" s="35"/>
      <c r="G303" s="299"/>
      <c r="H303" s="299"/>
      <c r="I303" s="35"/>
      <c r="J303" s="335"/>
      <c r="K303" s="335"/>
      <c r="L303" s="35"/>
      <c r="M303" s="309"/>
      <c r="N303" s="309"/>
      <c r="O303" s="35"/>
      <c r="P303" s="309"/>
      <c r="Q303" s="309"/>
      <c r="R303" s="35"/>
      <c r="S303" s="299"/>
      <c r="T303" s="299"/>
      <c r="U303" s="35"/>
      <c r="V303" s="24"/>
      <c r="W303" s="303"/>
      <c r="X303" s="305"/>
      <c r="Y303" s="307"/>
      <c r="Z303" s="292"/>
    </row>
    <row r="304" spans="1:26" ht="15" thickBot="1" x14ac:dyDescent="0.4">
      <c r="B304" s="328" t="s">
        <v>297</v>
      </c>
      <c r="C304" s="295">
        <v>45527</v>
      </c>
      <c r="D304" s="296">
        <v>69</v>
      </c>
      <c r="E304" s="332">
        <v>118</v>
      </c>
      <c r="F304" s="34"/>
      <c r="G304" s="298">
        <v>107</v>
      </c>
      <c r="H304" s="298">
        <v>107</v>
      </c>
      <c r="I304" s="34">
        <v>2</v>
      </c>
      <c r="J304" s="334">
        <v>128</v>
      </c>
      <c r="K304" s="334">
        <v>128</v>
      </c>
      <c r="L304" s="34">
        <v>2</v>
      </c>
      <c r="M304" s="308">
        <v>57</v>
      </c>
      <c r="N304" s="298">
        <v>89</v>
      </c>
      <c r="O304" s="34"/>
      <c r="P304" s="308">
        <v>57</v>
      </c>
      <c r="Q304" s="298">
        <v>132</v>
      </c>
      <c r="R304" s="34"/>
      <c r="S304" s="298">
        <v>107</v>
      </c>
      <c r="T304" s="298">
        <v>107</v>
      </c>
      <c r="U304" s="34">
        <v>1</v>
      </c>
      <c r="V304" s="24">
        <f t="shared" si="259"/>
        <v>4</v>
      </c>
      <c r="W304" s="302">
        <f>COUNT(E304,H304,K304,N304,Q304,T304)</f>
        <v>6</v>
      </c>
      <c r="X304" s="304">
        <f t="shared" ref="X304" si="304">IF(AND(D304&lt;&gt;E304,D304&gt;0),1,0)+IF(AND(G304&lt;&gt;H304,G304&gt;0),1,0)+IF(AND(J304&lt;&gt;K304,J304&gt;0),1,0)+IF(AND(M304&lt;&gt;N304,M304&gt;0),1,0)+IF(AND(P304&lt;&gt;Q304,P304&gt;0),1,0)</f>
        <v>3</v>
      </c>
      <c r="Y304" s="306">
        <f t="shared" ref="Y304" si="305">IF(AND(E304&lt;&gt;D304,E304&gt;0),1,0)+IF(AND(H304&lt;&gt;G304,H304&gt;0),1,0)+IF(AND(K304&lt;&gt;J304,K304&gt;0),1,0)+IF(AND(N304&lt;&gt;M304,N304&gt;0),1,0)+IF(AND(Q304&lt;&gt;P304,Q304&gt;0),1,0)</f>
        <v>3</v>
      </c>
      <c r="Z304" s="292"/>
    </row>
    <row r="305" spans="1:26" ht="15" thickBot="1" x14ac:dyDescent="0.4">
      <c r="B305" s="329"/>
      <c r="C305" s="294"/>
      <c r="D305" s="297"/>
      <c r="E305" s="333"/>
      <c r="F305" s="35" t="s">
        <v>310</v>
      </c>
      <c r="G305" s="299"/>
      <c r="H305" s="299"/>
      <c r="I305" s="35"/>
      <c r="J305" s="335"/>
      <c r="K305" s="335"/>
      <c r="L305" s="35"/>
      <c r="M305" s="309"/>
      <c r="N305" s="299"/>
      <c r="O305" s="35"/>
      <c r="P305" s="309"/>
      <c r="Q305" s="299"/>
      <c r="R305" s="35"/>
      <c r="S305" s="299"/>
      <c r="T305" s="299"/>
      <c r="U305" s="35"/>
      <c r="V305" s="24"/>
      <c r="W305" s="303"/>
      <c r="X305" s="305"/>
      <c r="Y305" s="307"/>
      <c r="Z305" s="292"/>
    </row>
    <row r="306" spans="1:26" ht="15" thickBot="1" x14ac:dyDescent="0.4">
      <c r="B306" s="328" t="s">
        <v>298</v>
      </c>
      <c r="C306" s="295">
        <v>45528</v>
      </c>
      <c r="D306" s="332">
        <v>118</v>
      </c>
      <c r="E306" s="332">
        <v>118</v>
      </c>
      <c r="F306" s="34"/>
      <c r="G306" s="298">
        <v>107</v>
      </c>
      <c r="H306" s="298"/>
      <c r="I306" s="34">
        <v>2</v>
      </c>
      <c r="J306" s="334">
        <v>128</v>
      </c>
      <c r="K306" s="298"/>
      <c r="L306" s="34">
        <v>2</v>
      </c>
      <c r="M306" s="298">
        <v>89</v>
      </c>
      <c r="N306" s="298">
        <v>89</v>
      </c>
      <c r="O306" s="34"/>
      <c r="P306" s="298">
        <v>132</v>
      </c>
      <c r="Q306" s="298">
        <v>132</v>
      </c>
      <c r="R306" s="34">
        <v>2</v>
      </c>
      <c r="S306" s="298">
        <v>107</v>
      </c>
      <c r="T306" s="298"/>
      <c r="U306" s="34">
        <v>1</v>
      </c>
      <c r="V306" s="24">
        <f t="shared" si="259"/>
        <v>6</v>
      </c>
      <c r="W306" s="302">
        <f>COUNT(E306,H306,K306,N306,Q306,T306)</f>
        <v>3</v>
      </c>
      <c r="X306" s="304">
        <f t="shared" ref="X306" si="306">IF(AND(D306&lt;&gt;E306,D306&gt;0),1,0)+IF(AND(G306&lt;&gt;H306,G306&gt;0),1,0)+IF(AND(J306&lt;&gt;K306,J306&gt;0),1,0)+IF(AND(M306&lt;&gt;N306,M306&gt;0),1,0)+IF(AND(P306&lt;&gt;Q306,P306&gt;0),1,0)</f>
        <v>2</v>
      </c>
      <c r="Y306" s="306">
        <f t="shared" ref="Y306" si="307">IF(AND(E306&lt;&gt;D306,E306&gt;0),1,0)+IF(AND(H306&lt;&gt;G306,H306&gt;0),1,0)+IF(AND(K306&lt;&gt;J306,K306&gt;0),1,0)+IF(AND(N306&lt;&gt;M306,N306&gt;0),1,0)+IF(AND(Q306&lt;&gt;P306,Q306&gt;0),1,0)</f>
        <v>0</v>
      </c>
      <c r="Z306" s="292"/>
    </row>
    <row r="307" spans="1:26" ht="15" thickBot="1" x14ac:dyDescent="0.4">
      <c r="B307" s="329"/>
      <c r="C307" s="294"/>
      <c r="D307" s="333"/>
      <c r="E307" s="333"/>
      <c r="F307" s="35"/>
      <c r="G307" s="299"/>
      <c r="H307" s="299"/>
      <c r="I307" s="35"/>
      <c r="J307" s="335"/>
      <c r="K307" s="299"/>
      <c r="L307" s="35"/>
      <c r="M307" s="299"/>
      <c r="N307" s="299"/>
      <c r="O307" s="35" t="s">
        <v>310</v>
      </c>
      <c r="P307" s="299"/>
      <c r="Q307" s="299"/>
      <c r="R307" s="35" t="s">
        <v>333</v>
      </c>
      <c r="S307" s="299"/>
      <c r="T307" s="299"/>
      <c r="U307" s="35"/>
      <c r="V307" s="24"/>
      <c r="W307" s="303"/>
      <c r="X307" s="305"/>
      <c r="Y307" s="307"/>
      <c r="Z307" s="292"/>
    </row>
    <row r="308" spans="1:26" ht="15" thickBot="1" x14ac:dyDescent="0.4">
      <c r="B308" s="328" t="s">
        <v>299</v>
      </c>
      <c r="C308" s="295">
        <v>45529</v>
      </c>
      <c r="D308" s="332">
        <v>118</v>
      </c>
      <c r="E308" s="332">
        <v>118</v>
      </c>
      <c r="F308" s="34"/>
      <c r="G308" s="298"/>
      <c r="H308" s="298"/>
      <c r="I308" s="34">
        <v>2</v>
      </c>
      <c r="J308" s="298"/>
      <c r="K308" s="298"/>
      <c r="L308" s="34"/>
      <c r="M308" s="298">
        <v>89</v>
      </c>
      <c r="N308" s="298">
        <v>89</v>
      </c>
      <c r="O308" s="34"/>
      <c r="P308" s="298">
        <v>132</v>
      </c>
      <c r="Q308" s="308">
        <v>37</v>
      </c>
      <c r="R308" s="34">
        <v>2</v>
      </c>
      <c r="S308" s="298"/>
      <c r="T308" s="298"/>
      <c r="U308" s="34"/>
      <c r="V308" s="24">
        <f t="shared" si="259"/>
        <v>4</v>
      </c>
      <c r="W308" s="302">
        <f>COUNT(E308,H308,K308,N308,Q308,T308)</f>
        <v>3</v>
      </c>
      <c r="X308" s="304">
        <f t="shared" ref="X308" si="308">IF(AND(D308&lt;&gt;E308,D308&gt;0),1,0)+IF(AND(G308&lt;&gt;H308,G308&gt;0),1,0)+IF(AND(J308&lt;&gt;K308,J308&gt;0),1,0)+IF(AND(M308&lt;&gt;N308,M308&gt;0),1,0)+IF(AND(P308&lt;&gt;Q308,P308&gt;0),1,0)</f>
        <v>1</v>
      </c>
      <c r="Y308" s="306">
        <f t="shared" ref="Y308" si="309">IF(AND(E308&lt;&gt;D308,E308&gt;0),1,0)+IF(AND(H308&lt;&gt;G308,H308&gt;0),1,0)+IF(AND(K308&lt;&gt;J308,K308&gt;0),1,0)+IF(AND(N308&lt;&gt;M308,N308&gt;0),1,0)+IF(AND(Q308&lt;&gt;P308,Q308&gt;0),1,0)</f>
        <v>1</v>
      </c>
      <c r="Z308" s="292"/>
    </row>
    <row r="309" spans="1:26" ht="15" thickBot="1" x14ac:dyDescent="0.4">
      <c r="B309" s="329"/>
      <c r="C309" s="294"/>
      <c r="D309" s="333"/>
      <c r="E309" s="333"/>
      <c r="F309" s="35"/>
      <c r="G309" s="299"/>
      <c r="H309" s="299"/>
      <c r="I309" s="35"/>
      <c r="J309" s="299"/>
      <c r="K309" s="299"/>
      <c r="L309" s="35"/>
      <c r="M309" s="299"/>
      <c r="N309" s="299"/>
      <c r="O309" s="35"/>
      <c r="P309" s="299"/>
      <c r="Q309" s="309"/>
      <c r="R309" s="35" t="s">
        <v>301</v>
      </c>
      <c r="S309" s="299"/>
      <c r="T309" s="299"/>
      <c r="U309" s="35"/>
      <c r="V309" s="24"/>
      <c r="W309" s="303"/>
      <c r="X309" s="305"/>
      <c r="Y309" s="307"/>
      <c r="Z309" s="292"/>
    </row>
    <row r="310" spans="1:26" ht="15" thickBot="1" x14ac:dyDescent="0.4">
      <c r="A310" s="27" t="s">
        <v>292</v>
      </c>
      <c r="B310" s="328" t="s">
        <v>293</v>
      </c>
      <c r="C310" s="295">
        <v>45530</v>
      </c>
      <c r="D310" s="332">
        <v>118</v>
      </c>
      <c r="E310" s="332">
        <v>118</v>
      </c>
      <c r="F310" s="34"/>
      <c r="G310" s="298"/>
      <c r="H310" s="298">
        <v>83</v>
      </c>
      <c r="I310" s="34"/>
      <c r="J310" s="298"/>
      <c r="K310" s="314">
        <v>83</v>
      </c>
      <c r="L310" s="34"/>
      <c r="M310" s="298">
        <v>89</v>
      </c>
      <c r="N310" s="298">
        <v>89</v>
      </c>
      <c r="O310" s="34"/>
      <c r="P310" s="308">
        <v>37</v>
      </c>
      <c r="Q310" s="308">
        <v>37</v>
      </c>
      <c r="R310" s="34">
        <v>2</v>
      </c>
      <c r="S310" s="298"/>
      <c r="T310" s="298"/>
      <c r="U310" s="34"/>
      <c r="V310" s="24">
        <f t="shared" si="259"/>
        <v>2</v>
      </c>
      <c r="W310" s="302">
        <f>COUNT(E310,H310,K310,N310,Q310,T310)</f>
        <v>5</v>
      </c>
      <c r="X310" s="304">
        <f t="shared" ref="X310" si="310">IF(AND(D310&lt;&gt;E310,D310&gt;0),1,0)+IF(AND(G310&lt;&gt;H310,G310&gt;0),1,0)+IF(AND(J310&lt;&gt;K310,J310&gt;0),1,0)+IF(AND(M310&lt;&gt;N310,M310&gt;0),1,0)+IF(AND(P310&lt;&gt;Q310,P310&gt;0),1,0)</f>
        <v>0</v>
      </c>
      <c r="Y310" s="306">
        <f t="shared" ref="Y310" si="311">IF(AND(E310&lt;&gt;D310,E310&gt;0),1,0)+IF(AND(H310&lt;&gt;G310,H310&gt;0),1,0)+IF(AND(K310&lt;&gt;J310,K310&gt;0),1,0)+IF(AND(N310&lt;&gt;M310,N310&gt;0),1,0)+IF(AND(Q310&lt;&gt;P310,Q310&gt;0),1,0)</f>
        <v>2</v>
      </c>
      <c r="Z310" s="292"/>
    </row>
    <row r="311" spans="1:26" ht="15" thickBot="1" x14ac:dyDescent="0.4">
      <c r="A311" s="27">
        <v>35</v>
      </c>
      <c r="B311" s="329"/>
      <c r="C311" s="294"/>
      <c r="D311" s="333"/>
      <c r="E311" s="333"/>
      <c r="F311" s="35"/>
      <c r="G311" s="299"/>
      <c r="H311" s="299"/>
      <c r="I311" s="35" t="s">
        <v>301</v>
      </c>
      <c r="J311" s="299"/>
      <c r="K311" s="315"/>
      <c r="L311" s="35"/>
      <c r="M311" s="299"/>
      <c r="N311" s="299"/>
      <c r="O311" s="35"/>
      <c r="P311" s="309"/>
      <c r="Q311" s="309"/>
      <c r="R311" s="35" t="s">
        <v>312</v>
      </c>
      <c r="S311" s="299"/>
      <c r="T311" s="299"/>
      <c r="U311" s="35"/>
      <c r="V311" s="24"/>
      <c r="W311" s="303"/>
      <c r="X311" s="305"/>
      <c r="Y311" s="307"/>
      <c r="Z311" s="292"/>
    </row>
    <row r="312" spans="1:26" ht="15" thickBot="1" x14ac:dyDescent="0.4">
      <c r="B312" s="328" t="s">
        <v>294</v>
      </c>
      <c r="C312" s="295">
        <v>45531</v>
      </c>
      <c r="D312" s="332">
        <v>118</v>
      </c>
      <c r="E312" s="332">
        <v>118</v>
      </c>
      <c r="F312" s="34"/>
      <c r="G312" s="298">
        <v>83</v>
      </c>
      <c r="H312" s="298">
        <v>83</v>
      </c>
      <c r="I312" s="34">
        <v>2</v>
      </c>
      <c r="J312" s="314">
        <v>83</v>
      </c>
      <c r="K312" s="314">
        <v>83</v>
      </c>
      <c r="L312" s="34">
        <v>2</v>
      </c>
      <c r="M312" s="298">
        <v>89</v>
      </c>
      <c r="N312" s="298">
        <v>89</v>
      </c>
      <c r="O312" s="34"/>
      <c r="P312" s="308">
        <v>37</v>
      </c>
      <c r="Q312" s="308">
        <v>37</v>
      </c>
      <c r="R312" s="34">
        <v>2</v>
      </c>
      <c r="S312" s="298"/>
      <c r="T312" s="298"/>
      <c r="U312" s="34"/>
      <c r="V312" s="24">
        <f t="shared" si="259"/>
        <v>6</v>
      </c>
      <c r="W312" s="302">
        <f>COUNT(E312,H312,K312,N312,Q312,T312)</f>
        <v>5</v>
      </c>
      <c r="X312" s="304">
        <f t="shared" ref="X312" si="312">IF(AND(D312&lt;&gt;E312,D312&gt;0),1,0)+IF(AND(G312&lt;&gt;H312,G312&gt;0),1,0)+IF(AND(J312&lt;&gt;K312,J312&gt;0),1,0)+IF(AND(M312&lt;&gt;N312,M312&gt;0),1,0)+IF(AND(P312&lt;&gt;Q312,P312&gt;0),1,0)</f>
        <v>0</v>
      </c>
      <c r="Y312" s="306">
        <f t="shared" ref="Y312" si="313">IF(AND(E312&lt;&gt;D312,E312&gt;0),1,0)+IF(AND(H312&lt;&gt;G312,H312&gt;0),1,0)+IF(AND(K312&lt;&gt;J312,K312&gt;0),1,0)+IF(AND(N312&lt;&gt;M312,N312&gt;0),1,0)+IF(AND(Q312&lt;&gt;P312,Q312&gt;0),1,0)</f>
        <v>0</v>
      </c>
      <c r="Z312" s="292"/>
    </row>
    <row r="313" spans="1:26" ht="15" thickBot="1" x14ac:dyDescent="0.4">
      <c r="B313" s="329"/>
      <c r="C313" s="294"/>
      <c r="D313" s="333"/>
      <c r="E313" s="333"/>
      <c r="F313" s="35"/>
      <c r="G313" s="299"/>
      <c r="H313" s="299"/>
      <c r="I313" s="35"/>
      <c r="J313" s="315"/>
      <c r="K313" s="315"/>
      <c r="L313" s="35"/>
      <c r="M313" s="299"/>
      <c r="N313" s="299"/>
      <c r="O313" s="35"/>
      <c r="P313" s="309"/>
      <c r="Q313" s="309"/>
      <c r="R313" s="35" t="s">
        <v>334</v>
      </c>
      <c r="S313" s="299"/>
      <c r="T313" s="299"/>
      <c r="U313" s="35"/>
      <c r="V313" s="24"/>
      <c r="W313" s="303"/>
      <c r="X313" s="305"/>
      <c r="Y313" s="307"/>
      <c r="Z313" s="292"/>
    </row>
    <row r="314" spans="1:26" ht="15" thickBot="1" x14ac:dyDescent="0.4">
      <c r="B314" s="328" t="s">
        <v>295</v>
      </c>
      <c r="C314" s="295">
        <v>45532</v>
      </c>
      <c r="D314" s="332">
        <v>118</v>
      </c>
      <c r="E314" s="298">
        <v>141</v>
      </c>
      <c r="F314" s="34"/>
      <c r="G314" s="298">
        <v>83</v>
      </c>
      <c r="H314" s="298">
        <v>83</v>
      </c>
      <c r="I314" s="34">
        <v>2</v>
      </c>
      <c r="J314" s="314">
        <v>83</v>
      </c>
      <c r="K314" s="314">
        <v>83</v>
      </c>
      <c r="L314" s="34">
        <v>2</v>
      </c>
      <c r="M314" s="298">
        <v>89</v>
      </c>
      <c r="N314" s="298">
        <v>89</v>
      </c>
      <c r="O314" s="34"/>
      <c r="P314" s="308">
        <v>37</v>
      </c>
      <c r="Q314" s="308">
        <v>37</v>
      </c>
      <c r="R314" s="34">
        <v>2</v>
      </c>
      <c r="S314" s="298"/>
      <c r="T314" s="298"/>
      <c r="U314" s="34"/>
      <c r="V314" s="24">
        <f t="shared" si="259"/>
        <v>6</v>
      </c>
      <c r="W314" s="302">
        <f>COUNT(E314,H314,K314,N314,Q314,T314)</f>
        <v>5</v>
      </c>
      <c r="X314" s="304">
        <f t="shared" ref="X314" si="314">IF(AND(D314&lt;&gt;E314,D314&gt;0),1,0)+IF(AND(G314&lt;&gt;H314,G314&gt;0),1,0)+IF(AND(J314&lt;&gt;K314,J314&gt;0),1,0)+IF(AND(M314&lt;&gt;N314,M314&gt;0),1,0)+IF(AND(P314&lt;&gt;Q314,P314&gt;0),1,0)</f>
        <v>1</v>
      </c>
      <c r="Y314" s="306">
        <f t="shared" ref="Y314" si="315">IF(AND(E314&lt;&gt;D314,E314&gt;0),1,0)+IF(AND(H314&lt;&gt;G314,H314&gt;0),1,0)+IF(AND(K314&lt;&gt;J314,K314&gt;0),1,0)+IF(AND(N314&lt;&gt;M314,N314&gt;0),1,0)+IF(AND(Q314&lt;&gt;P314,Q314&gt;0),1,0)</f>
        <v>1</v>
      </c>
      <c r="Z314" s="292"/>
    </row>
    <row r="315" spans="1:26" ht="15" thickBot="1" x14ac:dyDescent="0.4">
      <c r="B315" s="329"/>
      <c r="C315" s="294"/>
      <c r="D315" s="333"/>
      <c r="E315" s="299"/>
      <c r="F315" s="35" t="s">
        <v>241</v>
      </c>
      <c r="G315" s="299"/>
      <c r="H315" s="299"/>
      <c r="I315" s="35"/>
      <c r="J315" s="315"/>
      <c r="K315" s="315"/>
      <c r="L315" s="35"/>
      <c r="M315" s="299"/>
      <c r="N315" s="299"/>
      <c r="O315" s="35"/>
      <c r="P315" s="309"/>
      <c r="Q315" s="309"/>
      <c r="R315" s="35"/>
      <c r="S315" s="299"/>
      <c r="T315" s="299"/>
      <c r="U315" s="35"/>
      <c r="V315" s="24"/>
      <c r="W315" s="303"/>
      <c r="X315" s="305"/>
      <c r="Y315" s="307"/>
      <c r="Z315" s="292"/>
    </row>
    <row r="316" spans="1:26" ht="15" thickBot="1" x14ac:dyDescent="0.4">
      <c r="B316" s="328" t="s">
        <v>296</v>
      </c>
      <c r="C316" s="295">
        <v>45533</v>
      </c>
      <c r="D316" s="298">
        <v>141</v>
      </c>
      <c r="E316" s="298">
        <v>141</v>
      </c>
      <c r="F316" s="34">
        <v>1</v>
      </c>
      <c r="G316" s="298">
        <v>83</v>
      </c>
      <c r="H316" s="300"/>
      <c r="I316" s="34">
        <v>2</v>
      </c>
      <c r="J316" s="330">
        <v>83</v>
      </c>
      <c r="K316" s="298">
        <v>140</v>
      </c>
      <c r="L316" s="34"/>
      <c r="M316" s="298">
        <v>89</v>
      </c>
      <c r="N316" s="298">
        <v>89</v>
      </c>
      <c r="O316" s="34"/>
      <c r="P316" s="308">
        <v>37</v>
      </c>
      <c r="Q316" s="308">
        <v>63</v>
      </c>
      <c r="R316" s="34">
        <v>2</v>
      </c>
      <c r="S316" s="298"/>
      <c r="T316" s="298"/>
      <c r="U316" s="34"/>
      <c r="V316" s="24">
        <f t="shared" si="259"/>
        <v>5</v>
      </c>
      <c r="W316" s="302">
        <f>COUNT(E316,H316,K316,N316,Q316,T316)</f>
        <v>4</v>
      </c>
      <c r="X316" s="304">
        <f t="shared" ref="X316" si="316">IF(AND(D316&lt;&gt;E316,D316&gt;0),1,0)+IF(AND(G316&lt;&gt;H316,G316&gt;0),1,0)+IF(AND(J316&lt;&gt;K316,J316&gt;0),1,0)+IF(AND(M316&lt;&gt;N316,M316&gt;0),1,0)+IF(AND(P316&lt;&gt;Q316,P316&gt;0),1,0)</f>
        <v>3</v>
      </c>
      <c r="Y316" s="306">
        <f t="shared" ref="Y316" si="317">IF(AND(E316&lt;&gt;D316,E316&gt;0),1,0)+IF(AND(H316&lt;&gt;G316,H316&gt;0),1,0)+IF(AND(K316&lt;&gt;J316,K316&gt;0),1,0)+IF(AND(N316&lt;&gt;M316,N316&gt;0),1,0)+IF(AND(Q316&lt;&gt;P316,Q316&gt;0),1,0)</f>
        <v>2</v>
      </c>
      <c r="Z316" s="292"/>
    </row>
    <row r="317" spans="1:26" ht="15" thickBot="1" x14ac:dyDescent="0.4">
      <c r="B317" s="329"/>
      <c r="C317" s="294"/>
      <c r="D317" s="299"/>
      <c r="E317" s="299"/>
      <c r="F317" s="35" t="s">
        <v>320</v>
      </c>
      <c r="G317" s="299"/>
      <c r="H317" s="301"/>
      <c r="I317" s="35"/>
      <c r="J317" s="331"/>
      <c r="K317" s="299"/>
      <c r="L317" s="35" t="s">
        <v>241</v>
      </c>
      <c r="M317" s="299"/>
      <c r="N317" s="299"/>
      <c r="O317" s="35"/>
      <c r="P317" s="309"/>
      <c r="Q317" s="309"/>
      <c r="R317" s="35"/>
      <c r="S317" s="299"/>
      <c r="T317" s="299"/>
      <c r="U317" s="35"/>
      <c r="V317" s="24"/>
      <c r="W317" s="303"/>
      <c r="X317" s="305"/>
      <c r="Y317" s="307"/>
      <c r="Z317" s="292"/>
    </row>
    <row r="318" spans="1:26" ht="15" thickBot="1" x14ac:dyDescent="0.4">
      <c r="B318" s="328" t="s">
        <v>297</v>
      </c>
      <c r="C318" s="295">
        <v>45534</v>
      </c>
      <c r="D318" s="298">
        <v>141</v>
      </c>
      <c r="E318" s="298">
        <v>141</v>
      </c>
      <c r="F318" s="34">
        <v>1</v>
      </c>
      <c r="G318" s="300"/>
      <c r="H318" s="300">
        <v>139</v>
      </c>
      <c r="I318" s="34"/>
      <c r="J318" s="296">
        <v>140</v>
      </c>
      <c r="K318" s="298">
        <v>140</v>
      </c>
      <c r="L318" s="34">
        <v>1</v>
      </c>
      <c r="M318" s="298">
        <v>89</v>
      </c>
      <c r="N318" s="298"/>
      <c r="O318" s="34"/>
      <c r="P318" s="308">
        <v>63</v>
      </c>
      <c r="Q318" s="308">
        <v>63</v>
      </c>
      <c r="R318" s="34">
        <v>2</v>
      </c>
      <c r="S318" s="298"/>
      <c r="T318" s="298"/>
      <c r="U318" s="34"/>
      <c r="V318" s="24">
        <f t="shared" si="259"/>
        <v>4</v>
      </c>
      <c r="W318" s="302">
        <f>COUNT(E318,H318,K318,N318,Q318,T318)</f>
        <v>4</v>
      </c>
      <c r="X318" s="304">
        <f t="shared" ref="X318" si="318">IF(AND(D318&lt;&gt;E318,D318&gt;0),1,0)+IF(AND(G318&lt;&gt;H318,G318&gt;0),1,0)+IF(AND(J318&lt;&gt;K318,J318&gt;0),1,0)+IF(AND(M318&lt;&gt;N318,M318&gt;0),1,0)+IF(AND(P318&lt;&gt;Q318,P318&gt;0),1,0)</f>
        <v>1</v>
      </c>
      <c r="Y318" s="306">
        <f t="shared" ref="Y318" si="319">IF(AND(E318&lt;&gt;D318,E318&gt;0),1,0)+IF(AND(H318&lt;&gt;G318,H318&gt;0),1,0)+IF(AND(K318&lt;&gt;J318,K318&gt;0),1,0)+IF(AND(N318&lt;&gt;M318,N318&gt;0),1,0)+IF(AND(Q318&lt;&gt;P318,Q318&gt;0),1,0)</f>
        <v>1</v>
      </c>
      <c r="Z318" s="292"/>
    </row>
    <row r="319" spans="1:26" ht="15" thickBot="1" x14ac:dyDescent="0.4">
      <c r="B319" s="329"/>
      <c r="C319" s="294"/>
      <c r="D319" s="299"/>
      <c r="E319" s="299"/>
      <c r="F319" s="35"/>
      <c r="G319" s="301"/>
      <c r="H319" s="301"/>
      <c r="I319" s="35" t="s">
        <v>241</v>
      </c>
      <c r="J319" s="297"/>
      <c r="K319" s="299"/>
      <c r="L319" s="35"/>
      <c r="M319" s="299"/>
      <c r="N319" s="299"/>
      <c r="O319" s="35"/>
      <c r="P319" s="309"/>
      <c r="Q319" s="309"/>
      <c r="R319" s="35"/>
      <c r="S319" s="299"/>
      <c r="T319" s="299"/>
      <c r="U319" s="35"/>
      <c r="V319" s="24"/>
      <c r="W319" s="303"/>
      <c r="X319" s="305"/>
      <c r="Y319" s="307"/>
      <c r="Z319" s="292"/>
    </row>
    <row r="320" spans="1:26" ht="15" thickBot="1" x14ac:dyDescent="0.4">
      <c r="B320" s="328" t="s">
        <v>298</v>
      </c>
      <c r="C320" s="295">
        <v>45535</v>
      </c>
      <c r="D320" s="298">
        <v>141</v>
      </c>
      <c r="E320" s="298"/>
      <c r="F320" s="34">
        <v>1</v>
      </c>
      <c r="G320" s="300">
        <v>139</v>
      </c>
      <c r="H320" s="300">
        <v>139</v>
      </c>
      <c r="I320" s="34"/>
      <c r="J320" s="296">
        <v>140</v>
      </c>
      <c r="K320" s="298">
        <v>140</v>
      </c>
      <c r="L320" s="34">
        <v>1</v>
      </c>
      <c r="M320" s="298"/>
      <c r="N320" s="298"/>
      <c r="O320" s="34"/>
      <c r="P320" s="308">
        <v>63</v>
      </c>
      <c r="Q320" s="308">
        <v>63</v>
      </c>
      <c r="R320" s="34">
        <v>2</v>
      </c>
      <c r="S320" s="298"/>
      <c r="T320" s="298"/>
      <c r="U320" s="34"/>
      <c r="V320" s="24">
        <f t="shared" si="259"/>
        <v>4</v>
      </c>
      <c r="W320" s="302">
        <f>COUNT(E320,H320,K320,N320,Q320,T320)</f>
        <v>3</v>
      </c>
      <c r="X320" s="304">
        <f t="shared" ref="X320" si="320">IF(AND(D320&lt;&gt;E320,D320&gt;0),1,0)+IF(AND(G320&lt;&gt;H320,G320&gt;0),1,0)+IF(AND(J320&lt;&gt;K320,J320&gt;0),1,0)+IF(AND(M320&lt;&gt;N320,M320&gt;0),1,0)+IF(AND(P320&lt;&gt;Q320,P320&gt;0),1,0)</f>
        <v>1</v>
      </c>
      <c r="Y320" s="306">
        <f t="shared" ref="Y320" si="321">IF(AND(E320&lt;&gt;D320,E320&gt;0),1,0)+IF(AND(H320&lt;&gt;G320,H320&gt;0),1,0)+IF(AND(K320&lt;&gt;J320,K320&gt;0),1,0)+IF(AND(N320&lt;&gt;M320,N320&gt;0),1,0)+IF(AND(Q320&lt;&gt;P320,Q320&gt;0),1,0)</f>
        <v>0</v>
      </c>
      <c r="Z320" s="292"/>
    </row>
    <row r="321" spans="1:26" ht="15" thickBot="1" x14ac:dyDescent="0.4">
      <c r="B321" s="329"/>
      <c r="C321" s="294"/>
      <c r="D321" s="299"/>
      <c r="E321" s="299"/>
      <c r="F321" s="35"/>
      <c r="G321" s="301"/>
      <c r="H321" s="301"/>
      <c r="I321" s="35"/>
      <c r="J321" s="297"/>
      <c r="K321" s="299"/>
      <c r="L321" s="35"/>
      <c r="M321" s="299"/>
      <c r="N321" s="299"/>
      <c r="O321" s="35"/>
      <c r="P321" s="309"/>
      <c r="Q321" s="309"/>
      <c r="R321" s="35"/>
      <c r="S321" s="299"/>
      <c r="T321" s="299"/>
      <c r="U321" s="35"/>
      <c r="V321" s="24"/>
      <c r="W321" s="303"/>
      <c r="X321" s="305"/>
      <c r="Y321" s="307"/>
      <c r="Z321" s="292"/>
    </row>
    <row r="322" spans="1:26" ht="15" thickBot="1" x14ac:dyDescent="0.4">
      <c r="B322" s="328" t="s">
        <v>299</v>
      </c>
      <c r="C322" s="318">
        <v>45536</v>
      </c>
      <c r="D322" s="296"/>
      <c r="E322" s="298"/>
      <c r="F322" s="34"/>
      <c r="G322" s="300">
        <v>139</v>
      </c>
      <c r="H322" s="300">
        <v>139</v>
      </c>
      <c r="I322" s="34"/>
      <c r="J322" s="296">
        <v>140</v>
      </c>
      <c r="K322" s="298"/>
      <c r="L322" s="34">
        <v>1</v>
      </c>
      <c r="M322" s="298"/>
      <c r="N322" s="310">
        <v>133</v>
      </c>
      <c r="O322" s="34"/>
      <c r="P322" s="308">
        <v>63</v>
      </c>
      <c r="Q322" s="308">
        <v>63</v>
      </c>
      <c r="R322" s="34">
        <v>2</v>
      </c>
      <c r="S322" s="298"/>
      <c r="T322" s="298"/>
      <c r="U322" s="34"/>
      <c r="V322" s="24">
        <f t="shared" si="259"/>
        <v>3</v>
      </c>
      <c r="W322" s="302">
        <f>COUNT(E322,H322,K322,N322,Q322,T322)</f>
        <v>3</v>
      </c>
      <c r="X322" s="304">
        <f t="shared" ref="X322" si="322">IF(AND(D322&lt;&gt;E322,D322&gt;0),1,0)+IF(AND(G322&lt;&gt;H322,G322&gt;0),1,0)+IF(AND(J322&lt;&gt;K322,J322&gt;0),1,0)+IF(AND(M322&lt;&gt;N322,M322&gt;0),1,0)+IF(AND(P322&lt;&gt;Q322,P322&gt;0),1,0)</f>
        <v>1</v>
      </c>
      <c r="Y322" s="306">
        <f>IF(AND(E322&lt;&gt;D322,E322&gt;0),1,0)+IF(AND(H322&lt;&gt;G322,H322&gt;0),1,0)+IF(AND(K322&lt;&gt;J322,K322&gt;0),1,0)+IF(AND(N322&lt;&gt;M322,200&gt;N322&gt;0),1,0)+IF(AND(Q322&lt;&gt;P322,Q322&gt;0),1,0)</f>
        <v>1</v>
      </c>
      <c r="Z322" s="292"/>
    </row>
    <row r="323" spans="1:26" ht="15" thickBot="1" x14ac:dyDescent="0.4">
      <c r="B323" s="329"/>
      <c r="C323" s="319"/>
      <c r="D323" s="297"/>
      <c r="E323" s="299"/>
      <c r="F323" s="35"/>
      <c r="G323" s="301"/>
      <c r="H323" s="301"/>
      <c r="I323" s="35"/>
      <c r="J323" s="297"/>
      <c r="K323" s="299"/>
      <c r="L323" s="35"/>
      <c r="M323" s="299"/>
      <c r="N323" s="311"/>
      <c r="O323" s="35" t="s">
        <v>218</v>
      </c>
      <c r="P323" s="309"/>
      <c r="Q323" s="309"/>
      <c r="R323" s="35"/>
      <c r="S323" s="299"/>
      <c r="T323" s="299"/>
      <c r="U323" s="35"/>
      <c r="V323" s="24"/>
      <c r="W323" s="303"/>
      <c r="X323" s="305"/>
      <c r="Y323" s="307"/>
      <c r="Z323" s="292"/>
    </row>
    <row r="324" spans="1:26" ht="15" thickBot="1" x14ac:dyDescent="0.4">
      <c r="A324" s="27" t="s">
        <v>292</v>
      </c>
      <c r="B324" s="328" t="s">
        <v>293</v>
      </c>
      <c r="C324" s="318">
        <v>45537</v>
      </c>
      <c r="D324" s="296"/>
      <c r="E324" s="298"/>
      <c r="F324" s="34"/>
      <c r="G324" s="300">
        <v>139</v>
      </c>
      <c r="H324" s="298">
        <v>139</v>
      </c>
      <c r="I324" s="34"/>
      <c r="J324" s="300"/>
      <c r="K324" s="300">
        <v>138</v>
      </c>
      <c r="L324" s="34"/>
      <c r="M324" s="310">
        <v>133</v>
      </c>
      <c r="N324" s="310">
        <v>133</v>
      </c>
      <c r="O324" s="34">
        <v>2</v>
      </c>
      <c r="P324" s="308">
        <v>63</v>
      </c>
      <c r="Q324" s="298"/>
      <c r="R324" s="34">
        <v>2</v>
      </c>
      <c r="S324" s="298"/>
      <c r="T324" s="298"/>
      <c r="U324" s="34"/>
      <c r="V324" s="24">
        <f t="shared" ref="V324:V386" si="323">F324+I324+L324+O324+R324</f>
        <v>4</v>
      </c>
      <c r="W324" s="302">
        <f>COUNT(E324,H324,K324,N324,Q324,T324)</f>
        <v>3</v>
      </c>
      <c r="X324" s="304">
        <f t="shared" ref="X324" si="324">IF(AND(D324&lt;&gt;E324,D324&gt;0),1,0)+IF(AND(G324&lt;&gt;H324,G324&gt;0),1,0)+IF(AND(J324&lt;&gt;K324,J324&gt;0),1,0)+IF(AND(M324&lt;&gt;N324,M324&gt;0),1,0)+IF(AND(P324&lt;&gt;Q324,P324&gt;0),1,0)</f>
        <v>1</v>
      </c>
      <c r="Y324" s="306">
        <f>IF(AND(E324&lt;&gt;D324,E324&gt;0),1,0)+IF(AND(H324&lt;&gt;G324,H324&gt;0),1,0)+IF(AND(K324&lt;&gt;J324,K324&gt;0),1,0)+IF(AND(N324&lt;&gt;M324,N324&gt;0),1,0)+IF(AND(Q324&lt;&gt;P324,Q324&gt;0),1,0)</f>
        <v>1</v>
      </c>
      <c r="Z324" s="292"/>
    </row>
    <row r="325" spans="1:26" ht="15" thickBot="1" x14ac:dyDescent="0.4">
      <c r="A325" s="27">
        <v>36</v>
      </c>
      <c r="B325" s="329"/>
      <c r="C325" s="319"/>
      <c r="D325" s="297"/>
      <c r="E325" s="299"/>
      <c r="F325" s="35"/>
      <c r="G325" s="301"/>
      <c r="H325" s="299"/>
      <c r="I325" s="35"/>
      <c r="J325" s="301"/>
      <c r="K325" s="301"/>
      <c r="L325" s="35"/>
      <c r="M325" s="311"/>
      <c r="N325" s="311"/>
      <c r="O325" s="35" t="s">
        <v>218</v>
      </c>
      <c r="P325" s="309"/>
      <c r="Q325" s="299"/>
      <c r="R325" s="35"/>
      <c r="S325" s="299"/>
      <c r="T325" s="299"/>
      <c r="U325" s="35"/>
      <c r="V325" s="24"/>
      <c r="W325" s="303"/>
      <c r="X325" s="305"/>
      <c r="Y325" s="307"/>
      <c r="Z325" s="292"/>
    </row>
    <row r="326" spans="1:26" ht="15" thickBot="1" x14ac:dyDescent="0.4">
      <c r="B326" s="328" t="s">
        <v>294</v>
      </c>
      <c r="C326" s="318">
        <v>45538</v>
      </c>
      <c r="D326" s="296"/>
      <c r="E326" s="298"/>
      <c r="F326" s="34"/>
      <c r="G326" s="298">
        <v>139</v>
      </c>
      <c r="H326" s="298"/>
      <c r="I326" s="34"/>
      <c r="J326" s="300">
        <v>138</v>
      </c>
      <c r="K326" s="298">
        <v>138</v>
      </c>
      <c r="L326" s="34"/>
      <c r="M326" s="310">
        <v>133</v>
      </c>
      <c r="N326" s="310">
        <v>133</v>
      </c>
      <c r="O326" s="35">
        <v>2</v>
      </c>
      <c r="P326" s="298"/>
      <c r="Q326" s="298"/>
      <c r="R326" s="34"/>
      <c r="S326" s="298"/>
      <c r="T326" s="298"/>
      <c r="U326" s="34"/>
      <c r="V326" s="24">
        <f>F326+I326+L326+O326+R326</f>
        <v>2</v>
      </c>
      <c r="W326" s="302">
        <f>COUNT(E326,H326,K326,N326,Q326,T326)</f>
        <v>2</v>
      </c>
      <c r="X326" s="304">
        <f t="shared" ref="X326" si="325">IF(AND(D326&lt;&gt;E326,D326&gt;0),1,0)+IF(AND(G326&lt;&gt;H326,G326&gt;0),1,0)+IF(AND(J326&lt;&gt;K326,J326&gt;0),1,0)+IF(AND(M326&lt;&gt;N326,M326&gt;0),1,0)+IF(AND(P326&lt;&gt;Q326,P326&gt;0),1,0)</f>
        <v>1</v>
      </c>
      <c r="Y326" s="306">
        <f t="shared" ref="Y326" si="326">IF(AND(E326&lt;&gt;D326,E326&gt;0),1,0)+IF(AND(H326&lt;&gt;G326,H326&gt;0),1,0)+IF(AND(K326&lt;&gt;J326,K326&gt;0),1,0)+IF(AND(N326&lt;&gt;M326,200&gt;N326&gt;0),1,0)+IF(AND(Q326&lt;&gt;P326,Q326&gt;0),1,0)</f>
        <v>0</v>
      </c>
      <c r="Z326" s="292"/>
    </row>
    <row r="327" spans="1:26" ht="15" thickBot="1" x14ac:dyDescent="0.4">
      <c r="B327" s="329"/>
      <c r="C327" s="319"/>
      <c r="D327" s="297"/>
      <c r="E327" s="299"/>
      <c r="F327" s="35"/>
      <c r="G327" s="299"/>
      <c r="H327" s="299"/>
      <c r="I327" s="35"/>
      <c r="J327" s="301"/>
      <c r="K327" s="299"/>
      <c r="L327" s="35"/>
      <c r="M327" s="311"/>
      <c r="N327" s="311"/>
      <c r="O327" s="1" t="s">
        <v>218</v>
      </c>
      <c r="P327" s="299"/>
      <c r="Q327" s="299"/>
      <c r="R327" s="35"/>
      <c r="S327" s="299"/>
      <c r="T327" s="299"/>
      <c r="U327" s="35"/>
      <c r="V327" s="24"/>
      <c r="W327" s="303"/>
      <c r="X327" s="305"/>
      <c r="Y327" s="307"/>
      <c r="Z327" s="292"/>
    </row>
    <row r="328" spans="1:26" ht="15" thickBot="1" x14ac:dyDescent="0.4">
      <c r="B328" s="328" t="s">
        <v>295</v>
      </c>
      <c r="C328" s="318">
        <v>45539</v>
      </c>
      <c r="D328" s="296"/>
      <c r="E328" s="298"/>
      <c r="F328" s="34"/>
      <c r="G328" s="298"/>
      <c r="H328" s="298"/>
      <c r="I328" s="34"/>
      <c r="J328" s="298">
        <v>138</v>
      </c>
      <c r="K328" s="298">
        <v>138</v>
      </c>
      <c r="L328" s="34"/>
      <c r="M328" s="310">
        <v>133</v>
      </c>
      <c r="N328" s="298"/>
      <c r="O328" s="34">
        <v>2</v>
      </c>
      <c r="P328" s="298"/>
      <c r="Q328" s="298"/>
      <c r="R328" s="34"/>
      <c r="S328" s="298"/>
      <c r="T328" s="298"/>
      <c r="U328" s="34"/>
      <c r="V328" s="24">
        <f t="shared" si="323"/>
        <v>2</v>
      </c>
      <c r="W328" s="302">
        <f>COUNT(E328,H328,K328,N328,Q328,T328)</f>
        <v>1</v>
      </c>
      <c r="X328" s="304">
        <f t="shared" ref="X328" si="327">IF(AND(D328&lt;&gt;E328,D328&gt;0),1,0)+IF(AND(G328&lt;&gt;H328,G328&gt;0),1,0)+IF(AND(J328&lt;&gt;K328,J328&gt;0),1,0)+IF(AND(M328&lt;&gt;N328,M328&gt;0),1,0)+IF(AND(P328&lt;&gt;Q328,P328&gt;0),1,0)</f>
        <v>1</v>
      </c>
      <c r="Y328" s="306">
        <f t="shared" ref="Y328" si="328">IF(AND(E328&lt;&gt;D328,E328&gt;0),1,0)+IF(AND(H328&lt;&gt;G328,H328&gt;0),1,0)+IF(AND(K328&lt;&gt;J328,K328&gt;0),1,0)+IF(AND(N328&lt;&gt;M328,200&gt;N328&gt;0),1,0)+IF(AND(Q328&lt;&gt;P328,Q328&gt;0),1,0)</f>
        <v>1</v>
      </c>
      <c r="Z328" s="292"/>
    </row>
    <row r="329" spans="1:26" ht="15" thickBot="1" x14ac:dyDescent="0.4">
      <c r="B329" s="329"/>
      <c r="C329" s="319"/>
      <c r="D329" s="297"/>
      <c r="E329" s="299"/>
      <c r="F329" s="35"/>
      <c r="G329" s="299"/>
      <c r="H329" s="299"/>
      <c r="I329" s="35"/>
      <c r="J329" s="299"/>
      <c r="K329" s="299"/>
      <c r="L329" s="35"/>
      <c r="M329" s="311"/>
      <c r="N329" s="299"/>
      <c r="O329" s="35"/>
      <c r="P329" s="299"/>
      <c r="Q329" s="299"/>
      <c r="R329" s="35"/>
      <c r="S329" s="299"/>
      <c r="T329" s="299"/>
      <c r="U329" s="35"/>
      <c r="V329" s="24"/>
      <c r="W329" s="303"/>
      <c r="X329" s="305"/>
      <c r="Y329" s="307"/>
      <c r="Z329" s="292"/>
    </row>
    <row r="330" spans="1:26" ht="15" thickBot="1" x14ac:dyDescent="0.4">
      <c r="B330" s="293" t="s">
        <v>296</v>
      </c>
      <c r="C330" s="318">
        <v>45540</v>
      </c>
      <c r="D330" s="322"/>
      <c r="E330" s="324"/>
      <c r="F330" s="255"/>
      <c r="G330" s="324"/>
      <c r="H330" s="324"/>
      <c r="I330" s="255"/>
      <c r="J330" s="298">
        <v>138</v>
      </c>
      <c r="K330" s="324"/>
      <c r="L330" s="255"/>
      <c r="M330" s="324"/>
      <c r="N330" s="324"/>
      <c r="O330" s="255"/>
      <c r="P330" s="324"/>
      <c r="Q330" s="324"/>
      <c r="R330" s="255"/>
      <c r="S330" s="324"/>
      <c r="T330" s="324"/>
      <c r="U330" s="34"/>
      <c r="V330" s="24">
        <f t="shared" si="323"/>
        <v>0</v>
      </c>
      <c r="W330" s="302">
        <f>COUNT(E330,H330,K330,N330,Q330,T330)</f>
        <v>0</v>
      </c>
      <c r="X330" s="304">
        <f t="shared" ref="X330" si="329">IF(AND(D330&lt;&gt;E330,D330&gt;0),1,0)+IF(AND(G330&lt;&gt;H330,G330&gt;0),1,0)+IF(AND(J330&lt;&gt;K330,J330&gt;0),1,0)+IF(AND(M330&lt;&gt;N330,M330&gt;0),1,0)+IF(AND(P330&lt;&gt;Q330,P330&gt;0),1,0)</f>
        <v>1</v>
      </c>
      <c r="Y330" s="306">
        <f t="shared" ref="Y330" si="330">IF(AND(E330&lt;&gt;D330,E330&gt;0),1,0)+IF(AND(H330&lt;&gt;G330,H330&gt;0),1,0)+IF(AND(K330&lt;&gt;J330,K330&gt;0),1,0)+IF(AND(N330&lt;&gt;M330,N330&gt;0),1,0)+IF(AND(Q330&lt;&gt;P330,Q330&gt;0),1,0)</f>
        <v>0</v>
      </c>
      <c r="Z330" s="292"/>
    </row>
    <row r="331" spans="1:26" ht="15" thickBot="1" x14ac:dyDescent="0.4">
      <c r="B331" s="294"/>
      <c r="C331" s="319"/>
      <c r="D331" s="323"/>
      <c r="E331" s="325"/>
      <c r="F331" s="256"/>
      <c r="G331" s="325"/>
      <c r="H331" s="325"/>
      <c r="I331" s="256"/>
      <c r="J331" s="299"/>
      <c r="K331" s="325"/>
      <c r="L331" s="256"/>
      <c r="M331" s="325"/>
      <c r="N331" s="325"/>
      <c r="O331" s="256"/>
      <c r="P331" s="325"/>
      <c r="Q331" s="325"/>
      <c r="R331" s="256"/>
      <c r="S331" s="325"/>
      <c r="T331" s="325"/>
      <c r="U331" s="35"/>
      <c r="V331" s="24"/>
      <c r="W331" s="303"/>
      <c r="X331" s="305"/>
      <c r="Y331" s="307"/>
      <c r="Z331" s="292"/>
    </row>
    <row r="332" spans="1:26" ht="15" thickBot="1" x14ac:dyDescent="0.4">
      <c r="B332" s="293" t="s">
        <v>297</v>
      </c>
      <c r="C332" s="318">
        <v>45541</v>
      </c>
      <c r="D332" s="322"/>
      <c r="E332" s="324"/>
      <c r="F332" s="255"/>
      <c r="G332" s="324"/>
      <c r="H332" s="324"/>
      <c r="I332" s="255"/>
      <c r="J332" s="324"/>
      <c r="K332" s="324"/>
      <c r="L332" s="255"/>
      <c r="M332" s="324"/>
      <c r="N332" s="324"/>
      <c r="O332" s="255"/>
      <c r="P332" s="324"/>
      <c r="Q332" s="324"/>
      <c r="R332" s="255"/>
      <c r="S332" s="324"/>
      <c r="T332" s="324"/>
      <c r="U332" s="34"/>
      <c r="V332" s="24">
        <f t="shared" si="323"/>
        <v>0</v>
      </c>
      <c r="W332" s="302">
        <f t="shared" ref="W332" si="331">COUNT(E332,H332,K332,N332,Q332,T332)</f>
        <v>0</v>
      </c>
      <c r="X332" s="304">
        <f t="shared" ref="X332" si="332">IF(AND(D332&lt;&gt;E332,D332&gt;0),1,0)+IF(AND(G332&lt;&gt;H332,G332&gt;0),1,0)+IF(AND(J332&lt;&gt;K332,J332&gt;0),1,0)+IF(AND(M332&lt;&gt;N332,M332&gt;0),1,0)+IF(AND(P332&lt;&gt;Q332,P332&gt;0),1,0)</f>
        <v>0</v>
      </c>
      <c r="Y332" s="306">
        <f t="shared" ref="Y332" si="333">IF(AND(E332&lt;&gt;D332,E332&gt;0),1,0)+IF(AND(H332&lt;&gt;G332,H332&gt;0),1,0)+IF(AND(K332&lt;&gt;J332,K332&gt;0),1,0)+IF(AND(N332&lt;&gt;M332,N332&gt;0),1,0)+IF(AND(Q332&lt;&gt;P332,Q332&gt;0),1,0)</f>
        <v>0</v>
      </c>
      <c r="Z332" s="292"/>
    </row>
    <row r="333" spans="1:26" ht="15" thickBot="1" x14ac:dyDescent="0.4">
      <c r="B333" s="294"/>
      <c r="C333" s="319"/>
      <c r="D333" s="323"/>
      <c r="E333" s="325"/>
      <c r="F333" s="256"/>
      <c r="G333" s="325"/>
      <c r="H333" s="325"/>
      <c r="I333" s="256"/>
      <c r="J333" s="325"/>
      <c r="K333" s="325"/>
      <c r="L333" s="256"/>
      <c r="M333" s="325"/>
      <c r="N333" s="325"/>
      <c r="O333" s="256"/>
      <c r="P333" s="325"/>
      <c r="Q333" s="325"/>
      <c r="R333" s="256"/>
      <c r="S333" s="325"/>
      <c r="T333" s="325"/>
      <c r="U333" s="35"/>
      <c r="V333" s="24"/>
      <c r="W333" s="303"/>
      <c r="X333" s="305"/>
      <c r="Y333" s="307"/>
      <c r="Z333" s="292"/>
    </row>
    <row r="334" spans="1:26" ht="15" thickBot="1" x14ac:dyDescent="0.4">
      <c r="B334" s="293" t="s">
        <v>298</v>
      </c>
      <c r="C334" s="318">
        <v>45542</v>
      </c>
      <c r="D334" s="322"/>
      <c r="E334" s="324"/>
      <c r="F334" s="255"/>
      <c r="G334" s="324"/>
      <c r="H334" s="324"/>
      <c r="I334" s="255"/>
      <c r="J334" s="324"/>
      <c r="K334" s="324"/>
      <c r="L334" s="255"/>
      <c r="M334" s="324"/>
      <c r="N334" s="324"/>
      <c r="O334" s="255"/>
      <c r="P334" s="324"/>
      <c r="Q334" s="324"/>
      <c r="R334" s="255"/>
      <c r="S334" s="324"/>
      <c r="T334" s="324"/>
      <c r="U334" s="34"/>
      <c r="V334" s="24">
        <f t="shared" si="323"/>
        <v>0</v>
      </c>
      <c r="W334" s="302">
        <f t="shared" ref="W334" si="334">COUNT(E334,H334,K334,N334,Q334,T334)</f>
        <v>0</v>
      </c>
      <c r="X334" s="304">
        <f t="shared" ref="X334" si="335">IF(AND(D334&lt;&gt;E334,D334&gt;0),1,0)+IF(AND(G334&lt;&gt;H334,G334&gt;0),1,0)+IF(AND(J334&lt;&gt;K334,J334&gt;0),1,0)+IF(AND(M334&lt;&gt;N334,M334&gt;0),1,0)+IF(AND(P334&lt;&gt;Q334,P334&gt;0),1,0)</f>
        <v>0</v>
      </c>
      <c r="Y334" s="306">
        <f t="shared" ref="Y334" si="336">IF(AND(E334&lt;&gt;D334,E334&gt;0),1,0)+IF(AND(H334&lt;&gt;G334,H334&gt;0),1,0)+IF(AND(K334&lt;&gt;J334,K334&gt;0),1,0)+IF(AND(N334&lt;&gt;M334,N334&gt;0),1,0)+IF(AND(Q334&lt;&gt;P334,Q334&gt;0),1,0)</f>
        <v>0</v>
      </c>
      <c r="Z334" s="292"/>
    </row>
    <row r="335" spans="1:26" ht="15" thickBot="1" x14ac:dyDescent="0.4">
      <c r="B335" s="294"/>
      <c r="C335" s="319"/>
      <c r="D335" s="323"/>
      <c r="E335" s="325"/>
      <c r="F335" s="256"/>
      <c r="G335" s="325"/>
      <c r="H335" s="325"/>
      <c r="I335" s="256"/>
      <c r="J335" s="325"/>
      <c r="K335" s="325"/>
      <c r="L335" s="256"/>
      <c r="M335" s="325"/>
      <c r="N335" s="325"/>
      <c r="O335" s="256"/>
      <c r="P335" s="325"/>
      <c r="Q335" s="325"/>
      <c r="R335" s="256"/>
      <c r="S335" s="325"/>
      <c r="T335" s="325"/>
      <c r="U335" s="35"/>
      <c r="V335" s="24"/>
      <c r="W335" s="303"/>
      <c r="X335" s="305"/>
      <c r="Y335" s="307"/>
      <c r="Z335" s="292"/>
    </row>
    <row r="336" spans="1:26" ht="15" thickBot="1" x14ac:dyDescent="0.4">
      <c r="B336" s="293" t="s">
        <v>299</v>
      </c>
      <c r="C336" s="318">
        <v>45543</v>
      </c>
      <c r="D336" s="322"/>
      <c r="E336" s="324"/>
      <c r="F336" s="255"/>
      <c r="G336" s="324"/>
      <c r="H336" s="308">
        <v>116</v>
      </c>
      <c r="I336" s="255"/>
      <c r="J336" s="324"/>
      <c r="K336" s="324"/>
      <c r="L336" s="255"/>
      <c r="M336" s="324"/>
      <c r="N336" s="324"/>
      <c r="O336" s="255"/>
      <c r="P336" s="326"/>
      <c r="Q336" s="326"/>
      <c r="R336" s="255"/>
      <c r="S336" s="324"/>
      <c r="T336" s="324"/>
      <c r="U336" s="34"/>
      <c r="V336" s="24">
        <f t="shared" si="323"/>
        <v>0</v>
      </c>
      <c r="W336" s="302">
        <f t="shared" ref="W336" si="337">COUNT(E336,H336,K336,N336,Q336,T336)</f>
        <v>1</v>
      </c>
      <c r="X336" s="304">
        <f t="shared" ref="X336" si="338">IF(AND(D336&lt;&gt;E336,D336&gt;0),1,0)+IF(AND(G336&lt;&gt;H336,G336&gt;0),1,0)+IF(AND(J336&lt;&gt;K336,J336&gt;0),1,0)+IF(AND(M336&lt;&gt;N336,M336&gt;0),1,0)+IF(AND(P336&lt;&gt;Q336,P336&gt;0),1,0)</f>
        <v>0</v>
      </c>
      <c r="Y336" s="306">
        <f t="shared" ref="Y336" si="339">IF(AND(E336&lt;&gt;D336,E336&gt;0),1,0)+IF(AND(H336&lt;&gt;G336,H336&gt;0),1,0)+IF(AND(K336&lt;&gt;J336,K336&gt;0),1,0)+IF(AND(N336&lt;&gt;M336,N336&gt;0),1,0)+IF(AND(Q336&lt;&gt;P336,Q336&gt;0),1,0)</f>
        <v>1</v>
      </c>
      <c r="Z336" s="292"/>
    </row>
    <row r="337" spans="1:26" ht="15" thickBot="1" x14ac:dyDescent="0.4">
      <c r="B337" s="294"/>
      <c r="C337" s="319"/>
      <c r="D337" s="323"/>
      <c r="E337" s="325"/>
      <c r="F337" s="256"/>
      <c r="G337" s="325"/>
      <c r="H337" s="309"/>
      <c r="I337" s="256" t="s">
        <v>301</v>
      </c>
      <c r="J337" s="325"/>
      <c r="K337" s="325"/>
      <c r="L337" s="256"/>
      <c r="M337" s="325"/>
      <c r="N337" s="325"/>
      <c r="O337" s="256"/>
      <c r="P337" s="327"/>
      <c r="Q337" s="327"/>
      <c r="R337" s="256"/>
      <c r="S337" s="325"/>
      <c r="T337" s="325"/>
      <c r="U337" s="35"/>
      <c r="V337" s="24"/>
      <c r="W337" s="303"/>
      <c r="X337" s="305"/>
      <c r="Y337" s="307"/>
      <c r="Z337" s="292"/>
    </row>
    <row r="338" spans="1:26" ht="15" thickBot="1" x14ac:dyDescent="0.4">
      <c r="A338" s="27" t="s">
        <v>292</v>
      </c>
      <c r="B338" s="293" t="s">
        <v>293</v>
      </c>
      <c r="C338" s="318">
        <v>45544</v>
      </c>
      <c r="D338" s="298"/>
      <c r="E338" s="298">
        <v>142</v>
      </c>
      <c r="F338" s="34"/>
      <c r="G338" s="308">
        <v>116</v>
      </c>
      <c r="H338" s="308">
        <v>116</v>
      </c>
      <c r="I338" s="34">
        <v>2</v>
      </c>
      <c r="J338" s="298"/>
      <c r="K338" s="298"/>
      <c r="L338" s="34"/>
      <c r="M338" s="298"/>
      <c r="N338" s="308">
        <v>111</v>
      </c>
      <c r="O338" s="34"/>
      <c r="P338" s="296"/>
      <c r="Q338" s="298">
        <v>136</v>
      </c>
      <c r="R338" s="34"/>
      <c r="S338" s="298"/>
      <c r="T338" s="298"/>
      <c r="U338" s="34"/>
      <c r="V338" s="24">
        <f t="shared" si="323"/>
        <v>2</v>
      </c>
      <c r="W338" s="302">
        <f t="shared" ref="W338" si="340">COUNT(E338,H338,K338,N338,Q338,T338)</f>
        <v>4</v>
      </c>
      <c r="X338" s="304">
        <f t="shared" ref="X338" si="341">IF(AND(D338&lt;&gt;E338,D338&gt;0),1,0)+IF(AND(G338&lt;&gt;H338,G338&gt;0),1,0)+IF(AND(J338&lt;&gt;K338,J338&gt;0),1,0)+IF(AND(M338&lt;&gt;N338,M338&gt;0),1,0)+IF(AND(P338&lt;&gt;Q338,P338&gt;0),1,0)</f>
        <v>0</v>
      </c>
      <c r="Y338" s="306">
        <f t="shared" ref="Y338" si="342">IF(AND(E338&lt;&gt;D338,E338&gt;0),1,0)+IF(AND(H338&lt;&gt;G338,H338&gt;0),1,0)+IF(AND(K338&lt;&gt;J338,K338&gt;0),1,0)+IF(AND(N338&lt;&gt;M338,N338&gt;0),1,0)+IF(AND(Q338&lt;&gt;P338,Q338&gt;0),1,0)</f>
        <v>3</v>
      </c>
      <c r="Z338" s="292"/>
    </row>
    <row r="339" spans="1:26" ht="15" thickBot="1" x14ac:dyDescent="0.4">
      <c r="A339" s="27">
        <v>37</v>
      </c>
      <c r="B339" s="294"/>
      <c r="C339" s="319"/>
      <c r="D339" s="299"/>
      <c r="E339" s="299"/>
      <c r="F339" s="35"/>
      <c r="G339" s="309"/>
      <c r="H339" s="309"/>
      <c r="I339" s="35"/>
      <c r="J339" s="299"/>
      <c r="K339" s="299"/>
      <c r="L339" s="35"/>
      <c r="M339" s="299"/>
      <c r="N339" s="309"/>
      <c r="O339" s="35" t="s">
        <v>241</v>
      </c>
      <c r="P339" s="297"/>
      <c r="Q339" s="299"/>
      <c r="R339" s="35" t="s">
        <v>241</v>
      </c>
      <c r="S339" s="299"/>
      <c r="T339" s="299"/>
      <c r="U339" s="35"/>
      <c r="V339" s="24"/>
      <c r="W339" s="303"/>
      <c r="X339" s="305"/>
      <c r="Y339" s="307"/>
      <c r="Z339" s="292"/>
    </row>
    <row r="340" spans="1:26" ht="15" thickBot="1" x14ac:dyDescent="0.4">
      <c r="B340" s="293" t="s">
        <v>294</v>
      </c>
      <c r="C340" s="318">
        <v>45545</v>
      </c>
      <c r="D340" s="298">
        <v>142</v>
      </c>
      <c r="E340" s="298">
        <v>142</v>
      </c>
      <c r="F340" s="34"/>
      <c r="G340" s="308">
        <v>116</v>
      </c>
      <c r="H340" s="308">
        <v>116</v>
      </c>
      <c r="I340" s="34">
        <v>2</v>
      </c>
      <c r="J340" s="298"/>
      <c r="K340" s="298"/>
      <c r="L340" s="34"/>
      <c r="M340" s="308">
        <v>111</v>
      </c>
      <c r="N340" s="308">
        <v>111</v>
      </c>
      <c r="O340" s="34">
        <v>1</v>
      </c>
      <c r="P340" s="296">
        <v>136</v>
      </c>
      <c r="Q340" s="298">
        <v>136</v>
      </c>
      <c r="R340" s="34"/>
      <c r="S340" s="298"/>
      <c r="T340" s="298"/>
      <c r="U340" s="34"/>
      <c r="V340" s="24">
        <f t="shared" si="323"/>
        <v>3</v>
      </c>
      <c r="W340" s="302">
        <f t="shared" ref="W340" si="343">COUNT(E340,H340,K340,N340,Q340,T340)</f>
        <v>4</v>
      </c>
      <c r="X340" s="304">
        <f t="shared" ref="X340" si="344">IF(AND(D340&lt;&gt;E340,D340&gt;0),1,0)+IF(AND(G340&lt;&gt;H340,G340&gt;0),1,0)+IF(AND(J340&lt;&gt;K340,J340&gt;0),1,0)+IF(AND(M340&lt;&gt;N340,M340&gt;0),1,0)+IF(AND(P340&lt;&gt;Q340,P340&gt;0),1,0)</f>
        <v>0</v>
      </c>
      <c r="Y340" s="306">
        <f t="shared" ref="Y340" si="345">IF(AND(E340&lt;&gt;D340,E340&gt;0),1,0)+IF(AND(H340&lt;&gt;G340,H340&gt;0),1,0)+IF(AND(K340&lt;&gt;J340,K340&gt;0),1,0)+IF(AND(N340&lt;&gt;M340,N340&gt;0),1,0)+IF(AND(Q340&lt;&gt;P340,Q340&gt;0),1,0)</f>
        <v>0</v>
      </c>
      <c r="Z340" s="292"/>
    </row>
    <row r="341" spans="1:26" ht="15" thickBot="1" x14ac:dyDescent="0.4">
      <c r="B341" s="294"/>
      <c r="C341" s="319"/>
      <c r="D341" s="299"/>
      <c r="E341" s="299"/>
      <c r="F341" s="35"/>
      <c r="G341" s="309"/>
      <c r="H341" s="309"/>
      <c r="I341" s="35"/>
      <c r="J341" s="299"/>
      <c r="K341" s="299"/>
      <c r="L341" s="35"/>
      <c r="M341" s="309"/>
      <c r="N341" s="309"/>
      <c r="O341" s="35" t="s">
        <v>310</v>
      </c>
      <c r="P341" s="297"/>
      <c r="Q341" s="299"/>
      <c r="R341" s="35" t="s">
        <v>330</v>
      </c>
      <c r="S341" s="299"/>
      <c r="T341" s="299"/>
      <c r="U341" s="35"/>
      <c r="V341" s="24"/>
      <c r="W341" s="303"/>
      <c r="X341" s="305"/>
      <c r="Y341" s="307"/>
      <c r="Z341" s="292"/>
    </row>
    <row r="342" spans="1:26" ht="15" thickBot="1" x14ac:dyDescent="0.4">
      <c r="B342" s="293" t="s">
        <v>295</v>
      </c>
      <c r="C342" s="318">
        <v>45546</v>
      </c>
      <c r="D342" s="298">
        <v>142</v>
      </c>
      <c r="E342" s="298">
        <v>142</v>
      </c>
      <c r="F342" s="34"/>
      <c r="G342" s="308">
        <v>116</v>
      </c>
      <c r="H342" s="308">
        <v>116</v>
      </c>
      <c r="I342" s="34">
        <v>2</v>
      </c>
      <c r="J342" s="298"/>
      <c r="K342" s="298"/>
      <c r="L342" s="34"/>
      <c r="M342" s="308">
        <v>111</v>
      </c>
      <c r="N342" s="308">
        <v>111</v>
      </c>
      <c r="O342" s="34">
        <v>1</v>
      </c>
      <c r="P342" s="296">
        <v>136</v>
      </c>
      <c r="Q342" s="298"/>
      <c r="R342" s="34"/>
      <c r="S342" s="298"/>
      <c r="T342" s="298"/>
      <c r="U342" s="34"/>
      <c r="V342" s="24">
        <f t="shared" si="323"/>
        <v>3</v>
      </c>
      <c r="W342" s="302">
        <f t="shared" ref="W342" si="346">COUNT(E342,H342,K342,N342,Q342,T342)</f>
        <v>3</v>
      </c>
      <c r="X342" s="304">
        <f t="shared" ref="X342" si="347">IF(AND(D342&lt;&gt;E342,D342&gt;0),1,0)+IF(AND(G342&lt;&gt;H342,G342&gt;0),1,0)+IF(AND(J342&lt;&gt;K342,J342&gt;0),1,0)+IF(AND(M342&lt;&gt;N342,M342&gt;0),1,0)+IF(AND(P342&lt;&gt;Q342,P342&gt;0),1,0)</f>
        <v>1</v>
      </c>
      <c r="Y342" s="306">
        <f t="shared" ref="Y342" si="348">IF(AND(E342&lt;&gt;D342,E342&gt;0),1,0)+IF(AND(H342&lt;&gt;G342,H342&gt;0),1,0)+IF(AND(K342&lt;&gt;J342,K342&gt;0),1,0)+IF(AND(N342&lt;&gt;M342,N342&gt;0),1,0)+IF(AND(Q342&lt;&gt;P342,Q342&gt;0),1,0)</f>
        <v>0</v>
      </c>
      <c r="Z342" s="292"/>
    </row>
    <row r="343" spans="1:26" ht="15" thickBot="1" x14ac:dyDescent="0.4">
      <c r="B343" s="294"/>
      <c r="C343" s="319"/>
      <c r="D343" s="299"/>
      <c r="E343" s="299"/>
      <c r="F343" s="35"/>
      <c r="G343" s="309"/>
      <c r="H343" s="309"/>
      <c r="I343" s="35"/>
      <c r="J343" s="299"/>
      <c r="K343" s="299"/>
      <c r="L343" s="35"/>
      <c r="M343" s="309"/>
      <c r="N343" s="309"/>
      <c r="O343" s="35"/>
      <c r="P343" s="297"/>
      <c r="Q343" s="299"/>
      <c r="R343" s="35"/>
      <c r="S343" s="299"/>
      <c r="T343" s="299"/>
      <c r="U343" s="35"/>
      <c r="V343" s="24"/>
      <c r="W343" s="303"/>
      <c r="X343" s="305"/>
      <c r="Y343" s="307"/>
      <c r="Z343" s="292"/>
    </row>
    <row r="344" spans="1:26" ht="15" thickBot="1" x14ac:dyDescent="0.4">
      <c r="B344" s="293" t="s">
        <v>296</v>
      </c>
      <c r="C344" s="318">
        <v>45547</v>
      </c>
      <c r="D344" s="298">
        <v>142</v>
      </c>
      <c r="E344" s="298">
        <v>142</v>
      </c>
      <c r="F344" s="34"/>
      <c r="G344" s="308">
        <v>116</v>
      </c>
      <c r="H344" s="308">
        <v>116</v>
      </c>
      <c r="I344" s="34">
        <v>2</v>
      </c>
      <c r="J344" s="298"/>
      <c r="K344" s="298"/>
      <c r="L344" s="34"/>
      <c r="M344" s="308">
        <v>111</v>
      </c>
      <c r="N344" s="308">
        <v>111</v>
      </c>
      <c r="O344" s="34">
        <v>1</v>
      </c>
      <c r="P344" s="320"/>
      <c r="Q344" s="320"/>
      <c r="R344" s="34"/>
      <c r="S344" s="298"/>
      <c r="T344" s="298"/>
      <c r="U344" s="34"/>
      <c r="V344" s="24">
        <f t="shared" si="323"/>
        <v>3</v>
      </c>
      <c r="W344" s="302">
        <f t="shared" ref="W344" si="349">COUNT(E344,H344,K344,N344,Q344,T344)</f>
        <v>3</v>
      </c>
      <c r="X344" s="304">
        <f t="shared" ref="X344" si="350">IF(AND(D344&lt;&gt;E344,D344&gt;0),1,0)+IF(AND(G344&lt;&gt;H344,G344&gt;0),1,0)+IF(AND(J344&lt;&gt;K344,J344&gt;0),1,0)+IF(AND(M344&lt;&gt;N344,M344&gt;0),1,0)+IF(AND(P344&lt;&gt;Q344,P344&gt;0),1,0)</f>
        <v>0</v>
      </c>
      <c r="Y344" s="306">
        <f t="shared" ref="Y344" si="351">IF(AND(E344&lt;&gt;D344,E344&gt;0),1,0)+IF(AND(H344&lt;&gt;G344,H344&gt;0),1,0)+IF(AND(K344&lt;&gt;J344,K344&gt;0),1,0)+IF(AND(N344&lt;&gt;M344,N344&gt;0),1,0)+IF(AND(Q344&lt;&gt;P344,Q344&gt;0),1,0)</f>
        <v>0</v>
      </c>
      <c r="Z344" s="292"/>
    </row>
    <row r="345" spans="1:26" ht="15" thickBot="1" x14ac:dyDescent="0.4">
      <c r="B345" s="294"/>
      <c r="C345" s="319"/>
      <c r="D345" s="299"/>
      <c r="E345" s="299"/>
      <c r="F345" s="35"/>
      <c r="G345" s="309"/>
      <c r="H345" s="309"/>
      <c r="I345" s="35"/>
      <c r="J345" s="299"/>
      <c r="K345" s="299"/>
      <c r="L345" s="35"/>
      <c r="M345" s="309"/>
      <c r="N345" s="309"/>
      <c r="O345" s="35"/>
      <c r="P345" s="321"/>
      <c r="Q345" s="321"/>
      <c r="R345" s="35"/>
      <c r="S345" s="299"/>
      <c r="T345" s="299"/>
      <c r="U345" s="35"/>
      <c r="V345" s="24"/>
      <c r="W345" s="303"/>
      <c r="X345" s="305"/>
      <c r="Y345" s="307"/>
      <c r="Z345" s="292"/>
    </row>
    <row r="346" spans="1:26" ht="15" thickBot="1" x14ac:dyDescent="0.4">
      <c r="B346" s="293" t="s">
        <v>297</v>
      </c>
      <c r="C346" s="318">
        <v>45548</v>
      </c>
      <c r="D346" s="298">
        <v>142</v>
      </c>
      <c r="E346" s="298">
        <v>142</v>
      </c>
      <c r="F346" s="34"/>
      <c r="G346" s="308">
        <v>116</v>
      </c>
      <c r="H346" s="298">
        <v>129</v>
      </c>
      <c r="I346" s="34">
        <v>2</v>
      </c>
      <c r="J346" s="298"/>
      <c r="K346" s="298"/>
      <c r="L346" s="34"/>
      <c r="M346" s="308">
        <v>111</v>
      </c>
      <c r="N346" s="308">
        <v>111</v>
      </c>
      <c r="O346" s="34">
        <v>1</v>
      </c>
      <c r="P346" s="320"/>
      <c r="Q346" s="308">
        <v>58</v>
      </c>
      <c r="R346" s="34"/>
      <c r="S346" s="298"/>
      <c r="T346" s="298"/>
      <c r="U346" s="34"/>
      <c r="V346" s="24">
        <f t="shared" si="323"/>
        <v>3</v>
      </c>
      <c r="W346" s="302">
        <f t="shared" ref="W346" si="352">COUNT(E346,H346,K346,N346,Q346,T346)</f>
        <v>4</v>
      </c>
      <c r="X346" s="304">
        <f t="shared" ref="X346" si="353">IF(AND(D346&lt;&gt;E346,D346&gt;0),1,0)+IF(AND(G346&lt;&gt;H346,G346&gt;0),1,0)+IF(AND(J346&lt;&gt;K346,J346&gt;0),1,0)+IF(AND(M346&lt;&gt;N346,M346&gt;0),1,0)+IF(AND(P346&lt;&gt;Q346,P346&gt;0),1,0)</f>
        <v>1</v>
      </c>
      <c r="Y346" s="306">
        <f t="shared" ref="Y346" si="354">IF(AND(E346&lt;&gt;D346,E346&gt;0),1,0)+IF(AND(H346&lt;&gt;G346,H346&gt;0),1,0)+IF(AND(K346&lt;&gt;J346,K346&gt;0),1,0)+IF(AND(N346&lt;&gt;M346,N346&gt;0),1,0)+IF(AND(Q346&lt;&gt;P346,Q346&gt;0),1,0)</f>
        <v>2</v>
      </c>
      <c r="Z346" s="292"/>
    </row>
    <row r="347" spans="1:26" ht="15" thickBot="1" x14ac:dyDescent="0.4">
      <c r="B347" s="294"/>
      <c r="C347" s="319"/>
      <c r="D347" s="299"/>
      <c r="E347" s="299"/>
      <c r="F347" s="35"/>
      <c r="G347" s="309"/>
      <c r="H347" s="299"/>
      <c r="I347" s="35"/>
      <c r="J347" s="299"/>
      <c r="K347" s="299"/>
      <c r="L347" s="35"/>
      <c r="M347" s="309"/>
      <c r="N347" s="309"/>
      <c r="O347" s="35"/>
      <c r="P347" s="321"/>
      <c r="Q347" s="309"/>
      <c r="R347" s="35" t="s">
        <v>301</v>
      </c>
      <c r="S347" s="299"/>
      <c r="T347" s="299"/>
      <c r="U347" s="35"/>
      <c r="V347" s="24"/>
      <c r="W347" s="303"/>
      <c r="X347" s="305"/>
      <c r="Y347" s="307"/>
      <c r="Z347" s="292"/>
    </row>
    <row r="348" spans="1:26" ht="15" thickBot="1" x14ac:dyDescent="0.4">
      <c r="B348" s="293" t="s">
        <v>298</v>
      </c>
      <c r="C348" s="318">
        <v>45549</v>
      </c>
      <c r="D348" s="298">
        <v>142</v>
      </c>
      <c r="E348" s="298"/>
      <c r="F348" s="34"/>
      <c r="G348" s="298">
        <v>129</v>
      </c>
      <c r="H348" s="298">
        <v>129</v>
      </c>
      <c r="I348" s="34">
        <v>2</v>
      </c>
      <c r="J348" s="298"/>
      <c r="K348" s="298"/>
      <c r="L348" s="34"/>
      <c r="M348" s="308">
        <v>111</v>
      </c>
      <c r="N348" s="308">
        <v>111</v>
      </c>
      <c r="O348" s="34">
        <v>1</v>
      </c>
      <c r="P348" s="308">
        <v>58</v>
      </c>
      <c r="Q348" s="308">
        <v>58</v>
      </c>
      <c r="R348" s="34">
        <v>2</v>
      </c>
      <c r="S348" s="298"/>
      <c r="T348" s="298"/>
      <c r="U348" s="34"/>
      <c r="V348" s="24">
        <f t="shared" si="323"/>
        <v>5</v>
      </c>
      <c r="W348" s="302">
        <f t="shared" ref="W348" si="355">COUNT(E348,H348,K348,N348,Q348,T348)</f>
        <v>3</v>
      </c>
      <c r="X348" s="304">
        <f t="shared" ref="X348" si="356">IF(AND(D348&lt;&gt;E348,D348&gt;0),1,0)+IF(AND(G348&lt;&gt;H348,G348&gt;0),1,0)+IF(AND(J348&lt;&gt;K348,J348&gt;0),1,0)+IF(AND(M348&lt;&gt;N348,M348&gt;0),1,0)+IF(AND(P348&lt;&gt;Q348,P348&gt;0),1,0)</f>
        <v>1</v>
      </c>
      <c r="Y348" s="306">
        <f t="shared" ref="Y348" si="357">IF(AND(E348&lt;&gt;D348,E348&gt;0),1,0)+IF(AND(H348&lt;&gt;G348,H348&gt;0),1,0)+IF(AND(K348&lt;&gt;J348,K348&gt;0),1,0)+IF(AND(N348&lt;&gt;M348,N348&gt;0),1,0)+IF(AND(Q348&lt;&gt;P348,Q348&gt;0),1,0)</f>
        <v>0</v>
      </c>
      <c r="Z348" s="292"/>
    </row>
    <row r="349" spans="1:26" ht="15" thickBot="1" x14ac:dyDescent="0.4">
      <c r="B349" s="294"/>
      <c r="C349" s="319"/>
      <c r="D349" s="299"/>
      <c r="E349" s="299"/>
      <c r="F349" s="35"/>
      <c r="G349" s="299"/>
      <c r="H349" s="299"/>
      <c r="I349" s="35"/>
      <c r="J349" s="299"/>
      <c r="K349" s="299"/>
      <c r="L349" s="35"/>
      <c r="M349" s="309"/>
      <c r="N349" s="309"/>
      <c r="O349" s="35"/>
      <c r="P349" s="309"/>
      <c r="Q349" s="309"/>
      <c r="R349" s="35"/>
      <c r="S349" s="299"/>
      <c r="T349" s="299"/>
      <c r="U349" s="35"/>
      <c r="V349" s="24"/>
      <c r="W349" s="303"/>
      <c r="X349" s="305"/>
      <c r="Y349" s="307"/>
      <c r="Z349" s="292"/>
    </row>
    <row r="350" spans="1:26" ht="15" thickBot="1" x14ac:dyDescent="0.4">
      <c r="B350" s="293" t="s">
        <v>299</v>
      </c>
      <c r="C350" s="295">
        <v>45550</v>
      </c>
      <c r="D350" s="296"/>
      <c r="E350" s="298"/>
      <c r="F350" s="34"/>
      <c r="G350" s="298">
        <v>129</v>
      </c>
      <c r="H350" s="298">
        <v>129</v>
      </c>
      <c r="I350" s="34">
        <v>2</v>
      </c>
      <c r="J350" s="298"/>
      <c r="K350" s="298"/>
      <c r="L350" s="34"/>
      <c r="M350" s="308">
        <v>111</v>
      </c>
      <c r="N350" s="308">
        <v>111</v>
      </c>
      <c r="O350" s="34">
        <v>1</v>
      </c>
      <c r="P350" s="308">
        <v>58</v>
      </c>
      <c r="Q350" s="308">
        <v>58</v>
      </c>
      <c r="R350" s="34">
        <v>2</v>
      </c>
      <c r="S350" s="298"/>
      <c r="T350" s="298"/>
      <c r="U350" s="34"/>
      <c r="V350" s="24">
        <f t="shared" si="323"/>
        <v>5</v>
      </c>
      <c r="W350" s="302">
        <f t="shared" ref="W350" si="358">COUNT(E350,H350,K350,N350,Q350,T350)</f>
        <v>3</v>
      </c>
      <c r="X350" s="304">
        <f t="shared" ref="X350" si="359">IF(AND(D350&lt;&gt;E350,D350&gt;0),1,0)+IF(AND(G350&lt;&gt;H350,G350&gt;0),1,0)+IF(AND(J350&lt;&gt;K350,J350&gt;0),1,0)+IF(AND(M350&lt;&gt;N350,M350&gt;0),1,0)+IF(AND(P350&lt;&gt;Q350,P350&gt;0),1,0)</f>
        <v>0</v>
      </c>
      <c r="Y350" s="306">
        <f t="shared" ref="Y350" si="360">IF(AND(E350&lt;&gt;D350,E350&gt;0),1,0)+IF(AND(H350&lt;&gt;G350,H350&gt;0),1,0)+IF(AND(K350&lt;&gt;J350,K350&gt;0),1,0)+IF(AND(N350&lt;&gt;M350,N350&gt;0),1,0)+IF(AND(Q350&lt;&gt;P350,Q350&gt;0),1,0)</f>
        <v>0</v>
      </c>
      <c r="Z350" s="292"/>
    </row>
    <row r="351" spans="1:26" ht="15" thickBot="1" x14ac:dyDescent="0.4">
      <c r="B351" s="294"/>
      <c r="C351" s="294"/>
      <c r="D351" s="297"/>
      <c r="E351" s="299"/>
      <c r="F351" s="35"/>
      <c r="G351" s="299"/>
      <c r="H351" s="299"/>
      <c r="I351" s="35"/>
      <c r="J351" s="299"/>
      <c r="K351" s="299"/>
      <c r="L351" s="35"/>
      <c r="M351" s="309"/>
      <c r="N351" s="309"/>
      <c r="O351" s="35"/>
      <c r="P351" s="309"/>
      <c r="Q351" s="309"/>
      <c r="R351" s="35"/>
      <c r="S351" s="299"/>
      <c r="T351" s="299"/>
      <c r="U351" s="35"/>
      <c r="V351" s="24"/>
      <c r="W351" s="303"/>
      <c r="X351" s="305"/>
      <c r="Y351" s="307"/>
      <c r="Z351" s="292"/>
    </row>
    <row r="352" spans="1:26" ht="15" thickBot="1" x14ac:dyDescent="0.4">
      <c r="A352" s="27" t="s">
        <v>292</v>
      </c>
      <c r="B352" s="293" t="s">
        <v>293</v>
      </c>
      <c r="C352" s="295">
        <v>45551</v>
      </c>
      <c r="D352" s="296"/>
      <c r="E352" s="308">
        <v>146</v>
      </c>
      <c r="F352" s="34"/>
      <c r="G352" s="298">
        <v>129</v>
      </c>
      <c r="H352" s="298">
        <v>129</v>
      </c>
      <c r="I352" s="34">
        <v>2</v>
      </c>
      <c r="J352" s="298"/>
      <c r="K352" s="298">
        <v>93</v>
      </c>
      <c r="L352" s="34"/>
      <c r="M352" s="308">
        <v>111</v>
      </c>
      <c r="N352" s="298"/>
      <c r="O352" s="34">
        <v>1</v>
      </c>
      <c r="P352" s="308">
        <v>58</v>
      </c>
      <c r="Q352" s="308">
        <v>58</v>
      </c>
      <c r="R352" s="34">
        <v>2</v>
      </c>
      <c r="S352" s="298"/>
      <c r="T352" s="298"/>
      <c r="U352" s="34"/>
      <c r="V352" s="24">
        <f t="shared" si="323"/>
        <v>5</v>
      </c>
      <c r="W352" s="302">
        <f t="shared" ref="W352" si="361">COUNT(E352,H352,K352,N352,Q352,T352)</f>
        <v>4</v>
      </c>
      <c r="X352" s="304">
        <f t="shared" ref="X352" si="362">IF(AND(D352&lt;&gt;E352,D352&gt;0),1,0)+IF(AND(G352&lt;&gt;H352,G352&gt;0),1,0)+IF(AND(J352&lt;&gt;K352,J352&gt;0),1,0)+IF(AND(M352&lt;&gt;N352,M352&gt;0),1,0)+IF(AND(P352&lt;&gt;Q352,P352&gt;0),1,0)</f>
        <v>1</v>
      </c>
      <c r="Y352" s="306">
        <f t="shared" ref="Y352" si="363">IF(AND(E352&lt;&gt;D352,E352&gt;0),1,0)+IF(AND(H352&lt;&gt;G352,H352&gt;0),1,0)+IF(AND(K352&lt;&gt;J352,K352&gt;0),1,0)+IF(AND(N352&lt;&gt;M352,N352&gt;0),1,0)+IF(AND(Q352&lt;&gt;P352,Q352&gt;0),1,0)</f>
        <v>2</v>
      </c>
      <c r="Z352" s="292"/>
    </row>
    <row r="353" spans="1:26" ht="15" thickBot="1" x14ac:dyDescent="0.4">
      <c r="A353" s="27">
        <v>38</v>
      </c>
      <c r="B353" s="294"/>
      <c r="C353" s="294"/>
      <c r="D353" s="297"/>
      <c r="E353" s="309"/>
      <c r="F353" s="35" t="s">
        <v>301</v>
      </c>
      <c r="G353" s="299"/>
      <c r="H353" s="299"/>
      <c r="I353" s="35"/>
      <c r="J353" s="299"/>
      <c r="K353" s="299"/>
      <c r="L353" s="35"/>
      <c r="M353" s="309"/>
      <c r="N353" s="299"/>
      <c r="O353" s="35"/>
      <c r="P353" s="309"/>
      <c r="Q353" s="309"/>
      <c r="R353" s="35"/>
      <c r="S353" s="299"/>
      <c r="T353" s="299"/>
      <c r="U353" s="35"/>
      <c r="V353" s="24"/>
      <c r="W353" s="303"/>
      <c r="X353" s="305"/>
      <c r="Y353" s="307"/>
      <c r="Z353" s="292"/>
    </row>
    <row r="354" spans="1:26" ht="15" thickBot="1" x14ac:dyDescent="0.4">
      <c r="B354" s="293" t="s">
        <v>294</v>
      </c>
      <c r="C354" s="295">
        <v>45552</v>
      </c>
      <c r="D354" s="316">
        <v>146</v>
      </c>
      <c r="E354" s="308">
        <v>146</v>
      </c>
      <c r="F354" s="34">
        <v>2</v>
      </c>
      <c r="G354" s="298">
        <v>129</v>
      </c>
      <c r="H354" s="298">
        <v>129</v>
      </c>
      <c r="I354" s="34">
        <v>2</v>
      </c>
      <c r="J354" s="298">
        <v>93</v>
      </c>
      <c r="K354" s="298">
        <v>93</v>
      </c>
      <c r="L354" s="34">
        <v>2</v>
      </c>
      <c r="M354" s="298"/>
      <c r="N354" s="298"/>
      <c r="O354" s="34"/>
      <c r="P354" s="308">
        <v>58</v>
      </c>
      <c r="Q354" s="308">
        <v>58</v>
      </c>
      <c r="R354" s="34">
        <v>2</v>
      </c>
      <c r="S354" s="298"/>
      <c r="T354" s="298"/>
      <c r="U354" s="34"/>
      <c r="V354" s="24">
        <f t="shared" si="323"/>
        <v>8</v>
      </c>
      <c r="W354" s="302">
        <f t="shared" ref="W354" si="364">COUNT(E354,H354,K354,N354,Q354,T354)</f>
        <v>4</v>
      </c>
      <c r="X354" s="304">
        <f t="shared" ref="X354" si="365">IF(AND(D354&lt;&gt;E354,D354&gt;0),1,0)+IF(AND(G354&lt;&gt;H354,G354&gt;0),1,0)+IF(AND(J354&lt;&gt;K354,J354&gt;0),1,0)+IF(AND(M354&lt;&gt;N354,M354&gt;0),1,0)+IF(AND(P354&lt;&gt;Q354,P354&gt;0),1,0)</f>
        <v>0</v>
      </c>
      <c r="Y354" s="306">
        <f t="shared" ref="Y354" si="366">IF(AND(E354&lt;&gt;D354,E354&gt;0),1,0)+IF(AND(H354&lt;&gt;G354,H354&gt;0),1,0)+IF(AND(K354&lt;&gt;J354,K354&gt;0),1,0)+IF(AND(N354&lt;&gt;M354,N354&gt;0),1,0)+IF(AND(Q354&lt;&gt;P354,Q354&gt;0),1,0)</f>
        <v>0</v>
      </c>
      <c r="Z354" s="292"/>
    </row>
    <row r="355" spans="1:26" ht="15" thickBot="1" x14ac:dyDescent="0.4">
      <c r="B355" s="294"/>
      <c r="C355" s="294"/>
      <c r="D355" s="317"/>
      <c r="E355" s="309"/>
      <c r="F355" s="35"/>
      <c r="G355" s="299"/>
      <c r="H355" s="299"/>
      <c r="I355" s="35"/>
      <c r="J355" s="299"/>
      <c r="K355" s="299"/>
      <c r="L355" s="35" t="s">
        <v>310</v>
      </c>
      <c r="M355" s="299"/>
      <c r="N355" s="299"/>
      <c r="O355" s="35"/>
      <c r="P355" s="309"/>
      <c r="Q355" s="309"/>
      <c r="R355" s="35"/>
      <c r="S355" s="299"/>
      <c r="T355" s="299"/>
      <c r="U355" s="35"/>
      <c r="V355" s="24"/>
      <c r="W355" s="303"/>
      <c r="X355" s="305"/>
      <c r="Y355" s="307"/>
      <c r="Z355" s="292"/>
    </row>
    <row r="356" spans="1:26" ht="15" thickBot="1" x14ac:dyDescent="0.4">
      <c r="B356" s="293" t="s">
        <v>295</v>
      </c>
      <c r="C356" s="295">
        <v>45553</v>
      </c>
      <c r="D356" s="316">
        <v>146</v>
      </c>
      <c r="E356" s="308">
        <v>146</v>
      </c>
      <c r="F356" s="34">
        <v>2</v>
      </c>
      <c r="G356" s="298">
        <v>129</v>
      </c>
      <c r="H356" s="298">
        <v>129</v>
      </c>
      <c r="I356" s="34">
        <v>2</v>
      </c>
      <c r="J356" s="298">
        <v>93</v>
      </c>
      <c r="K356" s="298">
        <v>93</v>
      </c>
      <c r="L356" s="34">
        <v>2</v>
      </c>
      <c r="M356" s="298"/>
      <c r="N356" s="308">
        <v>12</v>
      </c>
      <c r="O356" s="34"/>
      <c r="P356" s="308">
        <v>58</v>
      </c>
      <c r="Q356" s="308">
        <v>58</v>
      </c>
      <c r="R356" s="249">
        <v>2</v>
      </c>
      <c r="S356" s="298"/>
      <c r="T356" s="298"/>
      <c r="U356" s="34"/>
      <c r="V356" s="24">
        <f t="shared" si="323"/>
        <v>8</v>
      </c>
      <c r="W356" s="302">
        <f t="shared" ref="W356" si="367">COUNT(E356,H356,K356,N356,Q356,T356)</f>
        <v>5</v>
      </c>
      <c r="X356" s="304">
        <f t="shared" ref="X356" si="368">IF(AND(D356&lt;&gt;E356,D356&gt;0),1,0)+IF(AND(G356&lt;&gt;H356,G356&gt;0),1,0)+IF(AND(J356&lt;&gt;K356,J356&gt;0),1,0)+IF(AND(M356&lt;&gt;N356,M356&gt;0),1,0)+IF(AND(P356&lt;&gt;Q356,P356&gt;0),1,0)</f>
        <v>0</v>
      </c>
      <c r="Y356" s="306">
        <f t="shared" ref="Y356" si="369">IF(AND(E356&lt;&gt;D356,E356&gt;0),1,0)+IF(AND(H356&lt;&gt;G356,H356&gt;0),1,0)+IF(AND(K356&lt;&gt;J356,K356&gt;0),1,0)+IF(AND(N356&lt;&gt;M356,N356&gt;0),1,0)+IF(AND(Q356&lt;&gt;P356,Q356&gt;0),1,0)</f>
        <v>1</v>
      </c>
      <c r="Z356" s="292"/>
    </row>
    <row r="357" spans="1:26" ht="15" thickBot="1" x14ac:dyDescent="0.4">
      <c r="B357" s="294"/>
      <c r="C357" s="294"/>
      <c r="D357" s="317"/>
      <c r="E357" s="309"/>
      <c r="F357" s="35"/>
      <c r="G357" s="299"/>
      <c r="H357" s="299"/>
      <c r="I357" s="35"/>
      <c r="J357" s="299"/>
      <c r="K357" s="299"/>
      <c r="L357" s="35"/>
      <c r="M357" s="299"/>
      <c r="N357" s="309"/>
      <c r="O357" s="35" t="s">
        <v>302</v>
      </c>
      <c r="P357" s="309"/>
      <c r="Q357" s="309"/>
      <c r="R357" s="250"/>
      <c r="S357" s="299"/>
      <c r="T357" s="299"/>
      <c r="U357" s="35"/>
      <c r="V357" s="24"/>
      <c r="W357" s="303"/>
      <c r="X357" s="305"/>
      <c r="Y357" s="307"/>
      <c r="Z357" s="292"/>
    </row>
    <row r="358" spans="1:26" ht="15" thickBot="1" x14ac:dyDescent="0.4">
      <c r="B358" s="293" t="s">
        <v>296</v>
      </c>
      <c r="C358" s="295">
        <v>45554</v>
      </c>
      <c r="D358" s="308">
        <v>146</v>
      </c>
      <c r="E358" s="298"/>
      <c r="F358" s="34">
        <v>2</v>
      </c>
      <c r="G358" s="298">
        <v>129</v>
      </c>
      <c r="H358" s="298">
        <v>129</v>
      </c>
      <c r="I358" s="34">
        <v>2</v>
      </c>
      <c r="J358" s="298">
        <v>93</v>
      </c>
      <c r="K358" s="298">
        <v>93</v>
      </c>
      <c r="L358" s="34">
        <v>2</v>
      </c>
      <c r="M358" s="308">
        <v>12</v>
      </c>
      <c r="N358" s="308">
        <v>12</v>
      </c>
      <c r="O358" s="34">
        <v>2</v>
      </c>
      <c r="P358" s="308">
        <v>58</v>
      </c>
      <c r="Q358" s="300"/>
      <c r="R358" s="249">
        <v>2</v>
      </c>
      <c r="S358" s="298"/>
      <c r="T358" s="298"/>
      <c r="U358" s="34"/>
      <c r="V358" s="24">
        <f t="shared" si="323"/>
        <v>10</v>
      </c>
      <c r="W358" s="302">
        <f t="shared" ref="W358" si="370">COUNT(E358,H358,K358,N358,Q358,T358)</f>
        <v>3</v>
      </c>
      <c r="X358" s="304">
        <f t="shared" ref="X358" si="371">IF(AND(D358&lt;&gt;E358,D358&gt;0),1,0)+IF(AND(G358&lt;&gt;H358,G358&gt;0),1,0)+IF(AND(J358&lt;&gt;K358,J358&gt;0),1,0)+IF(AND(M358&lt;&gt;N358,M358&gt;0),1,0)+IF(AND(P358&lt;&gt;Q358,P358&gt;0),1,0)</f>
        <v>2</v>
      </c>
      <c r="Y358" s="306">
        <f t="shared" ref="Y358" si="372">IF(AND(E358&lt;&gt;D358,E358&gt;0),1,0)+IF(AND(H358&lt;&gt;G358,H358&gt;0),1,0)+IF(AND(K358&lt;&gt;J358,K358&gt;0),1,0)+IF(AND(N358&lt;&gt;M358,N358&gt;0),1,0)+IF(AND(Q358&lt;&gt;P358,Q358&gt;0),1,0)</f>
        <v>0</v>
      </c>
      <c r="Z358" s="292"/>
    </row>
    <row r="359" spans="1:26" ht="15" thickBot="1" x14ac:dyDescent="0.4">
      <c r="B359" s="294"/>
      <c r="C359" s="294"/>
      <c r="D359" s="309"/>
      <c r="E359" s="299"/>
      <c r="F359" s="35"/>
      <c r="G359" s="299"/>
      <c r="H359" s="299"/>
      <c r="I359" s="35"/>
      <c r="J359" s="299"/>
      <c r="K359" s="299"/>
      <c r="L359" s="35"/>
      <c r="M359" s="309"/>
      <c r="N359" s="309"/>
      <c r="O359" s="35"/>
      <c r="P359" s="309"/>
      <c r="Q359" s="301"/>
      <c r="R359" s="250"/>
      <c r="S359" s="299"/>
      <c r="T359" s="299"/>
      <c r="U359" s="35"/>
      <c r="V359" s="24"/>
      <c r="W359" s="303"/>
      <c r="X359" s="305"/>
      <c r="Y359" s="307"/>
      <c r="Z359" s="292"/>
    </row>
    <row r="360" spans="1:26" ht="15" thickBot="1" x14ac:dyDescent="0.4">
      <c r="B360" s="293" t="s">
        <v>297</v>
      </c>
      <c r="C360" s="295">
        <v>45555</v>
      </c>
      <c r="D360" s="298"/>
      <c r="E360" s="298"/>
      <c r="F360" s="34"/>
      <c r="G360" s="298">
        <v>129</v>
      </c>
      <c r="H360" s="298">
        <v>129</v>
      </c>
      <c r="I360" s="34">
        <v>2</v>
      </c>
      <c r="J360" s="298">
        <v>93</v>
      </c>
      <c r="K360" s="298">
        <v>93</v>
      </c>
      <c r="L360" s="34">
        <v>2</v>
      </c>
      <c r="M360" s="308">
        <v>12</v>
      </c>
      <c r="N360" s="308">
        <v>12</v>
      </c>
      <c r="O360" s="34">
        <v>2</v>
      </c>
      <c r="P360" s="300"/>
      <c r="Q360" s="300"/>
      <c r="R360" s="249"/>
      <c r="S360" s="298"/>
      <c r="T360" s="298"/>
      <c r="U360" s="34"/>
      <c r="V360" s="24">
        <f t="shared" si="323"/>
        <v>6</v>
      </c>
      <c r="W360" s="302">
        <f t="shared" ref="W360" si="373">COUNT(E360,H360,K360,N360,Q360,T360)</f>
        <v>3</v>
      </c>
      <c r="X360" s="304">
        <f t="shared" ref="X360" si="374">IF(AND(D360&lt;&gt;E360,D360&gt;0),1,0)+IF(AND(G360&lt;&gt;H360,G360&gt;0),1,0)+IF(AND(J360&lt;&gt;K360,J360&gt;0),1,0)+IF(AND(M360&lt;&gt;N360,M360&gt;0),1,0)+IF(AND(P360&lt;&gt;Q360,P360&gt;0),1,0)</f>
        <v>0</v>
      </c>
      <c r="Y360" s="306">
        <f t="shared" ref="Y360" si="375">IF(AND(E360&lt;&gt;D360,E360&gt;0),1,0)+IF(AND(H360&lt;&gt;G360,H360&gt;0),1,0)+IF(AND(K360&lt;&gt;J360,K360&gt;0),1,0)+IF(AND(N360&lt;&gt;M360,N360&gt;0),1,0)+IF(AND(Q360&lt;&gt;P360,Q360&gt;0),1,0)</f>
        <v>0</v>
      </c>
      <c r="Z360" s="292"/>
    </row>
    <row r="361" spans="1:26" ht="15" thickBot="1" x14ac:dyDescent="0.4">
      <c r="B361" s="294"/>
      <c r="C361" s="294"/>
      <c r="D361" s="299"/>
      <c r="E361" s="299"/>
      <c r="F361" s="35"/>
      <c r="G361" s="299"/>
      <c r="H361" s="299"/>
      <c r="I361" s="35"/>
      <c r="J361" s="299"/>
      <c r="K361" s="299"/>
      <c r="L361" s="35"/>
      <c r="M361" s="309"/>
      <c r="N361" s="309"/>
      <c r="O361" s="35"/>
      <c r="P361" s="301"/>
      <c r="Q361" s="301"/>
      <c r="R361" s="250"/>
      <c r="S361" s="299"/>
      <c r="T361" s="299"/>
      <c r="U361" s="35"/>
      <c r="V361" s="24"/>
      <c r="W361" s="303"/>
      <c r="X361" s="305"/>
      <c r="Y361" s="307"/>
      <c r="Z361" s="292"/>
    </row>
    <row r="362" spans="1:26" ht="15" thickBot="1" x14ac:dyDescent="0.4">
      <c r="B362" s="293" t="s">
        <v>298</v>
      </c>
      <c r="C362" s="295">
        <v>45556</v>
      </c>
      <c r="D362" s="300"/>
      <c r="E362" s="314">
        <v>124</v>
      </c>
      <c r="F362" s="249"/>
      <c r="G362" s="298">
        <v>129</v>
      </c>
      <c r="H362" s="314">
        <v>124</v>
      </c>
      <c r="I362" s="34">
        <v>2</v>
      </c>
      <c r="J362" s="298">
        <v>93</v>
      </c>
      <c r="K362" s="298">
        <v>93</v>
      </c>
      <c r="L362" s="34">
        <v>2</v>
      </c>
      <c r="M362" s="308">
        <v>12</v>
      </c>
      <c r="N362" s="308">
        <v>12</v>
      </c>
      <c r="O362" s="34">
        <v>2</v>
      </c>
      <c r="P362" s="300"/>
      <c r="Q362" s="300"/>
      <c r="R362" s="249"/>
      <c r="S362" s="298"/>
      <c r="T362" s="298"/>
      <c r="U362" s="34"/>
      <c r="V362" s="24">
        <f t="shared" si="323"/>
        <v>6</v>
      </c>
      <c r="W362" s="302">
        <f t="shared" ref="W362" si="376">COUNT(E362,H362,K362,N362,Q362,T362)</f>
        <v>4</v>
      </c>
      <c r="X362" s="304">
        <f t="shared" ref="X362" si="377">IF(AND(D362&lt;&gt;E362,D362&gt;0),1,0)+IF(AND(G362&lt;&gt;H362,G362&gt;0),1,0)+IF(AND(J362&lt;&gt;K362,J362&gt;0),1,0)+IF(AND(M362&lt;&gt;N362,M362&gt;0),1,0)+IF(AND(P362&lt;&gt;Q362,P362&gt;0),1,0)</f>
        <v>1</v>
      </c>
      <c r="Y362" s="306">
        <f t="shared" ref="Y362" si="378">IF(AND(E362&lt;&gt;D362,E362&gt;0),1,0)+IF(AND(H362&lt;&gt;G362,H362&gt;0),1,0)+IF(AND(K362&lt;&gt;J362,K362&gt;0),1,0)+IF(AND(N362&lt;&gt;M362,N362&gt;0),1,0)+IF(AND(Q362&lt;&gt;P362,Q362&gt;0),1,0)</f>
        <v>2</v>
      </c>
      <c r="Z362" s="292"/>
    </row>
    <row r="363" spans="1:26" ht="15" thickBot="1" x14ac:dyDescent="0.4">
      <c r="B363" s="294"/>
      <c r="C363" s="294"/>
      <c r="D363" s="301"/>
      <c r="E363" s="315"/>
      <c r="F363" s="250" t="s">
        <v>302</v>
      </c>
      <c r="G363" s="299"/>
      <c r="H363" s="315"/>
      <c r="I363" s="35" t="s">
        <v>301</v>
      </c>
      <c r="J363" s="299"/>
      <c r="K363" s="299"/>
      <c r="L363" s="35"/>
      <c r="M363" s="309"/>
      <c r="N363" s="309"/>
      <c r="O363" s="35"/>
      <c r="P363" s="301"/>
      <c r="Q363" s="301"/>
      <c r="R363" s="250"/>
      <c r="S363" s="299"/>
      <c r="T363" s="299"/>
      <c r="U363" s="35"/>
      <c r="V363" s="24"/>
      <c r="W363" s="303"/>
      <c r="X363" s="305"/>
      <c r="Y363" s="307"/>
      <c r="Z363" s="292"/>
    </row>
    <row r="364" spans="1:26" ht="15" thickBot="1" x14ac:dyDescent="0.4">
      <c r="B364" s="293" t="s">
        <v>299</v>
      </c>
      <c r="C364" s="295">
        <v>45557</v>
      </c>
      <c r="D364" s="314">
        <v>124</v>
      </c>
      <c r="E364" s="314">
        <v>124</v>
      </c>
      <c r="F364" s="249"/>
      <c r="G364" s="314">
        <v>124</v>
      </c>
      <c r="H364" s="314">
        <v>124</v>
      </c>
      <c r="I364" s="34"/>
      <c r="J364" s="298">
        <v>93</v>
      </c>
      <c r="K364" s="298">
        <v>93</v>
      </c>
      <c r="L364" s="34">
        <v>2</v>
      </c>
      <c r="M364" s="308">
        <v>12</v>
      </c>
      <c r="N364" s="308">
        <v>12</v>
      </c>
      <c r="O364" s="34">
        <v>2</v>
      </c>
      <c r="P364" s="298"/>
      <c r="Q364" s="308">
        <v>143</v>
      </c>
      <c r="R364" s="34"/>
      <c r="S364" s="300"/>
      <c r="T364" s="300"/>
      <c r="U364" s="249"/>
      <c r="V364" s="24">
        <f t="shared" si="323"/>
        <v>4</v>
      </c>
      <c r="W364" s="302">
        <f t="shared" ref="W364" si="379">COUNT(E364,H364,K364,N364,Q364,T364)</f>
        <v>5</v>
      </c>
      <c r="X364" s="304">
        <f t="shared" ref="X364" si="380">IF(AND(D364&lt;&gt;E364,D364&gt;0),1,0)+IF(AND(G364&lt;&gt;H364,G364&gt;0),1,0)+IF(AND(J364&lt;&gt;K364,J364&gt;0),1,0)+IF(AND(M364&lt;&gt;N364,M364&gt;0),1,0)+IF(AND(P364&lt;&gt;Q364,P364&gt;0),1,0)</f>
        <v>0</v>
      </c>
      <c r="Y364" s="306">
        <f t="shared" ref="Y364" si="381">IF(AND(E364&lt;&gt;D364,E364&gt;0),1,0)+IF(AND(H364&lt;&gt;G364,H364&gt;0),1,0)+IF(AND(K364&lt;&gt;J364,K364&gt;0),1,0)+IF(AND(N364&lt;&gt;M364,N364&gt;0),1,0)+IF(AND(Q364&lt;&gt;P364,Q364&gt;0),1,0)</f>
        <v>1</v>
      </c>
      <c r="Z364" s="292"/>
    </row>
    <row r="365" spans="1:26" ht="15" thickBot="1" x14ac:dyDescent="0.4">
      <c r="B365" s="294"/>
      <c r="C365" s="294"/>
      <c r="D365" s="315"/>
      <c r="E365" s="315"/>
      <c r="F365" s="250"/>
      <c r="G365" s="315"/>
      <c r="H365" s="315"/>
      <c r="I365" s="35"/>
      <c r="J365" s="299"/>
      <c r="K365" s="299"/>
      <c r="L365" s="35"/>
      <c r="M365" s="309"/>
      <c r="N365" s="309"/>
      <c r="O365" s="35"/>
      <c r="P365" s="299"/>
      <c r="Q365" s="309"/>
      <c r="R365" s="35" t="s">
        <v>302</v>
      </c>
      <c r="S365" s="301"/>
      <c r="T365" s="301"/>
      <c r="U365" s="250"/>
      <c r="V365" s="24"/>
      <c r="W365" s="303"/>
      <c r="X365" s="305"/>
      <c r="Y365" s="307"/>
      <c r="Z365" s="292"/>
    </row>
    <row r="366" spans="1:26" ht="15" thickBot="1" x14ac:dyDescent="0.4">
      <c r="A366" s="27" t="s">
        <v>292</v>
      </c>
      <c r="B366" s="293" t="s">
        <v>293</v>
      </c>
      <c r="C366" s="295">
        <v>45558</v>
      </c>
      <c r="D366" s="314">
        <v>124</v>
      </c>
      <c r="E366" s="300">
        <v>94</v>
      </c>
      <c r="F366" s="249"/>
      <c r="G366" s="314">
        <v>124</v>
      </c>
      <c r="H366" s="298"/>
      <c r="I366" s="34"/>
      <c r="J366" s="298">
        <v>93</v>
      </c>
      <c r="K366" s="312">
        <v>130</v>
      </c>
      <c r="L366" s="34"/>
      <c r="M366" s="308">
        <v>12</v>
      </c>
      <c r="N366" s="298"/>
      <c r="O366" s="34">
        <v>2</v>
      </c>
      <c r="P366" s="308">
        <v>143</v>
      </c>
      <c r="Q366" s="308">
        <v>143</v>
      </c>
      <c r="R366" s="249"/>
      <c r="S366" s="300"/>
      <c r="T366" s="300"/>
      <c r="U366" s="249"/>
      <c r="V366" s="24">
        <f t="shared" si="323"/>
        <v>2</v>
      </c>
      <c r="W366" s="302">
        <f t="shared" ref="W366" si="382">COUNT(E366,H366,K366,N366,Q366,T366)</f>
        <v>3</v>
      </c>
      <c r="X366" s="304">
        <f t="shared" ref="X366" si="383">IF(AND(D366&lt;&gt;E366,D366&gt;0),1,0)+IF(AND(G366&lt;&gt;H366,G366&gt;0),1,0)+IF(AND(J366&lt;&gt;K366,J366&gt;0),1,0)+IF(AND(M366&lt;&gt;N366,M366&gt;0),1,0)+IF(AND(P366&lt;&gt;Q366,P366&gt;0),1,0)</f>
        <v>4</v>
      </c>
      <c r="Y366" s="306">
        <f t="shared" ref="Y366" si="384">IF(AND(E366&lt;&gt;D366,E366&gt;0),1,0)+IF(AND(H366&lt;&gt;G366,H366&gt;0),1,0)+IF(AND(K366&lt;&gt;J366,K366&gt;0),1,0)+IF(AND(N366&lt;&gt;M366,N366&gt;0),1,0)+IF(AND(Q366&lt;&gt;P366,Q366&gt;0),1,0)</f>
        <v>2</v>
      </c>
      <c r="Z366" s="292"/>
    </row>
    <row r="367" spans="1:26" ht="15" thickBot="1" x14ac:dyDescent="0.4">
      <c r="A367" s="27">
        <v>39</v>
      </c>
      <c r="B367" s="294"/>
      <c r="C367" s="294"/>
      <c r="D367" s="315"/>
      <c r="E367" s="301"/>
      <c r="F367" s="250"/>
      <c r="G367" s="315"/>
      <c r="H367" s="299"/>
      <c r="I367" s="35"/>
      <c r="J367" s="299"/>
      <c r="K367" s="313"/>
      <c r="L367" s="35"/>
      <c r="M367" s="309"/>
      <c r="N367" s="299"/>
      <c r="O367" s="35"/>
      <c r="P367" s="309"/>
      <c r="Q367" s="309"/>
      <c r="R367" s="250"/>
      <c r="S367" s="301"/>
      <c r="T367" s="301"/>
      <c r="U367" s="250"/>
      <c r="V367" s="24"/>
      <c r="W367" s="303"/>
      <c r="X367" s="305"/>
      <c r="Y367" s="307"/>
      <c r="Z367" s="292"/>
    </row>
    <row r="368" spans="1:26" ht="15" thickBot="1" x14ac:dyDescent="0.4">
      <c r="B368" s="293" t="s">
        <v>294</v>
      </c>
      <c r="C368" s="295">
        <v>45559</v>
      </c>
      <c r="D368" s="300">
        <v>94</v>
      </c>
      <c r="E368" s="298">
        <v>94</v>
      </c>
      <c r="F368" s="34">
        <v>2</v>
      </c>
      <c r="G368" s="298"/>
      <c r="H368" s="298">
        <v>144</v>
      </c>
      <c r="I368" s="34"/>
      <c r="J368" s="312">
        <v>130</v>
      </c>
      <c r="K368" s="312">
        <v>130</v>
      </c>
      <c r="L368" s="34">
        <v>2</v>
      </c>
      <c r="M368" s="298"/>
      <c r="N368" s="298"/>
      <c r="O368" s="34"/>
      <c r="P368" s="308">
        <v>143</v>
      </c>
      <c r="Q368" s="308">
        <v>143</v>
      </c>
      <c r="R368" s="34"/>
      <c r="S368" s="300"/>
      <c r="T368" s="300"/>
      <c r="U368" s="249"/>
      <c r="V368" s="24">
        <f t="shared" si="323"/>
        <v>4</v>
      </c>
      <c r="W368" s="302">
        <f t="shared" ref="W368" si="385">COUNT(E368,H368,K368,N368,Q368,T368)</f>
        <v>4</v>
      </c>
      <c r="X368" s="304">
        <f t="shared" ref="X368" si="386">IF(AND(D368&lt;&gt;E368,D368&gt;0),1,0)+IF(AND(G368&lt;&gt;H368,G368&gt;0),1,0)+IF(AND(J368&lt;&gt;K368,J368&gt;0),1,0)+IF(AND(M368&lt;&gt;N368,M368&gt;0),1,0)+IF(AND(P368&lt;&gt;Q368,P368&gt;0),1,0)</f>
        <v>0</v>
      </c>
      <c r="Y368" s="306">
        <f t="shared" ref="Y368" si="387">IF(AND(E368&lt;&gt;D368,E368&gt;0),1,0)+IF(AND(H368&lt;&gt;G368,H368&gt;0),1,0)+IF(AND(K368&lt;&gt;J368,K368&gt;0),1,0)+IF(AND(N368&lt;&gt;M368,N368&gt;0),1,0)+IF(AND(Q368&lt;&gt;P368,Q368&gt;0),1,0)</f>
        <v>1</v>
      </c>
      <c r="Z368" s="292"/>
    </row>
    <row r="369" spans="1:26" ht="15" thickBot="1" x14ac:dyDescent="0.4">
      <c r="B369" s="294"/>
      <c r="C369" s="294"/>
      <c r="D369" s="301"/>
      <c r="E369" s="299"/>
      <c r="F369" s="35" t="s">
        <v>312</v>
      </c>
      <c r="G369" s="299"/>
      <c r="H369" s="299"/>
      <c r="I369" s="35"/>
      <c r="J369" s="313"/>
      <c r="K369" s="313"/>
      <c r="L369" s="35"/>
      <c r="M369" s="299"/>
      <c r="N369" s="299"/>
      <c r="O369" s="35"/>
      <c r="P369" s="309"/>
      <c r="Q369" s="309"/>
      <c r="R369" s="35"/>
      <c r="S369" s="301"/>
      <c r="T369" s="301"/>
      <c r="U369" s="250"/>
      <c r="V369" s="24"/>
      <c r="W369" s="303"/>
      <c r="X369" s="305"/>
      <c r="Y369" s="307"/>
      <c r="Z369" s="292"/>
    </row>
    <row r="370" spans="1:26" ht="15" thickBot="1" x14ac:dyDescent="0.4">
      <c r="B370" s="293" t="s">
        <v>295</v>
      </c>
      <c r="C370" s="295">
        <v>45560</v>
      </c>
      <c r="D370" s="298">
        <v>94</v>
      </c>
      <c r="E370" s="298">
        <v>94</v>
      </c>
      <c r="F370" s="34">
        <v>2</v>
      </c>
      <c r="G370" s="298">
        <v>144</v>
      </c>
      <c r="H370" s="298">
        <v>144</v>
      </c>
      <c r="I370" s="34">
        <v>2</v>
      </c>
      <c r="J370" s="312">
        <v>130</v>
      </c>
      <c r="K370" s="312">
        <v>130</v>
      </c>
      <c r="L370" s="34">
        <v>2</v>
      </c>
      <c r="M370" s="298"/>
      <c r="N370" s="298">
        <v>137</v>
      </c>
      <c r="O370" s="34"/>
      <c r="P370" s="308">
        <v>143</v>
      </c>
      <c r="Q370" s="298"/>
      <c r="R370" s="34"/>
      <c r="S370" s="300"/>
      <c r="T370" s="300"/>
      <c r="U370" s="249"/>
      <c r="V370" s="24">
        <f t="shared" si="323"/>
        <v>6</v>
      </c>
      <c r="W370" s="302">
        <f t="shared" ref="W370" si="388">COUNT(E370,H370,K370,N370,Q370,T370)</f>
        <v>4</v>
      </c>
      <c r="X370" s="304">
        <f t="shared" ref="X370" si="389">IF(AND(D370&lt;&gt;E370,D370&gt;0),1,0)+IF(AND(G370&lt;&gt;H370,G370&gt;0),1,0)+IF(AND(J370&lt;&gt;K370,J370&gt;0),1,0)+IF(AND(M370&lt;&gt;N370,M370&gt;0),1,0)+IF(AND(P370&lt;&gt;Q370,P370&gt;0),1,0)</f>
        <v>1</v>
      </c>
      <c r="Y370" s="306">
        <f t="shared" ref="Y370" si="390">IF(AND(E370&lt;&gt;D370,E370&gt;0),1,0)+IF(AND(H370&lt;&gt;G370,H370&gt;0),1,0)+IF(AND(K370&lt;&gt;J370,K370&gt;0),1,0)+IF(AND(N370&lt;&gt;M370,N370&gt;0),1,0)+IF(AND(Q370&lt;&gt;P370,Q370&gt;0),1,0)</f>
        <v>1</v>
      </c>
      <c r="Z370" s="292"/>
    </row>
    <row r="371" spans="1:26" ht="15" thickBot="1" x14ac:dyDescent="0.4">
      <c r="B371" s="294"/>
      <c r="C371" s="294"/>
      <c r="D371" s="299"/>
      <c r="E371" s="299"/>
      <c r="F371" s="35"/>
      <c r="G371" s="299"/>
      <c r="H371" s="299"/>
      <c r="I371" s="35"/>
      <c r="J371" s="313"/>
      <c r="K371" s="313"/>
      <c r="L371" s="35"/>
      <c r="M371" s="299"/>
      <c r="N371" s="299"/>
      <c r="O371" s="35"/>
      <c r="P371" s="309"/>
      <c r="Q371" s="299"/>
      <c r="R371" s="35"/>
      <c r="S371" s="301"/>
      <c r="T371" s="301"/>
      <c r="U371" s="250"/>
      <c r="V371" s="24"/>
      <c r="W371" s="303"/>
      <c r="X371" s="305"/>
      <c r="Y371" s="307"/>
      <c r="Z371" s="292"/>
    </row>
    <row r="372" spans="1:26" ht="15" thickBot="1" x14ac:dyDescent="0.4">
      <c r="B372" s="293" t="s">
        <v>296</v>
      </c>
      <c r="C372" s="295">
        <v>45561</v>
      </c>
      <c r="D372" s="298">
        <v>94</v>
      </c>
      <c r="E372" s="298">
        <v>94</v>
      </c>
      <c r="F372" s="34">
        <v>2</v>
      </c>
      <c r="G372" s="298">
        <v>144</v>
      </c>
      <c r="H372" s="298">
        <v>144</v>
      </c>
      <c r="I372" s="34">
        <v>2</v>
      </c>
      <c r="J372" s="312">
        <v>130</v>
      </c>
      <c r="K372" s="312">
        <v>130</v>
      </c>
      <c r="L372" s="34">
        <v>2</v>
      </c>
      <c r="M372" s="298">
        <v>137</v>
      </c>
      <c r="N372" s="298">
        <v>137</v>
      </c>
      <c r="O372" s="34">
        <v>2</v>
      </c>
      <c r="P372" s="298"/>
      <c r="Q372" s="308">
        <v>5</v>
      </c>
      <c r="R372" s="34"/>
      <c r="S372" s="298"/>
      <c r="T372" s="298"/>
      <c r="U372" s="34"/>
      <c r="V372" s="24">
        <f t="shared" si="323"/>
        <v>8</v>
      </c>
      <c r="W372" s="302">
        <f t="shared" ref="W372" si="391">COUNT(E372,H372,K372,N372,Q372,T372)</f>
        <v>5</v>
      </c>
      <c r="X372" s="304">
        <f t="shared" ref="X372" si="392">IF(AND(D372&lt;&gt;E372,D372&gt;0),1,0)+IF(AND(G372&lt;&gt;H372,G372&gt;0),1,0)+IF(AND(J372&lt;&gt;K372,J372&gt;0),1,0)+IF(AND(M372&lt;&gt;N372,M372&gt;0),1,0)+IF(AND(P372&lt;&gt;Q372,P372&gt;0),1,0)</f>
        <v>0</v>
      </c>
      <c r="Y372" s="306">
        <f t="shared" ref="Y372" si="393">IF(AND(E372&lt;&gt;D372,E372&gt;0),1,0)+IF(AND(H372&lt;&gt;G372,H372&gt;0),1,0)+IF(AND(K372&lt;&gt;J372,K372&gt;0),1,0)+IF(AND(N372&lt;&gt;M372,N372&gt;0),1,0)+IF(AND(Q372&lt;&gt;P372,Q372&gt;0),1,0)</f>
        <v>1</v>
      </c>
      <c r="Z372" s="292"/>
    </row>
    <row r="373" spans="1:26" ht="15" thickBot="1" x14ac:dyDescent="0.4">
      <c r="B373" s="294"/>
      <c r="C373" s="294"/>
      <c r="D373" s="299"/>
      <c r="E373" s="299"/>
      <c r="F373" s="35"/>
      <c r="G373" s="299"/>
      <c r="H373" s="299"/>
      <c r="I373" s="35"/>
      <c r="J373" s="313"/>
      <c r="K373" s="313"/>
      <c r="L373" s="35"/>
      <c r="M373" s="299"/>
      <c r="N373" s="299"/>
      <c r="O373" s="35"/>
      <c r="P373" s="299"/>
      <c r="Q373" s="309"/>
      <c r="R373" s="35"/>
      <c r="S373" s="299"/>
      <c r="T373" s="299"/>
      <c r="U373" s="35"/>
      <c r="V373" s="24"/>
      <c r="W373" s="303"/>
      <c r="X373" s="305"/>
      <c r="Y373" s="307"/>
      <c r="Z373" s="292"/>
    </row>
    <row r="374" spans="1:26" ht="15" thickBot="1" x14ac:dyDescent="0.4">
      <c r="B374" s="293" t="s">
        <v>297</v>
      </c>
      <c r="C374" s="295">
        <v>45562</v>
      </c>
      <c r="D374" s="298">
        <v>94</v>
      </c>
      <c r="E374" s="298">
        <v>94</v>
      </c>
      <c r="F374" s="34">
        <v>2</v>
      </c>
      <c r="G374" s="298">
        <v>144</v>
      </c>
      <c r="H374" s="298">
        <v>144</v>
      </c>
      <c r="I374" s="34">
        <v>2</v>
      </c>
      <c r="J374" s="312">
        <v>130</v>
      </c>
      <c r="K374" s="312">
        <v>130</v>
      </c>
      <c r="L374" s="34">
        <v>2</v>
      </c>
      <c r="M374" s="298">
        <v>137</v>
      </c>
      <c r="N374" s="298">
        <v>137</v>
      </c>
      <c r="O374" s="34">
        <v>2</v>
      </c>
      <c r="P374" s="308">
        <v>5</v>
      </c>
      <c r="Q374" s="308">
        <v>5</v>
      </c>
      <c r="R374" s="34">
        <v>2</v>
      </c>
      <c r="S374" s="298"/>
      <c r="T374" s="310">
        <v>146</v>
      </c>
      <c r="U374" s="34"/>
      <c r="V374" s="24">
        <f t="shared" si="323"/>
        <v>10</v>
      </c>
      <c r="W374" s="302">
        <f t="shared" ref="W374" si="394">COUNT(E374,H374,K374,N374,Q374,T374)</f>
        <v>6</v>
      </c>
      <c r="X374" s="304">
        <f t="shared" ref="X374" si="395">IF(AND(D374&lt;&gt;E374,D374&gt;0),1,0)+IF(AND(G374&lt;&gt;H374,G374&gt;0),1,0)+IF(AND(J374&lt;&gt;K374,J374&gt;0),1,0)+IF(AND(M374&lt;&gt;N374,M374&gt;0),1,0)+IF(AND(P374&lt;&gt;Q374,P374&gt;0),1,0)</f>
        <v>0</v>
      </c>
      <c r="Y374" s="306">
        <f t="shared" ref="Y374" si="396">IF(AND(E374&lt;&gt;D374,E374&gt;0),1,0)+IF(AND(H374&lt;&gt;G374,H374&gt;0),1,0)+IF(AND(K374&lt;&gt;J374,K374&gt;0),1,0)+IF(AND(N374&lt;&gt;M374,N374&gt;0),1,0)+IF(AND(Q374&lt;&gt;P374,Q374&gt;0),1,0)</f>
        <v>0</v>
      </c>
      <c r="Z374" s="292"/>
    </row>
    <row r="375" spans="1:26" ht="15" thickBot="1" x14ac:dyDescent="0.4">
      <c r="B375" s="294"/>
      <c r="C375" s="294"/>
      <c r="D375" s="299"/>
      <c r="E375" s="299"/>
      <c r="F375" s="35"/>
      <c r="G375" s="299"/>
      <c r="H375" s="299"/>
      <c r="I375" s="35"/>
      <c r="J375" s="313"/>
      <c r="K375" s="313"/>
      <c r="L375" s="35"/>
      <c r="M375" s="299"/>
      <c r="N375" s="299"/>
      <c r="O375" s="35"/>
      <c r="P375" s="309"/>
      <c r="Q375" s="309"/>
      <c r="R375" s="35"/>
      <c r="S375" s="299"/>
      <c r="T375" s="311"/>
      <c r="U375" s="35"/>
      <c r="V375" s="24"/>
      <c r="W375" s="303"/>
      <c r="X375" s="305"/>
      <c r="Y375" s="307"/>
      <c r="Z375" s="292"/>
    </row>
    <row r="376" spans="1:26" ht="15" thickBot="1" x14ac:dyDescent="0.4">
      <c r="B376" s="293" t="s">
        <v>298</v>
      </c>
      <c r="C376" s="295">
        <v>45563</v>
      </c>
      <c r="D376" s="298">
        <v>94</v>
      </c>
      <c r="E376" s="308">
        <v>145</v>
      </c>
      <c r="F376" s="34">
        <v>2</v>
      </c>
      <c r="G376" s="298">
        <v>144</v>
      </c>
      <c r="H376" s="298"/>
      <c r="I376" s="34">
        <v>2</v>
      </c>
      <c r="J376" s="312">
        <v>130</v>
      </c>
      <c r="K376" s="310">
        <v>146</v>
      </c>
      <c r="L376" s="34">
        <v>2</v>
      </c>
      <c r="M376" s="298">
        <v>137</v>
      </c>
      <c r="N376" s="298">
        <v>137</v>
      </c>
      <c r="O376" s="34">
        <v>2</v>
      </c>
      <c r="P376" s="308">
        <v>5</v>
      </c>
      <c r="Q376" s="308">
        <v>5</v>
      </c>
      <c r="R376" s="34">
        <v>2</v>
      </c>
      <c r="S376" s="310">
        <v>146</v>
      </c>
      <c r="T376" s="300"/>
      <c r="U376" s="249"/>
      <c r="V376" s="24">
        <f t="shared" si="323"/>
        <v>10</v>
      </c>
      <c r="W376" s="302">
        <f t="shared" ref="W376" si="397">COUNT(E376,H376,K376,N376,Q376,T376)</f>
        <v>4</v>
      </c>
      <c r="X376" s="304">
        <f t="shared" ref="X376" si="398">IF(AND(D376&lt;&gt;E376,D376&gt;0),1,0)+IF(AND(G376&lt;&gt;H376,G376&gt;0),1,0)+IF(AND(J376&lt;&gt;K376,J376&gt;0),1,0)+IF(AND(M376&lt;&gt;N376,M376&gt;0),1,0)+IF(AND(P376&lt;&gt;Q376,P376&gt;0),1,0)</f>
        <v>3</v>
      </c>
      <c r="Y376" s="306">
        <f t="shared" ref="Y376" si="399">IF(AND(E376&lt;&gt;D376,E376&gt;0),1,0)+IF(AND(H376&lt;&gt;G376,H376&gt;0),1,0)+IF(AND(K376&lt;&gt;J376,K376&gt;0),1,0)+IF(AND(N376&lt;&gt;M376,N376&gt;0),1,0)+IF(AND(Q376&lt;&gt;P376,Q376&gt;0),1,0)</f>
        <v>2</v>
      </c>
      <c r="Z376" s="292"/>
    </row>
    <row r="377" spans="1:26" ht="15" thickBot="1" x14ac:dyDescent="0.4">
      <c r="B377" s="294"/>
      <c r="C377" s="294"/>
      <c r="D377" s="299"/>
      <c r="E377" s="309"/>
      <c r="F377" s="35" t="s">
        <v>241</v>
      </c>
      <c r="G377" s="299"/>
      <c r="H377" s="299"/>
      <c r="I377" s="35"/>
      <c r="J377" s="313"/>
      <c r="K377" s="311"/>
      <c r="L377" s="35"/>
      <c r="M377" s="299"/>
      <c r="N377" s="299"/>
      <c r="O377" s="35"/>
      <c r="P377" s="309"/>
      <c r="Q377" s="309"/>
      <c r="R377" s="35" t="s">
        <v>310</v>
      </c>
      <c r="S377" s="311"/>
      <c r="T377" s="301"/>
      <c r="U377" s="250"/>
      <c r="V377" s="24"/>
      <c r="W377" s="303"/>
      <c r="X377" s="305"/>
      <c r="Y377" s="307"/>
      <c r="Z377" s="292"/>
    </row>
    <row r="378" spans="1:26" ht="15" thickBot="1" x14ac:dyDescent="0.4">
      <c r="B378" s="293" t="s">
        <v>299</v>
      </c>
      <c r="C378" s="295">
        <v>45564</v>
      </c>
      <c r="D378" s="308">
        <v>145</v>
      </c>
      <c r="E378" s="308">
        <v>145</v>
      </c>
      <c r="F378" s="34">
        <v>1</v>
      </c>
      <c r="G378" s="298"/>
      <c r="H378" s="298"/>
      <c r="I378" s="34"/>
      <c r="J378" s="310">
        <v>146</v>
      </c>
      <c r="K378" s="310">
        <v>146</v>
      </c>
      <c r="L378" s="34"/>
      <c r="M378" s="298">
        <v>137</v>
      </c>
      <c r="N378" s="298"/>
      <c r="O378" s="34">
        <v>2</v>
      </c>
      <c r="P378" s="308">
        <v>5</v>
      </c>
      <c r="Q378" s="308">
        <v>5</v>
      </c>
      <c r="R378" s="34">
        <v>2</v>
      </c>
      <c r="S378" s="300"/>
      <c r="T378" s="300"/>
      <c r="U378" s="249"/>
      <c r="V378" s="24">
        <f t="shared" si="323"/>
        <v>5</v>
      </c>
      <c r="W378" s="302">
        <f t="shared" ref="W378:W382" si="400">COUNT(E378,H378,K378,N378,Q378,T378)</f>
        <v>3</v>
      </c>
      <c r="X378" s="304">
        <f t="shared" ref="X378" si="401">IF(AND(D378&lt;&gt;E378,D378&gt;0),1,0)+IF(AND(G378&lt;&gt;H378,G378&gt;0),1,0)+IF(AND(J378&lt;&gt;K378,J378&gt;0),1,0)+IF(AND(M378&lt;&gt;N378,M378&gt;0),1,0)+IF(AND(P378&lt;&gt;Q378,P378&gt;0),1,0)</f>
        <v>1</v>
      </c>
      <c r="Y378" s="306">
        <f t="shared" ref="Y378" si="402">IF(AND(E378&lt;&gt;D378,E378&gt;0),1,0)+IF(AND(H378&lt;&gt;G378,H378&gt;0),1,0)+IF(AND(K378&lt;&gt;J378,K378&gt;0),1,0)+IF(AND(N378&lt;&gt;M378,N378&gt;0),1,0)+IF(AND(Q378&lt;&gt;P378,Q378&gt;0),1,0)</f>
        <v>0</v>
      </c>
      <c r="Z378" s="292"/>
    </row>
    <row r="379" spans="1:26" ht="15" thickBot="1" x14ac:dyDescent="0.4">
      <c r="B379" s="294"/>
      <c r="C379" s="294"/>
      <c r="D379" s="309"/>
      <c r="E379" s="309"/>
      <c r="F379" s="35"/>
      <c r="G379" s="299"/>
      <c r="H379" s="299"/>
      <c r="I379" s="35"/>
      <c r="J379" s="311"/>
      <c r="K379" s="311"/>
      <c r="L379" s="35"/>
      <c r="M379" s="299"/>
      <c r="N379" s="299"/>
      <c r="O379" s="35"/>
      <c r="P379" s="309"/>
      <c r="Q379" s="309"/>
      <c r="R379" s="35"/>
      <c r="S379" s="301"/>
      <c r="T379" s="301"/>
      <c r="U379" s="250"/>
      <c r="V379" s="24"/>
      <c r="W379" s="303"/>
      <c r="X379" s="305"/>
      <c r="Y379" s="307"/>
      <c r="Z379" s="292"/>
    </row>
    <row r="380" spans="1:26" ht="15" thickBot="1" x14ac:dyDescent="0.4">
      <c r="A380" s="27" t="s">
        <v>292</v>
      </c>
      <c r="B380" s="293" t="s">
        <v>293</v>
      </c>
      <c r="C380" s="295">
        <v>45565</v>
      </c>
      <c r="D380" s="308">
        <v>145</v>
      </c>
      <c r="E380" s="308">
        <v>145</v>
      </c>
      <c r="F380" s="34">
        <v>1</v>
      </c>
      <c r="G380" s="298"/>
      <c r="H380" s="298"/>
      <c r="I380" s="34"/>
      <c r="J380" s="310">
        <v>146</v>
      </c>
      <c r="K380" s="310">
        <v>146</v>
      </c>
      <c r="L380" s="34"/>
      <c r="M380" s="298"/>
      <c r="N380" s="298"/>
      <c r="O380" s="34"/>
      <c r="P380" s="308">
        <v>5</v>
      </c>
      <c r="Q380" s="308">
        <v>5</v>
      </c>
      <c r="R380" s="34">
        <v>2</v>
      </c>
      <c r="S380" s="300"/>
      <c r="T380" s="300"/>
      <c r="U380" s="249"/>
      <c r="V380" s="24">
        <f t="shared" si="323"/>
        <v>3</v>
      </c>
      <c r="W380" s="302">
        <f t="shared" si="400"/>
        <v>3</v>
      </c>
      <c r="X380" s="304">
        <f t="shared" ref="X380" si="403">IF(AND(D380&lt;&gt;E380,D380&gt;0),1,0)+IF(AND(G380&lt;&gt;H380,G380&gt;0),1,0)+IF(AND(J380&lt;&gt;K380,J380&gt;0),1,0)+IF(AND(M380&lt;&gt;N380,M380&gt;0),1,0)+IF(AND(P380&lt;&gt;Q380,P380&gt;0),1,0)</f>
        <v>0</v>
      </c>
      <c r="Y380" s="306">
        <f t="shared" ref="Y380" si="404">IF(AND(E380&lt;&gt;D380,E380&gt;0),1,0)+IF(AND(H380&lt;&gt;G380,H380&gt;0),1,0)+IF(AND(K380&lt;&gt;J380,K380&gt;0),1,0)+IF(AND(N380&lt;&gt;M380,N380&gt;0),1,0)+IF(AND(Q380&lt;&gt;P380,Q380&gt;0),1,0)</f>
        <v>0</v>
      </c>
      <c r="Z380" s="292"/>
    </row>
    <row r="381" spans="1:26" ht="15" thickBot="1" x14ac:dyDescent="0.4">
      <c r="A381" s="27">
        <v>40</v>
      </c>
      <c r="B381" s="294"/>
      <c r="C381" s="294"/>
      <c r="D381" s="309"/>
      <c r="E381" s="309"/>
      <c r="F381" s="35"/>
      <c r="G381" s="299"/>
      <c r="H381" s="299"/>
      <c r="I381" s="35"/>
      <c r="J381" s="311"/>
      <c r="K381" s="311"/>
      <c r="L381" s="35"/>
      <c r="M381" s="299"/>
      <c r="N381" s="299"/>
      <c r="O381" s="35"/>
      <c r="P381" s="309"/>
      <c r="Q381" s="309"/>
      <c r="R381" s="35"/>
      <c r="S381" s="301"/>
      <c r="T381" s="301"/>
      <c r="U381" s="250"/>
      <c r="V381" s="24"/>
      <c r="W381" s="303"/>
      <c r="X381" s="305"/>
      <c r="Y381" s="307"/>
      <c r="Z381" s="292"/>
    </row>
    <row r="382" spans="1:26" ht="15" thickBot="1" x14ac:dyDescent="0.4">
      <c r="B382" s="293" t="s">
        <v>294</v>
      </c>
      <c r="C382" s="295">
        <v>45566</v>
      </c>
      <c r="D382" s="308">
        <v>145</v>
      </c>
      <c r="E382" s="308">
        <v>145</v>
      </c>
      <c r="F382" s="34">
        <v>1</v>
      </c>
      <c r="G382" s="298"/>
      <c r="H382" s="298"/>
      <c r="I382" s="34"/>
      <c r="J382" s="310">
        <v>146</v>
      </c>
      <c r="K382" s="310">
        <v>146</v>
      </c>
      <c r="L382" s="34"/>
      <c r="M382" s="298"/>
      <c r="N382" s="298"/>
      <c r="O382" s="34"/>
      <c r="P382" s="308">
        <v>5</v>
      </c>
      <c r="Q382" s="308">
        <v>5</v>
      </c>
      <c r="R382" s="34">
        <v>2</v>
      </c>
      <c r="S382" s="300"/>
      <c r="T382" s="300"/>
      <c r="U382" s="249"/>
      <c r="V382" s="24">
        <f t="shared" si="323"/>
        <v>3</v>
      </c>
      <c r="W382" s="302">
        <f t="shared" si="400"/>
        <v>3</v>
      </c>
      <c r="X382" s="304">
        <f t="shared" ref="X382" si="405">IF(AND(D382&lt;&gt;E382,D382&gt;0),1,0)+IF(AND(G382&lt;&gt;H382,G382&gt;0),1,0)+IF(AND(J382&lt;&gt;K382,J382&gt;0),1,0)+IF(AND(M382&lt;&gt;N382,M382&gt;0),1,0)+IF(AND(P382&lt;&gt;Q382,P382&gt;0),1,0)</f>
        <v>0</v>
      </c>
      <c r="Y382" s="306">
        <f t="shared" ref="Y382" si="406">IF(AND(E382&lt;&gt;D382,E382&gt;0),1,0)+IF(AND(H382&lt;&gt;G382,H382&gt;0),1,0)+IF(AND(K382&lt;&gt;J382,K382&gt;0),1,0)+IF(AND(N382&lt;&gt;M382,N382&gt;0),1,0)+IF(AND(Q382&lt;&gt;P382,Q382&gt;0),1,0)</f>
        <v>0</v>
      </c>
      <c r="Z382" s="292"/>
    </row>
    <row r="383" spans="1:26" ht="15" thickBot="1" x14ac:dyDescent="0.4">
      <c r="B383" s="294"/>
      <c r="C383" s="294"/>
      <c r="D383" s="309"/>
      <c r="E383" s="309"/>
      <c r="F383" s="35"/>
      <c r="G383" s="299"/>
      <c r="H383" s="299"/>
      <c r="I383" s="35"/>
      <c r="J383" s="311"/>
      <c r="K383" s="311"/>
      <c r="L383" s="35"/>
      <c r="M383" s="299"/>
      <c r="N383" s="299"/>
      <c r="O383" s="35"/>
      <c r="P383" s="309"/>
      <c r="Q383" s="309"/>
      <c r="R383" s="35"/>
      <c r="S383" s="301"/>
      <c r="T383" s="301"/>
      <c r="U383" s="250"/>
      <c r="V383" s="24"/>
      <c r="W383" s="303"/>
      <c r="X383" s="305"/>
      <c r="Y383" s="307"/>
      <c r="Z383" s="292"/>
    </row>
    <row r="384" spans="1:26" ht="15" thickBot="1" x14ac:dyDescent="0.4">
      <c r="B384" s="293" t="s">
        <v>295</v>
      </c>
      <c r="C384" s="295">
        <v>45567</v>
      </c>
      <c r="D384" s="308">
        <v>145</v>
      </c>
      <c r="E384" s="298"/>
      <c r="F384" s="34">
        <v>1</v>
      </c>
      <c r="G384" s="298"/>
      <c r="H384" s="298"/>
      <c r="I384" s="34"/>
      <c r="J384" s="310">
        <v>146</v>
      </c>
      <c r="K384" s="298"/>
      <c r="L384" s="34"/>
      <c r="M384" s="298"/>
      <c r="N384" s="298"/>
      <c r="O384" s="34"/>
      <c r="P384" s="308">
        <v>5</v>
      </c>
      <c r="Q384" s="308">
        <v>5</v>
      </c>
      <c r="R384" s="34">
        <v>2</v>
      </c>
      <c r="S384" s="300"/>
      <c r="T384" s="300"/>
      <c r="U384" s="249"/>
      <c r="V384" s="24">
        <f t="shared" si="323"/>
        <v>3</v>
      </c>
      <c r="W384" s="302"/>
      <c r="X384" s="304">
        <f t="shared" ref="X384" si="407">IF(AND(D384&lt;&gt;E384,D384&gt;0),1,0)+IF(AND(G384&lt;&gt;H384,G384&gt;0),1,0)+IF(AND(J384&lt;&gt;K384,J384&gt;0),1,0)+IF(AND(M384&lt;&gt;N384,M384&gt;0),1,0)+IF(AND(P384&lt;&gt;Q384,P384&gt;0),1,0)</f>
        <v>2</v>
      </c>
      <c r="Y384" s="306">
        <f t="shared" ref="Y384" si="408">IF(AND(E384&lt;&gt;D384,E384&gt;0),1,0)+IF(AND(H384&lt;&gt;G384,H384&gt;0),1,0)+IF(AND(K384&lt;&gt;J384,K384&gt;0),1,0)+IF(AND(N384&lt;&gt;M384,N384&gt;0),1,0)+IF(AND(Q384&lt;&gt;P384,Q384&gt;0),1,0)</f>
        <v>0</v>
      </c>
      <c r="Z384" s="292"/>
    </row>
    <row r="385" spans="1:26" ht="15" thickBot="1" x14ac:dyDescent="0.4">
      <c r="B385" s="294"/>
      <c r="C385" s="294"/>
      <c r="D385" s="309"/>
      <c r="E385" s="299"/>
      <c r="F385" s="35"/>
      <c r="G385" s="299"/>
      <c r="H385" s="299"/>
      <c r="I385" s="35"/>
      <c r="J385" s="311"/>
      <c r="K385" s="299"/>
      <c r="L385" s="35"/>
      <c r="M385" s="299"/>
      <c r="N385" s="299"/>
      <c r="O385" s="35"/>
      <c r="P385" s="309"/>
      <c r="Q385" s="309"/>
      <c r="R385" s="35"/>
      <c r="S385" s="301"/>
      <c r="T385" s="301"/>
      <c r="U385" s="250"/>
      <c r="V385" s="24"/>
      <c r="W385" s="303"/>
      <c r="X385" s="305"/>
      <c r="Y385" s="307"/>
      <c r="Z385" s="292"/>
    </row>
    <row r="386" spans="1:26" ht="15" thickBot="1" x14ac:dyDescent="0.4">
      <c r="B386" s="293" t="s">
        <v>296</v>
      </c>
      <c r="C386" s="295">
        <v>45568</v>
      </c>
      <c r="D386" s="296"/>
      <c r="E386" s="298"/>
      <c r="F386" s="34"/>
      <c r="G386" s="298"/>
      <c r="H386" s="298"/>
      <c r="I386" s="34"/>
      <c r="J386" s="300"/>
      <c r="K386" s="300"/>
      <c r="L386" s="249"/>
      <c r="M386" s="298"/>
      <c r="N386" s="298"/>
      <c r="O386" s="34"/>
      <c r="P386" s="308">
        <v>5</v>
      </c>
      <c r="Q386" s="298"/>
      <c r="R386" s="34">
        <v>2</v>
      </c>
      <c r="S386" s="300"/>
      <c r="T386" s="300"/>
      <c r="U386" s="249"/>
      <c r="V386" s="24">
        <f t="shared" si="323"/>
        <v>2</v>
      </c>
      <c r="W386" s="302"/>
      <c r="X386" s="304">
        <f t="shared" ref="X386" si="409">IF(AND(D386&lt;&gt;E386,D386&gt;0),1,0)+IF(AND(G386&lt;&gt;H386,G386&gt;0),1,0)+IF(AND(J386&lt;&gt;K386,J386&gt;0),1,0)+IF(AND(M386&lt;&gt;N386,M386&gt;0),1,0)+IF(AND(P386&lt;&gt;Q386,P386&gt;0),1,0)</f>
        <v>1</v>
      </c>
      <c r="Y386" s="306">
        <f t="shared" ref="Y386" si="410">IF(AND(E386&lt;&gt;D386,E386&gt;0),1,0)+IF(AND(H386&lt;&gt;G386,H386&gt;0),1,0)+IF(AND(K386&lt;&gt;J386,K386&gt;0),1,0)+IF(AND(N386&lt;&gt;M386,N386&gt;0),1,0)+IF(AND(Q386&lt;&gt;P386,Q386&gt;0),1,0)</f>
        <v>0</v>
      </c>
      <c r="Z386" s="292"/>
    </row>
    <row r="387" spans="1:26" ht="15" thickBot="1" x14ac:dyDescent="0.4">
      <c r="B387" s="294"/>
      <c r="C387" s="294"/>
      <c r="D387" s="297"/>
      <c r="E387" s="299"/>
      <c r="F387" s="35"/>
      <c r="G387" s="299"/>
      <c r="H387" s="299"/>
      <c r="I387" s="35"/>
      <c r="J387" s="301"/>
      <c r="K387" s="301"/>
      <c r="L387" s="250"/>
      <c r="M387" s="299"/>
      <c r="N387" s="299"/>
      <c r="O387" s="35"/>
      <c r="P387" s="309"/>
      <c r="Q387" s="299"/>
      <c r="R387" s="35"/>
      <c r="S387" s="301"/>
      <c r="T387" s="301"/>
      <c r="U387" s="250"/>
      <c r="V387" s="24"/>
      <c r="W387" s="303"/>
      <c r="X387" s="305"/>
      <c r="Y387" s="307"/>
      <c r="Z387" s="292"/>
    </row>
    <row r="388" spans="1:26" ht="15" thickBot="1" x14ac:dyDescent="0.4">
      <c r="B388" s="293" t="s">
        <v>297</v>
      </c>
      <c r="C388" s="295">
        <v>45569</v>
      </c>
      <c r="D388" s="296"/>
      <c r="E388" s="298"/>
      <c r="F388" s="34"/>
      <c r="G388" s="298"/>
      <c r="H388" s="298"/>
      <c r="I388" s="34"/>
      <c r="J388" s="300"/>
      <c r="K388" s="300"/>
      <c r="L388" s="249"/>
      <c r="M388" s="298"/>
      <c r="N388" s="298"/>
      <c r="O388" s="34"/>
      <c r="P388" s="300"/>
      <c r="Q388" s="300"/>
      <c r="R388" s="249"/>
      <c r="S388" s="300"/>
      <c r="T388" s="300"/>
      <c r="U388" s="249"/>
      <c r="V388" s="24">
        <f t="shared" ref="V388:V430" si="411">F388+I388+L388+O388+R388</f>
        <v>0</v>
      </c>
      <c r="W388" s="302"/>
      <c r="X388" s="304">
        <f t="shared" ref="X388" si="412">IF(AND(D388&lt;&gt;E388,D388&gt;0),1,0)+IF(AND(G388&lt;&gt;H388,G388&gt;0),1,0)+IF(AND(J388&lt;&gt;K388,J388&gt;0),1,0)+IF(AND(M388&lt;&gt;N388,M388&gt;0),1,0)+IF(AND(P388&lt;&gt;Q388,P388&gt;0),1,0)</f>
        <v>0</v>
      </c>
      <c r="Y388" s="306">
        <f t="shared" ref="Y388" si="413">IF(AND(E388&lt;&gt;D388,E388&gt;0),1,0)+IF(AND(H388&lt;&gt;G388,H388&gt;0),1,0)+IF(AND(K388&lt;&gt;J388,K388&gt;0),1,0)+IF(AND(N388&lt;&gt;M388,N388&gt;0),1,0)+IF(AND(Q388&lt;&gt;P388,Q388&gt;0),1,0)</f>
        <v>0</v>
      </c>
      <c r="Z388" s="292"/>
    </row>
    <row r="389" spans="1:26" ht="15" thickBot="1" x14ac:dyDescent="0.4">
      <c r="B389" s="294"/>
      <c r="C389" s="294"/>
      <c r="D389" s="297"/>
      <c r="E389" s="299"/>
      <c r="F389" s="35"/>
      <c r="G389" s="299"/>
      <c r="H389" s="299"/>
      <c r="I389" s="35"/>
      <c r="J389" s="301"/>
      <c r="K389" s="301"/>
      <c r="L389" s="250"/>
      <c r="M389" s="299"/>
      <c r="N389" s="299"/>
      <c r="O389" s="35"/>
      <c r="P389" s="301"/>
      <c r="Q389" s="301"/>
      <c r="R389" s="250"/>
      <c r="S389" s="301"/>
      <c r="T389" s="301"/>
      <c r="U389" s="250"/>
      <c r="V389" s="24"/>
      <c r="W389" s="303"/>
      <c r="X389" s="305"/>
      <c r="Y389" s="307"/>
      <c r="Z389" s="292"/>
    </row>
    <row r="390" spans="1:26" ht="15" thickBot="1" x14ac:dyDescent="0.4">
      <c r="B390" s="293" t="s">
        <v>298</v>
      </c>
      <c r="C390" s="295">
        <v>45570</v>
      </c>
      <c r="D390" s="296"/>
      <c r="E390" s="298"/>
      <c r="F390" s="34"/>
      <c r="G390" s="298"/>
      <c r="H390" s="298"/>
      <c r="I390" s="34"/>
      <c r="J390" s="300"/>
      <c r="K390" s="300"/>
      <c r="L390" s="249"/>
      <c r="M390" s="298"/>
      <c r="N390" s="298"/>
      <c r="O390" s="34"/>
      <c r="P390" s="300"/>
      <c r="Q390" s="300"/>
      <c r="R390" s="249"/>
      <c r="S390" s="300"/>
      <c r="T390" s="300"/>
      <c r="U390" s="249"/>
      <c r="V390" s="24">
        <f t="shared" si="411"/>
        <v>0</v>
      </c>
      <c r="W390" s="302"/>
      <c r="X390" s="304">
        <f t="shared" ref="X390" si="414">IF(AND(D390&lt;&gt;E390,D390&gt;0),1,0)+IF(AND(G390&lt;&gt;H390,G390&gt;0),1,0)+IF(AND(J390&lt;&gt;K390,J390&gt;0),1,0)+IF(AND(M390&lt;&gt;N390,M390&gt;0),1,0)+IF(AND(P390&lt;&gt;Q390,P390&gt;0),1,0)</f>
        <v>0</v>
      </c>
      <c r="Y390" s="306">
        <f t="shared" ref="Y390" si="415">IF(AND(E390&lt;&gt;D390,E390&gt;0),1,0)+IF(AND(H390&lt;&gt;G390,H390&gt;0),1,0)+IF(AND(K390&lt;&gt;J390,K390&gt;0),1,0)+IF(AND(N390&lt;&gt;M390,N390&gt;0),1,0)+IF(AND(Q390&lt;&gt;P390,Q390&gt;0),1,0)</f>
        <v>0</v>
      </c>
      <c r="Z390" s="292"/>
    </row>
    <row r="391" spans="1:26" ht="15" thickBot="1" x14ac:dyDescent="0.4">
      <c r="B391" s="294"/>
      <c r="C391" s="294"/>
      <c r="D391" s="297"/>
      <c r="E391" s="299"/>
      <c r="F391" s="35"/>
      <c r="G391" s="299"/>
      <c r="H391" s="299"/>
      <c r="I391" s="35"/>
      <c r="J391" s="301"/>
      <c r="K391" s="301"/>
      <c r="L391" s="250"/>
      <c r="M391" s="299"/>
      <c r="N391" s="299"/>
      <c r="O391" s="35"/>
      <c r="P391" s="301"/>
      <c r="Q391" s="301"/>
      <c r="R391" s="250"/>
      <c r="S391" s="301"/>
      <c r="T391" s="301"/>
      <c r="U391" s="250"/>
      <c r="V391" s="24"/>
      <c r="W391" s="303"/>
      <c r="X391" s="305"/>
      <c r="Y391" s="307"/>
      <c r="Z391" s="292"/>
    </row>
    <row r="392" spans="1:26" ht="15" thickBot="1" x14ac:dyDescent="0.4">
      <c r="B392" s="293" t="s">
        <v>299</v>
      </c>
      <c r="C392" s="295">
        <v>45571</v>
      </c>
      <c r="D392" s="296"/>
      <c r="E392" s="298"/>
      <c r="F392" s="34"/>
      <c r="G392" s="298"/>
      <c r="H392" s="298"/>
      <c r="I392" s="34"/>
      <c r="J392" s="300"/>
      <c r="K392" s="300"/>
      <c r="L392" s="249"/>
      <c r="M392" s="298"/>
      <c r="N392" s="298"/>
      <c r="O392" s="34"/>
      <c r="P392" s="298"/>
      <c r="Q392" s="298"/>
      <c r="R392" s="34"/>
      <c r="S392" s="298"/>
      <c r="T392" s="298"/>
      <c r="U392" s="34"/>
      <c r="V392" s="24">
        <f t="shared" si="411"/>
        <v>0</v>
      </c>
      <c r="W392" s="302"/>
      <c r="X392" s="304">
        <f t="shared" ref="X392" si="416">IF(AND(D392&lt;&gt;E392,D392&gt;0),1,0)+IF(AND(G392&lt;&gt;H392,G392&gt;0),1,0)+IF(AND(J392&lt;&gt;K392,J392&gt;0),1,0)+IF(AND(M392&lt;&gt;N392,M392&gt;0),1,0)+IF(AND(P392&lt;&gt;Q392,P392&gt;0),1,0)</f>
        <v>0</v>
      </c>
      <c r="Y392" s="306">
        <f t="shared" ref="Y392" si="417">IF(AND(E392&lt;&gt;D392,E392&gt;0),1,0)+IF(AND(H392&lt;&gt;G392,H392&gt;0),1,0)+IF(AND(K392&lt;&gt;J392,K392&gt;0),1,0)+IF(AND(N392&lt;&gt;M392,N392&gt;0),1,0)+IF(AND(Q392&lt;&gt;P392,Q392&gt;0),1,0)</f>
        <v>0</v>
      </c>
      <c r="Z392" s="292"/>
    </row>
    <row r="393" spans="1:26" ht="15" thickBot="1" x14ac:dyDescent="0.4">
      <c r="A393" s="27" t="s">
        <v>335</v>
      </c>
      <c r="B393" s="294"/>
      <c r="C393" s="294"/>
      <c r="D393" s="297"/>
      <c r="E393" s="299"/>
      <c r="F393" s="35"/>
      <c r="G393" s="299"/>
      <c r="H393" s="299"/>
      <c r="I393" s="35"/>
      <c r="J393" s="301"/>
      <c r="K393" s="301"/>
      <c r="L393" s="250"/>
      <c r="M393" s="299"/>
      <c r="N393" s="299"/>
      <c r="O393" s="35"/>
      <c r="P393" s="299"/>
      <c r="Q393" s="299"/>
      <c r="R393" s="35"/>
      <c r="S393" s="299"/>
      <c r="T393" s="299"/>
      <c r="U393" s="35"/>
      <c r="V393" s="24"/>
      <c r="W393" s="303"/>
      <c r="X393" s="305"/>
      <c r="Y393" s="307"/>
      <c r="Z393" s="292"/>
    </row>
    <row r="394" spans="1:26" ht="15" thickBot="1" x14ac:dyDescent="0.4">
      <c r="A394" s="27" t="s">
        <v>292</v>
      </c>
      <c r="B394" s="293" t="s">
        <v>293</v>
      </c>
      <c r="C394" s="295">
        <v>45572</v>
      </c>
      <c r="D394" s="296"/>
      <c r="E394" s="298"/>
      <c r="F394" s="34"/>
      <c r="G394" s="298"/>
      <c r="H394" s="298"/>
      <c r="I394" s="34"/>
      <c r="J394" s="298"/>
      <c r="K394" s="298"/>
      <c r="L394" s="34"/>
      <c r="M394" s="298"/>
      <c r="N394" s="298"/>
      <c r="O394" s="34"/>
      <c r="P394" s="298"/>
      <c r="Q394" s="298"/>
      <c r="R394" s="34"/>
      <c r="S394" s="298"/>
      <c r="T394" s="298"/>
      <c r="U394" s="34"/>
      <c r="V394" s="24">
        <f t="shared" si="411"/>
        <v>0</v>
      </c>
      <c r="W394" s="302"/>
      <c r="X394" s="304">
        <f t="shared" ref="X394" si="418">IF(AND(D394&lt;&gt;E394,D394&gt;0),1,0)+IF(AND(G394&lt;&gt;H394,G394&gt;0),1,0)+IF(AND(J394&lt;&gt;K394,J394&gt;0),1,0)+IF(AND(M394&lt;&gt;N394,M394&gt;0),1,0)+IF(AND(P394&lt;&gt;Q394,P394&gt;0),1,0)</f>
        <v>0</v>
      </c>
      <c r="Y394" s="306">
        <f t="shared" ref="Y394" si="419">IF(AND(E394&lt;&gt;D394,E394&gt;0),1,0)+IF(AND(H394&lt;&gt;G394,H394&gt;0),1,0)+IF(AND(K394&lt;&gt;J394,K394&gt;0),1,0)+IF(AND(N394&lt;&gt;M394,N394&gt;0),1,0)+IF(AND(Q394&lt;&gt;P394,Q394&gt;0),1,0)</f>
        <v>0</v>
      </c>
      <c r="Z394" s="292"/>
    </row>
    <row r="395" spans="1:26" ht="15" thickBot="1" x14ac:dyDescent="0.4">
      <c r="A395" s="27">
        <v>41</v>
      </c>
      <c r="B395" s="294"/>
      <c r="C395" s="294"/>
      <c r="D395" s="297"/>
      <c r="E395" s="299"/>
      <c r="F395" s="35"/>
      <c r="G395" s="299"/>
      <c r="H395" s="299"/>
      <c r="I395" s="35"/>
      <c r="J395" s="299"/>
      <c r="K395" s="299"/>
      <c r="L395" s="35"/>
      <c r="M395" s="299"/>
      <c r="N395" s="299"/>
      <c r="O395" s="35"/>
      <c r="P395" s="299"/>
      <c r="Q395" s="299"/>
      <c r="R395" s="35"/>
      <c r="S395" s="299"/>
      <c r="T395" s="299"/>
      <c r="U395" s="35"/>
      <c r="V395" s="24"/>
      <c r="W395" s="303"/>
      <c r="X395" s="305"/>
      <c r="Y395" s="307"/>
      <c r="Z395" s="292"/>
    </row>
    <row r="396" spans="1:26" ht="15" thickBot="1" x14ac:dyDescent="0.4">
      <c r="B396" s="293" t="s">
        <v>294</v>
      </c>
      <c r="C396" s="295">
        <v>45573</v>
      </c>
      <c r="D396" s="296"/>
      <c r="E396" s="298"/>
      <c r="F396" s="34"/>
      <c r="G396" s="298"/>
      <c r="H396" s="298"/>
      <c r="I396" s="34"/>
      <c r="J396" s="298"/>
      <c r="K396" s="298"/>
      <c r="L396" s="34"/>
      <c r="M396" s="298"/>
      <c r="N396" s="298"/>
      <c r="O396" s="34"/>
      <c r="P396" s="298"/>
      <c r="Q396" s="298"/>
      <c r="R396" s="34"/>
      <c r="S396" s="298"/>
      <c r="T396" s="298"/>
      <c r="U396" s="34"/>
      <c r="V396" s="24">
        <f t="shared" si="411"/>
        <v>0</v>
      </c>
      <c r="W396" s="302"/>
      <c r="X396" s="304">
        <f t="shared" ref="X396" si="420">IF(AND(D396&lt;&gt;E396,D396&gt;0),1,0)+IF(AND(G396&lt;&gt;H396,G396&gt;0),1,0)+IF(AND(J396&lt;&gt;K396,J396&gt;0),1,0)+IF(AND(M396&lt;&gt;N396,M396&gt;0),1,0)+IF(AND(P396&lt;&gt;Q396,P396&gt;0),1,0)</f>
        <v>0</v>
      </c>
      <c r="Y396" s="306">
        <f t="shared" ref="Y396" si="421">IF(AND(E396&lt;&gt;D396,E396&gt;0),1,0)+IF(AND(H396&lt;&gt;G396,H396&gt;0),1,0)+IF(AND(K396&lt;&gt;J396,K396&gt;0),1,0)+IF(AND(N396&lt;&gt;M396,N396&gt;0),1,0)+IF(AND(Q396&lt;&gt;P396,Q396&gt;0),1,0)</f>
        <v>0</v>
      </c>
      <c r="Z396" s="292"/>
    </row>
    <row r="397" spans="1:26" ht="15" thickBot="1" x14ac:dyDescent="0.4">
      <c r="B397" s="294"/>
      <c r="C397" s="294"/>
      <c r="D397" s="297"/>
      <c r="E397" s="299"/>
      <c r="F397" s="35"/>
      <c r="G397" s="299"/>
      <c r="H397" s="299"/>
      <c r="I397" s="35"/>
      <c r="J397" s="299"/>
      <c r="K397" s="299"/>
      <c r="L397" s="35"/>
      <c r="M397" s="299"/>
      <c r="N397" s="299"/>
      <c r="O397" s="35"/>
      <c r="P397" s="299"/>
      <c r="Q397" s="299"/>
      <c r="R397" s="35"/>
      <c r="S397" s="299"/>
      <c r="T397" s="299"/>
      <c r="U397" s="35"/>
      <c r="V397" s="24"/>
      <c r="W397" s="303"/>
      <c r="X397" s="305"/>
      <c r="Y397" s="307"/>
      <c r="Z397" s="292"/>
    </row>
    <row r="398" spans="1:26" ht="15" thickBot="1" x14ac:dyDescent="0.4">
      <c r="B398" s="293" t="s">
        <v>295</v>
      </c>
      <c r="C398" s="295">
        <v>45574</v>
      </c>
      <c r="D398" s="296"/>
      <c r="E398" s="298"/>
      <c r="F398" s="34"/>
      <c r="G398" s="298"/>
      <c r="H398" s="298"/>
      <c r="I398" s="34"/>
      <c r="J398" s="298"/>
      <c r="K398" s="298"/>
      <c r="L398" s="34"/>
      <c r="M398" s="298"/>
      <c r="N398" s="298"/>
      <c r="O398" s="34"/>
      <c r="P398" s="298"/>
      <c r="Q398" s="298"/>
      <c r="R398" s="34"/>
      <c r="S398" s="298"/>
      <c r="T398" s="298"/>
      <c r="U398" s="34"/>
      <c r="V398" s="24">
        <f t="shared" si="411"/>
        <v>0</v>
      </c>
      <c r="W398" s="302"/>
      <c r="X398" s="304">
        <f t="shared" ref="X398" si="422">IF(AND(D398&lt;&gt;E398,D398&gt;0),1,0)+IF(AND(G398&lt;&gt;H398,G398&gt;0),1,0)+IF(AND(J398&lt;&gt;K398,J398&gt;0),1,0)+IF(AND(M398&lt;&gt;N398,M398&gt;0),1,0)+IF(AND(P398&lt;&gt;Q398,P398&gt;0),1,0)</f>
        <v>0</v>
      </c>
      <c r="Y398" s="306">
        <f t="shared" ref="Y398" si="423">IF(AND(E398&lt;&gt;D398,E398&gt;0),1,0)+IF(AND(H398&lt;&gt;G398,H398&gt;0),1,0)+IF(AND(K398&lt;&gt;J398,K398&gt;0),1,0)+IF(AND(N398&lt;&gt;M398,N398&gt;0),1,0)+IF(AND(Q398&lt;&gt;P398,Q398&gt;0),1,0)</f>
        <v>0</v>
      </c>
      <c r="Z398" s="292"/>
    </row>
    <row r="399" spans="1:26" ht="15" thickBot="1" x14ac:dyDescent="0.4">
      <c r="B399" s="294"/>
      <c r="C399" s="294"/>
      <c r="D399" s="297"/>
      <c r="E399" s="299"/>
      <c r="F399" s="35"/>
      <c r="G399" s="299"/>
      <c r="H399" s="299"/>
      <c r="I399" s="35"/>
      <c r="J399" s="299"/>
      <c r="K399" s="299"/>
      <c r="L399" s="35"/>
      <c r="M399" s="299"/>
      <c r="N399" s="299"/>
      <c r="O399" s="35"/>
      <c r="P399" s="299"/>
      <c r="Q399" s="299"/>
      <c r="R399" s="35"/>
      <c r="S399" s="299"/>
      <c r="T399" s="299"/>
      <c r="U399" s="35"/>
      <c r="V399" s="24"/>
      <c r="W399" s="303"/>
      <c r="X399" s="305"/>
      <c r="Y399" s="307"/>
      <c r="Z399" s="292"/>
    </row>
    <row r="400" spans="1:26" ht="15" thickBot="1" x14ac:dyDescent="0.4">
      <c r="B400" s="293" t="s">
        <v>296</v>
      </c>
      <c r="C400" s="295">
        <v>45575</v>
      </c>
      <c r="D400" s="296"/>
      <c r="E400" s="298"/>
      <c r="F400" s="34"/>
      <c r="G400" s="298"/>
      <c r="H400" s="298"/>
      <c r="I400" s="34"/>
      <c r="J400" s="298"/>
      <c r="K400" s="298"/>
      <c r="L400" s="34"/>
      <c r="M400" s="298"/>
      <c r="N400" s="298"/>
      <c r="O400" s="34"/>
      <c r="P400" s="298"/>
      <c r="Q400" s="298"/>
      <c r="R400" s="34"/>
      <c r="S400" s="298"/>
      <c r="T400" s="298"/>
      <c r="U400" s="34"/>
      <c r="V400" s="24">
        <f t="shared" si="411"/>
        <v>0</v>
      </c>
      <c r="W400" s="302"/>
      <c r="X400" s="304">
        <f t="shared" ref="X400" si="424">IF(AND(D400&lt;&gt;E400,D400&gt;0),1,0)+IF(AND(G400&lt;&gt;H400,G400&gt;0),1,0)+IF(AND(J400&lt;&gt;K400,J400&gt;0),1,0)+IF(AND(M400&lt;&gt;N400,M400&gt;0),1,0)+IF(AND(P400&lt;&gt;Q400,P400&gt;0),1,0)</f>
        <v>0</v>
      </c>
      <c r="Y400" s="306">
        <f t="shared" ref="Y400" si="425">IF(AND(E400&lt;&gt;D400,E400&gt;0),1,0)+IF(AND(H400&lt;&gt;G400,H400&gt;0),1,0)+IF(AND(K400&lt;&gt;J400,K400&gt;0),1,0)+IF(AND(N400&lt;&gt;M400,N400&gt;0),1,0)+IF(AND(Q400&lt;&gt;P400,Q400&gt;0),1,0)</f>
        <v>0</v>
      </c>
      <c r="Z400" s="292"/>
    </row>
    <row r="401" spans="1:26" ht="15" thickBot="1" x14ac:dyDescent="0.4">
      <c r="B401" s="294"/>
      <c r="C401" s="294"/>
      <c r="D401" s="297"/>
      <c r="E401" s="299"/>
      <c r="F401" s="35"/>
      <c r="G401" s="299"/>
      <c r="H401" s="299"/>
      <c r="I401" s="35"/>
      <c r="J401" s="299"/>
      <c r="K401" s="299"/>
      <c r="L401" s="35"/>
      <c r="M401" s="299"/>
      <c r="N401" s="299"/>
      <c r="O401" s="35"/>
      <c r="P401" s="299"/>
      <c r="Q401" s="299"/>
      <c r="R401" s="35"/>
      <c r="S401" s="299"/>
      <c r="T401" s="299"/>
      <c r="U401" s="35"/>
      <c r="V401" s="24"/>
      <c r="W401" s="303"/>
      <c r="X401" s="305"/>
      <c r="Y401" s="307"/>
      <c r="Z401" s="292"/>
    </row>
    <row r="402" spans="1:26" ht="15" thickBot="1" x14ac:dyDescent="0.4">
      <c r="B402" s="293" t="s">
        <v>297</v>
      </c>
      <c r="C402" s="295">
        <v>45576</v>
      </c>
      <c r="D402" s="296"/>
      <c r="E402" s="298"/>
      <c r="F402" s="34"/>
      <c r="G402" s="298"/>
      <c r="H402" s="298"/>
      <c r="I402" s="34"/>
      <c r="J402" s="298"/>
      <c r="K402" s="298"/>
      <c r="L402" s="34"/>
      <c r="M402" s="298"/>
      <c r="N402" s="298"/>
      <c r="O402" s="34"/>
      <c r="P402" s="298"/>
      <c r="Q402" s="298"/>
      <c r="R402" s="34"/>
      <c r="S402" s="298"/>
      <c r="T402" s="298"/>
      <c r="U402" s="34"/>
      <c r="V402" s="24">
        <f t="shared" si="411"/>
        <v>0</v>
      </c>
      <c r="W402" s="302"/>
      <c r="X402" s="304">
        <f t="shared" ref="X402" si="426">IF(AND(D402&lt;&gt;E402,D402&gt;0),1,0)+IF(AND(G402&lt;&gt;H402,G402&gt;0),1,0)+IF(AND(J402&lt;&gt;K402,J402&gt;0),1,0)+IF(AND(M402&lt;&gt;N402,M402&gt;0),1,0)+IF(AND(P402&lt;&gt;Q402,P402&gt;0),1,0)</f>
        <v>0</v>
      </c>
      <c r="Y402" s="306">
        <f t="shared" ref="Y402" si="427">IF(AND(E402&lt;&gt;D402,E402&gt;0),1,0)+IF(AND(H402&lt;&gt;G402,H402&gt;0),1,0)+IF(AND(K402&lt;&gt;J402,K402&gt;0),1,0)+IF(AND(N402&lt;&gt;M402,N402&gt;0),1,0)+IF(AND(Q402&lt;&gt;P402,Q402&gt;0),1,0)</f>
        <v>0</v>
      </c>
      <c r="Z402" s="292"/>
    </row>
    <row r="403" spans="1:26" ht="15" thickBot="1" x14ac:dyDescent="0.4">
      <c r="B403" s="294"/>
      <c r="C403" s="294"/>
      <c r="D403" s="297"/>
      <c r="E403" s="299"/>
      <c r="F403" s="35"/>
      <c r="G403" s="299"/>
      <c r="H403" s="299"/>
      <c r="I403" s="35"/>
      <c r="J403" s="299"/>
      <c r="K403" s="299"/>
      <c r="L403" s="35"/>
      <c r="M403" s="299"/>
      <c r="N403" s="299"/>
      <c r="O403" s="35"/>
      <c r="P403" s="299"/>
      <c r="Q403" s="299"/>
      <c r="R403" s="35"/>
      <c r="S403" s="299"/>
      <c r="T403" s="299"/>
      <c r="U403" s="35"/>
      <c r="V403" s="24"/>
      <c r="W403" s="303"/>
      <c r="X403" s="305"/>
      <c r="Y403" s="307"/>
      <c r="Z403" s="292"/>
    </row>
    <row r="404" spans="1:26" ht="15" thickBot="1" x14ac:dyDescent="0.4">
      <c r="B404" s="293" t="s">
        <v>298</v>
      </c>
      <c r="C404" s="295">
        <v>45577</v>
      </c>
      <c r="D404" s="296"/>
      <c r="E404" s="298"/>
      <c r="F404" s="34"/>
      <c r="G404" s="298"/>
      <c r="H404" s="298"/>
      <c r="I404" s="34"/>
      <c r="J404" s="298"/>
      <c r="K404" s="298"/>
      <c r="L404" s="34"/>
      <c r="M404" s="298"/>
      <c r="N404" s="298"/>
      <c r="O404" s="34"/>
      <c r="P404" s="298"/>
      <c r="Q404" s="298"/>
      <c r="R404" s="34"/>
      <c r="S404" s="298"/>
      <c r="T404" s="298"/>
      <c r="U404" s="34"/>
      <c r="V404" s="24">
        <f t="shared" si="411"/>
        <v>0</v>
      </c>
      <c r="W404" s="302"/>
      <c r="X404" s="304">
        <f t="shared" ref="X404" si="428">IF(AND(D404&lt;&gt;E404,D404&gt;0),1,0)+IF(AND(G404&lt;&gt;H404,G404&gt;0),1,0)+IF(AND(J404&lt;&gt;K404,J404&gt;0),1,0)+IF(AND(M404&lt;&gt;N404,M404&gt;0),1,0)+IF(AND(P404&lt;&gt;Q404,P404&gt;0),1,0)</f>
        <v>0</v>
      </c>
      <c r="Y404" s="306">
        <f t="shared" ref="Y404" si="429">IF(AND(E404&lt;&gt;D404,E404&gt;0),1,0)+IF(AND(H404&lt;&gt;G404,H404&gt;0),1,0)+IF(AND(K404&lt;&gt;J404,K404&gt;0),1,0)+IF(AND(N404&lt;&gt;M404,N404&gt;0),1,0)+IF(AND(Q404&lt;&gt;P404,Q404&gt;0),1,0)</f>
        <v>0</v>
      </c>
      <c r="Z404" s="292"/>
    </row>
    <row r="405" spans="1:26" ht="15" thickBot="1" x14ac:dyDescent="0.4">
      <c r="B405" s="294"/>
      <c r="C405" s="294"/>
      <c r="D405" s="297"/>
      <c r="E405" s="299"/>
      <c r="F405" s="35"/>
      <c r="G405" s="299"/>
      <c r="H405" s="299"/>
      <c r="I405" s="35"/>
      <c r="J405" s="299"/>
      <c r="K405" s="299"/>
      <c r="L405" s="35"/>
      <c r="M405" s="299"/>
      <c r="N405" s="299"/>
      <c r="O405" s="35"/>
      <c r="P405" s="299"/>
      <c r="Q405" s="299"/>
      <c r="R405" s="35"/>
      <c r="S405" s="299"/>
      <c r="T405" s="299"/>
      <c r="U405" s="35"/>
      <c r="V405" s="24"/>
      <c r="W405" s="303"/>
      <c r="X405" s="305"/>
      <c r="Y405" s="307"/>
      <c r="Z405" s="292"/>
    </row>
    <row r="406" spans="1:26" ht="15" thickBot="1" x14ac:dyDescent="0.4">
      <c r="B406" s="293" t="s">
        <v>299</v>
      </c>
      <c r="C406" s="295">
        <v>45578</v>
      </c>
      <c r="D406" s="296"/>
      <c r="E406" s="298"/>
      <c r="F406" s="34"/>
      <c r="G406" s="298"/>
      <c r="H406" s="298"/>
      <c r="I406" s="34"/>
      <c r="J406" s="298"/>
      <c r="K406" s="298"/>
      <c r="L406" s="34"/>
      <c r="M406" s="298"/>
      <c r="N406" s="298"/>
      <c r="O406" s="34"/>
      <c r="P406" s="298"/>
      <c r="Q406" s="298"/>
      <c r="R406" s="34"/>
      <c r="S406" s="298"/>
      <c r="T406" s="298"/>
      <c r="U406" s="34"/>
      <c r="V406" s="24">
        <f t="shared" si="411"/>
        <v>0</v>
      </c>
      <c r="W406" s="302"/>
      <c r="X406" s="304">
        <f t="shared" ref="X406" si="430">IF(AND(D406&lt;&gt;E406,D406&gt;0),1,0)+IF(AND(G406&lt;&gt;H406,G406&gt;0),1,0)+IF(AND(J406&lt;&gt;K406,J406&gt;0),1,0)+IF(AND(M406&lt;&gt;N406,M406&gt;0),1,0)+IF(AND(P406&lt;&gt;Q406,P406&gt;0),1,0)</f>
        <v>0</v>
      </c>
      <c r="Y406" s="306">
        <f t="shared" ref="Y406" si="431">IF(AND(E406&lt;&gt;D406,E406&gt;0),1,0)+IF(AND(H406&lt;&gt;G406,H406&gt;0),1,0)+IF(AND(K406&lt;&gt;J406,K406&gt;0),1,0)+IF(AND(N406&lt;&gt;M406,N406&gt;0),1,0)+IF(AND(Q406&lt;&gt;P406,Q406&gt;0),1,0)</f>
        <v>0</v>
      </c>
      <c r="Z406" s="292"/>
    </row>
    <row r="407" spans="1:26" ht="15" thickBot="1" x14ac:dyDescent="0.4">
      <c r="B407" s="294"/>
      <c r="C407" s="294"/>
      <c r="D407" s="297"/>
      <c r="E407" s="299"/>
      <c r="F407" s="35"/>
      <c r="G407" s="299"/>
      <c r="H407" s="299"/>
      <c r="I407" s="35"/>
      <c r="J407" s="299"/>
      <c r="K407" s="299"/>
      <c r="L407" s="35"/>
      <c r="M407" s="299"/>
      <c r="N407" s="299"/>
      <c r="O407" s="35"/>
      <c r="P407" s="299"/>
      <c r="Q407" s="299"/>
      <c r="R407" s="35"/>
      <c r="S407" s="299"/>
      <c r="T407" s="299"/>
      <c r="U407" s="35"/>
      <c r="V407" s="24"/>
      <c r="W407" s="303"/>
      <c r="X407" s="305"/>
      <c r="Y407" s="307"/>
      <c r="Z407" s="292"/>
    </row>
    <row r="408" spans="1:26" ht="15" thickBot="1" x14ac:dyDescent="0.4">
      <c r="A408" s="27" t="s">
        <v>292</v>
      </c>
      <c r="B408" s="293" t="s">
        <v>293</v>
      </c>
      <c r="C408" s="295">
        <v>45579</v>
      </c>
      <c r="D408" s="296"/>
      <c r="E408" s="298"/>
      <c r="F408" s="34"/>
      <c r="G408" s="298"/>
      <c r="H408" s="298"/>
      <c r="I408" s="34"/>
      <c r="J408" s="298"/>
      <c r="K408" s="298"/>
      <c r="L408" s="34"/>
      <c r="M408" s="298"/>
      <c r="N408" s="298"/>
      <c r="O408" s="34"/>
      <c r="P408" s="298"/>
      <c r="Q408" s="298"/>
      <c r="R408" s="34"/>
      <c r="S408" s="298"/>
      <c r="T408" s="298"/>
      <c r="U408" s="34"/>
      <c r="V408" s="24">
        <f t="shared" si="411"/>
        <v>0</v>
      </c>
      <c r="W408" s="302"/>
      <c r="X408" s="304">
        <f t="shared" ref="X408" si="432">IF(AND(D408&lt;&gt;E408,D408&gt;0),1,0)+IF(AND(G408&lt;&gt;H408,G408&gt;0),1,0)+IF(AND(J408&lt;&gt;K408,J408&gt;0),1,0)+IF(AND(M408&lt;&gt;N408,M408&gt;0),1,0)+IF(AND(P408&lt;&gt;Q408,P408&gt;0),1,0)</f>
        <v>0</v>
      </c>
      <c r="Y408" s="306">
        <f t="shared" ref="Y408" si="433">IF(AND(E408&lt;&gt;D408,E408&gt;0),1,0)+IF(AND(H408&lt;&gt;G408,H408&gt;0),1,0)+IF(AND(K408&lt;&gt;J408,K408&gt;0),1,0)+IF(AND(N408&lt;&gt;M408,N408&gt;0),1,0)+IF(AND(Q408&lt;&gt;P408,Q408&gt;0),1,0)</f>
        <v>0</v>
      </c>
      <c r="Z408" s="292"/>
    </row>
    <row r="409" spans="1:26" ht="15" thickBot="1" x14ac:dyDescent="0.4">
      <c r="A409" s="27">
        <v>42</v>
      </c>
      <c r="B409" s="294"/>
      <c r="C409" s="294"/>
      <c r="D409" s="297"/>
      <c r="E409" s="299"/>
      <c r="F409" s="35"/>
      <c r="G409" s="299"/>
      <c r="H409" s="299"/>
      <c r="I409" s="35"/>
      <c r="J409" s="299"/>
      <c r="K409" s="299"/>
      <c r="L409" s="35"/>
      <c r="M409" s="299"/>
      <c r="N409" s="299"/>
      <c r="O409" s="35"/>
      <c r="P409" s="299"/>
      <c r="Q409" s="299"/>
      <c r="R409" s="35"/>
      <c r="S409" s="299"/>
      <c r="T409" s="299"/>
      <c r="U409" s="35"/>
      <c r="V409" s="24"/>
      <c r="W409" s="303"/>
      <c r="X409" s="305"/>
      <c r="Y409" s="307"/>
      <c r="Z409" s="292"/>
    </row>
    <row r="410" spans="1:26" ht="15" thickBot="1" x14ac:dyDescent="0.4">
      <c r="B410" s="293" t="s">
        <v>294</v>
      </c>
      <c r="C410" s="295">
        <v>45580</v>
      </c>
      <c r="D410" s="296"/>
      <c r="E410" s="298"/>
      <c r="F410" s="34"/>
      <c r="G410" s="298"/>
      <c r="H410" s="298"/>
      <c r="I410" s="34"/>
      <c r="J410" s="298"/>
      <c r="K410" s="298"/>
      <c r="L410" s="34"/>
      <c r="M410" s="298"/>
      <c r="N410" s="298"/>
      <c r="O410" s="34"/>
      <c r="P410" s="298"/>
      <c r="Q410" s="298"/>
      <c r="R410" s="34"/>
      <c r="S410" s="298"/>
      <c r="T410" s="298"/>
      <c r="U410" s="34"/>
      <c r="V410" s="24">
        <f t="shared" si="411"/>
        <v>0</v>
      </c>
      <c r="W410" s="302"/>
      <c r="X410" s="304">
        <f t="shared" ref="X410" si="434">IF(AND(D410&lt;&gt;E410,D410&gt;0),1,0)+IF(AND(G410&lt;&gt;H410,G410&gt;0),1,0)+IF(AND(J410&lt;&gt;K410,J410&gt;0),1,0)+IF(AND(M410&lt;&gt;N410,M410&gt;0),1,0)+IF(AND(P410&lt;&gt;Q410,P410&gt;0),1,0)</f>
        <v>0</v>
      </c>
      <c r="Y410" s="306">
        <f t="shared" ref="Y410" si="435">IF(AND(E410&lt;&gt;D410,E410&gt;0),1,0)+IF(AND(H410&lt;&gt;G410,H410&gt;0),1,0)+IF(AND(K410&lt;&gt;J410,K410&gt;0),1,0)+IF(AND(N410&lt;&gt;M410,N410&gt;0),1,0)+IF(AND(Q410&lt;&gt;P410,Q410&gt;0),1,0)</f>
        <v>0</v>
      </c>
      <c r="Z410" s="292"/>
    </row>
    <row r="411" spans="1:26" ht="15" thickBot="1" x14ac:dyDescent="0.4">
      <c r="B411" s="294"/>
      <c r="C411" s="294"/>
      <c r="D411" s="297"/>
      <c r="E411" s="299"/>
      <c r="F411" s="35"/>
      <c r="G411" s="299"/>
      <c r="H411" s="299"/>
      <c r="I411" s="35"/>
      <c r="J411" s="299"/>
      <c r="K411" s="299"/>
      <c r="L411" s="35"/>
      <c r="M411" s="299"/>
      <c r="N411" s="299"/>
      <c r="O411" s="35"/>
      <c r="P411" s="299"/>
      <c r="Q411" s="299"/>
      <c r="R411" s="35"/>
      <c r="S411" s="299"/>
      <c r="T411" s="299"/>
      <c r="U411" s="35"/>
      <c r="V411" s="24"/>
      <c r="W411" s="303"/>
      <c r="X411" s="305"/>
      <c r="Y411" s="307"/>
      <c r="Z411" s="292"/>
    </row>
    <row r="412" spans="1:26" ht="15" thickBot="1" x14ac:dyDescent="0.4">
      <c r="B412" s="293" t="s">
        <v>295</v>
      </c>
      <c r="C412" s="295">
        <v>45581</v>
      </c>
      <c r="D412" s="296"/>
      <c r="E412" s="298"/>
      <c r="F412" s="34"/>
      <c r="G412" s="298"/>
      <c r="H412" s="298"/>
      <c r="I412" s="34"/>
      <c r="J412" s="298"/>
      <c r="K412" s="298"/>
      <c r="L412" s="34"/>
      <c r="M412" s="298"/>
      <c r="N412" s="298"/>
      <c r="O412" s="34"/>
      <c r="P412" s="298"/>
      <c r="Q412" s="298"/>
      <c r="R412" s="34"/>
      <c r="S412" s="298"/>
      <c r="T412" s="298"/>
      <c r="U412" s="34"/>
      <c r="V412" s="24">
        <f t="shared" si="411"/>
        <v>0</v>
      </c>
      <c r="W412" s="302"/>
      <c r="X412" s="304">
        <f t="shared" ref="X412" si="436">IF(AND(D412&lt;&gt;E412,D412&gt;0),1,0)+IF(AND(G412&lt;&gt;H412,G412&gt;0),1,0)+IF(AND(J412&lt;&gt;K412,J412&gt;0),1,0)+IF(AND(M412&lt;&gt;N412,M412&gt;0),1,0)+IF(AND(P412&lt;&gt;Q412,P412&gt;0),1,0)</f>
        <v>0</v>
      </c>
      <c r="Y412" s="306">
        <f t="shared" ref="Y412" si="437">IF(AND(E412&lt;&gt;D412,E412&gt;0),1,0)+IF(AND(H412&lt;&gt;G412,H412&gt;0),1,0)+IF(AND(K412&lt;&gt;J412,K412&gt;0),1,0)+IF(AND(N412&lt;&gt;M412,N412&gt;0),1,0)+IF(AND(Q412&lt;&gt;P412,Q412&gt;0),1,0)</f>
        <v>0</v>
      </c>
      <c r="Z412" s="292"/>
    </row>
    <row r="413" spans="1:26" ht="15" thickBot="1" x14ac:dyDescent="0.4">
      <c r="B413" s="294"/>
      <c r="C413" s="294"/>
      <c r="D413" s="297"/>
      <c r="E413" s="299"/>
      <c r="F413" s="35"/>
      <c r="G413" s="299"/>
      <c r="H413" s="299"/>
      <c r="I413" s="35"/>
      <c r="J413" s="299"/>
      <c r="K413" s="299"/>
      <c r="L413" s="35"/>
      <c r="M413" s="299"/>
      <c r="N413" s="299"/>
      <c r="O413" s="35"/>
      <c r="P413" s="299"/>
      <c r="Q413" s="299"/>
      <c r="R413" s="35"/>
      <c r="S413" s="299"/>
      <c r="T413" s="299"/>
      <c r="U413" s="35"/>
      <c r="V413" s="24"/>
      <c r="W413" s="303"/>
      <c r="X413" s="305"/>
      <c r="Y413" s="307"/>
      <c r="Z413" s="292"/>
    </row>
    <row r="414" spans="1:26" ht="15" thickBot="1" x14ac:dyDescent="0.4">
      <c r="B414" s="293" t="s">
        <v>296</v>
      </c>
      <c r="C414" s="295">
        <v>45582</v>
      </c>
      <c r="D414" s="296"/>
      <c r="E414" s="298"/>
      <c r="F414" s="34"/>
      <c r="G414" s="298"/>
      <c r="H414" s="298"/>
      <c r="I414" s="34"/>
      <c r="J414" s="298"/>
      <c r="K414" s="298"/>
      <c r="L414" s="34"/>
      <c r="M414" s="298"/>
      <c r="N414" s="298"/>
      <c r="O414" s="34"/>
      <c r="P414" s="298"/>
      <c r="Q414" s="298"/>
      <c r="R414" s="34"/>
      <c r="S414" s="298"/>
      <c r="T414" s="298"/>
      <c r="U414" s="34"/>
      <c r="V414" s="24">
        <f t="shared" si="411"/>
        <v>0</v>
      </c>
      <c r="W414" s="302"/>
      <c r="X414" s="304">
        <f t="shared" ref="X414" si="438">IF(AND(D414&lt;&gt;E414,D414&gt;0),1,0)+IF(AND(G414&lt;&gt;H414,G414&gt;0),1,0)+IF(AND(J414&lt;&gt;K414,J414&gt;0),1,0)+IF(AND(M414&lt;&gt;N414,M414&gt;0),1,0)+IF(AND(P414&lt;&gt;Q414,P414&gt;0),1,0)</f>
        <v>0</v>
      </c>
      <c r="Y414" s="306">
        <f t="shared" ref="Y414" si="439">IF(AND(E414&lt;&gt;D414,E414&gt;0),1,0)+IF(AND(H414&lt;&gt;G414,H414&gt;0),1,0)+IF(AND(K414&lt;&gt;J414,K414&gt;0),1,0)+IF(AND(N414&lt;&gt;M414,N414&gt;0),1,0)+IF(AND(Q414&lt;&gt;P414,Q414&gt;0),1,0)</f>
        <v>0</v>
      </c>
      <c r="Z414" s="292"/>
    </row>
    <row r="415" spans="1:26" ht="15" thickBot="1" x14ac:dyDescent="0.4">
      <c r="B415" s="294"/>
      <c r="C415" s="294"/>
      <c r="D415" s="297"/>
      <c r="E415" s="299"/>
      <c r="F415" s="35"/>
      <c r="G415" s="299"/>
      <c r="H415" s="299"/>
      <c r="I415" s="35"/>
      <c r="J415" s="299"/>
      <c r="K415" s="299"/>
      <c r="L415" s="35"/>
      <c r="M415" s="299"/>
      <c r="N415" s="299"/>
      <c r="O415" s="35"/>
      <c r="P415" s="299"/>
      <c r="Q415" s="299"/>
      <c r="R415" s="35"/>
      <c r="S415" s="299"/>
      <c r="T415" s="299"/>
      <c r="U415" s="35"/>
      <c r="V415" s="24"/>
      <c r="W415" s="303"/>
      <c r="X415" s="305"/>
      <c r="Y415" s="307"/>
      <c r="Z415" s="292"/>
    </row>
    <row r="416" spans="1:26" ht="15" thickBot="1" x14ac:dyDescent="0.4">
      <c r="B416" s="293" t="s">
        <v>297</v>
      </c>
      <c r="C416" s="295">
        <v>45583</v>
      </c>
      <c r="D416" s="296"/>
      <c r="E416" s="298"/>
      <c r="F416" s="34"/>
      <c r="G416" s="298"/>
      <c r="H416" s="298"/>
      <c r="I416" s="34"/>
      <c r="J416" s="298"/>
      <c r="K416" s="298"/>
      <c r="L416" s="34"/>
      <c r="M416" s="298"/>
      <c r="N416" s="298"/>
      <c r="O416" s="34"/>
      <c r="P416" s="298"/>
      <c r="Q416" s="298"/>
      <c r="R416" s="34"/>
      <c r="S416" s="298"/>
      <c r="T416" s="298"/>
      <c r="U416" s="34"/>
      <c r="V416" s="24">
        <f t="shared" si="411"/>
        <v>0</v>
      </c>
      <c r="W416" s="302"/>
      <c r="X416" s="304">
        <f t="shared" ref="X416" si="440">IF(AND(D416&lt;&gt;E416,D416&gt;0),1,0)+IF(AND(G416&lt;&gt;H416,G416&gt;0),1,0)+IF(AND(J416&lt;&gt;K416,J416&gt;0),1,0)+IF(AND(M416&lt;&gt;N416,M416&gt;0),1,0)+IF(AND(P416&lt;&gt;Q416,P416&gt;0),1,0)</f>
        <v>0</v>
      </c>
      <c r="Y416" s="306">
        <f t="shared" ref="Y416" si="441">IF(AND(E416&lt;&gt;D416,E416&gt;0),1,0)+IF(AND(H416&lt;&gt;G416,H416&gt;0),1,0)+IF(AND(K416&lt;&gt;J416,K416&gt;0),1,0)+IF(AND(N416&lt;&gt;M416,N416&gt;0),1,0)+IF(AND(Q416&lt;&gt;P416,Q416&gt;0),1,0)</f>
        <v>0</v>
      </c>
      <c r="Z416" s="292"/>
    </row>
    <row r="417" spans="2:26" ht="15" thickBot="1" x14ac:dyDescent="0.4">
      <c r="B417" s="294"/>
      <c r="C417" s="294"/>
      <c r="D417" s="297"/>
      <c r="E417" s="299"/>
      <c r="F417" s="35"/>
      <c r="G417" s="299"/>
      <c r="H417" s="299"/>
      <c r="I417" s="35"/>
      <c r="J417" s="299"/>
      <c r="K417" s="299"/>
      <c r="L417" s="35"/>
      <c r="M417" s="299"/>
      <c r="N417" s="299"/>
      <c r="O417" s="35"/>
      <c r="P417" s="299"/>
      <c r="Q417" s="299"/>
      <c r="R417" s="35"/>
      <c r="S417" s="299"/>
      <c r="T417" s="299"/>
      <c r="U417" s="35"/>
      <c r="V417" s="24"/>
      <c r="W417" s="303"/>
      <c r="X417" s="305"/>
      <c r="Y417" s="307"/>
      <c r="Z417" s="292"/>
    </row>
    <row r="418" spans="2:26" ht="15" thickBot="1" x14ac:dyDescent="0.4">
      <c r="B418" s="293" t="s">
        <v>298</v>
      </c>
      <c r="C418" s="295">
        <v>45584</v>
      </c>
      <c r="D418" s="296"/>
      <c r="E418" s="298"/>
      <c r="F418" s="34"/>
      <c r="G418" s="298"/>
      <c r="H418" s="298"/>
      <c r="I418" s="34"/>
      <c r="J418" s="298"/>
      <c r="K418" s="298"/>
      <c r="L418" s="34"/>
      <c r="M418" s="298"/>
      <c r="N418" s="298"/>
      <c r="O418" s="34"/>
      <c r="P418" s="298"/>
      <c r="Q418" s="298"/>
      <c r="R418" s="34"/>
      <c r="S418" s="298"/>
      <c r="T418" s="298"/>
      <c r="U418" s="34"/>
      <c r="V418" s="24">
        <f t="shared" si="411"/>
        <v>0</v>
      </c>
      <c r="W418" s="302"/>
      <c r="X418" s="304">
        <f t="shared" ref="X418" si="442">IF(AND(D418&lt;&gt;E418,D418&gt;0),1,0)+IF(AND(G418&lt;&gt;H418,G418&gt;0),1,0)+IF(AND(J418&lt;&gt;K418,J418&gt;0),1,0)+IF(AND(M418&lt;&gt;N418,M418&gt;0),1,0)+IF(AND(P418&lt;&gt;Q418,P418&gt;0),1,0)</f>
        <v>0</v>
      </c>
      <c r="Y418" s="306">
        <f t="shared" ref="Y418" si="443">IF(AND(E418&lt;&gt;D418,E418&gt;0),1,0)+IF(AND(H418&lt;&gt;G418,H418&gt;0),1,0)+IF(AND(K418&lt;&gt;J418,K418&gt;0),1,0)+IF(AND(N418&lt;&gt;M418,N418&gt;0),1,0)+IF(AND(Q418&lt;&gt;P418,Q418&gt;0),1,0)</f>
        <v>0</v>
      </c>
      <c r="Z418" s="292"/>
    </row>
    <row r="419" spans="2:26" ht="15" thickBot="1" x14ac:dyDescent="0.4">
      <c r="B419" s="294"/>
      <c r="C419" s="294"/>
      <c r="D419" s="297"/>
      <c r="E419" s="299"/>
      <c r="F419" s="35"/>
      <c r="G419" s="299"/>
      <c r="H419" s="299"/>
      <c r="I419" s="35"/>
      <c r="J419" s="299"/>
      <c r="K419" s="299"/>
      <c r="L419" s="35"/>
      <c r="M419" s="299"/>
      <c r="N419" s="299"/>
      <c r="O419" s="35"/>
      <c r="P419" s="299"/>
      <c r="Q419" s="299"/>
      <c r="R419" s="35"/>
      <c r="S419" s="299"/>
      <c r="T419" s="299"/>
      <c r="U419" s="35"/>
      <c r="V419" s="24"/>
      <c r="W419" s="303"/>
      <c r="X419" s="305"/>
      <c r="Y419" s="307"/>
      <c r="Z419" s="292"/>
    </row>
    <row r="420" spans="2:26" ht="15" thickBot="1" x14ac:dyDescent="0.4">
      <c r="B420" s="293" t="s">
        <v>299</v>
      </c>
      <c r="C420" s="295">
        <v>45585</v>
      </c>
      <c r="D420" s="296"/>
      <c r="E420" s="298"/>
      <c r="F420" s="34"/>
      <c r="G420" s="298"/>
      <c r="H420" s="298"/>
      <c r="I420" s="34"/>
      <c r="J420" s="298"/>
      <c r="K420" s="298"/>
      <c r="L420" s="34"/>
      <c r="M420" s="298"/>
      <c r="N420" s="298"/>
      <c r="O420" s="34"/>
      <c r="P420" s="298"/>
      <c r="Q420" s="298"/>
      <c r="R420" s="34"/>
      <c r="S420" s="298"/>
      <c r="T420" s="298"/>
      <c r="U420" s="34"/>
      <c r="V420" s="24">
        <f t="shared" si="411"/>
        <v>0</v>
      </c>
      <c r="W420" s="302"/>
      <c r="X420" s="304">
        <f t="shared" ref="X420" si="444">IF(AND(D420&lt;&gt;E420,D420&gt;0),1,0)+IF(AND(G420&lt;&gt;H420,G420&gt;0),1,0)+IF(AND(J420&lt;&gt;K420,J420&gt;0),1,0)+IF(AND(M420&lt;&gt;N420,M420&gt;0),1,0)+IF(AND(P420&lt;&gt;Q420,P420&gt;0),1,0)</f>
        <v>0</v>
      </c>
      <c r="Y420" s="306">
        <f t="shared" ref="Y420" si="445">IF(AND(E420&lt;&gt;D420,E420&gt;0),1,0)+IF(AND(H420&lt;&gt;G420,H420&gt;0),1,0)+IF(AND(K420&lt;&gt;J420,K420&gt;0),1,0)+IF(AND(N420&lt;&gt;M420,N420&gt;0),1,0)+IF(AND(Q420&lt;&gt;P420,Q420&gt;0),1,0)</f>
        <v>0</v>
      </c>
      <c r="Z420" s="292"/>
    </row>
    <row r="421" spans="2:26" ht="15" thickBot="1" x14ac:dyDescent="0.4">
      <c r="B421" s="294"/>
      <c r="C421" s="294"/>
      <c r="D421" s="297"/>
      <c r="E421" s="299"/>
      <c r="F421" s="35"/>
      <c r="G421" s="299"/>
      <c r="H421" s="299"/>
      <c r="I421" s="35"/>
      <c r="J421" s="299"/>
      <c r="K421" s="299"/>
      <c r="L421" s="35"/>
      <c r="M421" s="299"/>
      <c r="N421" s="299"/>
      <c r="O421" s="35"/>
      <c r="P421" s="299"/>
      <c r="Q421" s="299"/>
      <c r="R421" s="35"/>
      <c r="S421" s="299"/>
      <c r="T421" s="299"/>
      <c r="U421" s="35"/>
      <c r="V421" s="24"/>
      <c r="W421" s="303"/>
      <c r="X421" s="305"/>
      <c r="Y421" s="307"/>
      <c r="Z421" s="292"/>
    </row>
    <row r="422" spans="2:26" ht="15" thickBot="1" x14ac:dyDescent="0.4">
      <c r="B422" s="293"/>
      <c r="C422" s="295"/>
      <c r="D422" s="296"/>
      <c r="E422" s="298"/>
      <c r="F422" s="34"/>
      <c r="G422" s="298"/>
      <c r="H422" s="298"/>
      <c r="I422" s="34"/>
      <c r="J422" s="298"/>
      <c r="K422" s="298"/>
      <c r="L422" s="34"/>
      <c r="M422" s="298"/>
      <c r="N422" s="298"/>
      <c r="O422" s="34"/>
      <c r="P422" s="298"/>
      <c r="Q422" s="298"/>
      <c r="R422" s="34"/>
      <c r="S422" s="298"/>
      <c r="T422" s="298"/>
      <c r="U422" s="34"/>
      <c r="V422" s="24">
        <f t="shared" si="411"/>
        <v>0</v>
      </c>
      <c r="W422" s="302"/>
      <c r="X422" s="304">
        <f t="shared" ref="X422" si="446">IF(AND(D422&lt;&gt;E422,D422&gt;0),1,0)+IF(AND(G422&lt;&gt;H422,G422&gt;0),1,0)+IF(AND(J422&lt;&gt;K422,J422&gt;0),1,0)+IF(AND(M422&lt;&gt;N422,M422&gt;0),1,0)+IF(AND(P422&lt;&gt;Q422,P422&gt;0),1,0)</f>
        <v>0</v>
      </c>
      <c r="Y422" s="306">
        <f t="shared" ref="Y422" si="447">IF(AND(E422&lt;&gt;D422,E422&gt;0),1,0)+IF(AND(H422&lt;&gt;G422,H422&gt;0),1,0)+IF(AND(K422&lt;&gt;J422,K422&gt;0),1,0)+IF(AND(N422&lt;&gt;M422,N422&gt;0),1,0)+IF(AND(Q422&lt;&gt;P422,Q422&gt;0),1,0)</f>
        <v>0</v>
      </c>
      <c r="Z422" s="292"/>
    </row>
    <row r="423" spans="2:26" ht="15" thickBot="1" x14ac:dyDescent="0.4">
      <c r="B423" s="294"/>
      <c r="C423" s="294"/>
      <c r="D423" s="297"/>
      <c r="E423" s="299"/>
      <c r="F423" s="35"/>
      <c r="G423" s="299"/>
      <c r="H423" s="299"/>
      <c r="I423" s="35"/>
      <c r="J423" s="299"/>
      <c r="K423" s="299"/>
      <c r="L423" s="35"/>
      <c r="M423" s="299"/>
      <c r="N423" s="299"/>
      <c r="O423" s="35"/>
      <c r="P423" s="299"/>
      <c r="Q423" s="299"/>
      <c r="R423" s="35"/>
      <c r="S423" s="299"/>
      <c r="T423" s="299"/>
      <c r="U423" s="35"/>
      <c r="V423" s="24"/>
      <c r="W423" s="303"/>
      <c r="X423" s="305"/>
      <c r="Y423" s="307"/>
      <c r="Z423" s="292"/>
    </row>
    <row r="424" spans="2:26" ht="15" thickBot="1" x14ac:dyDescent="0.4">
      <c r="B424" s="293"/>
      <c r="C424" s="295"/>
      <c r="D424" s="296"/>
      <c r="E424" s="298"/>
      <c r="F424" s="34"/>
      <c r="G424" s="298"/>
      <c r="H424" s="298"/>
      <c r="I424" s="34"/>
      <c r="J424" s="298"/>
      <c r="K424" s="298"/>
      <c r="L424" s="34"/>
      <c r="M424" s="298"/>
      <c r="N424" s="298"/>
      <c r="O424" s="34"/>
      <c r="P424" s="298"/>
      <c r="Q424" s="298"/>
      <c r="R424" s="34"/>
      <c r="S424" s="298"/>
      <c r="T424" s="298"/>
      <c r="U424" s="34"/>
      <c r="V424" s="24">
        <f t="shared" si="411"/>
        <v>0</v>
      </c>
      <c r="W424" s="302"/>
      <c r="X424" s="304">
        <f t="shared" ref="X424" si="448">IF(AND(D424&lt;&gt;E424,D424&gt;0),1,0)+IF(AND(G424&lt;&gt;H424,G424&gt;0),1,0)+IF(AND(J424&lt;&gt;K424,J424&gt;0),1,0)+IF(AND(M424&lt;&gt;N424,M424&gt;0),1,0)+IF(AND(P424&lt;&gt;Q424,P424&gt;0),1,0)</f>
        <v>0</v>
      </c>
      <c r="Y424" s="306">
        <f t="shared" ref="Y424" si="449">IF(AND(E424&lt;&gt;D424,E424&gt;0),1,0)+IF(AND(H424&lt;&gt;G424,H424&gt;0),1,0)+IF(AND(K424&lt;&gt;J424,K424&gt;0),1,0)+IF(AND(N424&lt;&gt;M424,N424&gt;0),1,0)+IF(AND(Q424&lt;&gt;P424,Q424&gt;0),1,0)</f>
        <v>0</v>
      </c>
      <c r="Z424" s="292"/>
    </row>
    <row r="425" spans="2:26" ht="15" thickBot="1" x14ac:dyDescent="0.4">
      <c r="B425" s="294"/>
      <c r="C425" s="294"/>
      <c r="D425" s="297"/>
      <c r="E425" s="299"/>
      <c r="F425" s="35"/>
      <c r="G425" s="299"/>
      <c r="H425" s="299"/>
      <c r="I425" s="35"/>
      <c r="J425" s="299"/>
      <c r="K425" s="299"/>
      <c r="L425" s="35"/>
      <c r="M425" s="299"/>
      <c r="N425" s="299"/>
      <c r="O425" s="35"/>
      <c r="P425" s="299"/>
      <c r="Q425" s="299"/>
      <c r="R425" s="35"/>
      <c r="S425" s="299"/>
      <c r="T425" s="299"/>
      <c r="U425" s="35"/>
      <c r="V425" s="24"/>
      <c r="W425" s="303"/>
      <c r="X425" s="305"/>
      <c r="Y425" s="307"/>
      <c r="Z425" s="292"/>
    </row>
    <row r="426" spans="2:26" ht="15" thickBot="1" x14ac:dyDescent="0.4">
      <c r="B426" s="293"/>
      <c r="C426" s="295"/>
      <c r="D426" s="296"/>
      <c r="E426" s="298"/>
      <c r="F426" s="34"/>
      <c r="G426" s="298"/>
      <c r="H426" s="298"/>
      <c r="I426" s="34"/>
      <c r="J426" s="298"/>
      <c r="K426" s="298"/>
      <c r="L426" s="34"/>
      <c r="M426" s="298"/>
      <c r="N426" s="298"/>
      <c r="O426" s="34"/>
      <c r="P426" s="298"/>
      <c r="Q426" s="298"/>
      <c r="R426" s="34"/>
      <c r="S426" s="298"/>
      <c r="T426" s="298"/>
      <c r="U426" s="34"/>
      <c r="V426" s="24">
        <f t="shared" si="411"/>
        <v>0</v>
      </c>
      <c r="W426" s="302"/>
      <c r="X426" s="304">
        <f t="shared" ref="X426" si="450">IF(AND(D426&lt;&gt;E426,D426&gt;0),1,0)+IF(AND(G426&lt;&gt;H426,G426&gt;0),1,0)+IF(AND(J426&lt;&gt;K426,J426&gt;0),1,0)+IF(AND(M426&lt;&gt;N426,M426&gt;0),1,0)+IF(AND(P426&lt;&gt;Q426,P426&gt;0),1,0)</f>
        <v>0</v>
      </c>
      <c r="Y426" s="306">
        <f t="shared" ref="Y426" si="451">IF(AND(E426&lt;&gt;D426,E426&gt;0),1,0)+IF(AND(H426&lt;&gt;G426,H426&gt;0),1,0)+IF(AND(K426&lt;&gt;J426,K426&gt;0),1,0)+IF(AND(N426&lt;&gt;M426,N426&gt;0),1,0)+IF(AND(Q426&lt;&gt;P426,Q426&gt;0),1,0)</f>
        <v>0</v>
      </c>
      <c r="Z426" s="292"/>
    </row>
    <row r="427" spans="2:26" ht="15" thickBot="1" x14ac:dyDescent="0.4">
      <c r="B427" s="294"/>
      <c r="C427" s="294"/>
      <c r="D427" s="297"/>
      <c r="E427" s="299"/>
      <c r="F427" s="35"/>
      <c r="G427" s="299"/>
      <c r="H427" s="299"/>
      <c r="I427" s="35"/>
      <c r="J427" s="299"/>
      <c r="K427" s="299"/>
      <c r="L427" s="35"/>
      <c r="M427" s="299"/>
      <c r="N427" s="299"/>
      <c r="O427" s="35"/>
      <c r="P427" s="299"/>
      <c r="Q427" s="299"/>
      <c r="R427" s="35"/>
      <c r="S427" s="299"/>
      <c r="T427" s="299"/>
      <c r="U427" s="35"/>
      <c r="V427" s="24"/>
      <c r="W427" s="303"/>
      <c r="X427" s="305"/>
      <c r="Y427" s="307"/>
      <c r="Z427" s="292"/>
    </row>
    <row r="428" spans="2:26" ht="15" thickBot="1" x14ac:dyDescent="0.4">
      <c r="B428" s="293"/>
      <c r="C428" s="295"/>
      <c r="D428" s="296"/>
      <c r="E428" s="298"/>
      <c r="F428" s="34"/>
      <c r="G428" s="298"/>
      <c r="H428" s="298"/>
      <c r="I428" s="34"/>
      <c r="J428" s="298"/>
      <c r="K428" s="298"/>
      <c r="L428" s="34"/>
      <c r="M428" s="298"/>
      <c r="N428" s="298"/>
      <c r="O428" s="34"/>
      <c r="P428" s="298"/>
      <c r="Q428" s="298"/>
      <c r="R428" s="34"/>
      <c r="S428" s="298"/>
      <c r="T428" s="298"/>
      <c r="U428" s="34"/>
      <c r="V428" s="24">
        <f t="shared" si="411"/>
        <v>0</v>
      </c>
      <c r="W428" s="302"/>
      <c r="X428" s="304">
        <f t="shared" ref="X428" si="452">IF(AND(D428&lt;&gt;E428,D428&gt;0),1,0)+IF(AND(G428&lt;&gt;H428,G428&gt;0),1,0)+IF(AND(J428&lt;&gt;K428,J428&gt;0),1,0)+IF(AND(M428&lt;&gt;N428,M428&gt;0),1,0)+IF(AND(P428&lt;&gt;Q428,P428&gt;0),1,0)</f>
        <v>0</v>
      </c>
      <c r="Y428" s="306">
        <f t="shared" ref="Y428" si="453">IF(AND(E428&lt;&gt;D428,E428&gt;0),1,0)+IF(AND(H428&lt;&gt;G428,H428&gt;0),1,0)+IF(AND(K428&lt;&gt;J428,K428&gt;0),1,0)+IF(AND(N428&lt;&gt;M428,N428&gt;0),1,0)+IF(AND(Q428&lt;&gt;P428,Q428&gt;0),1,0)</f>
        <v>0</v>
      </c>
      <c r="Z428" s="292"/>
    </row>
    <row r="429" spans="2:26" ht="15" thickBot="1" x14ac:dyDescent="0.4">
      <c r="B429" s="294"/>
      <c r="C429" s="294"/>
      <c r="D429" s="297"/>
      <c r="E429" s="299"/>
      <c r="F429" s="35"/>
      <c r="G429" s="299"/>
      <c r="H429" s="299"/>
      <c r="I429" s="35"/>
      <c r="J429" s="299"/>
      <c r="K429" s="299"/>
      <c r="L429" s="35"/>
      <c r="M429" s="299"/>
      <c r="N429" s="299"/>
      <c r="O429" s="35"/>
      <c r="P429" s="299"/>
      <c r="Q429" s="299"/>
      <c r="R429" s="35"/>
      <c r="S429" s="299"/>
      <c r="T429" s="299"/>
      <c r="U429" s="35"/>
      <c r="V429" s="24"/>
      <c r="W429" s="303"/>
      <c r="X429" s="305"/>
      <c r="Y429" s="307"/>
      <c r="Z429" s="292"/>
    </row>
    <row r="430" spans="2:26" ht="15" thickBot="1" x14ac:dyDescent="0.4">
      <c r="B430" s="293"/>
      <c r="C430" s="295"/>
      <c r="D430" s="296"/>
      <c r="E430" s="298"/>
      <c r="F430" s="34"/>
      <c r="G430" s="298"/>
      <c r="H430" s="298"/>
      <c r="I430" s="34"/>
      <c r="J430" s="298"/>
      <c r="K430" s="298"/>
      <c r="L430" s="34"/>
      <c r="M430" s="298"/>
      <c r="N430" s="298"/>
      <c r="O430" s="34"/>
      <c r="P430" s="298"/>
      <c r="Q430" s="298"/>
      <c r="R430" s="34"/>
      <c r="S430" s="298"/>
      <c r="T430" s="298"/>
      <c r="U430" s="34"/>
      <c r="V430" s="24">
        <f t="shared" si="411"/>
        <v>0</v>
      </c>
      <c r="W430" s="302"/>
      <c r="X430" s="304">
        <f t="shared" ref="X430" si="454">IF(AND(D430&lt;&gt;E430,D430&gt;0),1,0)+IF(AND(G430&lt;&gt;H430,G430&gt;0),1,0)+IF(AND(J430&lt;&gt;K430,J430&gt;0),1,0)+IF(AND(M430&lt;&gt;N430,M430&gt;0),1,0)+IF(AND(P430&lt;&gt;Q430,P430&gt;0),1,0)</f>
        <v>0</v>
      </c>
      <c r="Y430" s="306">
        <f t="shared" ref="Y430" si="455">IF(AND(E430&lt;&gt;D430,E430&gt;0),1,0)+IF(AND(H430&lt;&gt;G430,H430&gt;0),1,0)+IF(AND(K430&lt;&gt;J430,K430&gt;0),1,0)+IF(AND(N430&lt;&gt;M430,N430&gt;0),1,0)+IF(AND(Q430&lt;&gt;P430,Q430&gt;0),1,0)</f>
        <v>0</v>
      </c>
      <c r="Z430" s="292"/>
    </row>
    <row r="431" spans="2:26" ht="15" thickBot="1" x14ac:dyDescent="0.4">
      <c r="B431" s="294"/>
      <c r="C431" s="294"/>
      <c r="D431" s="297"/>
      <c r="E431" s="299"/>
      <c r="F431" s="35"/>
      <c r="G431" s="299"/>
      <c r="H431" s="299"/>
      <c r="I431" s="35"/>
      <c r="J431" s="299"/>
      <c r="K431" s="299"/>
      <c r="L431" s="35"/>
      <c r="M431" s="299"/>
      <c r="N431" s="299"/>
      <c r="O431" s="35"/>
      <c r="P431" s="299"/>
      <c r="Q431" s="299"/>
      <c r="R431" s="35"/>
      <c r="S431" s="299"/>
      <c r="T431" s="299"/>
      <c r="U431" s="35"/>
      <c r="V431" s="24"/>
      <c r="W431" s="303"/>
      <c r="X431" s="305"/>
      <c r="Y431" s="307"/>
      <c r="Z431" s="292"/>
    </row>
  </sheetData>
  <protectedRanges>
    <protectedRange sqref="O2:O8 F232:F265 O10:O91 O135:O141 R129:R178 R180:R275 F212:F230 D212:E265 S2:T133 N130:N141 O100:O133 R100:R127 G92:R99 J120:J121 P2:R91 N142:O147 J100:K119 J122:K127 G2:N91 S134:U147 M128:N129 M130:M147 D2:F147 L158:L195 L197:L285 D392:T431 P100:Q275 S322:T357 G100:I127 L100:N127 S148:T149 S150:U157 D148:E149 D150:F211 G128:L157 G158:K285 S158:T277 M148:N371 O148:O326 O328:O371 S278:U321 G286:L377 S358:U371 D266:F377 D388:R391 M372:O385 S376:U391 S372:T375 D386:O387 P276:R387 D378:L385" name="Område1"/>
  </protectedRanges>
  <mergeCells count="3864">
    <mergeCell ref="Z430:Z431"/>
    <mergeCell ref="B430:B431"/>
    <mergeCell ref="C430:C431"/>
    <mergeCell ref="D430:D431"/>
    <mergeCell ref="E430:E431"/>
    <mergeCell ref="G430:G431"/>
    <mergeCell ref="H430:H431"/>
    <mergeCell ref="J430:J431"/>
    <mergeCell ref="K430:K431"/>
    <mergeCell ref="M430:M431"/>
    <mergeCell ref="N430:N431"/>
    <mergeCell ref="P430:P431"/>
    <mergeCell ref="Q430:Q431"/>
    <mergeCell ref="S430:S431"/>
    <mergeCell ref="T430:T431"/>
    <mergeCell ref="W430:W431"/>
    <mergeCell ref="X430:X431"/>
    <mergeCell ref="Y430:Y431"/>
    <mergeCell ref="Z426:Z427"/>
    <mergeCell ref="B428:B429"/>
    <mergeCell ref="C428:C429"/>
    <mergeCell ref="D428:D429"/>
    <mergeCell ref="E428:E429"/>
    <mergeCell ref="G428:G429"/>
    <mergeCell ref="H428:H429"/>
    <mergeCell ref="J428:J429"/>
    <mergeCell ref="K428:K429"/>
    <mergeCell ref="M428:M429"/>
    <mergeCell ref="N428:N429"/>
    <mergeCell ref="P428:P429"/>
    <mergeCell ref="Q428:Q429"/>
    <mergeCell ref="S428:S429"/>
    <mergeCell ref="T428:T429"/>
    <mergeCell ref="W428:W429"/>
    <mergeCell ref="X428:X429"/>
    <mergeCell ref="Y428:Y429"/>
    <mergeCell ref="Z428:Z429"/>
    <mergeCell ref="B426:B427"/>
    <mergeCell ref="C426:C427"/>
    <mergeCell ref="D426:D427"/>
    <mergeCell ref="E426:E427"/>
    <mergeCell ref="G426:G427"/>
    <mergeCell ref="H426:H427"/>
    <mergeCell ref="J426:J427"/>
    <mergeCell ref="K426:K427"/>
    <mergeCell ref="M426:M427"/>
    <mergeCell ref="N426:N427"/>
    <mergeCell ref="P426:P427"/>
    <mergeCell ref="Q426:Q427"/>
    <mergeCell ref="S426:S427"/>
    <mergeCell ref="T426:T427"/>
    <mergeCell ref="W426:W427"/>
    <mergeCell ref="X426:X427"/>
    <mergeCell ref="Y426:Y427"/>
    <mergeCell ref="Z422:Z423"/>
    <mergeCell ref="B424:B425"/>
    <mergeCell ref="C424:C425"/>
    <mergeCell ref="D424:D425"/>
    <mergeCell ref="E424:E425"/>
    <mergeCell ref="G424:G425"/>
    <mergeCell ref="H424:H425"/>
    <mergeCell ref="J424:J425"/>
    <mergeCell ref="K424:K425"/>
    <mergeCell ref="M424:M425"/>
    <mergeCell ref="N424:N425"/>
    <mergeCell ref="P424:P425"/>
    <mergeCell ref="Q424:Q425"/>
    <mergeCell ref="S424:S425"/>
    <mergeCell ref="T424:T425"/>
    <mergeCell ref="W424:W425"/>
    <mergeCell ref="X424:X425"/>
    <mergeCell ref="Y424:Y425"/>
    <mergeCell ref="Z424:Z425"/>
    <mergeCell ref="B422:B423"/>
    <mergeCell ref="C422:C423"/>
    <mergeCell ref="D422:D423"/>
    <mergeCell ref="E422:E423"/>
    <mergeCell ref="G422:G423"/>
    <mergeCell ref="H422:H423"/>
    <mergeCell ref="J422:J423"/>
    <mergeCell ref="K422:K423"/>
    <mergeCell ref="M422:M423"/>
    <mergeCell ref="N422:N423"/>
    <mergeCell ref="P422:P423"/>
    <mergeCell ref="Q422:Q423"/>
    <mergeCell ref="S422:S423"/>
    <mergeCell ref="T422:T423"/>
    <mergeCell ref="W422:W423"/>
    <mergeCell ref="X422:X423"/>
    <mergeCell ref="Y422:Y423"/>
    <mergeCell ref="Z418:Z419"/>
    <mergeCell ref="B420:B421"/>
    <mergeCell ref="C420:C421"/>
    <mergeCell ref="D420:D421"/>
    <mergeCell ref="E420:E421"/>
    <mergeCell ref="G420:G421"/>
    <mergeCell ref="H420:H421"/>
    <mergeCell ref="J420:J421"/>
    <mergeCell ref="K420:K421"/>
    <mergeCell ref="M420:M421"/>
    <mergeCell ref="N420:N421"/>
    <mergeCell ref="P420:P421"/>
    <mergeCell ref="Q420:Q421"/>
    <mergeCell ref="S420:S421"/>
    <mergeCell ref="T420:T421"/>
    <mergeCell ref="W420:W421"/>
    <mergeCell ref="X420:X421"/>
    <mergeCell ref="Y420:Y421"/>
    <mergeCell ref="Z420:Z421"/>
    <mergeCell ref="B418:B419"/>
    <mergeCell ref="C418:C419"/>
    <mergeCell ref="D418:D419"/>
    <mergeCell ref="E418:E419"/>
    <mergeCell ref="G418:G419"/>
    <mergeCell ref="H418:H419"/>
    <mergeCell ref="J418:J419"/>
    <mergeCell ref="K418:K419"/>
    <mergeCell ref="M418:M419"/>
    <mergeCell ref="N418:N419"/>
    <mergeCell ref="P418:P419"/>
    <mergeCell ref="Q418:Q419"/>
    <mergeCell ref="S418:S419"/>
    <mergeCell ref="T418:T419"/>
    <mergeCell ref="W418:W419"/>
    <mergeCell ref="X418:X419"/>
    <mergeCell ref="Y418:Y419"/>
    <mergeCell ref="Z414:Z415"/>
    <mergeCell ref="B416:B417"/>
    <mergeCell ref="C416:C417"/>
    <mergeCell ref="D416:D417"/>
    <mergeCell ref="E416:E417"/>
    <mergeCell ref="G416:G417"/>
    <mergeCell ref="H416:H417"/>
    <mergeCell ref="J416:J417"/>
    <mergeCell ref="K416:K417"/>
    <mergeCell ref="M416:M417"/>
    <mergeCell ref="N416:N417"/>
    <mergeCell ref="P416:P417"/>
    <mergeCell ref="Q416:Q417"/>
    <mergeCell ref="S416:S417"/>
    <mergeCell ref="T416:T417"/>
    <mergeCell ref="W416:W417"/>
    <mergeCell ref="X416:X417"/>
    <mergeCell ref="Y416:Y417"/>
    <mergeCell ref="Z416:Z417"/>
    <mergeCell ref="B414:B415"/>
    <mergeCell ref="C414:C415"/>
    <mergeCell ref="D414:D415"/>
    <mergeCell ref="E414:E415"/>
    <mergeCell ref="G414:G415"/>
    <mergeCell ref="H414:H415"/>
    <mergeCell ref="J414:J415"/>
    <mergeCell ref="K414:K415"/>
    <mergeCell ref="M414:M415"/>
    <mergeCell ref="N414:N415"/>
    <mergeCell ref="P414:P415"/>
    <mergeCell ref="Q414:Q415"/>
    <mergeCell ref="S414:S415"/>
    <mergeCell ref="T414:T415"/>
    <mergeCell ref="W414:W415"/>
    <mergeCell ref="X414:X415"/>
    <mergeCell ref="Y414:Y415"/>
    <mergeCell ref="Z410:Z411"/>
    <mergeCell ref="Z412:Z413"/>
    <mergeCell ref="B412:B413"/>
    <mergeCell ref="C412:C413"/>
    <mergeCell ref="D412:D413"/>
    <mergeCell ref="E412:E413"/>
    <mergeCell ref="G412:G413"/>
    <mergeCell ref="H412:H413"/>
    <mergeCell ref="J412:J413"/>
    <mergeCell ref="K412:K413"/>
    <mergeCell ref="M412:M413"/>
    <mergeCell ref="N412:N413"/>
    <mergeCell ref="P412:P413"/>
    <mergeCell ref="Q412:Q413"/>
    <mergeCell ref="S412:S413"/>
    <mergeCell ref="T412:T413"/>
    <mergeCell ref="W412:W413"/>
    <mergeCell ref="X412:X413"/>
    <mergeCell ref="Y412:Y413"/>
    <mergeCell ref="B410:B411"/>
    <mergeCell ref="C410:C411"/>
    <mergeCell ref="D410:D411"/>
    <mergeCell ref="E410:E411"/>
    <mergeCell ref="G410:G411"/>
    <mergeCell ref="H410:H411"/>
    <mergeCell ref="J410:J411"/>
    <mergeCell ref="K410:K411"/>
    <mergeCell ref="M410:M411"/>
    <mergeCell ref="N410:N411"/>
    <mergeCell ref="P410:P411"/>
    <mergeCell ref="Q410:Q411"/>
    <mergeCell ref="S410:S411"/>
    <mergeCell ref="T410:T411"/>
    <mergeCell ref="W410:W411"/>
    <mergeCell ref="X410:X411"/>
    <mergeCell ref="Y410:Y411"/>
    <mergeCell ref="Z406:Z407"/>
    <mergeCell ref="B408:B409"/>
    <mergeCell ref="C408:C409"/>
    <mergeCell ref="D408:D409"/>
    <mergeCell ref="E408:E409"/>
    <mergeCell ref="G408:G409"/>
    <mergeCell ref="H408:H409"/>
    <mergeCell ref="J408:J409"/>
    <mergeCell ref="K408:K409"/>
    <mergeCell ref="M408:M409"/>
    <mergeCell ref="N408:N409"/>
    <mergeCell ref="P408:P409"/>
    <mergeCell ref="Q408:Q409"/>
    <mergeCell ref="S408:S409"/>
    <mergeCell ref="T408:T409"/>
    <mergeCell ref="W408:W409"/>
    <mergeCell ref="X408:X409"/>
    <mergeCell ref="Y408:Y409"/>
    <mergeCell ref="Z408:Z409"/>
    <mergeCell ref="B406:B407"/>
    <mergeCell ref="C406:C407"/>
    <mergeCell ref="D406:D407"/>
    <mergeCell ref="E406:E407"/>
    <mergeCell ref="G406:G407"/>
    <mergeCell ref="H406:H407"/>
    <mergeCell ref="J406:J407"/>
    <mergeCell ref="K406:K407"/>
    <mergeCell ref="M406:M407"/>
    <mergeCell ref="N406:N407"/>
    <mergeCell ref="P406:P407"/>
    <mergeCell ref="Q406:Q407"/>
    <mergeCell ref="S406:S407"/>
    <mergeCell ref="T406:T407"/>
    <mergeCell ref="W406:W407"/>
    <mergeCell ref="X406:X407"/>
    <mergeCell ref="Y406:Y407"/>
    <mergeCell ref="Z402:Z403"/>
    <mergeCell ref="B404:B405"/>
    <mergeCell ref="C404:C405"/>
    <mergeCell ref="D404:D405"/>
    <mergeCell ref="E404:E405"/>
    <mergeCell ref="G404:G405"/>
    <mergeCell ref="H404:H405"/>
    <mergeCell ref="J404:J405"/>
    <mergeCell ref="K404:K405"/>
    <mergeCell ref="M404:M405"/>
    <mergeCell ref="N404:N405"/>
    <mergeCell ref="P404:P405"/>
    <mergeCell ref="Q404:Q405"/>
    <mergeCell ref="S404:S405"/>
    <mergeCell ref="T404:T405"/>
    <mergeCell ref="W404:W405"/>
    <mergeCell ref="X404:X405"/>
    <mergeCell ref="Y404:Y405"/>
    <mergeCell ref="Z404:Z405"/>
    <mergeCell ref="B402:B403"/>
    <mergeCell ref="C402:C403"/>
    <mergeCell ref="D402:D403"/>
    <mergeCell ref="E402:E403"/>
    <mergeCell ref="G402:G403"/>
    <mergeCell ref="H402:H403"/>
    <mergeCell ref="J402:J403"/>
    <mergeCell ref="K402:K403"/>
    <mergeCell ref="M402:M403"/>
    <mergeCell ref="N402:N403"/>
    <mergeCell ref="P402:P403"/>
    <mergeCell ref="Q402:Q403"/>
    <mergeCell ref="S402:S403"/>
    <mergeCell ref="T402:T403"/>
    <mergeCell ref="W402:W403"/>
    <mergeCell ref="X402:X403"/>
    <mergeCell ref="Y402:Y403"/>
    <mergeCell ref="Z398:Z399"/>
    <mergeCell ref="B400:B401"/>
    <mergeCell ref="C400:C401"/>
    <mergeCell ref="D400:D401"/>
    <mergeCell ref="E400:E401"/>
    <mergeCell ref="G400:G401"/>
    <mergeCell ref="H400:H401"/>
    <mergeCell ref="J400:J401"/>
    <mergeCell ref="K400:K401"/>
    <mergeCell ref="M400:M401"/>
    <mergeCell ref="N400:N401"/>
    <mergeCell ref="P400:P401"/>
    <mergeCell ref="Q400:Q401"/>
    <mergeCell ref="S400:S401"/>
    <mergeCell ref="T400:T401"/>
    <mergeCell ref="W400:W401"/>
    <mergeCell ref="X400:X401"/>
    <mergeCell ref="Y400:Y401"/>
    <mergeCell ref="Z400:Z401"/>
    <mergeCell ref="B398:B399"/>
    <mergeCell ref="C398:C399"/>
    <mergeCell ref="D398:D399"/>
    <mergeCell ref="E398:E399"/>
    <mergeCell ref="G398:G399"/>
    <mergeCell ref="H398:H399"/>
    <mergeCell ref="J398:J399"/>
    <mergeCell ref="K398:K399"/>
    <mergeCell ref="M398:M399"/>
    <mergeCell ref="N398:N399"/>
    <mergeCell ref="P398:P399"/>
    <mergeCell ref="Q398:Q399"/>
    <mergeCell ref="S398:S399"/>
    <mergeCell ref="T398:T399"/>
    <mergeCell ref="W398:W399"/>
    <mergeCell ref="X398:X399"/>
    <mergeCell ref="Y398:Y399"/>
    <mergeCell ref="Z394:Z395"/>
    <mergeCell ref="B396:B397"/>
    <mergeCell ref="C396:C397"/>
    <mergeCell ref="D396:D397"/>
    <mergeCell ref="E396:E397"/>
    <mergeCell ref="G396:G397"/>
    <mergeCell ref="H396:H397"/>
    <mergeCell ref="J396:J397"/>
    <mergeCell ref="K396:K397"/>
    <mergeCell ref="M396:M397"/>
    <mergeCell ref="N396:N397"/>
    <mergeCell ref="P396:P397"/>
    <mergeCell ref="Q396:Q397"/>
    <mergeCell ref="S396:S397"/>
    <mergeCell ref="T396:T397"/>
    <mergeCell ref="W396:W397"/>
    <mergeCell ref="X396:X397"/>
    <mergeCell ref="Y396:Y397"/>
    <mergeCell ref="Z396:Z397"/>
    <mergeCell ref="B394:B395"/>
    <mergeCell ref="C394:C395"/>
    <mergeCell ref="D394:D395"/>
    <mergeCell ref="E394:E395"/>
    <mergeCell ref="G394:G395"/>
    <mergeCell ref="H394:H395"/>
    <mergeCell ref="J394:J395"/>
    <mergeCell ref="K394:K395"/>
    <mergeCell ref="M394:M395"/>
    <mergeCell ref="N394:N395"/>
    <mergeCell ref="P394:P395"/>
    <mergeCell ref="Q394:Q395"/>
    <mergeCell ref="S394:S395"/>
    <mergeCell ref="T394:T395"/>
    <mergeCell ref="W394:W395"/>
    <mergeCell ref="X394:X395"/>
    <mergeCell ref="Y394:Y395"/>
    <mergeCell ref="Z390:Z391"/>
    <mergeCell ref="Z392:Z393"/>
    <mergeCell ref="B392:B393"/>
    <mergeCell ref="C392:C393"/>
    <mergeCell ref="D392:D393"/>
    <mergeCell ref="E392:E393"/>
    <mergeCell ref="G392:G393"/>
    <mergeCell ref="H392:H393"/>
    <mergeCell ref="J392:J393"/>
    <mergeCell ref="K392:K393"/>
    <mergeCell ref="M392:M393"/>
    <mergeCell ref="N392:N393"/>
    <mergeCell ref="P392:P393"/>
    <mergeCell ref="Q392:Q393"/>
    <mergeCell ref="S392:S393"/>
    <mergeCell ref="T392:T393"/>
    <mergeCell ref="W392:W393"/>
    <mergeCell ref="X392:X393"/>
    <mergeCell ref="Y392:Y393"/>
    <mergeCell ref="B390:B391"/>
    <mergeCell ref="C390:C391"/>
    <mergeCell ref="D390:D391"/>
    <mergeCell ref="E390:E391"/>
    <mergeCell ref="G390:G391"/>
    <mergeCell ref="H390:H391"/>
    <mergeCell ref="J390:J391"/>
    <mergeCell ref="K390:K391"/>
    <mergeCell ref="M390:M391"/>
    <mergeCell ref="N390:N391"/>
    <mergeCell ref="P390:P391"/>
    <mergeCell ref="Q390:Q391"/>
    <mergeCell ref="S390:S391"/>
    <mergeCell ref="T390:T391"/>
    <mergeCell ref="W390:W391"/>
    <mergeCell ref="X390:X391"/>
    <mergeCell ref="Y390:Y391"/>
    <mergeCell ref="B276:B277"/>
    <mergeCell ref="C276:C277"/>
    <mergeCell ref="D276:D277"/>
    <mergeCell ref="E276:E277"/>
    <mergeCell ref="G276:G277"/>
    <mergeCell ref="H276:H277"/>
    <mergeCell ref="J276:J277"/>
    <mergeCell ref="K276:K277"/>
    <mergeCell ref="M276:M277"/>
    <mergeCell ref="N276:N277"/>
    <mergeCell ref="P276:P277"/>
    <mergeCell ref="Q276:Q277"/>
    <mergeCell ref="S276:S277"/>
    <mergeCell ref="T276:T277"/>
    <mergeCell ref="W276:W277"/>
    <mergeCell ref="X276:X277"/>
    <mergeCell ref="Y276:Y277"/>
    <mergeCell ref="B274:B275"/>
    <mergeCell ref="C274:C275"/>
    <mergeCell ref="D274:D275"/>
    <mergeCell ref="E274:E275"/>
    <mergeCell ref="G274:G275"/>
    <mergeCell ref="H274:H275"/>
    <mergeCell ref="J274:J275"/>
    <mergeCell ref="K274:K275"/>
    <mergeCell ref="M274:M275"/>
    <mergeCell ref="N274:N275"/>
    <mergeCell ref="P274:P275"/>
    <mergeCell ref="Q274:Q275"/>
    <mergeCell ref="S274:S275"/>
    <mergeCell ref="T274:T275"/>
    <mergeCell ref="W274:W275"/>
    <mergeCell ref="X274:X275"/>
    <mergeCell ref="Y274:Y275"/>
    <mergeCell ref="B272:B273"/>
    <mergeCell ref="C272:C273"/>
    <mergeCell ref="D272:D273"/>
    <mergeCell ref="E272:E273"/>
    <mergeCell ref="G272:G273"/>
    <mergeCell ref="H272:H273"/>
    <mergeCell ref="J272:J273"/>
    <mergeCell ref="K272:K273"/>
    <mergeCell ref="M272:M273"/>
    <mergeCell ref="N272:N273"/>
    <mergeCell ref="P272:P273"/>
    <mergeCell ref="Q272:Q273"/>
    <mergeCell ref="S272:S273"/>
    <mergeCell ref="T272:T273"/>
    <mergeCell ref="W272:W273"/>
    <mergeCell ref="X272:X273"/>
    <mergeCell ref="Y272:Y273"/>
    <mergeCell ref="B270:B271"/>
    <mergeCell ref="C270:C271"/>
    <mergeCell ref="D270:D271"/>
    <mergeCell ref="E270:E271"/>
    <mergeCell ref="G270:G271"/>
    <mergeCell ref="H270:H271"/>
    <mergeCell ref="J270:J271"/>
    <mergeCell ref="K270:K271"/>
    <mergeCell ref="M270:M271"/>
    <mergeCell ref="N270:N271"/>
    <mergeCell ref="P270:P271"/>
    <mergeCell ref="Q270:Q271"/>
    <mergeCell ref="S270:S271"/>
    <mergeCell ref="T270:T271"/>
    <mergeCell ref="W270:W271"/>
    <mergeCell ref="X270:X271"/>
    <mergeCell ref="Y270:Y271"/>
    <mergeCell ref="B268:B269"/>
    <mergeCell ref="C268:C269"/>
    <mergeCell ref="D268:D269"/>
    <mergeCell ref="E268:E269"/>
    <mergeCell ref="G268:G269"/>
    <mergeCell ref="H268:H269"/>
    <mergeCell ref="J268:J269"/>
    <mergeCell ref="K268:K269"/>
    <mergeCell ref="M268:M269"/>
    <mergeCell ref="N268:N269"/>
    <mergeCell ref="P268:P269"/>
    <mergeCell ref="Q268:Q269"/>
    <mergeCell ref="S268:S269"/>
    <mergeCell ref="T268:T269"/>
    <mergeCell ref="W268:W269"/>
    <mergeCell ref="X268:X269"/>
    <mergeCell ref="Y268:Y269"/>
    <mergeCell ref="B266:B267"/>
    <mergeCell ref="C266:C267"/>
    <mergeCell ref="D266:D267"/>
    <mergeCell ref="E266:E267"/>
    <mergeCell ref="G266:G267"/>
    <mergeCell ref="H266:H267"/>
    <mergeCell ref="J266:J267"/>
    <mergeCell ref="K266:K267"/>
    <mergeCell ref="M266:M267"/>
    <mergeCell ref="N266:N267"/>
    <mergeCell ref="P266:P267"/>
    <mergeCell ref="Q266:Q267"/>
    <mergeCell ref="S266:S267"/>
    <mergeCell ref="T266:T267"/>
    <mergeCell ref="W266:W267"/>
    <mergeCell ref="X266:X267"/>
    <mergeCell ref="Y266:Y267"/>
    <mergeCell ref="B264:B265"/>
    <mergeCell ref="C264:C265"/>
    <mergeCell ref="D264:D265"/>
    <mergeCell ref="E264:E265"/>
    <mergeCell ref="G264:G265"/>
    <mergeCell ref="H264:H265"/>
    <mergeCell ref="J264:J265"/>
    <mergeCell ref="K264:K265"/>
    <mergeCell ref="M264:M265"/>
    <mergeCell ref="N264:N265"/>
    <mergeCell ref="P264:P265"/>
    <mergeCell ref="Q264:Q265"/>
    <mergeCell ref="S264:S265"/>
    <mergeCell ref="T264:T265"/>
    <mergeCell ref="W264:W265"/>
    <mergeCell ref="X264:X265"/>
    <mergeCell ref="Y264:Y265"/>
    <mergeCell ref="B262:B263"/>
    <mergeCell ref="C262:C263"/>
    <mergeCell ref="D262:D263"/>
    <mergeCell ref="E262:E263"/>
    <mergeCell ref="G262:G263"/>
    <mergeCell ref="H262:H263"/>
    <mergeCell ref="J262:J263"/>
    <mergeCell ref="K262:K263"/>
    <mergeCell ref="M262:M263"/>
    <mergeCell ref="N262:N263"/>
    <mergeCell ref="P262:P263"/>
    <mergeCell ref="Q262:Q263"/>
    <mergeCell ref="S262:S263"/>
    <mergeCell ref="T262:T263"/>
    <mergeCell ref="W262:W263"/>
    <mergeCell ref="X262:X263"/>
    <mergeCell ref="Y262:Y263"/>
    <mergeCell ref="B260:B261"/>
    <mergeCell ref="C260:C261"/>
    <mergeCell ref="D260:D261"/>
    <mergeCell ref="E260:E261"/>
    <mergeCell ref="G260:G261"/>
    <mergeCell ref="H260:H261"/>
    <mergeCell ref="J260:J261"/>
    <mergeCell ref="K260:K261"/>
    <mergeCell ref="M260:M261"/>
    <mergeCell ref="N260:N261"/>
    <mergeCell ref="P260:P261"/>
    <mergeCell ref="Q260:Q261"/>
    <mergeCell ref="S260:S261"/>
    <mergeCell ref="T260:T261"/>
    <mergeCell ref="W260:W261"/>
    <mergeCell ref="X260:X261"/>
    <mergeCell ref="Y260:Y261"/>
    <mergeCell ref="B258:B259"/>
    <mergeCell ref="C258:C259"/>
    <mergeCell ref="D258:D259"/>
    <mergeCell ref="E258:E259"/>
    <mergeCell ref="G258:G259"/>
    <mergeCell ref="H258:H259"/>
    <mergeCell ref="J258:J259"/>
    <mergeCell ref="K258:K259"/>
    <mergeCell ref="M258:M259"/>
    <mergeCell ref="N258:N259"/>
    <mergeCell ref="P258:P259"/>
    <mergeCell ref="Q258:Q259"/>
    <mergeCell ref="S258:S259"/>
    <mergeCell ref="T258:T259"/>
    <mergeCell ref="W258:W259"/>
    <mergeCell ref="X258:X259"/>
    <mergeCell ref="Y258:Y259"/>
    <mergeCell ref="B256:B257"/>
    <mergeCell ref="C256:C257"/>
    <mergeCell ref="D256:D257"/>
    <mergeCell ref="E256:E257"/>
    <mergeCell ref="G256:G257"/>
    <mergeCell ref="H256:H257"/>
    <mergeCell ref="J256:J257"/>
    <mergeCell ref="K256:K257"/>
    <mergeCell ref="M256:M257"/>
    <mergeCell ref="N256:N257"/>
    <mergeCell ref="P256:P257"/>
    <mergeCell ref="Q256:Q257"/>
    <mergeCell ref="S256:S257"/>
    <mergeCell ref="T256:T257"/>
    <mergeCell ref="W256:W257"/>
    <mergeCell ref="X256:X257"/>
    <mergeCell ref="Y256:Y257"/>
    <mergeCell ref="B254:B255"/>
    <mergeCell ref="C254:C255"/>
    <mergeCell ref="D254:D255"/>
    <mergeCell ref="E254:E255"/>
    <mergeCell ref="G254:G255"/>
    <mergeCell ref="H254:H255"/>
    <mergeCell ref="J254:J255"/>
    <mergeCell ref="K254:K255"/>
    <mergeCell ref="M254:M255"/>
    <mergeCell ref="N254:N255"/>
    <mergeCell ref="P254:P255"/>
    <mergeCell ref="Q254:Q255"/>
    <mergeCell ref="S254:S255"/>
    <mergeCell ref="T254:T255"/>
    <mergeCell ref="W254:W255"/>
    <mergeCell ref="X254:X255"/>
    <mergeCell ref="Y254:Y255"/>
    <mergeCell ref="B252:B253"/>
    <mergeCell ref="C252:C253"/>
    <mergeCell ref="D252:D253"/>
    <mergeCell ref="E252:E253"/>
    <mergeCell ref="G252:G253"/>
    <mergeCell ref="H252:H253"/>
    <mergeCell ref="J252:J253"/>
    <mergeCell ref="K252:K253"/>
    <mergeCell ref="M252:M253"/>
    <mergeCell ref="N252:N253"/>
    <mergeCell ref="P252:P253"/>
    <mergeCell ref="Q252:Q253"/>
    <mergeCell ref="S252:S253"/>
    <mergeCell ref="T252:T253"/>
    <mergeCell ref="W252:W253"/>
    <mergeCell ref="X252:X253"/>
    <mergeCell ref="Y252:Y253"/>
    <mergeCell ref="B250:B251"/>
    <mergeCell ref="C250:C251"/>
    <mergeCell ref="D250:D251"/>
    <mergeCell ref="E250:E251"/>
    <mergeCell ref="G250:G251"/>
    <mergeCell ref="H250:H251"/>
    <mergeCell ref="J250:J251"/>
    <mergeCell ref="K250:K251"/>
    <mergeCell ref="M250:M251"/>
    <mergeCell ref="N250:N251"/>
    <mergeCell ref="P250:P251"/>
    <mergeCell ref="Q250:Q251"/>
    <mergeCell ref="S250:S251"/>
    <mergeCell ref="T250:T251"/>
    <mergeCell ref="W250:W251"/>
    <mergeCell ref="X250:X251"/>
    <mergeCell ref="Y250:Y251"/>
    <mergeCell ref="B248:B249"/>
    <mergeCell ref="C248:C249"/>
    <mergeCell ref="D248:D249"/>
    <mergeCell ref="E248:E249"/>
    <mergeCell ref="G248:G249"/>
    <mergeCell ref="H248:H249"/>
    <mergeCell ref="J248:J249"/>
    <mergeCell ref="K248:K249"/>
    <mergeCell ref="M248:M249"/>
    <mergeCell ref="N248:N249"/>
    <mergeCell ref="P248:P249"/>
    <mergeCell ref="Q248:Q249"/>
    <mergeCell ref="S248:S249"/>
    <mergeCell ref="T248:T249"/>
    <mergeCell ref="W248:W249"/>
    <mergeCell ref="X248:X249"/>
    <mergeCell ref="Y248:Y249"/>
    <mergeCell ref="B246:B247"/>
    <mergeCell ref="C246:C247"/>
    <mergeCell ref="D246:D247"/>
    <mergeCell ref="E246:E247"/>
    <mergeCell ref="G246:G247"/>
    <mergeCell ref="H246:H247"/>
    <mergeCell ref="J246:J247"/>
    <mergeCell ref="K246:K247"/>
    <mergeCell ref="M246:M247"/>
    <mergeCell ref="N246:N247"/>
    <mergeCell ref="P246:P247"/>
    <mergeCell ref="Q246:Q247"/>
    <mergeCell ref="S246:S247"/>
    <mergeCell ref="T246:T247"/>
    <mergeCell ref="W246:W247"/>
    <mergeCell ref="X246:X247"/>
    <mergeCell ref="Y246:Y247"/>
    <mergeCell ref="B244:B245"/>
    <mergeCell ref="C244:C245"/>
    <mergeCell ref="D244:D245"/>
    <mergeCell ref="E244:E245"/>
    <mergeCell ref="G244:G245"/>
    <mergeCell ref="H244:H245"/>
    <mergeCell ref="J244:J245"/>
    <mergeCell ref="K244:K245"/>
    <mergeCell ref="M244:M245"/>
    <mergeCell ref="N244:N245"/>
    <mergeCell ref="P244:P245"/>
    <mergeCell ref="Q244:Q245"/>
    <mergeCell ref="S244:S245"/>
    <mergeCell ref="T244:T245"/>
    <mergeCell ref="W244:W245"/>
    <mergeCell ref="X244:X245"/>
    <mergeCell ref="Y244:Y245"/>
    <mergeCell ref="B242:B243"/>
    <mergeCell ref="C242:C243"/>
    <mergeCell ref="D242:D243"/>
    <mergeCell ref="E242:E243"/>
    <mergeCell ref="G242:G243"/>
    <mergeCell ref="H242:H243"/>
    <mergeCell ref="J242:J243"/>
    <mergeCell ref="K242:K243"/>
    <mergeCell ref="M242:M243"/>
    <mergeCell ref="N242:N243"/>
    <mergeCell ref="P242:P243"/>
    <mergeCell ref="Q242:Q243"/>
    <mergeCell ref="S242:S243"/>
    <mergeCell ref="T242:T243"/>
    <mergeCell ref="W242:W243"/>
    <mergeCell ref="X242:X243"/>
    <mergeCell ref="Y242:Y243"/>
    <mergeCell ref="B240:B241"/>
    <mergeCell ref="C240:C241"/>
    <mergeCell ref="D240:D241"/>
    <mergeCell ref="E240:E241"/>
    <mergeCell ref="G240:G241"/>
    <mergeCell ref="H240:H241"/>
    <mergeCell ref="J240:J241"/>
    <mergeCell ref="K240:K241"/>
    <mergeCell ref="M240:M241"/>
    <mergeCell ref="N240:N241"/>
    <mergeCell ref="P240:P241"/>
    <mergeCell ref="Q240:Q241"/>
    <mergeCell ref="S240:S241"/>
    <mergeCell ref="T240:T241"/>
    <mergeCell ref="W240:W241"/>
    <mergeCell ref="X240:X241"/>
    <mergeCell ref="Y240:Y241"/>
    <mergeCell ref="B238:B239"/>
    <mergeCell ref="C238:C239"/>
    <mergeCell ref="D238:D239"/>
    <mergeCell ref="E238:E239"/>
    <mergeCell ref="G238:G239"/>
    <mergeCell ref="H238:H239"/>
    <mergeCell ref="J238:J239"/>
    <mergeCell ref="K238:K239"/>
    <mergeCell ref="M238:M239"/>
    <mergeCell ref="N238:N239"/>
    <mergeCell ref="P238:P239"/>
    <mergeCell ref="Q238:Q239"/>
    <mergeCell ref="S238:S239"/>
    <mergeCell ref="T238:T239"/>
    <mergeCell ref="W238:W239"/>
    <mergeCell ref="X238:X239"/>
    <mergeCell ref="Y238:Y239"/>
    <mergeCell ref="B236:B237"/>
    <mergeCell ref="C236:C237"/>
    <mergeCell ref="D236:D237"/>
    <mergeCell ref="E236:E237"/>
    <mergeCell ref="G236:G237"/>
    <mergeCell ref="H236:H237"/>
    <mergeCell ref="J236:J237"/>
    <mergeCell ref="K236:K237"/>
    <mergeCell ref="M236:M237"/>
    <mergeCell ref="N236:N237"/>
    <mergeCell ref="P236:P237"/>
    <mergeCell ref="Q236:Q237"/>
    <mergeCell ref="S236:S237"/>
    <mergeCell ref="T236:T237"/>
    <mergeCell ref="W236:W237"/>
    <mergeCell ref="X236:X237"/>
    <mergeCell ref="Y236:Y237"/>
    <mergeCell ref="B234:B235"/>
    <mergeCell ref="C234:C235"/>
    <mergeCell ref="D234:D235"/>
    <mergeCell ref="E234:E235"/>
    <mergeCell ref="G234:G235"/>
    <mergeCell ref="H234:H235"/>
    <mergeCell ref="J234:J235"/>
    <mergeCell ref="K234:K235"/>
    <mergeCell ref="M234:M235"/>
    <mergeCell ref="N234:N235"/>
    <mergeCell ref="P234:P235"/>
    <mergeCell ref="Q234:Q235"/>
    <mergeCell ref="S234:S235"/>
    <mergeCell ref="T234:T235"/>
    <mergeCell ref="W234:W235"/>
    <mergeCell ref="X234:X235"/>
    <mergeCell ref="Y234:Y235"/>
    <mergeCell ref="B232:B233"/>
    <mergeCell ref="C232:C233"/>
    <mergeCell ref="D232:D233"/>
    <mergeCell ref="E232:E233"/>
    <mergeCell ref="G232:G233"/>
    <mergeCell ref="H232:H233"/>
    <mergeCell ref="J232:J233"/>
    <mergeCell ref="K232:K233"/>
    <mergeCell ref="M232:M233"/>
    <mergeCell ref="N232:N233"/>
    <mergeCell ref="P232:P233"/>
    <mergeCell ref="Q232:Q233"/>
    <mergeCell ref="S232:S233"/>
    <mergeCell ref="T232:T233"/>
    <mergeCell ref="W232:W233"/>
    <mergeCell ref="X232:X233"/>
    <mergeCell ref="Y232:Y233"/>
    <mergeCell ref="B230:B231"/>
    <mergeCell ref="C230:C231"/>
    <mergeCell ref="D230:D231"/>
    <mergeCell ref="E230:E231"/>
    <mergeCell ref="G230:G231"/>
    <mergeCell ref="H230:H231"/>
    <mergeCell ref="J230:J231"/>
    <mergeCell ref="K230:K231"/>
    <mergeCell ref="M230:M231"/>
    <mergeCell ref="N230:N231"/>
    <mergeCell ref="P230:P231"/>
    <mergeCell ref="Q230:Q231"/>
    <mergeCell ref="S230:S231"/>
    <mergeCell ref="T230:T231"/>
    <mergeCell ref="W230:W231"/>
    <mergeCell ref="X230:X231"/>
    <mergeCell ref="Y230:Y231"/>
    <mergeCell ref="B228:B229"/>
    <mergeCell ref="C228:C229"/>
    <mergeCell ref="D228:D229"/>
    <mergeCell ref="E228:E229"/>
    <mergeCell ref="G228:G229"/>
    <mergeCell ref="H228:H229"/>
    <mergeCell ref="J228:J229"/>
    <mergeCell ref="K228:K229"/>
    <mergeCell ref="M228:M229"/>
    <mergeCell ref="N228:N229"/>
    <mergeCell ref="P228:P229"/>
    <mergeCell ref="Q228:Q229"/>
    <mergeCell ref="S228:S229"/>
    <mergeCell ref="T228:T229"/>
    <mergeCell ref="W228:W229"/>
    <mergeCell ref="X228:X229"/>
    <mergeCell ref="Y228:Y229"/>
    <mergeCell ref="B226:B227"/>
    <mergeCell ref="C226:C227"/>
    <mergeCell ref="D226:D227"/>
    <mergeCell ref="E226:E227"/>
    <mergeCell ref="G226:G227"/>
    <mergeCell ref="H226:H227"/>
    <mergeCell ref="J226:J227"/>
    <mergeCell ref="K226:K227"/>
    <mergeCell ref="M226:M227"/>
    <mergeCell ref="N226:N227"/>
    <mergeCell ref="P226:P227"/>
    <mergeCell ref="Q226:Q227"/>
    <mergeCell ref="S226:S227"/>
    <mergeCell ref="T226:T227"/>
    <mergeCell ref="W226:W227"/>
    <mergeCell ref="X226:X227"/>
    <mergeCell ref="Y226:Y227"/>
    <mergeCell ref="B224:B225"/>
    <mergeCell ref="C224:C225"/>
    <mergeCell ref="D224:D225"/>
    <mergeCell ref="E224:E225"/>
    <mergeCell ref="G224:G225"/>
    <mergeCell ref="H224:H225"/>
    <mergeCell ref="J224:J225"/>
    <mergeCell ref="K224:K225"/>
    <mergeCell ref="M224:M225"/>
    <mergeCell ref="N224:N225"/>
    <mergeCell ref="P224:P225"/>
    <mergeCell ref="Q224:Q225"/>
    <mergeCell ref="S224:S225"/>
    <mergeCell ref="T224:T225"/>
    <mergeCell ref="W224:W225"/>
    <mergeCell ref="X224:X225"/>
    <mergeCell ref="Y224:Y225"/>
    <mergeCell ref="B222:B223"/>
    <mergeCell ref="C222:C223"/>
    <mergeCell ref="D222:D223"/>
    <mergeCell ref="E222:E223"/>
    <mergeCell ref="G222:G223"/>
    <mergeCell ref="H222:H223"/>
    <mergeCell ref="J222:J223"/>
    <mergeCell ref="K222:K223"/>
    <mergeCell ref="M222:M223"/>
    <mergeCell ref="N222:N223"/>
    <mergeCell ref="P222:P223"/>
    <mergeCell ref="Q222:Q223"/>
    <mergeCell ref="S222:S223"/>
    <mergeCell ref="T222:T223"/>
    <mergeCell ref="W222:W223"/>
    <mergeCell ref="X222:X223"/>
    <mergeCell ref="Y222:Y223"/>
    <mergeCell ref="B220:B221"/>
    <mergeCell ref="C220:C221"/>
    <mergeCell ref="D220:D221"/>
    <mergeCell ref="E220:E221"/>
    <mergeCell ref="G220:G221"/>
    <mergeCell ref="H220:H221"/>
    <mergeCell ref="J220:J221"/>
    <mergeCell ref="K220:K221"/>
    <mergeCell ref="M220:M221"/>
    <mergeCell ref="N220:N221"/>
    <mergeCell ref="P220:P221"/>
    <mergeCell ref="Q220:Q221"/>
    <mergeCell ref="S220:S221"/>
    <mergeCell ref="T220:T221"/>
    <mergeCell ref="W220:W221"/>
    <mergeCell ref="X220:X221"/>
    <mergeCell ref="Y220:Y221"/>
    <mergeCell ref="B218:B219"/>
    <mergeCell ref="C218:C219"/>
    <mergeCell ref="D218:D219"/>
    <mergeCell ref="E218:E219"/>
    <mergeCell ref="G218:G219"/>
    <mergeCell ref="H218:H219"/>
    <mergeCell ref="J218:J219"/>
    <mergeCell ref="K218:K219"/>
    <mergeCell ref="M218:M219"/>
    <mergeCell ref="N218:N219"/>
    <mergeCell ref="P218:P219"/>
    <mergeCell ref="Q218:Q219"/>
    <mergeCell ref="S218:S219"/>
    <mergeCell ref="T218:T219"/>
    <mergeCell ref="W218:W219"/>
    <mergeCell ref="X218:X219"/>
    <mergeCell ref="Y218:Y219"/>
    <mergeCell ref="B216:B217"/>
    <mergeCell ref="C216:C217"/>
    <mergeCell ref="D216:D217"/>
    <mergeCell ref="E216:E217"/>
    <mergeCell ref="G216:G217"/>
    <mergeCell ref="H216:H217"/>
    <mergeCell ref="J216:J217"/>
    <mergeCell ref="K216:K217"/>
    <mergeCell ref="M216:M217"/>
    <mergeCell ref="N216:N217"/>
    <mergeCell ref="P216:P217"/>
    <mergeCell ref="Q216:Q217"/>
    <mergeCell ref="S216:S217"/>
    <mergeCell ref="T216:T217"/>
    <mergeCell ref="W216:W217"/>
    <mergeCell ref="X216:X217"/>
    <mergeCell ref="Y216:Y217"/>
    <mergeCell ref="B214:B215"/>
    <mergeCell ref="C214:C215"/>
    <mergeCell ref="D214:D215"/>
    <mergeCell ref="E214:E215"/>
    <mergeCell ref="G214:G215"/>
    <mergeCell ref="H214:H215"/>
    <mergeCell ref="J214:J215"/>
    <mergeCell ref="K214:K215"/>
    <mergeCell ref="M214:M215"/>
    <mergeCell ref="N214:N215"/>
    <mergeCell ref="P214:P215"/>
    <mergeCell ref="Q214:Q215"/>
    <mergeCell ref="S214:S215"/>
    <mergeCell ref="T214:T215"/>
    <mergeCell ref="W214:W215"/>
    <mergeCell ref="X214:X215"/>
    <mergeCell ref="Y214:Y215"/>
    <mergeCell ref="B212:B213"/>
    <mergeCell ref="C212:C213"/>
    <mergeCell ref="D212:D213"/>
    <mergeCell ref="E212:E213"/>
    <mergeCell ref="G212:G213"/>
    <mergeCell ref="H212:H213"/>
    <mergeCell ref="J212:J213"/>
    <mergeCell ref="K212:K213"/>
    <mergeCell ref="M212:M213"/>
    <mergeCell ref="N212:N213"/>
    <mergeCell ref="P212:P213"/>
    <mergeCell ref="Q212:Q213"/>
    <mergeCell ref="S212:S213"/>
    <mergeCell ref="T212:T213"/>
    <mergeCell ref="W212:W213"/>
    <mergeCell ref="X212:X213"/>
    <mergeCell ref="Y212:Y213"/>
    <mergeCell ref="B210:B211"/>
    <mergeCell ref="C210:C211"/>
    <mergeCell ref="D210:D211"/>
    <mergeCell ref="E210:E211"/>
    <mergeCell ref="G210:G211"/>
    <mergeCell ref="H210:H211"/>
    <mergeCell ref="J210:J211"/>
    <mergeCell ref="K210:K211"/>
    <mergeCell ref="M210:M211"/>
    <mergeCell ref="N210:N211"/>
    <mergeCell ref="P210:P211"/>
    <mergeCell ref="Q210:Q211"/>
    <mergeCell ref="S210:S211"/>
    <mergeCell ref="T210:T211"/>
    <mergeCell ref="W210:W211"/>
    <mergeCell ref="X210:X211"/>
    <mergeCell ref="Y210:Y211"/>
    <mergeCell ref="B208:B209"/>
    <mergeCell ref="C208:C209"/>
    <mergeCell ref="D208:D209"/>
    <mergeCell ref="E208:E209"/>
    <mergeCell ref="G208:G209"/>
    <mergeCell ref="H208:H209"/>
    <mergeCell ref="J208:J209"/>
    <mergeCell ref="K208:K209"/>
    <mergeCell ref="M208:M209"/>
    <mergeCell ref="N208:N209"/>
    <mergeCell ref="P208:P209"/>
    <mergeCell ref="Q208:Q209"/>
    <mergeCell ref="S208:S209"/>
    <mergeCell ref="T208:T209"/>
    <mergeCell ref="W208:W209"/>
    <mergeCell ref="X208:X209"/>
    <mergeCell ref="Y208:Y209"/>
    <mergeCell ref="Y54:Y55"/>
    <mergeCell ref="Y56:Y57"/>
    <mergeCell ref="Y58:Y59"/>
    <mergeCell ref="Y60:Y61"/>
    <mergeCell ref="Y62:Y63"/>
    <mergeCell ref="Y64:Y65"/>
    <mergeCell ref="Y66:Y67"/>
    <mergeCell ref="Y68:Y69"/>
    <mergeCell ref="Y70:Y71"/>
    <mergeCell ref="Y90:Y91"/>
    <mergeCell ref="Y92:Y93"/>
    <mergeCell ref="Y94:Y95"/>
    <mergeCell ref="Y96:Y97"/>
    <mergeCell ref="Y98:Y99"/>
    <mergeCell ref="Y100:Y101"/>
    <mergeCell ref="Y102:Y103"/>
    <mergeCell ref="Y104:Y105"/>
    <mergeCell ref="Y72:Y73"/>
    <mergeCell ref="Y74:Y75"/>
    <mergeCell ref="Y76:Y77"/>
    <mergeCell ref="Y78:Y79"/>
    <mergeCell ref="Y80:Y81"/>
    <mergeCell ref="Y82:Y83"/>
    <mergeCell ref="Y84:Y85"/>
    <mergeCell ref="Y86:Y87"/>
    <mergeCell ref="Y88:Y89"/>
    <mergeCell ref="X94:X95"/>
    <mergeCell ref="X96:X97"/>
    <mergeCell ref="X98:X99"/>
    <mergeCell ref="X100:X101"/>
    <mergeCell ref="X102:X103"/>
    <mergeCell ref="X104:X105"/>
    <mergeCell ref="Y2:Y3"/>
    <mergeCell ref="Y4:Y5"/>
    <mergeCell ref="Y6:Y7"/>
    <mergeCell ref="Y8:Y9"/>
    <mergeCell ref="Y10:Y11"/>
    <mergeCell ref="Y12:Y13"/>
    <mergeCell ref="Y14:Y15"/>
    <mergeCell ref="Y16:Y17"/>
    <mergeCell ref="Y18:Y19"/>
    <mergeCell ref="Y20:Y21"/>
    <mergeCell ref="Y22:Y23"/>
    <mergeCell ref="Y24:Y25"/>
    <mergeCell ref="Y26:Y27"/>
    <mergeCell ref="Y28:Y29"/>
    <mergeCell ref="Y30:Y31"/>
    <mergeCell ref="Y32:Y33"/>
    <mergeCell ref="Y34:Y35"/>
    <mergeCell ref="Y36:Y37"/>
    <mergeCell ref="Y38:Y39"/>
    <mergeCell ref="Y40:Y41"/>
    <mergeCell ref="Y42:Y43"/>
    <mergeCell ref="Y44:Y45"/>
    <mergeCell ref="Y46:Y47"/>
    <mergeCell ref="Y48:Y49"/>
    <mergeCell ref="Y50:Y51"/>
    <mergeCell ref="Y52:Y53"/>
    <mergeCell ref="X60:X61"/>
    <mergeCell ref="X62:X63"/>
    <mergeCell ref="X64:X65"/>
    <mergeCell ref="X66:X67"/>
    <mergeCell ref="X68:X69"/>
    <mergeCell ref="X70:X71"/>
    <mergeCell ref="X72:X73"/>
    <mergeCell ref="X74:X75"/>
    <mergeCell ref="X76:X77"/>
    <mergeCell ref="X78:X79"/>
    <mergeCell ref="X80:X81"/>
    <mergeCell ref="X82:X83"/>
    <mergeCell ref="X84:X85"/>
    <mergeCell ref="X86:X87"/>
    <mergeCell ref="X88:X89"/>
    <mergeCell ref="X90:X91"/>
    <mergeCell ref="X92:X93"/>
    <mergeCell ref="S104:S105"/>
    <mergeCell ref="T104:T105"/>
    <mergeCell ref="W104:W105"/>
    <mergeCell ref="X2:X3"/>
    <mergeCell ref="X4:X5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X24:X25"/>
    <mergeCell ref="X26:X27"/>
    <mergeCell ref="X28:X29"/>
    <mergeCell ref="X30:X31"/>
    <mergeCell ref="X32:X33"/>
    <mergeCell ref="X34:X35"/>
    <mergeCell ref="X36:X37"/>
    <mergeCell ref="X38:X39"/>
    <mergeCell ref="X40:X41"/>
    <mergeCell ref="X42:X43"/>
    <mergeCell ref="X44:X45"/>
    <mergeCell ref="X46:X47"/>
    <mergeCell ref="X48:X49"/>
    <mergeCell ref="X50:X51"/>
    <mergeCell ref="X52:X53"/>
    <mergeCell ref="X54:X55"/>
    <mergeCell ref="X56:X57"/>
    <mergeCell ref="X58:X59"/>
    <mergeCell ref="G100:G101"/>
    <mergeCell ref="H100:H101"/>
    <mergeCell ref="J100:J101"/>
    <mergeCell ref="K100:K101"/>
    <mergeCell ref="M100:M101"/>
    <mergeCell ref="B104:B105"/>
    <mergeCell ref="C104:C105"/>
    <mergeCell ref="D104:D105"/>
    <mergeCell ref="E104:E105"/>
    <mergeCell ref="G104:G105"/>
    <mergeCell ref="H104:H105"/>
    <mergeCell ref="J104:J105"/>
    <mergeCell ref="K104:K105"/>
    <mergeCell ref="M104:M105"/>
    <mergeCell ref="N104:N105"/>
    <mergeCell ref="P104:P105"/>
    <mergeCell ref="Q104:Q105"/>
    <mergeCell ref="N98:N99"/>
    <mergeCell ref="P98:P99"/>
    <mergeCell ref="Q98:Q99"/>
    <mergeCell ref="S98:S99"/>
    <mergeCell ref="T98:T99"/>
    <mergeCell ref="W98:W99"/>
    <mergeCell ref="B96:B97"/>
    <mergeCell ref="C96:C97"/>
    <mergeCell ref="D96:D97"/>
    <mergeCell ref="W100:W101"/>
    <mergeCell ref="E96:E97"/>
    <mergeCell ref="G96:G97"/>
    <mergeCell ref="H96:H97"/>
    <mergeCell ref="B102:B103"/>
    <mergeCell ref="C102:C103"/>
    <mergeCell ref="D102:D103"/>
    <mergeCell ref="E102:E103"/>
    <mergeCell ref="G102:G103"/>
    <mergeCell ref="H102:H103"/>
    <mergeCell ref="J102:J103"/>
    <mergeCell ref="K102:K103"/>
    <mergeCell ref="M102:M103"/>
    <mergeCell ref="N102:N103"/>
    <mergeCell ref="P102:P103"/>
    <mergeCell ref="Q102:Q103"/>
    <mergeCell ref="S102:S103"/>
    <mergeCell ref="T102:T103"/>
    <mergeCell ref="W102:W103"/>
    <mergeCell ref="B100:B101"/>
    <mergeCell ref="C100:C101"/>
    <mergeCell ref="D100:D101"/>
    <mergeCell ref="E100:E101"/>
    <mergeCell ref="H94:H95"/>
    <mergeCell ref="J94:J95"/>
    <mergeCell ref="K94:K95"/>
    <mergeCell ref="S94:S95"/>
    <mergeCell ref="T94:T95"/>
    <mergeCell ref="W94:W95"/>
    <mergeCell ref="B92:B93"/>
    <mergeCell ref="C92:C93"/>
    <mergeCell ref="D92:D93"/>
    <mergeCell ref="E92:E93"/>
    <mergeCell ref="G92:G93"/>
    <mergeCell ref="H92:H93"/>
    <mergeCell ref="J92:J93"/>
    <mergeCell ref="K92:K93"/>
    <mergeCell ref="K96:K97"/>
    <mergeCell ref="N100:N101"/>
    <mergeCell ref="P100:P101"/>
    <mergeCell ref="Q100:Q101"/>
    <mergeCell ref="S100:S101"/>
    <mergeCell ref="T100:T101"/>
    <mergeCell ref="S96:S97"/>
    <mergeCell ref="T96:T97"/>
    <mergeCell ref="W96:W97"/>
    <mergeCell ref="B98:B99"/>
    <mergeCell ref="C98:C99"/>
    <mergeCell ref="D98:D99"/>
    <mergeCell ref="E98:E99"/>
    <mergeCell ref="G98:G99"/>
    <mergeCell ref="H98:H99"/>
    <mergeCell ref="J98:J99"/>
    <mergeCell ref="K98:K99"/>
    <mergeCell ref="M98:M99"/>
    <mergeCell ref="J96:J97"/>
    <mergeCell ref="K88:K89"/>
    <mergeCell ref="M88:M89"/>
    <mergeCell ref="S92:S93"/>
    <mergeCell ref="T92:T93"/>
    <mergeCell ref="S88:S89"/>
    <mergeCell ref="T88:T89"/>
    <mergeCell ref="W88:W89"/>
    <mergeCell ref="B90:B91"/>
    <mergeCell ref="C90:C91"/>
    <mergeCell ref="D90:D91"/>
    <mergeCell ref="E90:E91"/>
    <mergeCell ref="G90:G91"/>
    <mergeCell ref="H90:H91"/>
    <mergeCell ref="J90:J91"/>
    <mergeCell ref="K90:K91"/>
    <mergeCell ref="M90:M91"/>
    <mergeCell ref="N90:N91"/>
    <mergeCell ref="P90:P91"/>
    <mergeCell ref="Q90:Q91"/>
    <mergeCell ref="S90:S91"/>
    <mergeCell ref="T90:T91"/>
    <mergeCell ref="W90:W91"/>
    <mergeCell ref="B88:B89"/>
    <mergeCell ref="C88:C89"/>
    <mergeCell ref="D88:D89"/>
    <mergeCell ref="W92:W93"/>
    <mergeCell ref="B94:B95"/>
    <mergeCell ref="C94:C95"/>
    <mergeCell ref="D94:D95"/>
    <mergeCell ref="E94:E95"/>
    <mergeCell ref="G94:G95"/>
    <mergeCell ref="E88:E89"/>
    <mergeCell ref="G88:G89"/>
    <mergeCell ref="H88:H89"/>
    <mergeCell ref="W84:W85"/>
    <mergeCell ref="B86:B87"/>
    <mergeCell ref="C86:C87"/>
    <mergeCell ref="D86:D87"/>
    <mergeCell ref="E86:E87"/>
    <mergeCell ref="G86:G87"/>
    <mergeCell ref="H86:H87"/>
    <mergeCell ref="J86:J87"/>
    <mergeCell ref="K86:K87"/>
    <mergeCell ref="M86:M87"/>
    <mergeCell ref="N86:N87"/>
    <mergeCell ref="P86:P87"/>
    <mergeCell ref="Q86:Q87"/>
    <mergeCell ref="S86:S87"/>
    <mergeCell ref="T86:T87"/>
    <mergeCell ref="W86:W87"/>
    <mergeCell ref="B84:B85"/>
    <mergeCell ref="C84:C85"/>
    <mergeCell ref="D84:D85"/>
    <mergeCell ref="E84:E85"/>
    <mergeCell ref="G84:G85"/>
    <mergeCell ref="H84:H85"/>
    <mergeCell ref="J84:J85"/>
    <mergeCell ref="K84:K85"/>
    <mergeCell ref="M84:M85"/>
    <mergeCell ref="N88:N89"/>
    <mergeCell ref="P88:P89"/>
    <mergeCell ref="Q88:Q89"/>
    <mergeCell ref="J88:J89"/>
    <mergeCell ref="K80:K81"/>
    <mergeCell ref="M80:M81"/>
    <mergeCell ref="N84:N85"/>
    <mergeCell ref="P84:P85"/>
    <mergeCell ref="Q84:Q85"/>
    <mergeCell ref="S84:S85"/>
    <mergeCell ref="T84:T85"/>
    <mergeCell ref="S80:S81"/>
    <mergeCell ref="T80:T81"/>
    <mergeCell ref="W80:W81"/>
    <mergeCell ref="B82:B83"/>
    <mergeCell ref="C82:C83"/>
    <mergeCell ref="D82:D83"/>
    <mergeCell ref="E82:E83"/>
    <mergeCell ref="G82:G83"/>
    <mergeCell ref="H82:H83"/>
    <mergeCell ref="J82:J83"/>
    <mergeCell ref="K82:K83"/>
    <mergeCell ref="M82:M83"/>
    <mergeCell ref="N82:N83"/>
    <mergeCell ref="P82:P83"/>
    <mergeCell ref="Q82:Q83"/>
    <mergeCell ref="S82:S83"/>
    <mergeCell ref="T82:T83"/>
    <mergeCell ref="W82:W83"/>
    <mergeCell ref="B80:B81"/>
    <mergeCell ref="C80:C81"/>
    <mergeCell ref="D80:D81"/>
    <mergeCell ref="E80:E81"/>
    <mergeCell ref="G80:G81"/>
    <mergeCell ref="H80:H81"/>
    <mergeCell ref="N80:N81"/>
    <mergeCell ref="W76:W77"/>
    <mergeCell ref="B78:B79"/>
    <mergeCell ref="C78:C79"/>
    <mergeCell ref="D78:D79"/>
    <mergeCell ref="E78:E79"/>
    <mergeCell ref="G78:G79"/>
    <mergeCell ref="H78:H79"/>
    <mergeCell ref="J78:J79"/>
    <mergeCell ref="K78:K79"/>
    <mergeCell ref="M78:M79"/>
    <mergeCell ref="N78:N79"/>
    <mergeCell ref="P78:P79"/>
    <mergeCell ref="Q78:Q79"/>
    <mergeCell ref="S78:S79"/>
    <mergeCell ref="T78:T79"/>
    <mergeCell ref="W78:W79"/>
    <mergeCell ref="B76:B77"/>
    <mergeCell ref="C76:C77"/>
    <mergeCell ref="D76:D77"/>
    <mergeCell ref="E76:E77"/>
    <mergeCell ref="G76:G77"/>
    <mergeCell ref="H76:H77"/>
    <mergeCell ref="J76:J77"/>
    <mergeCell ref="K76:K77"/>
    <mergeCell ref="M76:M77"/>
    <mergeCell ref="P80:P81"/>
    <mergeCell ref="Q80:Q81"/>
    <mergeCell ref="J80:J81"/>
    <mergeCell ref="N76:N77"/>
    <mergeCell ref="P76:P77"/>
    <mergeCell ref="Q76:Q77"/>
    <mergeCell ref="S76:S77"/>
    <mergeCell ref="T76:T77"/>
    <mergeCell ref="D68:D69"/>
    <mergeCell ref="S72:S73"/>
    <mergeCell ref="T72:T73"/>
    <mergeCell ref="W72:W73"/>
    <mergeCell ref="B74:B75"/>
    <mergeCell ref="C74:C75"/>
    <mergeCell ref="D74:D75"/>
    <mergeCell ref="E74:E75"/>
    <mergeCell ref="G74:G75"/>
    <mergeCell ref="H74:H75"/>
    <mergeCell ref="J74:J75"/>
    <mergeCell ref="K74:K75"/>
    <mergeCell ref="M74:M75"/>
    <mergeCell ref="N74:N75"/>
    <mergeCell ref="P74:P75"/>
    <mergeCell ref="Q74:Q75"/>
    <mergeCell ref="S74:S75"/>
    <mergeCell ref="T74:T75"/>
    <mergeCell ref="W74:W75"/>
    <mergeCell ref="B72:B73"/>
    <mergeCell ref="C72:C73"/>
    <mergeCell ref="D72:D73"/>
    <mergeCell ref="E72:E73"/>
    <mergeCell ref="G72:G73"/>
    <mergeCell ref="H72:H73"/>
    <mergeCell ref="E68:E69"/>
    <mergeCell ref="G68:G69"/>
    <mergeCell ref="H68:H69"/>
    <mergeCell ref="J68:J69"/>
    <mergeCell ref="K68:K69"/>
    <mergeCell ref="M68:M69"/>
    <mergeCell ref="K64:K65"/>
    <mergeCell ref="M64:M65"/>
    <mergeCell ref="N64:N65"/>
    <mergeCell ref="N68:N69"/>
    <mergeCell ref="P68:P69"/>
    <mergeCell ref="Q68:Q69"/>
    <mergeCell ref="S68:S69"/>
    <mergeCell ref="H64:H65"/>
    <mergeCell ref="J64:J65"/>
    <mergeCell ref="N72:N73"/>
    <mergeCell ref="P72:P73"/>
    <mergeCell ref="Q72:Q73"/>
    <mergeCell ref="J72:J73"/>
    <mergeCell ref="K72:K73"/>
    <mergeCell ref="M72:M73"/>
    <mergeCell ref="G64:G65"/>
    <mergeCell ref="G66:G67"/>
    <mergeCell ref="H66:H67"/>
    <mergeCell ref="J66:J67"/>
    <mergeCell ref="K66:K67"/>
    <mergeCell ref="M66:M67"/>
    <mergeCell ref="N66:N67"/>
    <mergeCell ref="P66:P67"/>
    <mergeCell ref="Q66:Q67"/>
    <mergeCell ref="S66:S67"/>
    <mergeCell ref="N56:N57"/>
    <mergeCell ref="M58:M59"/>
    <mergeCell ref="T68:T69"/>
    <mergeCell ref="W68:W69"/>
    <mergeCell ref="B70:B71"/>
    <mergeCell ref="C70:C71"/>
    <mergeCell ref="D70:D71"/>
    <mergeCell ref="E70:E71"/>
    <mergeCell ref="G70:G71"/>
    <mergeCell ref="H70:H71"/>
    <mergeCell ref="J70:J71"/>
    <mergeCell ref="K70:K71"/>
    <mergeCell ref="M70:M71"/>
    <mergeCell ref="N70:N71"/>
    <mergeCell ref="P70:P71"/>
    <mergeCell ref="Q70:Q71"/>
    <mergeCell ref="S70:S71"/>
    <mergeCell ref="T70:T71"/>
    <mergeCell ref="W70:W71"/>
    <mergeCell ref="B68:B69"/>
    <mergeCell ref="C68:C69"/>
    <mergeCell ref="J60:J61"/>
    <mergeCell ref="P64:P65"/>
    <mergeCell ref="Q64:Q65"/>
    <mergeCell ref="S64:S65"/>
    <mergeCell ref="T64:T65"/>
    <mergeCell ref="W64:W65"/>
    <mergeCell ref="B66:B67"/>
    <mergeCell ref="C66:C67"/>
    <mergeCell ref="D66:D67"/>
    <mergeCell ref="E66:E67"/>
    <mergeCell ref="T66:T67"/>
    <mergeCell ref="W66:W67"/>
    <mergeCell ref="P60:P61"/>
    <mergeCell ref="Q60:Q61"/>
    <mergeCell ref="P62:P63"/>
    <mergeCell ref="Q62:Q63"/>
    <mergeCell ref="G60:G61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C64:C65"/>
    <mergeCell ref="D64:D65"/>
    <mergeCell ref="E64:E65"/>
    <mergeCell ref="E58:E59"/>
    <mergeCell ref="E60:E61"/>
    <mergeCell ref="E62:E63"/>
    <mergeCell ref="E46:E47"/>
    <mergeCell ref="E48:E49"/>
    <mergeCell ref="E50:E51"/>
    <mergeCell ref="E52:E53"/>
    <mergeCell ref="E54:E55"/>
    <mergeCell ref="S46:S47"/>
    <mergeCell ref="W36:W37"/>
    <mergeCell ref="W38:W39"/>
    <mergeCell ref="W40:W41"/>
    <mergeCell ref="W42:W43"/>
    <mergeCell ref="W44:W45"/>
    <mergeCell ref="W46:W47"/>
    <mergeCell ref="W48:W49"/>
    <mergeCell ref="W50:W51"/>
    <mergeCell ref="W52:W53"/>
    <mergeCell ref="W54:W55"/>
    <mergeCell ref="W56:W57"/>
    <mergeCell ref="W58:W59"/>
    <mergeCell ref="W60:W61"/>
    <mergeCell ref="W62:W6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M56:M57"/>
    <mergeCell ref="B36:B37"/>
    <mergeCell ref="W2:W3"/>
    <mergeCell ref="W4:W5"/>
    <mergeCell ref="W6:W7"/>
    <mergeCell ref="W8:W9"/>
    <mergeCell ref="W10:W11"/>
    <mergeCell ref="W12:W13"/>
    <mergeCell ref="W14:W15"/>
    <mergeCell ref="W16:W17"/>
    <mergeCell ref="W18:W19"/>
    <mergeCell ref="W20:W21"/>
    <mergeCell ref="W22:W23"/>
    <mergeCell ref="W24:W25"/>
    <mergeCell ref="W26:W27"/>
    <mergeCell ref="W28:W29"/>
    <mergeCell ref="W30:W31"/>
    <mergeCell ref="W32:W33"/>
    <mergeCell ref="W34:W35"/>
    <mergeCell ref="S4:S5"/>
    <mergeCell ref="T4:T5"/>
    <mergeCell ref="S6:S7"/>
    <mergeCell ref="T6:T7"/>
    <mergeCell ref="S8:S9"/>
    <mergeCell ref="T8:T9"/>
    <mergeCell ref="S10:S11"/>
    <mergeCell ref="T10:T11"/>
    <mergeCell ref="S12:S13"/>
    <mergeCell ref="T12:T13"/>
    <mergeCell ref="S14:S15"/>
    <mergeCell ref="T14:T15"/>
    <mergeCell ref="S16:S17"/>
    <mergeCell ref="T16:T17"/>
    <mergeCell ref="T46:T47"/>
    <mergeCell ref="S48:S49"/>
    <mergeCell ref="T48:T49"/>
    <mergeCell ref="S50:S51"/>
    <mergeCell ref="T50:T51"/>
    <mergeCell ref="S52:S53"/>
    <mergeCell ref="T52:T53"/>
    <mergeCell ref="S54:S55"/>
    <mergeCell ref="T54:T55"/>
    <mergeCell ref="S56:S57"/>
    <mergeCell ref="T56:T57"/>
    <mergeCell ref="S58:S59"/>
    <mergeCell ref="T58:T59"/>
    <mergeCell ref="S60:S61"/>
    <mergeCell ref="T60:T61"/>
    <mergeCell ref="S62:S63"/>
    <mergeCell ref="T62:T63"/>
    <mergeCell ref="S32:S33"/>
    <mergeCell ref="T32:T33"/>
    <mergeCell ref="S34:S35"/>
    <mergeCell ref="T34:T35"/>
    <mergeCell ref="S36:S37"/>
    <mergeCell ref="T36:T37"/>
    <mergeCell ref="S38:S39"/>
    <mergeCell ref="T38:T39"/>
    <mergeCell ref="S40:S41"/>
    <mergeCell ref="T40:T41"/>
    <mergeCell ref="S42:S43"/>
    <mergeCell ref="T42:T43"/>
    <mergeCell ref="S44:S45"/>
    <mergeCell ref="T44:T45"/>
    <mergeCell ref="S18:S19"/>
    <mergeCell ref="T18:T19"/>
    <mergeCell ref="S20:S21"/>
    <mergeCell ref="T20:T21"/>
    <mergeCell ref="S22:S23"/>
    <mergeCell ref="T22:T23"/>
    <mergeCell ref="S24:S25"/>
    <mergeCell ref="T24:T25"/>
    <mergeCell ref="S26:S27"/>
    <mergeCell ref="T26:T27"/>
    <mergeCell ref="S28:S29"/>
    <mergeCell ref="T28:T29"/>
    <mergeCell ref="S30:S31"/>
    <mergeCell ref="T30:T31"/>
    <mergeCell ref="P54:P55"/>
    <mergeCell ref="Q54:Q55"/>
    <mergeCell ref="P56:P57"/>
    <mergeCell ref="Q56:Q57"/>
    <mergeCell ref="P58:P59"/>
    <mergeCell ref="Q58:Q59"/>
    <mergeCell ref="P24:P25"/>
    <mergeCell ref="Q24:Q25"/>
    <mergeCell ref="P26:P27"/>
    <mergeCell ref="Q26:Q27"/>
    <mergeCell ref="P28:P29"/>
    <mergeCell ref="Q28:Q29"/>
    <mergeCell ref="P30:P31"/>
    <mergeCell ref="Q30:Q31"/>
    <mergeCell ref="P32:P33"/>
    <mergeCell ref="Q32:Q33"/>
    <mergeCell ref="P34:P35"/>
    <mergeCell ref="Q34:Q35"/>
    <mergeCell ref="P36:P37"/>
    <mergeCell ref="Q36:Q37"/>
    <mergeCell ref="P38:P39"/>
    <mergeCell ref="Q38:Q39"/>
    <mergeCell ref="P40:P41"/>
    <mergeCell ref="Q40:Q41"/>
    <mergeCell ref="P46:P47"/>
    <mergeCell ref="Q46:Q47"/>
    <mergeCell ref="P48:P49"/>
    <mergeCell ref="Q48:Q49"/>
    <mergeCell ref="P42:P43"/>
    <mergeCell ref="Q42:Q43"/>
    <mergeCell ref="P44:P45"/>
    <mergeCell ref="Q44:Q45"/>
    <mergeCell ref="N58:N59"/>
    <mergeCell ref="M60:M61"/>
    <mergeCell ref="N60:N61"/>
    <mergeCell ref="M62:M63"/>
    <mergeCell ref="N62:N63"/>
    <mergeCell ref="P4:P5"/>
    <mergeCell ref="Q4:Q5"/>
    <mergeCell ref="P6:P7"/>
    <mergeCell ref="Q6:Q7"/>
    <mergeCell ref="P8:P9"/>
    <mergeCell ref="Q8:Q9"/>
    <mergeCell ref="P10:P11"/>
    <mergeCell ref="Q10:Q11"/>
    <mergeCell ref="P12:P13"/>
    <mergeCell ref="Q12:Q13"/>
    <mergeCell ref="P14:P15"/>
    <mergeCell ref="Q14:Q15"/>
    <mergeCell ref="P16:P17"/>
    <mergeCell ref="Q16:Q17"/>
    <mergeCell ref="P18:P19"/>
    <mergeCell ref="Q18:Q19"/>
    <mergeCell ref="P20:P21"/>
    <mergeCell ref="Q20:Q21"/>
    <mergeCell ref="P22:P23"/>
    <mergeCell ref="Q22:Q23"/>
    <mergeCell ref="P50:P51"/>
    <mergeCell ref="Q50:Q51"/>
    <mergeCell ref="P52:P53"/>
    <mergeCell ref="Q52:Q53"/>
    <mergeCell ref="M38:M39"/>
    <mergeCell ref="N38:N39"/>
    <mergeCell ref="M40:M41"/>
    <mergeCell ref="M52:M53"/>
    <mergeCell ref="N52:N53"/>
    <mergeCell ref="M54:M55"/>
    <mergeCell ref="N54:N55"/>
    <mergeCell ref="N20:N21"/>
    <mergeCell ref="M22:M23"/>
    <mergeCell ref="N22:N23"/>
    <mergeCell ref="M24:M25"/>
    <mergeCell ref="N24:N25"/>
    <mergeCell ref="M26:M27"/>
    <mergeCell ref="N26:N27"/>
    <mergeCell ref="M28:M29"/>
    <mergeCell ref="N28:N29"/>
    <mergeCell ref="M30:M31"/>
    <mergeCell ref="N30:N31"/>
    <mergeCell ref="M32:M33"/>
    <mergeCell ref="N32:N33"/>
    <mergeCell ref="M34:M35"/>
    <mergeCell ref="N34:N35"/>
    <mergeCell ref="M36:M37"/>
    <mergeCell ref="N36:N37"/>
    <mergeCell ref="J50:J51"/>
    <mergeCell ref="N14:N15"/>
    <mergeCell ref="M16:M17"/>
    <mergeCell ref="N16:N17"/>
    <mergeCell ref="M18:M19"/>
    <mergeCell ref="N18:N19"/>
    <mergeCell ref="M20:M2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K50:K51"/>
    <mergeCell ref="K32:K33"/>
    <mergeCell ref="J34:J35"/>
    <mergeCell ref="K34:K35"/>
    <mergeCell ref="J36:J37"/>
    <mergeCell ref="K36:K37"/>
    <mergeCell ref="J38:J39"/>
    <mergeCell ref="K38:K39"/>
    <mergeCell ref="J40:J41"/>
    <mergeCell ref="K40:K41"/>
    <mergeCell ref="J42:J43"/>
    <mergeCell ref="K42:K43"/>
    <mergeCell ref="J44:J45"/>
    <mergeCell ref="K44:K45"/>
    <mergeCell ref="J52:J53"/>
    <mergeCell ref="K52:K53"/>
    <mergeCell ref="J54:J55"/>
    <mergeCell ref="K54:K55"/>
    <mergeCell ref="J56:J57"/>
    <mergeCell ref="K56:K57"/>
    <mergeCell ref="J58:J59"/>
    <mergeCell ref="K58:K59"/>
    <mergeCell ref="K60:K61"/>
    <mergeCell ref="J62:J63"/>
    <mergeCell ref="K62:K63"/>
    <mergeCell ref="M1:N1"/>
    <mergeCell ref="P1:Q1"/>
    <mergeCell ref="S1:T1"/>
    <mergeCell ref="M2:M3"/>
    <mergeCell ref="N2:N3"/>
    <mergeCell ref="P2:P3"/>
    <mergeCell ref="Q2:Q3"/>
    <mergeCell ref="S2:S3"/>
    <mergeCell ref="T2:T3"/>
    <mergeCell ref="M4:M5"/>
    <mergeCell ref="N4:N5"/>
    <mergeCell ref="M6:M7"/>
    <mergeCell ref="N6:N7"/>
    <mergeCell ref="M8:M9"/>
    <mergeCell ref="N10:N11"/>
    <mergeCell ref="M10:M11"/>
    <mergeCell ref="N8:N9"/>
    <mergeCell ref="M12:M13"/>
    <mergeCell ref="N12:N13"/>
    <mergeCell ref="M14:M15"/>
    <mergeCell ref="J32:J33"/>
    <mergeCell ref="J46:J47"/>
    <mergeCell ref="K46:K47"/>
    <mergeCell ref="J48:J49"/>
    <mergeCell ref="K48:K49"/>
    <mergeCell ref="H54:H55"/>
    <mergeCell ref="J1:K1"/>
    <mergeCell ref="J2:J3"/>
    <mergeCell ref="J4:J5"/>
    <mergeCell ref="K2:K3"/>
    <mergeCell ref="K4:K5"/>
    <mergeCell ref="J6:J7"/>
    <mergeCell ref="K6:K7"/>
    <mergeCell ref="J8:J9"/>
    <mergeCell ref="K8:K9"/>
    <mergeCell ref="J10:J11"/>
    <mergeCell ref="K10:K11"/>
    <mergeCell ref="J12:J13"/>
    <mergeCell ref="K12:K13"/>
    <mergeCell ref="J14:J15"/>
    <mergeCell ref="K14:K15"/>
    <mergeCell ref="J16:J17"/>
    <mergeCell ref="K16:K17"/>
    <mergeCell ref="J18:J19"/>
    <mergeCell ref="K18:K19"/>
    <mergeCell ref="J20:J21"/>
    <mergeCell ref="K20:K21"/>
    <mergeCell ref="J22:J23"/>
    <mergeCell ref="K22:K23"/>
    <mergeCell ref="J24:J25"/>
    <mergeCell ref="K24:K25"/>
    <mergeCell ref="J26:J27"/>
    <mergeCell ref="K26:K27"/>
    <mergeCell ref="J28:J29"/>
    <mergeCell ref="K28:K29"/>
    <mergeCell ref="J30:J31"/>
    <mergeCell ref="K30:K31"/>
    <mergeCell ref="C58:C59"/>
    <mergeCell ref="C60:C61"/>
    <mergeCell ref="C62:C63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C40:C41"/>
    <mergeCell ref="C42:C43"/>
    <mergeCell ref="C44:C45"/>
    <mergeCell ref="C46:C47"/>
    <mergeCell ref="C48:C49"/>
    <mergeCell ref="C50:C51"/>
    <mergeCell ref="C52:C53"/>
    <mergeCell ref="C54:C55"/>
    <mergeCell ref="E36:E37"/>
    <mergeCell ref="E40:E41"/>
    <mergeCell ref="E42:E43"/>
    <mergeCell ref="E44:E45"/>
    <mergeCell ref="D30:D31"/>
    <mergeCell ref="H56:H57"/>
    <mergeCell ref="G40:G41"/>
    <mergeCell ref="H40:H41"/>
    <mergeCell ref="H60:H61"/>
    <mergeCell ref="G62:G63"/>
    <mergeCell ref="H62:H63"/>
    <mergeCell ref="G38:G39"/>
    <mergeCell ref="H38:H39"/>
    <mergeCell ref="G42:G43"/>
    <mergeCell ref="H42:H43"/>
    <mergeCell ref="G44:G45"/>
    <mergeCell ref="H44:H45"/>
    <mergeCell ref="G46:G47"/>
    <mergeCell ref="H46:H47"/>
    <mergeCell ref="G48:G49"/>
    <mergeCell ref="H48:H49"/>
    <mergeCell ref="G50:G51"/>
    <mergeCell ref="H50:H51"/>
    <mergeCell ref="G52:G53"/>
    <mergeCell ref="H52:H53"/>
    <mergeCell ref="G54:G55"/>
    <mergeCell ref="G56:G57"/>
    <mergeCell ref="G58:G59"/>
    <mergeCell ref="H58:H59"/>
    <mergeCell ref="E56:E57"/>
    <mergeCell ref="G18:G19"/>
    <mergeCell ref="H18:H19"/>
    <mergeCell ref="G20:G21"/>
    <mergeCell ref="H20:H21"/>
    <mergeCell ref="G22:G23"/>
    <mergeCell ref="H22:H23"/>
    <mergeCell ref="G24:G25"/>
    <mergeCell ref="H24:H25"/>
    <mergeCell ref="G26:G27"/>
    <mergeCell ref="H26:H27"/>
    <mergeCell ref="G28:G29"/>
    <mergeCell ref="H28:H29"/>
    <mergeCell ref="G30:G31"/>
    <mergeCell ref="H30:H31"/>
    <mergeCell ref="G32:G33"/>
    <mergeCell ref="H32:H33"/>
    <mergeCell ref="C56:C57"/>
    <mergeCell ref="G34:G35"/>
    <mergeCell ref="H34:H35"/>
    <mergeCell ref="G36:G37"/>
    <mergeCell ref="H36:H37"/>
    <mergeCell ref="C30:C31"/>
    <mergeCell ref="C32:C33"/>
    <mergeCell ref="C34:C35"/>
    <mergeCell ref="C36:C37"/>
    <mergeCell ref="C38:C39"/>
    <mergeCell ref="E38:E39"/>
    <mergeCell ref="D32:D33"/>
    <mergeCell ref="D34:D35"/>
    <mergeCell ref="D36:D37"/>
    <mergeCell ref="E32:E33"/>
    <mergeCell ref="E34:E35"/>
    <mergeCell ref="D1:E1"/>
    <mergeCell ref="D4:D5"/>
    <mergeCell ref="D6:D7"/>
    <mergeCell ref="D8:D9"/>
    <mergeCell ref="E4:E5"/>
    <mergeCell ref="E6:E7"/>
    <mergeCell ref="E8:E9"/>
    <mergeCell ref="G1:H1"/>
    <mergeCell ref="C8:C9"/>
    <mergeCell ref="E14:E15"/>
    <mergeCell ref="E16:E17"/>
    <mergeCell ref="E18:E19"/>
    <mergeCell ref="E20:E21"/>
    <mergeCell ref="E22:E23"/>
    <mergeCell ref="E24:E25"/>
    <mergeCell ref="E26:E27"/>
    <mergeCell ref="E28:E29"/>
    <mergeCell ref="G8:G9"/>
    <mergeCell ref="G10:G11"/>
    <mergeCell ref="C2:C3"/>
    <mergeCell ref="D2:D3"/>
    <mergeCell ref="E2:E3"/>
    <mergeCell ref="C4:C5"/>
    <mergeCell ref="C6:C7"/>
    <mergeCell ref="C20:C21"/>
    <mergeCell ref="C22:C23"/>
    <mergeCell ref="C24:C25"/>
    <mergeCell ref="C26:C27"/>
    <mergeCell ref="G14:G15"/>
    <mergeCell ref="H14:H15"/>
    <mergeCell ref="G16:G17"/>
    <mergeCell ref="H16:H17"/>
    <mergeCell ref="M106:M107"/>
    <mergeCell ref="K106:K107"/>
    <mergeCell ref="C28:C29"/>
    <mergeCell ref="C10:C11"/>
    <mergeCell ref="C12:C13"/>
    <mergeCell ref="C14:C15"/>
    <mergeCell ref="C16:C17"/>
    <mergeCell ref="C18:C19"/>
    <mergeCell ref="D10:D11"/>
    <mergeCell ref="D12:D13"/>
    <mergeCell ref="E10:E11"/>
    <mergeCell ref="E12:E13"/>
    <mergeCell ref="G2:G3"/>
    <mergeCell ref="G4:G5"/>
    <mergeCell ref="G6:G7"/>
    <mergeCell ref="J106:J107"/>
    <mergeCell ref="H2:H3"/>
    <mergeCell ref="H4:H5"/>
    <mergeCell ref="H6:H7"/>
    <mergeCell ref="H8:H9"/>
    <mergeCell ref="H10:H11"/>
    <mergeCell ref="G12:G13"/>
    <mergeCell ref="H12:H13"/>
    <mergeCell ref="D14:D15"/>
    <mergeCell ref="D16:D17"/>
    <mergeCell ref="D18:D19"/>
    <mergeCell ref="D20:D21"/>
    <mergeCell ref="D22:D23"/>
    <mergeCell ref="D24:D25"/>
    <mergeCell ref="D26:D27"/>
    <mergeCell ref="D28:D29"/>
    <mergeCell ref="E30:E31"/>
    <mergeCell ref="B158:B159"/>
    <mergeCell ref="B146:B147"/>
    <mergeCell ref="B148:B149"/>
    <mergeCell ref="B150:B151"/>
    <mergeCell ref="B152:B153"/>
    <mergeCell ref="B154:B155"/>
    <mergeCell ref="B156:B157"/>
    <mergeCell ref="B134:B135"/>
    <mergeCell ref="B136:B137"/>
    <mergeCell ref="B138:B139"/>
    <mergeCell ref="B140:B141"/>
    <mergeCell ref="B142:B143"/>
    <mergeCell ref="B144:B145"/>
    <mergeCell ref="B122:B123"/>
    <mergeCell ref="B124:B125"/>
    <mergeCell ref="B126:B127"/>
    <mergeCell ref="B128:B129"/>
    <mergeCell ref="B130:B131"/>
    <mergeCell ref="B132:B133"/>
    <mergeCell ref="Y112:Y113"/>
    <mergeCell ref="B120:B121"/>
    <mergeCell ref="N106:N107"/>
    <mergeCell ref="P106:P107"/>
    <mergeCell ref="Q106:Q107"/>
    <mergeCell ref="S106:S107"/>
    <mergeCell ref="T106:T107"/>
    <mergeCell ref="W106:W107"/>
    <mergeCell ref="X106:X107"/>
    <mergeCell ref="Y106:Y107"/>
    <mergeCell ref="B108:B109"/>
    <mergeCell ref="C108:C109"/>
    <mergeCell ref="D108:D109"/>
    <mergeCell ref="E108:E109"/>
    <mergeCell ref="G108:G109"/>
    <mergeCell ref="H108:H109"/>
    <mergeCell ref="J108:J109"/>
    <mergeCell ref="K108:K109"/>
    <mergeCell ref="M108:M109"/>
    <mergeCell ref="N108:N109"/>
    <mergeCell ref="P108:P109"/>
    <mergeCell ref="Q108:Q109"/>
    <mergeCell ref="S108:S109"/>
    <mergeCell ref="T108:T109"/>
    <mergeCell ref="W108:W109"/>
    <mergeCell ref="X108:X109"/>
    <mergeCell ref="B106:B107"/>
    <mergeCell ref="C106:C107"/>
    <mergeCell ref="D106:D107"/>
    <mergeCell ref="E106:E107"/>
    <mergeCell ref="G106:G107"/>
    <mergeCell ref="H106:H107"/>
    <mergeCell ref="Y108:Y109"/>
    <mergeCell ref="B110:B111"/>
    <mergeCell ref="C110:C111"/>
    <mergeCell ref="D110:D111"/>
    <mergeCell ref="E110:E111"/>
    <mergeCell ref="G110:G111"/>
    <mergeCell ref="H110:H111"/>
    <mergeCell ref="J110:J111"/>
    <mergeCell ref="K110:K111"/>
    <mergeCell ref="M110:M111"/>
    <mergeCell ref="N110:N111"/>
    <mergeCell ref="P110:P111"/>
    <mergeCell ref="Q110:Q111"/>
    <mergeCell ref="S110:S111"/>
    <mergeCell ref="T110:T111"/>
    <mergeCell ref="W110:W111"/>
    <mergeCell ref="X110:X111"/>
    <mergeCell ref="Y110:Y111"/>
    <mergeCell ref="H114:H115"/>
    <mergeCell ref="J114:J115"/>
    <mergeCell ref="K114:K115"/>
    <mergeCell ref="M114:M115"/>
    <mergeCell ref="N114:N115"/>
    <mergeCell ref="P114:P115"/>
    <mergeCell ref="Q114:Q115"/>
    <mergeCell ref="S114:S115"/>
    <mergeCell ref="T114:T115"/>
    <mergeCell ref="W114:W115"/>
    <mergeCell ref="X114:X115"/>
    <mergeCell ref="B112:B113"/>
    <mergeCell ref="C112:C113"/>
    <mergeCell ref="D112:D113"/>
    <mergeCell ref="E112:E113"/>
    <mergeCell ref="G112:G113"/>
    <mergeCell ref="H112:H113"/>
    <mergeCell ref="J112:J113"/>
    <mergeCell ref="K112:K113"/>
    <mergeCell ref="M112:M113"/>
    <mergeCell ref="N112:N113"/>
    <mergeCell ref="P112:P113"/>
    <mergeCell ref="Q112:Q113"/>
    <mergeCell ref="S112:S113"/>
    <mergeCell ref="T112:T113"/>
    <mergeCell ref="W112:W113"/>
    <mergeCell ref="X112:X113"/>
    <mergeCell ref="B118:B119"/>
    <mergeCell ref="C118:C119"/>
    <mergeCell ref="D118:D119"/>
    <mergeCell ref="E118:E119"/>
    <mergeCell ref="G118:G119"/>
    <mergeCell ref="H118:H119"/>
    <mergeCell ref="J118:J119"/>
    <mergeCell ref="K118:K119"/>
    <mergeCell ref="M118:M119"/>
    <mergeCell ref="Y114:Y115"/>
    <mergeCell ref="B116:B117"/>
    <mergeCell ref="C116:C117"/>
    <mergeCell ref="D116:D117"/>
    <mergeCell ref="E116:E117"/>
    <mergeCell ref="G116:G117"/>
    <mergeCell ref="H116:H117"/>
    <mergeCell ref="J116:J117"/>
    <mergeCell ref="K116:K117"/>
    <mergeCell ref="M116:M117"/>
    <mergeCell ref="N116:N117"/>
    <mergeCell ref="P116:P117"/>
    <mergeCell ref="Q116:Q117"/>
    <mergeCell ref="S116:S117"/>
    <mergeCell ref="T116:T117"/>
    <mergeCell ref="W116:W117"/>
    <mergeCell ref="X116:X117"/>
    <mergeCell ref="Y116:Y117"/>
    <mergeCell ref="B114:B115"/>
    <mergeCell ref="C114:C115"/>
    <mergeCell ref="D114:D115"/>
    <mergeCell ref="E114:E115"/>
    <mergeCell ref="G114:G115"/>
    <mergeCell ref="N122:N123"/>
    <mergeCell ref="N118:N119"/>
    <mergeCell ref="P118:P119"/>
    <mergeCell ref="Q118:Q119"/>
    <mergeCell ref="S118:S119"/>
    <mergeCell ref="T118:T119"/>
    <mergeCell ref="W118:W119"/>
    <mergeCell ref="X118:X119"/>
    <mergeCell ref="Y118:Y119"/>
    <mergeCell ref="C120:C121"/>
    <mergeCell ref="D120:D121"/>
    <mergeCell ref="E120:E121"/>
    <mergeCell ref="G120:G121"/>
    <mergeCell ref="H120:H121"/>
    <mergeCell ref="J120:J121"/>
    <mergeCell ref="M120:M121"/>
    <mergeCell ref="N120:N121"/>
    <mergeCell ref="P120:P121"/>
    <mergeCell ref="Q120:Q121"/>
    <mergeCell ref="S120:S121"/>
    <mergeCell ref="T120:T121"/>
    <mergeCell ref="W120:W121"/>
    <mergeCell ref="X120:X121"/>
    <mergeCell ref="Y120:Y121"/>
    <mergeCell ref="K120:K121"/>
    <mergeCell ref="N126:N127"/>
    <mergeCell ref="P122:P123"/>
    <mergeCell ref="Q122:Q123"/>
    <mergeCell ref="S122:S123"/>
    <mergeCell ref="T122:T123"/>
    <mergeCell ref="W122:W123"/>
    <mergeCell ref="X122:X123"/>
    <mergeCell ref="Y122:Y123"/>
    <mergeCell ref="C124:C125"/>
    <mergeCell ref="D124:D125"/>
    <mergeCell ref="E124:E125"/>
    <mergeCell ref="G124:G125"/>
    <mergeCell ref="H124:H125"/>
    <mergeCell ref="J124:J125"/>
    <mergeCell ref="K124:K125"/>
    <mergeCell ref="M124:M125"/>
    <mergeCell ref="N124:N125"/>
    <mergeCell ref="P124:P125"/>
    <mergeCell ref="Q124:Q125"/>
    <mergeCell ref="S124:S125"/>
    <mergeCell ref="T124:T125"/>
    <mergeCell ref="W124:W125"/>
    <mergeCell ref="X124:X125"/>
    <mergeCell ref="Y124:Y125"/>
    <mergeCell ref="C122:C123"/>
    <mergeCell ref="D122:D123"/>
    <mergeCell ref="E122:E123"/>
    <mergeCell ref="G122:G123"/>
    <mergeCell ref="H122:H123"/>
    <mergeCell ref="J122:J123"/>
    <mergeCell ref="K122:K123"/>
    <mergeCell ref="M122:M123"/>
    <mergeCell ref="N130:N131"/>
    <mergeCell ref="P126:P127"/>
    <mergeCell ref="Q126:Q127"/>
    <mergeCell ref="S126:S127"/>
    <mergeCell ref="T126:T127"/>
    <mergeCell ref="W126:W127"/>
    <mergeCell ref="X126:X127"/>
    <mergeCell ref="Y126:Y127"/>
    <mergeCell ref="C128:C129"/>
    <mergeCell ref="D128:D129"/>
    <mergeCell ref="E128:E129"/>
    <mergeCell ref="G128:G129"/>
    <mergeCell ref="H128:H129"/>
    <mergeCell ref="J128:J129"/>
    <mergeCell ref="K128:K129"/>
    <mergeCell ref="M128:M129"/>
    <mergeCell ref="N128:N129"/>
    <mergeCell ref="P128:P129"/>
    <mergeCell ref="Q128:Q129"/>
    <mergeCell ref="S128:S129"/>
    <mergeCell ref="T128:T129"/>
    <mergeCell ref="W128:W129"/>
    <mergeCell ref="X128:X129"/>
    <mergeCell ref="Y128:Y129"/>
    <mergeCell ref="C126:C127"/>
    <mergeCell ref="D126:D127"/>
    <mergeCell ref="E126:E127"/>
    <mergeCell ref="G126:G127"/>
    <mergeCell ref="H126:H127"/>
    <mergeCell ref="J126:J127"/>
    <mergeCell ref="K126:K127"/>
    <mergeCell ref="M126:M127"/>
    <mergeCell ref="N134:N135"/>
    <mergeCell ref="P130:P131"/>
    <mergeCell ref="Q130:Q131"/>
    <mergeCell ref="S130:S131"/>
    <mergeCell ref="T130:T131"/>
    <mergeCell ref="W130:W131"/>
    <mergeCell ref="X130:X131"/>
    <mergeCell ref="Y130:Y131"/>
    <mergeCell ref="C132:C133"/>
    <mergeCell ref="D132:D133"/>
    <mergeCell ref="E132:E133"/>
    <mergeCell ref="G132:G133"/>
    <mergeCell ref="H132:H133"/>
    <mergeCell ref="J132:J133"/>
    <mergeCell ref="K132:K133"/>
    <mergeCell ref="M132:M133"/>
    <mergeCell ref="N132:N133"/>
    <mergeCell ref="P132:P133"/>
    <mergeCell ref="Q132:Q133"/>
    <mergeCell ref="S132:S133"/>
    <mergeCell ref="T132:T133"/>
    <mergeCell ref="W132:W133"/>
    <mergeCell ref="X132:X133"/>
    <mergeCell ref="Y132:Y133"/>
    <mergeCell ref="C130:C131"/>
    <mergeCell ref="D130:D131"/>
    <mergeCell ref="E130:E131"/>
    <mergeCell ref="G130:G131"/>
    <mergeCell ref="H130:H131"/>
    <mergeCell ref="J130:J131"/>
    <mergeCell ref="K130:K131"/>
    <mergeCell ref="M130:M131"/>
    <mergeCell ref="N138:N139"/>
    <mergeCell ref="P134:P135"/>
    <mergeCell ref="Q134:Q135"/>
    <mergeCell ref="S134:S135"/>
    <mergeCell ref="T134:T135"/>
    <mergeCell ref="W134:W135"/>
    <mergeCell ref="X134:X135"/>
    <mergeCell ref="Y134:Y135"/>
    <mergeCell ref="C136:C137"/>
    <mergeCell ref="D136:D137"/>
    <mergeCell ref="E136:E137"/>
    <mergeCell ref="G136:G137"/>
    <mergeCell ref="H136:H137"/>
    <mergeCell ref="J136:J137"/>
    <mergeCell ref="K136:K137"/>
    <mergeCell ref="M136:M137"/>
    <mergeCell ref="N136:N137"/>
    <mergeCell ref="P136:P137"/>
    <mergeCell ref="Q136:Q137"/>
    <mergeCell ref="S136:S137"/>
    <mergeCell ref="T136:T137"/>
    <mergeCell ref="W136:W137"/>
    <mergeCell ref="X136:X137"/>
    <mergeCell ref="Y136:Y137"/>
    <mergeCell ref="C134:C135"/>
    <mergeCell ref="D134:D135"/>
    <mergeCell ref="E134:E135"/>
    <mergeCell ref="G134:G135"/>
    <mergeCell ref="H134:H135"/>
    <mergeCell ref="J134:J135"/>
    <mergeCell ref="K134:K135"/>
    <mergeCell ref="M134:M135"/>
    <mergeCell ref="N142:N143"/>
    <mergeCell ref="P138:P139"/>
    <mergeCell ref="Q138:Q139"/>
    <mergeCell ref="S138:S139"/>
    <mergeCell ref="T138:T139"/>
    <mergeCell ref="W138:W139"/>
    <mergeCell ref="X138:X139"/>
    <mergeCell ref="Y138:Y139"/>
    <mergeCell ref="C140:C141"/>
    <mergeCell ref="D140:D141"/>
    <mergeCell ref="E140:E141"/>
    <mergeCell ref="G140:G141"/>
    <mergeCell ref="H140:H141"/>
    <mergeCell ref="J140:J141"/>
    <mergeCell ref="K140:K141"/>
    <mergeCell ref="M140:M141"/>
    <mergeCell ref="N140:N141"/>
    <mergeCell ref="P140:P141"/>
    <mergeCell ref="Q140:Q141"/>
    <mergeCell ref="S140:S141"/>
    <mergeCell ref="T140:T141"/>
    <mergeCell ref="W140:W141"/>
    <mergeCell ref="X140:X141"/>
    <mergeCell ref="Y140:Y141"/>
    <mergeCell ref="C138:C139"/>
    <mergeCell ref="D138:D139"/>
    <mergeCell ref="E138:E139"/>
    <mergeCell ref="G138:G139"/>
    <mergeCell ref="H138:H139"/>
    <mergeCell ref="J138:J139"/>
    <mergeCell ref="K138:K139"/>
    <mergeCell ref="M138:M139"/>
    <mergeCell ref="N146:N147"/>
    <mergeCell ref="P142:P143"/>
    <mergeCell ref="Q142:Q143"/>
    <mergeCell ref="S142:S143"/>
    <mergeCell ref="T142:T143"/>
    <mergeCell ref="W142:W143"/>
    <mergeCell ref="X142:X143"/>
    <mergeCell ref="Y142:Y143"/>
    <mergeCell ref="C144:C145"/>
    <mergeCell ref="D144:D145"/>
    <mergeCell ref="E144:E145"/>
    <mergeCell ref="G144:G145"/>
    <mergeCell ref="H144:H145"/>
    <mergeCell ref="J144:J145"/>
    <mergeCell ref="K144:K145"/>
    <mergeCell ref="M144:M145"/>
    <mergeCell ref="N144:N145"/>
    <mergeCell ref="P144:P145"/>
    <mergeCell ref="Q144:Q145"/>
    <mergeCell ref="S144:S145"/>
    <mergeCell ref="T144:T145"/>
    <mergeCell ref="W144:W145"/>
    <mergeCell ref="X144:X145"/>
    <mergeCell ref="Y144:Y145"/>
    <mergeCell ref="C142:C143"/>
    <mergeCell ref="D142:D143"/>
    <mergeCell ref="E142:E143"/>
    <mergeCell ref="G142:G143"/>
    <mergeCell ref="H142:H143"/>
    <mergeCell ref="J142:J143"/>
    <mergeCell ref="K142:K143"/>
    <mergeCell ref="M142:M143"/>
    <mergeCell ref="N150:N151"/>
    <mergeCell ref="P146:P147"/>
    <mergeCell ref="Q146:Q147"/>
    <mergeCell ref="S146:S147"/>
    <mergeCell ref="T146:T147"/>
    <mergeCell ref="W146:W147"/>
    <mergeCell ref="X146:X147"/>
    <mergeCell ref="Y146:Y147"/>
    <mergeCell ref="C148:C149"/>
    <mergeCell ref="D148:D149"/>
    <mergeCell ref="E148:E149"/>
    <mergeCell ref="G148:G149"/>
    <mergeCell ref="H148:H149"/>
    <mergeCell ref="J148:J149"/>
    <mergeCell ref="K148:K149"/>
    <mergeCell ref="M148:M149"/>
    <mergeCell ref="N148:N149"/>
    <mergeCell ref="P148:P149"/>
    <mergeCell ref="Q148:Q149"/>
    <mergeCell ref="S148:S149"/>
    <mergeCell ref="T148:T149"/>
    <mergeCell ref="W148:W149"/>
    <mergeCell ref="X148:X149"/>
    <mergeCell ref="Y148:Y149"/>
    <mergeCell ref="C146:C147"/>
    <mergeCell ref="D146:D147"/>
    <mergeCell ref="E146:E147"/>
    <mergeCell ref="G146:G147"/>
    <mergeCell ref="H146:H147"/>
    <mergeCell ref="J146:J147"/>
    <mergeCell ref="K146:K147"/>
    <mergeCell ref="M146:M147"/>
    <mergeCell ref="N154:N155"/>
    <mergeCell ref="P150:P151"/>
    <mergeCell ref="Q150:Q151"/>
    <mergeCell ref="S150:S151"/>
    <mergeCell ref="T150:T151"/>
    <mergeCell ref="W150:W151"/>
    <mergeCell ref="X150:X151"/>
    <mergeCell ref="Y150:Y151"/>
    <mergeCell ref="C152:C153"/>
    <mergeCell ref="D152:D153"/>
    <mergeCell ref="E152:E153"/>
    <mergeCell ref="G152:G153"/>
    <mergeCell ref="H152:H153"/>
    <mergeCell ref="J152:J153"/>
    <mergeCell ref="K152:K153"/>
    <mergeCell ref="M152:M153"/>
    <mergeCell ref="N152:N153"/>
    <mergeCell ref="P152:P153"/>
    <mergeCell ref="Q152:Q153"/>
    <mergeCell ref="S152:S153"/>
    <mergeCell ref="T152:T153"/>
    <mergeCell ref="W152:W153"/>
    <mergeCell ref="X152:X153"/>
    <mergeCell ref="Y152:Y153"/>
    <mergeCell ref="C150:C151"/>
    <mergeCell ref="D150:D151"/>
    <mergeCell ref="E150:E151"/>
    <mergeCell ref="G150:G151"/>
    <mergeCell ref="H150:H151"/>
    <mergeCell ref="J150:J151"/>
    <mergeCell ref="K150:K151"/>
    <mergeCell ref="M150:M151"/>
    <mergeCell ref="N158:N159"/>
    <mergeCell ref="P154:P155"/>
    <mergeCell ref="Q154:Q155"/>
    <mergeCell ref="S154:S155"/>
    <mergeCell ref="T154:T155"/>
    <mergeCell ref="W154:W155"/>
    <mergeCell ref="X154:X155"/>
    <mergeCell ref="Y154:Y155"/>
    <mergeCell ref="C156:C157"/>
    <mergeCell ref="D156:D157"/>
    <mergeCell ref="E156:E157"/>
    <mergeCell ref="G156:G157"/>
    <mergeCell ref="H156:H157"/>
    <mergeCell ref="J156:J157"/>
    <mergeCell ref="K156:K157"/>
    <mergeCell ref="M156:M157"/>
    <mergeCell ref="N156:N157"/>
    <mergeCell ref="P156:P157"/>
    <mergeCell ref="Q156:Q157"/>
    <mergeCell ref="S156:S157"/>
    <mergeCell ref="T156:T157"/>
    <mergeCell ref="W156:W157"/>
    <mergeCell ref="X156:X157"/>
    <mergeCell ref="Y156:Y157"/>
    <mergeCell ref="C154:C155"/>
    <mergeCell ref="D154:D155"/>
    <mergeCell ref="E154:E155"/>
    <mergeCell ref="G154:G155"/>
    <mergeCell ref="H154:H155"/>
    <mergeCell ref="J154:J155"/>
    <mergeCell ref="K154:K155"/>
    <mergeCell ref="M154:M155"/>
    <mergeCell ref="P158:P159"/>
    <mergeCell ref="Q158:Q159"/>
    <mergeCell ref="S158:S159"/>
    <mergeCell ref="T158:T159"/>
    <mergeCell ref="W158:W159"/>
    <mergeCell ref="X158:X159"/>
    <mergeCell ref="Y158:Y159"/>
    <mergeCell ref="B160:B161"/>
    <mergeCell ref="C160:C161"/>
    <mergeCell ref="D160:D161"/>
    <mergeCell ref="E160:E161"/>
    <mergeCell ref="G160:G161"/>
    <mergeCell ref="H160:H161"/>
    <mergeCell ref="J160:J161"/>
    <mergeCell ref="K160:K161"/>
    <mergeCell ref="M160:M161"/>
    <mergeCell ref="N160:N161"/>
    <mergeCell ref="P160:P161"/>
    <mergeCell ref="Q160:Q161"/>
    <mergeCell ref="S160:S161"/>
    <mergeCell ref="T160:T161"/>
    <mergeCell ref="W160:W161"/>
    <mergeCell ref="X160:X161"/>
    <mergeCell ref="Y160:Y161"/>
    <mergeCell ref="C158:C159"/>
    <mergeCell ref="D158:D159"/>
    <mergeCell ref="E158:E159"/>
    <mergeCell ref="G158:G159"/>
    <mergeCell ref="H158:H159"/>
    <mergeCell ref="J158:J159"/>
    <mergeCell ref="K158:K159"/>
    <mergeCell ref="M158:M159"/>
    <mergeCell ref="B162:B163"/>
    <mergeCell ref="C162:C163"/>
    <mergeCell ref="D162:D163"/>
    <mergeCell ref="E162:E163"/>
    <mergeCell ref="G162:G163"/>
    <mergeCell ref="H162:H163"/>
    <mergeCell ref="J162:J163"/>
    <mergeCell ref="K162:K163"/>
    <mergeCell ref="M162:M163"/>
    <mergeCell ref="N162:N163"/>
    <mergeCell ref="P162:P163"/>
    <mergeCell ref="Q162:Q163"/>
    <mergeCell ref="S162:S163"/>
    <mergeCell ref="T162:T163"/>
    <mergeCell ref="W162:W163"/>
    <mergeCell ref="X162:X163"/>
    <mergeCell ref="Y162:Y163"/>
    <mergeCell ref="B164:B165"/>
    <mergeCell ref="C164:C165"/>
    <mergeCell ref="D164:D165"/>
    <mergeCell ref="E164:E165"/>
    <mergeCell ref="G164:G165"/>
    <mergeCell ref="H164:H165"/>
    <mergeCell ref="J164:J165"/>
    <mergeCell ref="K164:K165"/>
    <mergeCell ref="M164:M165"/>
    <mergeCell ref="N164:N165"/>
    <mergeCell ref="P164:P165"/>
    <mergeCell ref="Q164:Q165"/>
    <mergeCell ref="S164:S165"/>
    <mergeCell ref="T164:T165"/>
    <mergeCell ref="W164:W165"/>
    <mergeCell ref="X164:X165"/>
    <mergeCell ref="Y164:Y165"/>
    <mergeCell ref="B166:B167"/>
    <mergeCell ref="C166:C167"/>
    <mergeCell ref="D166:D167"/>
    <mergeCell ref="E166:E167"/>
    <mergeCell ref="G166:G167"/>
    <mergeCell ref="H166:H167"/>
    <mergeCell ref="J166:J167"/>
    <mergeCell ref="K166:K167"/>
    <mergeCell ref="M166:M167"/>
    <mergeCell ref="N166:N167"/>
    <mergeCell ref="P166:P167"/>
    <mergeCell ref="Q166:Q167"/>
    <mergeCell ref="S166:S167"/>
    <mergeCell ref="T166:T167"/>
    <mergeCell ref="W166:W167"/>
    <mergeCell ref="X166:X167"/>
    <mergeCell ref="Y166:Y167"/>
    <mergeCell ref="B168:B169"/>
    <mergeCell ref="C168:C169"/>
    <mergeCell ref="D168:D169"/>
    <mergeCell ref="E168:E169"/>
    <mergeCell ref="G168:G169"/>
    <mergeCell ref="H168:H169"/>
    <mergeCell ref="J168:J169"/>
    <mergeCell ref="K168:K169"/>
    <mergeCell ref="M168:M169"/>
    <mergeCell ref="N168:N169"/>
    <mergeCell ref="P168:P169"/>
    <mergeCell ref="Q168:Q169"/>
    <mergeCell ref="S168:S169"/>
    <mergeCell ref="T168:T169"/>
    <mergeCell ref="W168:W169"/>
    <mergeCell ref="X168:X169"/>
    <mergeCell ref="Y168:Y169"/>
    <mergeCell ref="B170:B171"/>
    <mergeCell ref="C170:C171"/>
    <mergeCell ref="D170:D171"/>
    <mergeCell ref="E170:E171"/>
    <mergeCell ref="G170:G171"/>
    <mergeCell ref="H170:H171"/>
    <mergeCell ref="J170:J171"/>
    <mergeCell ref="K170:K171"/>
    <mergeCell ref="M170:M171"/>
    <mergeCell ref="N170:N171"/>
    <mergeCell ref="P170:P171"/>
    <mergeCell ref="Q170:Q171"/>
    <mergeCell ref="S170:S171"/>
    <mergeCell ref="T170:T171"/>
    <mergeCell ref="W170:W171"/>
    <mergeCell ref="X170:X171"/>
    <mergeCell ref="Y170:Y171"/>
    <mergeCell ref="B172:B173"/>
    <mergeCell ref="C172:C173"/>
    <mergeCell ref="D172:D173"/>
    <mergeCell ref="E172:E173"/>
    <mergeCell ref="G172:G173"/>
    <mergeCell ref="H172:H173"/>
    <mergeCell ref="J172:J173"/>
    <mergeCell ref="K172:K173"/>
    <mergeCell ref="M172:M173"/>
    <mergeCell ref="N172:N173"/>
    <mergeCell ref="P172:P173"/>
    <mergeCell ref="Q172:Q173"/>
    <mergeCell ref="S172:S173"/>
    <mergeCell ref="T172:T173"/>
    <mergeCell ref="W172:W173"/>
    <mergeCell ref="X172:X173"/>
    <mergeCell ref="Y172:Y173"/>
    <mergeCell ref="B174:B175"/>
    <mergeCell ref="C174:C175"/>
    <mergeCell ref="D174:D175"/>
    <mergeCell ref="E174:E175"/>
    <mergeCell ref="G174:G175"/>
    <mergeCell ref="H174:H175"/>
    <mergeCell ref="J174:J175"/>
    <mergeCell ref="K174:K175"/>
    <mergeCell ref="M174:M175"/>
    <mergeCell ref="N174:N175"/>
    <mergeCell ref="P174:P175"/>
    <mergeCell ref="Q174:Q175"/>
    <mergeCell ref="S174:S175"/>
    <mergeCell ref="T174:T175"/>
    <mergeCell ref="W174:W175"/>
    <mergeCell ref="X174:X175"/>
    <mergeCell ref="Y174:Y175"/>
    <mergeCell ref="B176:B177"/>
    <mergeCell ref="C176:C177"/>
    <mergeCell ref="D176:D177"/>
    <mergeCell ref="E176:E177"/>
    <mergeCell ref="G176:G177"/>
    <mergeCell ref="H176:H177"/>
    <mergeCell ref="J176:J177"/>
    <mergeCell ref="K176:K177"/>
    <mergeCell ref="M176:M177"/>
    <mergeCell ref="N176:N177"/>
    <mergeCell ref="P176:P177"/>
    <mergeCell ref="Q176:Q177"/>
    <mergeCell ref="S176:S177"/>
    <mergeCell ref="T176:T177"/>
    <mergeCell ref="W176:W177"/>
    <mergeCell ref="X176:X177"/>
    <mergeCell ref="Y176:Y177"/>
    <mergeCell ref="B178:B179"/>
    <mergeCell ref="C178:C179"/>
    <mergeCell ref="D178:D179"/>
    <mergeCell ref="E178:E179"/>
    <mergeCell ref="G178:G179"/>
    <mergeCell ref="H178:H179"/>
    <mergeCell ref="J178:J179"/>
    <mergeCell ref="K178:K179"/>
    <mergeCell ref="M178:M179"/>
    <mergeCell ref="N178:N179"/>
    <mergeCell ref="P178:P179"/>
    <mergeCell ref="Q178:Q179"/>
    <mergeCell ref="S178:S179"/>
    <mergeCell ref="T178:T179"/>
    <mergeCell ref="W178:W179"/>
    <mergeCell ref="X178:X179"/>
    <mergeCell ref="Y178:Y179"/>
    <mergeCell ref="B180:B181"/>
    <mergeCell ref="C180:C181"/>
    <mergeCell ref="D180:D181"/>
    <mergeCell ref="E180:E181"/>
    <mergeCell ref="G180:G181"/>
    <mergeCell ref="H180:H181"/>
    <mergeCell ref="J180:J181"/>
    <mergeCell ref="K180:K181"/>
    <mergeCell ref="M180:M181"/>
    <mergeCell ref="N180:N181"/>
    <mergeCell ref="P180:P181"/>
    <mergeCell ref="Q180:Q181"/>
    <mergeCell ref="S180:S181"/>
    <mergeCell ref="T180:T181"/>
    <mergeCell ref="W180:W181"/>
    <mergeCell ref="X180:X181"/>
    <mergeCell ref="Y180:Y181"/>
    <mergeCell ref="B182:B183"/>
    <mergeCell ref="C182:C183"/>
    <mergeCell ref="D182:D183"/>
    <mergeCell ref="E182:E183"/>
    <mergeCell ref="G182:G183"/>
    <mergeCell ref="H182:H183"/>
    <mergeCell ref="J182:J183"/>
    <mergeCell ref="K182:K183"/>
    <mergeCell ref="M182:M183"/>
    <mergeCell ref="N182:N183"/>
    <mergeCell ref="P182:P183"/>
    <mergeCell ref="Q182:Q183"/>
    <mergeCell ref="S182:S183"/>
    <mergeCell ref="T182:T183"/>
    <mergeCell ref="W182:W183"/>
    <mergeCell ref="X182:X183"/>
    <mergeCell ref="Y182:Y183"/>
    <mergeCell ref="B184:B185"/>
    <mergeCell ref="C184:C185"/>
    <mergeCell ref="D184:D185"/>
    <mergeCell ref="E184:E185"/>
    <mergeCell ref="G184:G185"/>
    <mergeCell ref="H184:H185"/>
    <mergeCell ref="J184:J185"/>
    <mergeCell ref="K184:K185"/>
    <mergeCell ref="M184:M185"/>
    <mergeCell ref="N184:N185"/>
    <mergeCell ref="P184:P185"/>
    <mergeCell ref="Q184:Q185"/>
    <mergeCell ref="S184:S185"/>
    <mergeCell ref="T184:T185"/>
    <mergeCell ref="W184:W185"/>
    <mergeCell ref="X184:X185"/>
    <mergeCell ref="Y184:Y185"/>
    <mergeCell ref="B186:B187"/>
    <mergeCell ref="C186:C187"/>
    <mergeCell ref="D186:D187"/>
    <mergeCell ref="E186:E187"/>
    <mergeCell ref="G186:G187"/>
    <mergeCell ref="H186:H187"/>
    <mergeCell ref="J186:J187"/>
    <mergeCell ref="K186:K187"/>
    <mergeCell ref="M186:M187"/>
    <mergeCell ref="N186:N187"/>
    <mergeCell ref="P186:P187"/>
    <mergeCell ref="Q186:Q187"/>
    <mergeCell ref="S186:S187"/>
    <mergeCell ref="T186:T187"/>
    <mergeCell ref="W186:W187"/>
    <mergeCell ref="X186:X187"/>
    <mergeCell ref="Y186:Y187"/>
    <mergeCell ref="B188:B189"/>
    <mergeCell ref="C188:C189"/>
    <mergeCell ref="D188:D189"/>
    <mergeCell ref="E188:E189"/>
    <mergeCell ref="G188:G189"/>
    <mergeCell ref="H188:H189"/>
    <mergeCell ref="J188:J189"/>
    <mergeCell ref="K188:K189"/>
    <mergeCell ref="M188:M189"/>
    <mergeCell ref="N188:N189"/>
    <mergeCell ref="P188:P189"/>
    <mergeCell ref="Q188:Q189"/>
    <mergeCell ref="S188:S189"/>
    <mergeCell ref="T188:T189"/>
    <mergeCell ref="W188:W189"/>
    <mergeCell ref="X188:X189"/>
    <mergeCell ref="Y188:Y189"/>
    <mergeCell ref="B190:B191"/>
    <mergeCell ref="C190:C191"/>
    <mergeCell ref="D190:D191"/>
    <mergeCell ref="E190:E191"/>
    <mergeCell ref="G190:G191"/>
    <mergeCell ref="H190:H191"/>
    <mergeCell ref="J190:J191"/>
    <mergeCell ref="K190:K191"/>
    <mergeCell ref="M190:M191"/>
    <mergeCell ref="N190:N191"/>
    <mergeCell ref="P190:P191"/>
    <mergeCell ref="Q190:Q191"/>
    <mergeCell ref="S190:S191"/>
    <mergeCell ref="T190:T191"/>
    <mergeCell ref="W190:W191"/>
    <mergeCell ref="X190:X191"/>
    <mergeCell ref="Y190:Y191"/>
    <mergeCell ref="B192:B193"/>
    <mergeCell ref="C192:C193"/>
    <mergeCell ref="D192:D193"/>
    <mergeCell ref="E192:E193"/>
    <mergeCell ref="G192:G193"/>
    <mergeCell ref="H192:H193"/>
    <mergeCell ref="J192:J193"/>
    <mergeCell ref="K192:K193"/>
    <mergeCell ref="M192:M193"/>
    <mergeCell ref="N192:N193"/>
    <mergeCell ref="P192:P193"/>
    <mergeCell ref="Q192:Q193"/>
    <mergeCell ref="S192:S193"/>
    <mergeCell ref="T192:T193"/>
    <mergeCell ref="W192:W193"/>
    <mergeCell ref="X192:X193"/>
    <mergeCell ref="Y192:Y193"/>
    <mergeCell ref="B194:B195"/>
    <mergeCell ref="C194:C195"/>
    <mergeCell ref="D194:D195"/>
    <mergeCell ref="E194:E195"/>
    <mergeCell ref="G194:G195"/>
    <mergeCell ref="H194:H195"/>
    <mergeCell ref="J194:J195"/>
    <mergeCell ref="K194:K195"/>
    <mergeCell ref="M194:M195"/>
    <mergeCell ref="N194:N195"/>
    <mergeCell ref="P194:P195"/>
    <mergeCell ref="Q194:Q195"/>
    <mergeCell ref="S194:S195"/>
    <mergeCell ref="T194:T195"/>
    <mergeCell ref="W194:W195"/>
    <mergeCell ref="X194:X195"/>
    <mergeCell ref="Y194:Y195"/>
    <mergeCell ref="B196:B197"/>
    <mergeCell ref="C196:C197"/>
    <mergeCell ref="D196:D197"/>
    <mergeCell ref="E196:E197"/>
    <mergeCell ref="G196:G197"/>
    <mergeCell ref="H196:H197"/>
    <mergeCell ref="J196:J197"/>
    <mergeCell ref="K196:K197"/>
    <mergeCell ref="M196:M197"/>
    <mergeCell ref="N196:N197"/>
    <mergeCell ref="P196:P197"/>
    <mergeCell ref="Q196:Q197"/>
    <mergeCell ref="S196:S197"/>
    <mergeCell ref="T196:T197"/>
    <mergeCell ref="W196:W197"/>
    <mergeCell ref="X196:X197"/>
    <mergeCell ref="Y196:Y197"/>
    <mergeCell ref="B198:B199"/>
    <mergeCell ref="C198:C199"/>
    <mergeCell ref="D198:D199"/>
    <mergeCell ref="E198:E199"/>
    <mergeCell ref="G198:G199"/>
    <mergeCell ref="H198:H199"/>
    <mergeCell ref="J198:J199"/>
    <mergeCell ref="K198:K199"/>
    <mergeCell ref="M198:M199"/>
    <mergeCell ref="N198:N199"/>
    <mergeCell ref="P198:P199"/>
    <mergeCell ref="Q198:Q199"/>
    <mergeCell ref="S198:S199"/>
    <mergeCell ref="T198:T199"/>
    <mergeCell ref="W198:W199"/>
    <mergeCell ref="X198:X199"/>
    <mergeCell ref="Y198:Y199"/>
    <mergeCell ref="B200:B201"/>
    <mergeCell ref="C200:C201"/>
    <mergeCell ref="D200:D201"/>
    <mergeCell ref="E200:E201"/>
    <mergeCell ref="G200:G201"/>
    <mergeCell ref="H200:H201"/>
    <mergeCell ref="J200:J201"/>
    <mergeCell ref="K200:K201"/>
    <mergeCell ref="M200:M201"/>
    <mergeCell ref="N200:N201"/>
    <mergeCell ref="P200:P201"/>
    <mergeCell ref="Q200:Q201"/>
    <mergeCell ref="S200:S201"/>
    <mergeCell ref="T200:T201"/>
    <mergeCell ref="W200:W201"/>
    <mergeCell ref="X200:X201"/>
    <mergeCell ref="Y200:Y201"/>
    <mergeCell ref="B202:B203"/>
    <mergeCell ref="C202:C203"/>
    <mergeCell ref="D202:D203"/>
    <mergeCell ref="E202:E203"/>
    <mergeCell ref="G202:G203"/>
    <mergeCell ref="H202:H203"/>
    <mergeCell ref="J202:J203"/>
    <mergeCell ref="K202:K203"/>
    <mergeCell ref="M202:M203"/>
    <mergeCell ref="N202:N203"/>
    <mergeCell ref="P202:P203"/>
    <mergeCell ref="Q202:Q203"/>
    <mergeCell ref="S202:S203"/>
    <mergeCell ref="T202:T203"/>
    <mergeCell ref="W202:W203"/>
    <mergeCell ref="X202:X203"/>
    <mergeCell ref="Y202:Y203"/>
    <mergeCell ref="B204:B205"/>
    <mergeCell ref="C204:C205"/>
    <mergeCell ref="D204:D205"/>
    <mergeCell ref="E204:E205"/>
    <mergeCell ref="G204:G205"/>
    <mergeCell ref="H204:H205"/>
    <mergeCell ref="J204:J205"/>
    <mergeCell ref="K204:K205"/>
    <mergeCell ref="M204:M205"/>
    <mergeCell ref="N204:N205"/>
    <mergeCell ref="P204:P205"/>
    <mergeCell ref="Q204:Q205"/>
    <mergeCell ref="S204:S205"/>
    <mergeCell ref="T204:T205"/>
    <mergeCell ref="W204:W205"/>
    <mergeCell ref="X204:X205"/>
    <mergeCell ref="Y204:Y205"/>
    <mergeCell ref="B206:B207"/>
    <mergeCell ref="C206:C207"/>
    <mergeCell ref="D206:D207"/>
    <mergeCell ref="E206:E207"/>
    <mergeCell ref="G206:G207"/>
    <mergeCell ref="H206:H207"/>
    <mergeCell ref="J206:J207"/>
    <mergeCell ref="K206:K207"/>
    <mergeCell ref="M206:M207"/>
    <mergeCell ref="N206:N207"/>
    <mergeCell ref="P206:P207"/>
    <mergeCell ref="Q206:Q207"/>
    <mergeCell ref="S206:S207"/>
    <mergeCell ref="T206:T207"/>
    <mergeCell ref="W206:W207"/>
    <mergeCell ref="X206:X207"/>
    <mergeCell ref="Y206:Y207"/>
    <mergeCell ref="B278:B279"/>
    <mergeCell ref="C278:C279"/>
    <mergeCell ref="D278:D279"/>
    <mergeCell ref="E278:E279"/>
    <mergeCell ref="G278:G279"/>
    <mergeCell ref="H278:H279"/>
    <mergeCell ref="J278:J279"/>
    <mergeCell ref="K278:K279"/>
    <mergeCell ref="M278:M279"/>
    <mergeCell ref="N278:N279"/>
    <mergeCell ref="P278:P279"/>
    <mergeCell ref="Q278:Q279"/>
    <mergeCell ref="S278:S279"/>
    <mergeCell ref="T278:T279"/>
    <mergeCell ref="W278:W279"/>
    <mergeCell ref="X278:X279"/>
    <mergeCell ref="Y278:Y279"/>
    <mergeCell ref="B280:B281"/>
    <mergeCell ref="C280:C281"/>
    <mergeCell ref="D280:D281"/>
    <mergeCell ref="E280:E281"/>
    <mergeCell ref="G280:G281"/>
    <mergeCell ref="H280:H281"/>
    <mergeCell ref="J280:J281"/>
    <mergeCell ref="K280:K281"/>
    <mergeCell ref="M280:M281"/>
    <mergeCell ref="N280:N281"/>
    <mergeCell ref="P280:P281"/>
    <mergeCell ref="Q280:Q281"/>
    <mergeCell ref="S280:S281"/>
    <mergeCell ref="T280:T281"/>
    <mergeCell ref="W280:W281"/>
    <mergeCell ref="X280:X281"/>
    <mergeCell ref="Y280:Y281"/>
    <mergeCell ref="B282:B283"/>
    <mergeCell ref="C282:C283"/>
    <mergeCell ref="D282:D283"/>
    <mergeCell ref="E282:E283"/>
    <mergeCell ref="G282:G283"/>
    <mergeCell ref="H282:H283"/>
    <mergeCell ref="J282:J283"/>
    <mergeCell ref="K282:K283"/>
    <mergeCell ref="M282:M283"/>
    <mergeCell ref="N282:N283"/>
    <mergeCell ref="P282:P283"/>
    <mergeCell ref="Q282:Q283"/>
    <mergeCell ref="S282:S283"/>
    <mergeCell ref="T282:T283"/>
    <mergeCell ref="W282:W283"/>
    <mergeCell ref="X282:X283"/>
    <mergeCell ref="Y282:Y283"/>
    <mergeCell ref="B284:B285"/>
    <mergeCell ref="C284:C285"/>
    <mergeCell ref="D284:D285"/>
    <mergeCell ref="E284:E285"/>
    <mergeCell ref="G284:G285"/>
    <mergeCell ref="H284:H285"/>
    <mergeCell ref="J284:J285"/>
    <mergeCell ref="K284:K285"/>
    <mergeCell ref="M284:M285"/>
    <mergeCell ref="N284:N285"/>
    <mergeCell ref="P284:P285"/>
    <mergeCell ref="Q284:Q285"/>
    <mergeCell ref="S284:S285"/>
    <mergeCell ref="T284:T285"/>
    <mergeCell ref="W284:W285"/>
    <mergeCell ref="X284:X285"/>
    <mergeCell ref="Y284:Y285"/>
    <mergeCell ref="B286:B287"/>
    <mergeCell ref="C286:C287"/>
    <mergeCell ref="D286:D287"/>
    <mergeCell ref="E286:E287"/>
    <mergeCell ref="G286:G287"/>
    <mergeCell ref="H286:H287"/>
    <mergeCell ref="J286:J287"/>
    <mergeCell ref="K286:K287"/>
    <mergeCell ref="M286:M287"/>
    <mergeCell ref="N286:N287"/>
    <mergeCell ref="P286:P287"/>
    <mergeCell ref="Q286:Q287"/>
    <mergeCell ref="S286:S287"/>
    <mergeCell ref="T286:T287"/>
    <mergeCell ref="W286:W287"/>
    <mergeCell ref="X286:X287"/>
    <mergeCell ref="Y286:Y287"/>
    <mergeCell ref="B288:B289"/>
    <mergeCell ref="C288:C289"/>
    <mergeCell ref="D288:D289"/>
    <mergeCell ref="E288:E289"/>
    <mergeCell ref="G288:G289"/>
    <mergeCell ref="H288:H289"/>
    <mergeCell ref="J288:J289"/>
    <mergeCell ref="K288:K289"/>
    <mergeCell ref="M288:M289"/>
    <mergeCell ref="N288:N289"/>
    <mergeCell ref="P288:P289"/>
    <mergeCell ref="Q288:Q289"/>
    <mergeCell ref="S288:S289"/>
    <mergeCell ref="T288:T289"/>
    <mergeCell ref="W288:W289"/>
    <mergeCell ref="X288:X289"/>
    <mergeCell ref="Y288:Y289"/>
    <mergeCell ref="B290:B291"/>
    <mergeCell ref="C290:C291"/>
    <mergeCell ref="D290:D291"/>
    <mergeCell ref="E290:E291"/>
    <mergeCell ref="G290:G291"/>
    <mergeCell ref="H290:H291"/>
    <mergeCell ref="J290:J291"/>
    <mergeCell ref="K290:K291"/>
    <mergeCell ref="M290:M291"/>
    <mergeCell ref="N290:N291"/>
    <mergeCell ref="P290:P291"/>
    <mergeCell ref="Q290:Q291"/>
    <mergeCell ref="S290:S291"/>
    <mergeCell ref="T290:T291"/>
    <mergeCell ref="W290:W291"/>
    <mergeCell ref="X290:X291"/>
    <mergeCell ref="Y290:Y291"/>
    <mergeCell ref="B292:B293"/>
    <mergeCell ref="C292:C293"/>
    <mergeCell ref="D292:D293"/>
    <mergeCell ref="E292:E293"/>
    <mergeCell ref="G292:G293"/>
    <mergeCell ref="H292:H293"/>
    <mergeCell ref="J292:J293"/>
    <mergeCell ref="K292:K293"/>
    <mergeCell ref="M292:M293"/>
    <mergeCell ref="N292:N293"/>
    <mergeCell ref="P292:P293"/>
    <mergeCell ref="Q292:Q293"/>
    <mergeCell ref="S292:S293"/>
    <mergeCell ref="T292:T293"/>
    <mergeCell ref="W292:W293"/>
    <mergeCell ref="X292:X293"/>
    <mergeCell ref="Y292:Y293"/>
    <mergeCell ref="B294:B295"/>
    <mergeCell ref="C294:C295"/>
    <mergeCell ref="D294:D295"/>
    <mergeCell ref="E294:E295"/>
    <mergeCell ref="G294:G295"/>
    <mergeCell ref="H294:H295"/>
    <mergeCell ref="J294:J295"/>
    <mergeCell ref="K294:K295"/>
    <mergeCell ref="M294:M295"/>
    <mergeCell ref="N294:N295"/>
    <mergeCell ref="P294:P295"/>
    <mergeCell ref="Q294:Q295"/>
    <mergeCell ref="S294:S295"/>
    <mergeCell ref="T294:T295"/>
    <mergeCell ref="W294:W295"/>
    <mergeCell ref="X294:X295"/>
    <mergeCell ref="Y294:Y295"/>
    <mergeCell ref="B296:B297"/>
    <mergeCell ref="C296:C297"/>
    <mergeCell ref="D296:D297"/>
    <mergeCell ref="E296:E297"/>
    <mergeCell ref="G296:G297"/>
    <mergeCell ref="H296:H297"/>
    <mergeCell ref="J296:J297"/>
    <mergeCell ref="K296:K297"/>
    <mergeCell ref="M296:M297"/>
    <mergeCell ref="N296:N297"/>
    <mergeCell ref="P296:P297"/>
    <mergeCell ref="Q296:Q297"/>
    <mergeCell ref="S296:S297"/>
    <mergeCell ref="T296:T297"/>
    <mergeCell ref="W296:W297"/>
    <mergeCell ref="X296:X297"/>
    <mergeCell ref="Y296:Y297"/>
    <mergeCell ref="B298:B299"/>
    <mergeCell ref="C298:C299"/>
    <mergeCell ref="D298:D299"/>
    <mergeCell ref="E298:E299"/>
    <mergeCell ref="G298:G299"/>
    <mergeCell ref="H298:H299"/>
    <mergeCell ref="J298:J299"/>
    <mergeCell ref="K298:K299"/>
    <mergeCell ref="M298:M299"/>
    <mergeCell ref="N298:N299"/>
    <mergeCell ref="P298:P299"/>
    <mergeCell ref="Q298:Q299"/>
    <mergeCell ref="S298:S299"/>
    <mergeCell ref="T298:T299"/>
    <mergeCell ref="W298:W299"/>
    <mergeCell ref="X298:X299"/>
    <mergeCell ref="Y298:Y299"/>
    <mergeCell ref="B300:B301"/>
    <mergeCell ref="C300:C301"/>
    <mergeCell ref="D300:D301"/>
    <mergeCell ref="E300:E301"/>
    <mergeCell ref="G300:G301"/>
    <mergeCell ref="H300:H301"/>
    <mergeCell ref="J300:J301"/>
    <mergeCell ref="K300:K301"/>
    <mergeCell ref="M300:M301"/>
    <mergeCell ref="N300:N301"/>
    <mergeCell ref="P300:P301"/>
    <mergeCell ref="Q300:Q301"/>
    <mergeCell ref="S300:S301"/>
    <mergeCell ref="T300:T301"/>
    <mergeCell ref="W300:W301"/>
    <mergeCell ref="X300:X301"/>
    <mergeCell ref="Y300:Y301"/>
    <mergeCell ref="B302:B303"/>
    <mergeCell ref="C302:C303"/>
    <mergeCell ref="D302:D303"/>
    <mergeCell ref="E302:E303"/>
    <mergeCell ref="G302:G303"/>
    <mergeCell ref="H302:H303"/>
    <mergeCell ref="J302:J303"/>
    <mergeCell ref="K302:K303"/>
    <mergeCell ref="M302:M303"/>
    <mergeCell ref="N302:N303"/>
    <mergeCell ref="P302:P303"/>
    <mergeCell ref="Q302:Q303"/>
    <mergeCell ref="S302:S303"/>
    <mergeCell ref="T302:T303"/>
    <mergeCell ref="W302:W303"/>
    <mergeCell ref="X302:X303"/>
    <mergeCell ref="Y302:Y303"/>
    <mergeCell ref="B304:B305"/>
    <mergeCell ref="C304:C305"/>
    <mergeCell ref="D304:D305"/>
    <mergeCell ref="E304:E305"/>
    <mergeCell ref="G304:G305"/>
    <mergeCell ref="H304:H305"/>
    <mergeCell ref="J304:J305"/>
    <mergeCell ref="K304:K305"/>
    <mergeCell ref="M304:M305"/>
    <mergeCell ref="N304:N305"/>
    <mergeCell ref="P304:P305"/>
    <mergeCell ref="Q304:Q305"/>
    <mergeCell ref="S304:S305"/>
    <mergeCell ref="T304:T305"/>
    <mergeCell ref="W304:W305"/>
    <mergeCell ref="X304:X305"/>
    <mergeCell ref="Y304:Y305"/>
    <mergeCell ref="B306:B307"/>
    <mergeCell ref="C306:C307"/>
    <mergeCell ref="D306:D307"/>
    <mergeCell ref="E306:E307"/>
    <mergeCell ref="G306:G307"/>
    <mergeCell ref="H306:H307"/>
    <mergeCell ref="J306:J307"/>
    <mergeCell ref="K306:K307"/>
    <mergeCell ref="M306:M307"/>
    <mergeCell ref="N306:N307"/>
    <mergeCell ref="P306:P307"/>
    <mergeCell ref="Q306:Q307"/>
    <mergeCell ref="S306:S307"/>
    <mergeCell ref="T306:T307"/>
    <mergeCell ref="W306:W307"/>
    <mergeCell ref="X306:X307"/>
    <mergeCell ref="Y306:Y307"/>
    <mergeCell ref="B308:B309"/>
    <mergeCell ref="C308:C309"/>
    <mergeCell ref="D308:D309"/>
    <mergeCell ref="E308:E309"/>
    <mergeCell ref="G308:G309"/>
    <mergeCell ref="H308:H309"/>
    <mergeCell ref="J308:J309"/>
    <mergeCell ref="K308:K309"/>
    <mergeCell ref="M308:M309"/>
    <mergeCell ref="N308:N309"/>
    <mergeCell ref="P308:P309"/>
    <mergeCell ref="Q308:Q309"/>
    <mergeCell ref="S308:S309"/>
    <mergeCell ref="T308:T309"/>
    <mergeCell ref="W308:W309"/>
    <mergeCell ref="X308:X309"/>
    <mergeCell ref="Y308:Y309"/>
    <mergeCell ref="B310:B311"/>
    <mergeCell ref="C310:C311"/>
    <mergeCell ref="D310:D311"/>
    <mergeCell ref="E310:E311"/>
    <mergeCell ref="G310:G311"/>
    <mergeCell ref="H310:H311"/>
    <mergeCell ref="J310:J311"/>
    <mergeCell ref="K310:K311"/>
    <mergeCell ref="M310:M311"/>
    <mergeCell ref="N310:N311"/>
    <mergeCell ref="P310:P311"/>
    <mergeCell ref="Q310:Q311"/>
    <mergeCell ref="S310:S311"/>
    <mergeCell ref="T310:T311"/>
    <mergeCell ref="W310:W311"/>
    <mergeCell ref="X310:X311"/>
    <mergeCell ref="Y310:Y311"/>
    <mergeCell ref="B312:B313"/>
    <mergeCell ref="C312:C313"/>
    <mergeCell ref="D312:D313"/>
    <mergeCell ref="E312:E313"/>
    <mergeCell ref="G312:G313"/>
    <mergeCell ref="H312:H313"/>
    <mergeCell ref="J312:J313"/>
    <mergeCell ref="K312:K313"/>
    <mergeCell ref="M312:M313"/>
    <mergeCell ref="N312:N313"/>
    <mergeCell ref="P312:P313"/>
    <mergeCell ref="Q312:Q313"/>
    <mergeCell ref="S312:S313"/>
    <mergeCell ref="T312:T313"/>
    <mergeCell ref="W312:W313"/>
    <mergeCell ref="X312:X313"/>
    <mergeCell ref="Y312:Y313"/>
    <mergeCell ref="B314:B315"/>
    <mergeCell ref="C314:C315"/>
    <mergeCell ref="D314:D315"/>
    <mergeCell ref="E314:E315"/>
    <mergeCell ref="G314:G315"/>
    <mergeCell ref="H314:H315"/>
    <mergeCell ref="J314:J315"/>
    <mergeCell ref="K314:K315"/>
    <mergeCell ref="M314:M315"/>
    <mergeCell ref="N314:N315"/>
    <mergeCell ref="P314:P315"/>
    <mergeCell ref="Q314:Q315"/>
    <mergeCell ref="S314:S315"/>
    <mergeCell ref="T314:T315"/>
    <mergeCell ref="W314:W315"/>
    <mergeCell ref="X314:X315"/>
    <mergeCell ref="Y314:Y315"/>
    <mergeCell ref="B316:B317"/>
    <mergeCell ref="C316:C317"/>
    <mergeCell ref="D316:D317"/>
    <mergeCell ref="E316:E317"/>
    <mergeCell ref="G316:G317"/>
    <mergeCell ref="H316:H317"/>
    <mergeCell ref="J316:J317"/>
    <mergeCell ref="K316:K317"/>
    <mergeCell ref="M316:M317"/>
    <mergeCell ref="N316:N317"/>
    <mergeCell ref="P316:P317"/>
    <mergeCell ref="Q316:Q317"/>
    <mergeCell ref="S316:S317"/>
    <mergeCell ref="T316:T317"/>
    <mergeCell ref="W316:W317"/>
    <mergeCell ref="X316:X317"/>
    <mergeCell ref="Y316:Y317"/>
    <mergeCell ref="B318:B319"/>
    <mergeCell ref="C318:C319"/>
    <mergeCell ref="D318:D319"/>
    <mergeCell ref="E318:E319"/>
    <mergeCell ref="G318:G319"/>
    <mergeCell ref="H318:H319"/>
    <mergeCell ref="J318:J319"/>
    <mergeCell ref="K318:K319"/>
    <mergeCell ref="M318:M319"/>
    <mergeCell ref="N318:N319"/>
    <mergeCell ref="P318:P319"/>
    <mergeCell ref="Q318:Q319"/>
    <mergeCell ref="S318:S319"/>
    <mergeCell ref="T318:T319"/>
    <mergeCell ref="W318:W319"/>
    <mergeCell ref="X318:X319"/>
    <mergeCell ref="Y318:Y319"/>
    <mergeCell ref="B320:B321"/>
    <mergeCell ref="C320:C321"/>
    <mergeCell ref="D320:D321"/>
    <mergeCell ref="E320:E321"/>
    <mergeCell ref="G320:G321"/>
    <mergeCell ref="H320:H321"/>
    <mergeCell ref="J320:J321"/>
    <mergeCell ref="K320:K321"/>
    <mergeCell ref="M320:M321"/>
    <mergeCell ref="N320:N321"/>
    <mergeCell ref="P320:P321"/>
    <mergeCell ref="Q320:Q321"/>
    <mergeCell ref="S320:S321"/>
    <mergeCell ref="T320:T321"/>
    <mergeCell ref="W320:W321"/>
    <mergeCell ref="X320:X321"/>
    <mergeCell ref="Y320:Y321"/>
    <mergeCell ref="B322:B323"/>
    <mergeCell ref="C322:C323"/>
    <mergeCell ref="D322:D323"/>
    <mergeCell ref="E322:E323"/>
    <mergeCell ref="G322:G323"/>
    <mergeCell ref="H322:H323"/>
    <mergeCell ref="J322:J323"/>
    <mergeCell ref="K322:K323"/>
    <mergeCell ref="M322:M323"/>
    <mergeCell ref="N322:N323"/>
    <mergeCell ref="P322:P323"/>
    <mergeCell ref="Q322:Q323"/>
    <mergeCell ref="S322:S323"/>
    <mergeCell ref="T322:T323"/>
    <mergeCell ref="W322:W323"/>
    <mergeCell ref="X322:X323"/>
    <mergeCell ref="Y322:Y323"/>
    <mergeCell ref="B324:B325"/>
    <mergeCell ref="C324:C325"/>
    <mergeCell ref="D324:D325"/>
    <mergeCell ref="E324:E325"/>
    <mergeCell ref="G324:G325"/>
    <mergeCell ref="H324:H325"/>
    <mergeCell ref="J324:J325"/>
    <mergeCell ref="K324:K325"/>
    <mergeCell ref="M324:M325"/>
    <mergeCell ref="N324:N325"/>
    <mergeCell ref="P324:P325"/>
    <mergeCell ref="Q324:Q325"/>
    <mergeCell ref="S324:S325"/>
    <mergeCell ref="T324:T325"/>
    <mergeCell ref="W324:W325"/>
    <mergeCell ref="X324:X325"/>
    <mergeCell ref="Y324:Y325"/>
    <mergeCell ref="B326:B327"/>
    <mergeCell ref="C326:C327"/>
    <mergeCell ref="D326:D327"/>
    <mergeCell ref="E326:E327"/>
    <mergeCell ref="G326:G327"/>
    <mergeCell ref="H326:H327"/>
    <mergeCell ref="J326:J327"/>
    <mergeCell ref="K326:K327"/>
    <mergeCell ref="M326:M327"/>
    <mergeCell ref="N326:N327"/>
    <mergeCell ref="P326:P327"/>
    <mergeCell ref="Q326:Q327"/>
    <mergeCell ref="S326:S327"/>
    <mergeCell ref="T326:T327"/>
    <mergeCell ref="W326:W327"/>
    <mergeCell ref="X326:X327"/>
    <mergeCell ref="Y326:Y327"/>
    <mergeCell ref="B328:B329"/>
    <mergeCell ref="C328:C329"/>
    <mergeCell ref="D328:D329"/>
    <mergeCell ref="E328:E329"/>
    <mergeCell ref="G328:G329"/>
    <mergeCell ref="H328:H329"/>
    <mergeCell ref="J328:J329"/>
    <mergeCell ref="K328:K329"/>
    <mergeCell ref="M328:M329"/>
    <mergeCell ref="N328:N329"/>
    <mergeCell ref="P328:P329"/>
    <mergeCell ref="Q328:Q329"/>
    <mergeCell ref="S328:S329"/>
    <mergeCell ref="T328:T329"/>
    <mergeCell ref="W328:W329"/>
    <mergeCell ref="X328:X329"/>
    <mergeCell ref="Y328:Y329"/>
    <mergeCell ref="B330:B331"/>
    <mergeCell ref="C330:C331"/>
    <mergeCell ref="D330:D331"/>
    <mergeCell ref="E330:E331"/>
    <mergeCell ref="G330:G331"/>
    <mergeCell ref="H330:H331"/>
    <mergeCell ref="J330:J331"/>
    <mergeCell ref="K330:K331"/>
    <mergeCell ref="M330:M331"/>
    <mergeCell ref="N330:N331"/>
    <mergeCell ref="P330:P331"/>
    <mergeCell ref="Q330:Q331"/>
    <mergeCell ref="S330:S331"/>
    <mergeCell ref="T330:T331"/>
    <mergeCell ref="W330:W331"/>
    <mergeCell ref="X330:X331"/>
    <mergeCell ref="Y330:Y331"/>
    <mergeCell ref="Z2:Z3"/>
    <mergeCell ref="Z4:Z5"/>
    <mergeCell ref="Z6:Z7"/>
    <mergeCell ref="Z8:Z9"/>
    <mergeCell ref="Z10:Z11"/>
    <mergeCell ref="Z12:Z13"/>
    <mergeCell ref="Z14:Z15"/>
    <mergeCell ref="Z16:Z17"/>
    <mergeCell ref="Z18:Z19"/>
    <mergeCell ref="Z20:Z21"/>
    <mergeCell ref="Z22:Z23"/>
    <mergeCell ref="Z24:Z25"/>
    <mergeCell ref="Z26:Z27"/>
    <mergeCell ref="Z28:Z29"/>
    <mergeCell ref="Z30:Z31"/>
    <mergeCell ref="Z32:Z33"/>
    <mergeCell ref="Z34:Z35"/>
    <mergeCell ref="Z36:Z37"/>
    <mergeCell ref="Z38:Z39"/>
    <mergeCell ref="Z40:Z41"/>
    <mergeCell ref="Z42:Z43"/>
    <mergeCell ref="Z44:Z45"/>
    <mergeCell ref="Z46:Z47"/>
    <mergeCell ref="Z48:Z49"/>
    <mergeCell ref="Z50:Z51"/>
    <mergeCell ref="Z52:Z53"/>
    <mergeCell ref="Z54:Z55"/>
    <mergeCell ref="Z56:Z57"/>
    <mergeCell ref="Z58:Z59"/>
    <mergeCell ref="Z60:Z61"/>
    <mergeCell ref="Z62:Z63"/>
    <mergeCell ref="Z64:Z65"/>
    <mergeCell ref="Z66:Z67"/>
    <mergeCell ref="Z68:Z69"/>
    <mergeCell ref="Z70:Z71"/>
    <mergeCell ref="Z72:Z73"/>
    <mergeCell ref="Z74:Z75"/>
    <mergeCell ref="Z76:Z77"/>
    <mergeCell ref="Z78:Z79"/>
    <mergeCell ref="Z80:Z81"/>
    <mergeCell ref="Z82:Z83"/>
    <mergeCell ref="Z84:Z85"/>
    <mergeCell ref="Z86:Z87"/>
    <mergeCell ref="Z88:Z89"/>
    <mergeCell ref="Z90:Z91"/>
    <mergeCell ref="Z92:Z93"/>
    <mergeCell ref="Z94:Z95"/>
    <mergeCell ref="Z96:Z97"/>
    <mergeCell ref="Z98:Z99"/>
    <mergeCell ref="Z100:Z101"/>
    <mergeCell ref="Z102:Z103"/>
    <mergeCell ref="Z104:Z105"/>
    <mergeCell ref="Z106:Z107"/>
    <mergeCell ref="Z108:Z109"/>
    <mergeCell ref="Z110:Z111"/>
    <mergeCell ref="Z112:Z113"/>
    <mergeCell ref="Z114:Z115"/>
    <mergeCell ref="Z116:Z117"/>
    <mergeCell ref="Z118:Z119"/>
    <mergeCell ref="Z120:Z121"/>
    <mergeCell ref="Z122:Z123"/>
    <mergeCell ref="Z124:Z125"/>
    <mergeCell ref="Z126:Z127"/>
    <mergeCell ref="Z128:Z129"/>
    <mergeCell ref="Z130:Z131"/>
    <mergeCell ref="Z132:Z133"/>
    <mergeCell ref="Z134:Z135"/>
    <mergeCell ref="Z136:Z137"/>
    <mergeCell ref="Z138:Z139"/>
    <mergeCell ref="Z140:Z141"/>
    <mergeCell ref="Z142:Z143"/>
    <mergeCell ref="Z144:Z145"/>
    <mergeCell ref="Z146:Z147"/>
    <mergeCell ref="Z148:Z149"/>
    <mergeCell ref="Z150:Z151"/>
    <mergeCell ref="Z152:Z153"/>
    <mergeCell ref="Z154:Z155"/>
    <mergeCell ref="Z156:Z157"/>
    <mergeCell ref="Z158:Z159"/>
    <mergeCell ref="Z160:Z161"/>
    <mergeCell ref="Z162:Z163"/>
    <mergeCell ref="Z164:Z165"/>
    <mergeCell ref="Z166:Z167"/>
    <mergeCell ref="Z168:Z169"/>
    <mergeCell ref="Z170:Z171"/>
    <mergeCell ref="Z172:Z173"/>
    <mergeCell ref="Z174:Z175"/>
    <mergeCell ref="Z176:Z177"/>
    <mergeCell ref="Z178:Z179"/>
    <mergeCell ref="Z180:Z181"/>
    <mergeCell ref="Z182:Z183"/>
    <mergeCell ref="Z184:Z185"/>
    <mergeCell ref="Z186:Z187"/>
    <mergeCell ref="Z188:Z189"/>
    <mergeCell ref="Z190:Z191"/>
    <mergeCell ref="Z192:Z193"/>
    <mergeCell ref="Z194:Z195"/>
    <mergeCell ref="Z196:Z197"/>
    <mergeCell ref="Z198:Z199"/>
    <mergeCell ref="Z200:Z201"/>
    <mergeCell ref="Z202:Z203"/>
    <mergeCell ref="Z204:Z205"/>
    <mergeCell ref="Z206:Z207"/>
    <mergeCell ref="Z208:Z209"/>
    <mergeCell ref="Z210:Z211"/>
    <mergeCell ref="Z212:Z213"/>
    <mergeCell ref="Z214:Z215"/>
    <mergeCell ref="Z216:Z217"/>
    <mergeCell ref="Z218:Z219"/>
    <mergeCell ref="Z220:Z221"/>
    <mergeCell ref="Z222:Z223"/>
    <mergeCell ref="Z224:Z225"/>
    <mergeCell ref="Z226:Z227"/>
    <mergeCell ref="Z228:Z229"/>
    <mergeCell ref="Z230:Z231"/>
    <mergeCell ref="Z232:Z233"/>
    <mergeCell ref="Z234:Z235"/>
    <mergeCell ref="Z236:Z237"/>
    <mergeCell ref="Z238:Z239"/>
    <mergeCell ref="Z240:Z241"/>
    <mergeCell ref="Z242:Z243"/>
    <mergeCell ref="Z244:Z245"/>
    <mergeCell ref="Z246:Z247"/>
    <mergeCell ref="Z248:Z249"/>
    <mergeCell ref="Z250:Z251"/>
    <mergeCell ref="Z252:Z253"/>
    <mergeCell ref="Z254:Z255"/>
    <mergeCell ref="Z256:Z257"/>
    <mergeCell ref="Z258:Z259"/>
    <mergeCell ref="Z260:Z261"/>
    <mergeCell ref="Z262:Z263"/>
    <mergeCell ref="Z264:Z265"/>
    <mergeCell ref="Z266:Z267"/>
    <mergeCell ref="Z268:Z269"/>
    <mergeCell ref="Z270:Z271"/>
    <mergeCell ref="Z272:Z273"/>
    <mergeCell ref="Z274:Z275"/>
    <mergeCell ref="Z276:Z277"/>
    <mergeCell ref="Z278:Z279"/>
    <mergeCell ref="Z280:Z281"/>
    <mergeCell ref="Z282:Z283"/>
    <mergeCell ref="Z284:Z285"/>
    <mergeCell ref="Z286:Z287"/>
    <mergeCell ref="Z288:Z289"/>
    <mergeCell ref="Z290:Z291"/>
    <mergeCell ref="Z292:Z293"/>
    <mergeCell ref="Z294:Z295"/>
    <mergeCell ref="Z296:Z297"/>
    <mergeCell ref="Z298:Z299"/>
    <mergeCell ref="Z300:Z301"/>
    <mergeCell ref="Z302:Z303"/>
    <mergeCell ref="Z304:Z305"/>
    <mergeCell ref="Z306:Z307"/>
    <mergeCell ref="C332:C333"/>
    <mergeCell ref="D332:D333"/>
    <mergeCell ref="E332:E333"/>
    <mergeCell ref="G332:G333"/>
    <mergeCell ref="H332:H333"/>
    <mergeCell ref="J332:J333"/>
    <mergeCell ref="K332:K333"/>
    <mergeCell ref="M332:M333"/>
    <mergeCell ref="N332:N333"/>
    <mergeCell ref="P332:P333"/>
    <mergeCell ref="Q332:Q333"/>
    <mergeCell ref="S332:S333"/>
    <mergeCell ref="T332:T333"/>
    <mergeCell ref="W332:W333"/>
    <mergeCell ref="X332:X333"/>
    <mergeCell ref="Y332:Y333"/>
    <mergeCell ref="Z308:Z309"/>
    <mergeCell ref="Z310:Z311"/>
    <mergeCell ref="Z312:Z313"/>
    <mergeCell ref="Z314:Z315"/>
    <mergeCell ref="Z316:Z317"/>
    <mergeCell ref="Z318:Z319"/>
    <mergeCell ref="Z320:Z321"/>
    <mergeCell ref="Z322:Z323"/>
    <mergeCell ref="Z324:Z325"/>
    <mergeCell ref="Z326:Z327"/>
    <mergeCell ref="Z328:Z329"/>
    <mergeCell ref="Z330:Z331"/>
    <mergeCell ref="H336:H337"/>
    <mergeCell ref="J336:J337"/>
    <mergeCell ref="K336:K337"/>
    <mergeCell ref="M336:M337"/>
    <mergeCell ref="N336:N337"/>
    <mergeCell ref="P336:P337"/>
    <mergeCell ref="Q336:Q337"/>
    <mergeCell ref="S336:S337"/>
    <mergeCell ref="T336:T337"/>
    <mergeCell ref="W336:W337"/>
    <mergeCell ref="X336:X337"/>
    <mergeCell ref="Y336:Y337"/>
    <mergeCell ref="Z332:Z333"/>
    <mergeCell ref="B334:B335"/>
    <mergeCell ref="C334:C335"/>
    <mergeCell ref="D334:D335"/>
    <mergeCell ref="E334:E335"/>
    <mergeCell ref="G334:G335"/>
    <mergeCell ref="H334:H335"/>
    <mergeCell ref="J334:J335"/>
    <mergeCell ref="K334:K335"/>
    <mergeCell ref="M334:M335"/>
    <mergeCell ref="N334:N335"/>
    <mergeCell ref="P334:P335"/>
    <mergeCell ref="Q334:Q335"/>
    <mergeCell ref="S334:S335"/>
    <mergeCell ref="T334:T335"/>
    <mergeCell ref="W334:W335"/>
    <mergeCell ref="X334:X335"/>
    <mergeCell ref="Y334:Y335"/>
    <mergeCell ref="Z334:Z335"/>
    <mergeCell ref="B332:B333"/>
    <mergeCell ref="N340:N341"/>
    <mergeCell ref="P340:P341"/>
    <mergeCell ref="Q340:Q341"/>
    <mergeCell ref="S340:S341"/>
    <mergeCell ref="T340:T341"/>
    <mergeCell ref="W340:W341"/>
    <mergeCell ref="X340:X341"/>
    <mergeCell ref="Y340:Y341"/>
    <mergeCell ref="Z336:Z337"/>
    <mergeCell ref="B338:B339"/>
    <mergeCell ref="C338:C339"/>
    <mergeCell ref="D338:D339"/>
    <mergeCell ref="E338:E339"/>
    <mergeCell ref="G338:G339"/>
    <mergeCell ref="H338:H339"/>
    <mergeCell ref="J338:J339"/>
    <mergeCell ref="K338:K339"/>
    <mergeCell ref="M338:M339"/>
    <mergeCell ref="N338:N339"/>
    <mergeCell ref="P338:P339"/>
    <mergeCell ref="Q338:Q339"/>
    <mergeCell ref="S338:S339"/>
    <mergeCell ref="T338:T339"/>
    <mergeCell ref="W338:W339"/>
    <mergeCell ref="X338:X339"/>
    <mergeCell ref="Y338:Y339"/>
    <mergeCell ref="Z338:Z339"/>
    <mergeCell ref="B336:B337"/>
    <mergeCell ref="C336:C337"/>
    <mergeCell ref="D336:D337"/>
    <mergeCell ref="E336:E337"/>
    <mergeCell ref="G336:G337"/>
    <mergeCell ref="T344:T345"/>
    <mergeCell ref="W344:W345"/>
    <mergeCell ref="X344:X345"/>
    <mergeCell ref="Y344:Y345"/>
    <mergeCell ref="Z340:Z341"/>
    <mergeCell ref="B342:B343"/>
    <mergeCell ref="C342:C343"/>
    <mergeCell ref="D342:D343"/>
    <mergeCell ref="E342:E343"/>
    <mergeCell ref="G342:G343"/>
    <mergeCell ref="H342:H343"/>
    <mergeCell ref="J342:J343"/>
    <mergeCell ref="K342:K343"/>
    <mergeCell ref="M342:M343"/>
    <mergeCell ref="N342:N343"/>
    <mergeCell ref="P342:P343"/>
    <mergeCell ref="Q342:Q343"/>
    <mergeCell ref="S342:S343"/>
    <mergeCell ref="T342:T343"/>
    <mergeCell ref="W342:W343"/>
    <mergeCell ref="X342:X343"/>
    <mergeCell ref="Y342:Y343"/>
    <mergeCell ref="Z342:Z343"/>
    <mergeCell ref="B340:B341"/>
    <mergeCell ref="C340:C341"/>
    <mergeCell ref="D340:D341"/>
    <mergeCell ref="E340:E341"/>
    <mergeCell ref="G340:G341"/>
    <mergeCell ref="H340:H341"/>
    <mergeCell ref="J340:J341"/>
    <mergeCell ref="K340:K341"/>
    <mergeCell ref="M340:M341"/>
    <mergeCell ref="Z344:Z345"/>
    <mergeCell ref="B346:B347"/>
    <mergeCell ref="C346:C347"/>
    <mergeCell ref="D346:D347"/>
    <mergeCell ref="E346:E347"/>
    <mergeCell ref="G346:G347"/>
    <mergeCell ref="H346:H347"/>
    <mergeCell ref="J346:J347"/>
    <mergeCell ref="K346:K347"/>
    <mergeCell ref="M346:M347"/>
    <mergeCell ref="N346:N347"/>
    <mergeCell ref="P346:P347"/>
    <mergeCell ref="Q346:Q347"/>
    <mergeCell ref="S346:S347"/>
    <mergeCell ref="T346:T347"/>
    <mergeCell ref="W346:W347"/>
    <mergeCell ref="X346:X347"/>
    <mergeCell ref="Y346:Y347"/>
    <mergeCell ref="Z346:Z347"/>
    <mergeCell ref="B344:B345"/>
    <mergeCell ref="C344:C345"/>
    <mergeCell ref="D344:D345"/>
    <mergeCell ref="E344:E345"/>
    <mergeCell ref="G344:G345"/>
    <mergeCell ref="H344:H345"/>
    <mergeCell ref="J344:J345"/>
    <mergeCell ref="K344:K345"/>
    <mergeCell ref="M344:M345"/>
    <mergeCell ref="N344:N345"/>
    <mergeCell ref="P344:P345"/>
    <mergeCell ref="Q344:Q345"/>
    <mergeCell ref="S344:S345"/>
    <mergeCell ref="B348:B349"/>
    <mergeCell ref="C348:C349"/>
    <mergeCell ref="D348:D349"/>
    <mergeCell ref="E348:E349"/>
    <mergeCell ref="G348:G349"/>
    <mergeCell ref="H348:H349"/>
    <mergeCell ref="J348:J349"/>
    <mergeCell ref="K348:K349"/>
    <mergeCell ref="M348:M349"/>
    <mergeCell ref="N348:N349"/>
    <mergeCell ref="P348:P349"/>
    <mergeCell ref="Q348:Q349"/>
    <mergeCell ref="S348:S349"/>
    <mergeCell ref="T348:T349"/>
    <mergeCell ref="W348:W349"/>
    <mergeCell ref="X348:X349"/>
    <mergeCell ref="Y348:Y349"/>
    <mergeCell ref="B350:B351"/>
    <mergeCell ref="C350:C351"/>
    <mergeCell ref="D350:D351"/>
    <mergeCell ref="E350:E351"/>
    <mergeCell ref="G350:G351"/>
    <mergeCell ref="H350:H351"/>
    <mergeCell ref="J350:J351"/>
    <mergeCell ref="K350:K351"/>
    <mergeCell ref="M350:M351"/>
    <mergeCell ref="N350:N351"/>
    <mergeCell ref="P350:P351"/>
    <mergeCell ref="Q350:Q351"/>
    <mergeCell ref="S350:S351"/>
    <mergeCell ref="T350:T351"/>
    <mergeCell ref="W350:W351"/>
    <mergeCell ref="X350:X351"/>
    <mergeCell ref="Y350:Y351"/>
    <mergeCell ref="C352:C353"/>
    <mergeCell ref="D352:D353"/>
    <mergeCell ref="E352:E353"/>
    <mergeCell ref="G352:G353"/>
    <mergeCell ref="H352:H353"/>
    <mergeCell ref="J352:J353"/>
    <mergeCell ref="K352:K353"/>
    <mergeCell ref="M352:M353"/>
    <mergeCell ref="N352:N353"/>
    <mergeCell ref="P352:P353"/>
    <mergeCell ref="Q352:Q353"/>
    <mergeCell ref="S352:S353"/>
    <mergeCell ref="T352:T353"/>
    <mergeCell ref="W352:W353"/>
    <mergeCell ref="X352:X353"/>
    <mergeCell ref="Y352:Y353"/>
    <mergeCell ref="Z348:Z349"/>
    <mergeCell ref="Z350:Z351"/>
    <mergeCell ref="H356:H357"/>
    <mergeCell ref="J356:J357"/>
    <mergeCell ref="K356:K357"/>
    <mergeCell ref="M356:M357"/>
    <mergeCell ref="N356:N357"/>
    <mergeCell ref="P356:P357"/>
    <mergeCell ref="Q356:Q357"/>
    <mergeCell ref="S356:S357"/>
    <mergeCell ref="T356:T357"/>
    <mergeCell ref="W356:W357"/>
    <mergeCell ref="X356:X357"/>
    <mergeCell ref="Y356:Y357"/>
    <mergeCell ref="Z352:Z353"/>
    <mergeCell ref="B354:B355"/>
    <mergeCell ref="C354:C355"/>
    <mergeCell ref="D354:D355"/>
    <mergeCell ref="E354:E355"/>
    <mergeCell ref="G354:G355"/>
    <mergeCell ref="H354:H355"/>
    <mergeCell ref="J354:J355"/>
    <mergeCell ref="K354:K355"/>
    <mergeCell ref="M354:M355"/>
    <mergeCell ref="N354:N355"/>
    <mergeCell ref="P354:P355"/>
    <mergeCell ref="Q354:Q355"/>
    <mergeCell ref="S354:S355"/>
    <mergeCell ref="T354:T355"/>
    <mergeCell ref="W354:W355"/>
    <mergeCell ref="X354:X355"/>
    <mergeCell ref="Y354:Y355"/>
    <mergeCell ref="Z354:Z355"/>
    <mergeCell ref="B352:B353"/>
    <mergeCell ref="N360:N361"/>
    <mergeCell ref="P360:P361"/>
    <mergeCell ref="Q360:Q361"/>
    <mergeCell ref="S360:S361"/>
    <mergeCell ref="T360:T361"/>
    <mergeCell ref="W360:W361"/>
    <mergeCell ref="X360:X361"/>
    <mergeCell ref="Y360:Y361"/>
    <mergeCell ref="Z356:Z357"/>
    <mergeCell ref="B358:B359"/>
    <mergeCell ref="C358:C359"/>
    <mergeCell ref="D358:D359"/>
    <mergeCell ref="E358:E359"/>
    <mergeCell ref="G358:G359"/>
    <mergeCell ref="H358:H359"/>
    <mergeCell ref="J358:J359"/>
    <mergeCell ref="K358:K359"/>
    <mergeCell ref="M358:M359"/>
    <mergeCell ref="N358:N359"/>
    <mergeCell ref="P358:P359"/>
    <mergeCell ref="Q358:Q359"/>
    <mergeCell ref="S358:S359"/>
    <mergeCell ref="T358:T359"/>
    <mergeCell ref="W358:W359"/>
    <mergeCell ref="X358:X359"/>
    <mergeCell ref="Y358:Y359"/>
    <mergeCell ref="Z358:Z359"/>
    <mergeCell ref="B356:B357"/>
    <mergeCell ref="C356:C357"/>
    <mergeCell ref="D356:D357"/>
    <mergeCell ref="E356:E357"/>
    <mergeCell ref="G356:G357"/>
    <mergeCell ref="T364:T365"/>
    <mergeCell ref="W364:W365"/>
    <mergeCell ref="X364:X365"/>
    <mergeCell ref="Y364:Y365"/>
    <mergeCell ref="Z360:Z361"/>
    <mergeCell ref="B362:B363"/>
    <mergeCell ref="C362:C363"/>
    <mergeCell ref="D362:D363"/>
    <mergeCell ref="E362:E363"/>
    <mergeCell ref="G362:G363"/>
    <mergeCell ref="H362:H363"/>
    <mergeCell ref="J362:J363"/>
    <mergeCell ref="K362:K363"/>
    <mergeCell ref="M362:M363"/>
    <mergeCell ref="N362:N363"/>
    <mergeCell ref="P362:P363"/>
    <mergeCell ref="Q362:Q363"/>
    <mergeCell ref="S362:S363"/>
    <mergeCell ref="T362:T363"/>
    <mergeCell ref="W362:W363"/>
    <mergeCell ref="X362:X363"/>
    <mergeCell ref="Y362:Y363"/>
    <mergeCell ref="Z362:Z363"/>
    <mergeCell ref="B360:B361"/>
    <mergeCell ref="C360:C361"/>
    <mergeCell ref="D360:D361"/>
    <mergeCell ref="E360:E361"/>
    <mergeCell ref="G360:G361"/>
    <mergeCell ref="H360:H361"/>
    <mergeCell ref="J360:J361"/>
    <mergeCell ref="K360:K361"/>
    <mergeCell ref="M360:M361"/>
    <mergeCell ref="Z364:Z365"/>
    <mergeCell ref="B366:B367"/>
    <mergeCell ref="C366:C367"/>
    <mergeCell ref="D366:D367"/>
    <mergeCell ref="E366:E367"/>
    <mergeCell ref="G366:G367"/>
    <mergeCell ref="H366:H367"/>
    <mergeCell ref="J366:J367"/>
    <mergeCell ref="K366:K367"/>
    <mergeCell ref="M366:M367"/>
    <mergeCell ref="N366:N367"/>
    <mergeCell ref="P366:P367"/>
    <mergeCell ref="Q366:Q367"/>
    <mergeCell ref="S366:S367"/>
    <mergeCell ref="T366:T367"/>
    <mergeCell ref="W366:W367"/>
    <mergeCell ref="X366:X367"/>
    <mergeCell ref="Y366:Y367"/>
    <mergeCell ref="Z366:Z367"/>
    <mergeCell ref="B364:B365"/>
    <mergeCell ref="C364:C365"/>
    <mergeCell ref="D364:D365"/>
    <mergeCell ref="E364:E365"/>
    <mergeCell ref="G364:G365"/>
    <mergeCell ref="H364:H365"/>
    <mergeCell ref="J364:J365"/>
    <mergeCell ref="K364:K365"/>
    <mergeCell ref="M364:M365"/>
    <mergeCell ref="N364:N365"/>
    <mergeCell ref="P364:P365"/>
    <mergeCell ref="Q364:Q365"/>
    <mergeCell ref="S364:S365"/>
    <mergeCell ref="B368:B369"/>
    <mergeCell ref="C368:C369"/>
    <mergeCell ref="D368:D369"/>
    <mergeCell ref="E368:E369"/>
    <mergeCell ref="G368:G369"/>
    <mergeCell ref="H368:H369"/>
    <mergeCell ref="J368:J369"/>
    <mergeCell ref="K368:K369"/>
    <mergeCell ref="M368:M369"/>
    <mergeCell ref="N368:N369"/>
    <mergeCell ref="P368:P369"/>
    <mergeCell ref="Q368:Q369"/>
    <mergeCell ref="S368:S369"/>
    <mergeCell ref="T368:T369"/>
    <mergeCell ref="W368:W369"/>
    <mergeCell ref="X368:X369"/>
    <mergeCell ref="Y368:Y369"/>
    <mergeCell ref="B370:B371"/>
    <mergeCell ref="C370:C371"/>
    <mergeCell ref="D370:D371"/>
    <mergeCell ref="E370:E371"/>
    <mergeCell ref="G370:G371"/>
    <mergeCell ref="H370:H371"/>
    <mergeCell ref="J370:J371"/>
    <mergeCell ref="K370:K371"/>
    <mergeCell ref="M370:M371"/>
    <mergeCell ref="N370:N371"/>
    <mergeCell ref="P370:P371"/>
    <mergeCell ref="Q370:Q371"/>
    <mergeCell ref="S370:S371"/>
    <mergeCell ref="T370:T371"/>
    <mergeCell ref="W370:W371"/>
    <mergeCell ref="X370:X371"/>
    <mergeCell ref="Y370:Y371"/>
    <mergeCell ref="C372:C373"/>
    <mergeCell ref="D372:D373"/>
    <mergeCell ref="E372:E373"/>
    <mergeCell ref="G372:G373"/>
    <mergeCell ref="H372:H373"/>
    <mergeCell ref="J372:J373"/>
    <mergeCell ref="K372:K373"/>
    <mergeCell ref="M372:M373"/>
    <mergeCell ref="N372:N373"/>
    <mergeCell ref="P372:P373"/>
    <mergeCell ref="Q372:Q373"/>
    <mergeCell ref="S372:S373"/>
    <mergeCell ref="T372:T373"/>
    <mergeCell ref="W372:W373"/>
    <mergeCell ref="X372:X373"/>
    <mergeCell ref="Y372:Y373"/>
    <mergeCell ref="Z368:Z369"/>
    <mergeCell ref="Z370:Z371"/>
    <mergeCell ref="H376:H377"/>
    <mergeCell ref="J376:J377"/>
    <mergeCell ref="K376:K377"/>
    <mergeCell ref="M376:M377"/>
    <mergeCell ref="N376:N377"/>
    <mergeCell ref="P376:P377"/>
    <mergeCell ref="Q376:Q377"/>
    <mergeCell ref="S376:S377"/>
    <mergeCell ref="T376:T377"/>
    <mergeCell ref="W376:W377"/>
    <mergeCell ref="X376:X377"/>
    <mergeCell ref="Y376:Y377"/>
    <mergeCell ref="Z372:Z373"/>
    <mergeCell ref="B374:B375"/>
    <mergeCell ref="C374:C375"/>
    <mergeCell ref="D374:D375"/>
    <mergeCell ref="E374:E375"/>
    <mergeCell ref="G374:G375"/>
    <mergeCell ref="H374:H375"/>
    <mergeCell ref="J374:J375"/>
    <mergeCell ref="K374:K375"/>
    <mergeCell ref="M374:M375"/>
    <mergeCell ref="N374:N375"/>
    <mergeCell ref="P374:P375"/>
    <mergeCell ref="Q374:Q375"/>
    <mergeCell ref="S374:S375"/>
    <mergeCell ref="T374:T375"/>
    <mergeCell ref="W374:W375"/>
    <mergeCell ref="X374:X375"/>
    <mergeCell ref="Y374:Y375"/>
    <mergeCell ref="Z374:Z375"/>
    <mergeCell ref="B372:B373"/>
    <mergeCell ref="N380:N381"/>
    <mergeCell ref="P380:P381"/>
    <mergeCell ref="Q380:Q381"/>
    <mergeCell ref="S380:S381"/>
    <mergeCell ref="T380:T381"/>
    <mergeCell ref="W380:W381"/>
    <mergeCell ref="X380:X381"/>
    <mergeCell ref="Y380:Y381"/>
    <mergeCell ref="Z376:Z377"/>
    <mergeCell ref="B378:B379"/>
    <mergeCell ref="C378:C379"/>
    <mergeCell ref="D378:D379"/>
    <mergeCell ref="E378:E379"/>
    <mergeCell ref="G378:G379"/>
    <mergeCell ref="H378:H379"/>
    <mergeCell ref="J378:J379"/>
    <mergeCell ref="K378:K379"/>
    <mergeCell ref="M378:M379"/>
    <mergeCell ref="N378:N379"/>
    <mergeCell ref="P378:P379"/>
    <mergeCell ref="Q378:Q379"/>
    <mergeCell ref="S378:S379"/>
    <mergeCell ref="T378:T379"/>
    <mergeCell ref="W378:W379"/>
    <mergeCell ref="X378:X379"/>
    <mergeCell ref="Y378:Y379"/>
    <mergeCell ref="Z378:Z379"/>
    <mergeCell ref="B376:B377"/>
    <mergeCell ref="C376:C377"/>
    <mergeCell ref="D376:D377"/>
    <mergeCell ref="E376:E377"/>
    <mergeCell ref="G376:G377"/>
    <mergeCell ref="T384:T385"/>
    <mergeCell ref="W384:W385"/>
    <mergeCell ref="X384:X385"/>
    <mergeCell ref="Y384:Y385"/>
    <mergeCell ref="Z380:Z381"/>
    <mergeCell ref="B382:B383"/>
    <mergeCell ref="C382:C383"/>
    <mergeCell ref="D382:D383"/>
    <mergeCell ref="E382:E383"/>
    <mergeCell ref="G382:G383"/>
    <mergeCell ref="H382:H383"/>
    <mergeCell ref="J382:J383"/>
    <mergeCell ref="K382:K383"/>
    <mergeCell ref="M382:M383"/>
    <mergeCell ref="N382:N383"/>
    <mergeCell ref="P382:P383"/>
    <mergeCell ref="Q382:Q383"/>
    <mergeCell ref="S382:S383"/>
    <mergeCell ref="T382:T383"/>
    <mergeCell ref="W382:W383"/>
    <mergeCell ref="X382:X383"/>
    <mergeCell ref="Y382:Y383"/>
    <mergeCell ref="Z382:Z383"/>
    <mergeCell ref="B380:B381"/>
    <mergeCell ref="C380:C381"/>
    <mergeCell ref="D380:D381"/>
    <mergeCell ref="E380:E381"/>
    <mergeCell ref="G380:G381"/>
    <mergeCell ref="H380:H381"/>
    <mergeCell ref="J380:J381"/>
    <mergeCell ref="K380:K381"/>
    <mergeCell ref="M380:M381"/>
    <mergeCell ref="Z384:Z385"/>
    <mergeCell ref="B386:B387"/>
    <mergeCell ref="C386:C387"/>
    <mergeCell ref="D386:D387"/>
    <mergeCell ref="E386:E387"/>
    <mergeCell ref="G386:G387"/>
    <mergeCell ref="H386:H387"/>
    <mergeCell ref="J386:J387"/>
    <mergeCell ref="K386:K387"/>
    <mergeCell ref="M386:M387"/>
    <mergeCell ref="N386:N387"/>
    <mergeCell ref="P386:P387"/>
    <mergeCell ref="Q386:Q387"/>
    <mergeCell ref="S386:S387"/>
    <mergeCell ref="T386:T387"/>
    <mergeCell ref="W386:W387"/>
    <mergeCell ref="X386:X387"/>
    <mergeCell ref="Y386:Y387"/>
    <mergeCell ref="Z386:Z387"/>
    <mergeCell ref="B384:B385"/>
    <mergeCell ref="C384:C385"/>
    <mergeCell ref="D384:D385"/>
    <mergeCell ref="E384:E385"/>
    <mergeCell ref="G384:G385"/>
    <mergeCell ref="H384:H385"/>
    <mergeCell ref="J384:J385"/>
    <mergeCell ref="K384:K385"/>
    <mergeCell ref="M384:M385"/>
    <mergeCell ref="N384:N385"/>
    <mergeCell ref="P384:P385"/>
    <mergeCell ref="Q384:Q385"/>
    <mergeCell ref="S384:S385"/>
    <mergeCell ref="Z388:Z389"/>
    <mergeCell ref="B388:B389"/>
    <mergeCell ref="C388:C389"/>
    <mergeCell ref="D388:D389"/>
    <mergeCell ref="E388:E389"/>
    <mergeCell ref="G388:G389"/>
    <mergeCell ref="H388:H389"/>
    <mergeCell ref="J388:J389"/>
    <mergeCell ref="K388:K389"/>
    <mergeCell ref="M388:M389"/>
    <mergeCell ref="N388:N389"/>
    <mergeCell ref="P388:P389"/>
    <mergeCell ref="Q388:Q389"/>
    <mergeCell ref="S388:S389"/>
    <mergeCell ref="T388:T389"/>
    <mergeCell ref="W388:W389"/>
    <mergeCell ref="X388:X389"/>
    <mergeCell ref="Y388:Y389"/>
  </mergeCells>
  <phoneticPr fontId="14" type="noConversion"/>
  <conditionalFormatting sqref="C18:C23">
    <cfRule type="cellIs" dxfId="4" priority="8" operator="equal">
      <formula>"30-mar=$B$1"</formula>
    </cfRule>
  </conditionalFormatting>
  <conditionalFormatting sqref="C18:C93">
    <cfRule type="cellIs" dxfId="3" priority="5" operator="equal">
      <formula>$B$1</formula>
    </cfRule>
  </conditionalFormatting>
  <conditionalFormatting sqref="C18:C99">
    <cfRule type="cellIs" dxfId="2" priority="7" operator="equal">
      <formula>"18-apr=$B$1"</formula>
    </cfRule>
  </conditionalFormatting>
  <conditionalFormatting sqref="C18:C421">
    <cfRule type="cellIs" dxfId="1" priority="4" operator="equal">
      <formula>$B$1</formula>
    </cfRule>
  </conditionalFormatting>
  <pageMargins left="0.70866141732283472" right="0.70866141732283472" top="0.55118110236220474" bottom="0.74803149606299213" header="0.19685039370078741" footer="0.31496062992125984"/>
  <pageSetup paperSize="9" scale="79" fitToHeight="0" orientation="landscape" r:id="rId1"/>
  <headerFooter>
    <oddHeader>&amp;L&amp;B Fortroligt&amp;B&amp;C&amp;D&amp;RSide &amp;P</oddHeader>
  </headerFooter>
  <rowBreaks count="13" manualBreakCount="13">
    <brk id="29" max="16383" man="1"/>
    <brk id="57" max="16383" man="1"/>
    <brk id="85" max="16383" man="1"/>
    <brk id="113" max="16383" man="1"/>
    <brk id="141" max="16383" man="1"/>
    <brk id="169" max="16383" man="1"/>
    <brk id="197" max="25" man="1"/>
    <brk id="225" max="16383" man="1"/>
    <brk id="253" max="16383" man="1"/>
    <brk id="281" max="25" man="1"/>
    <brk id="309" max="25" man="1"/>
    <brk id="365" max="24" man="1"/>
    <brk id="393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1236-CE73-44CA-B969-4EC1F3887A47}">
  <dimension ref="A1:K70"/>
  <sheetViews>
    <sheetView tabSelected="1" workbookViewId="0">
      <selection activeCell="K16" sqref="K16"/>
    </sheetView>
  </sheetViews>
  <sheetFormatPr defaultRowHeight="14.5" x14ac:dyDescent="0.35"/>
  <cols>
    <col min="1" max="1" width="10.1796875" style="42" bestFit="1" customWidth="1"/>
    <col min="2" max="11" width="4.54296875" style="1" customWidth="1"/>
  </cols>
  <sheetData>
    <row r="1" spans="1:11" x14ac:dyDescent="0.35">
      <c r="A1" s="290" t="s">
        <v>336</v>
      </c>
      <c r="B1" s="36" t="s">
        <v>337</v>
      </c>
      <c r="C1" s="36" t="s">
        <v>338</v>
      </c>
      <c r="D1" s="36" t="s">
        <v>339</v>
      </c>
      <c r="E1" s="36" t="s">
        <v>340</v>
      </c>
      <c r="F1" s="36" t="s">
        <v>341</v>
      </c>
      <c r="G1" s="291" t="s">
        <v>342</v>
      </c>
      <c r="H1" s="36" t="s">
        <v>343</v>
      </c>
      <c r="I1" s="36" t="s">
        <v>344</v>
      </c>
      <c r="J1" s="36" t="s">
        <v>345</v>
      </c>
      <c r="K1" s="36" t="s">
        <v>346</v>
      </c>
    </row>
    <row r="2" spans="1:11" x14ac:dyDescent="0.35">
      <c r="A2" s="42">
        <v>45523</v>
      </c>
      <c r="B2" s="1" t="str">
        <f>IF(booking!D296&gt;0,"oc","F")</f>
        <v>F</v>
      </c>
      <c r="C2" s="1" t="str">
        <f>IF(booking!E296&gt;0,"OC","F")</f>
        <v>OC</v>
      </c>
      <c r="D2" s="1" t="str">
        <f>IF(booking!G296&gt;0,"OC","F")</f>
        <v>F</v>
      </c>
      <c r="E2" s="1" t="str">
        <f>IF(booking!H296&gt;0,"OC","F")</f>
        <v>OC</v>
      </c>
      <c r="F2" s="1" t="str">
        <f>IF(booking!J296&gt;0,"OC","F")</f>
        <v>OC</v>
      </c>
      <c r="G2" s="1" t="str">
        <f>IF(booking!K296&gt;0,"OC","F")</f>
        <v>OC</v>
      </c>
      <c r="H2" s="1" t="str">
        <f>IF(booking!M296&gt;0,"OC","F")</f>
        <v>OC</v>
      </c>
      <c r="I2" s="1" t="str">
        <f>IF(booking!N296&gt;0,"OC","F")</f>
        <v>F</v>
      </c>
      <c r="J2" s="1" t="str">
        <f>IF(booking!P296&gt;0,"OC","F")</f>
        <v>F</v>
      </c>
      <c r="K2" s="1" t="str">
        <f>IF(booking!Q296&gt;0,"OC","F")</f>
        <v>F</v>
      </c>
    </row>
    <row r="3" spans="1:11" x14ac:dyDescent="0.35">
      <c r="A3" s="42">
        <v>45524</v>
      </c>
      <c r="B3" s="1" t="str">
        <f>IF(booking!D298&gt;0,"oc","F")</f>
        <v>oc</v>
      </c>
      <c r="C3" s="1" t="str">
        <f>IF(booking!E298&gt;0,"OC","F")</f>
        <v>OC</v>
      </c>
      <c r="D3" s="1" t="str">
        <f>IF(booking!G298&gt;0,"OC","F")</f>
        <v>OC</v>
      </c>
      <c r="E3" s="1" t="str">
        <f>IF(booking!H298&gt;0,"OC","F")</f>
        <v>OC</v>
      </c>
      <c r="F3" s="1" t="str">
        <f>IF(booking!J298&gt;0,"OC","F")</f>
        <v>OC</v>
      </c>
      <c r="G3" s="1" t="str">
        <f>IF(booking!K298&gt;0,"OC","F")</f>
        <v>OC</v>
      </c>
      <c r="H3" s="1" t="str">
        <f>IF(booking!M298&gt;0,"OC","F")</f>
        <v>F</v>
      </c>
      <c r="I3" s="1" t="str">
        <f>IF(booking!N298&gt;0,"OC","F")</f>
        <v>OC</v>
      </c>
      <c r="J3" s="1" t="str">
        <f>IF(booking!P298&gt;0,"OC","F")</f>
        <v>F</v>
      </c>
      <c r="K3" s="1" t="str">
        <f>IF(booking!Q298&gt;0,"OC","F")</f>
        <v>OC</v>
      </c>
    </row>
    <row r="4" spans="1:11" x14ac:dyDescent="0.35">
      <c r="A4" s="42">
        <v>45525</v>
      </c>
      <c r="B4" s="1" t="str">
        <f>IF(booking!D300&gt;0,"oc","F")</f>
        <v>oc</v>
      </c>
      <c r="C4" s="1" t="str">
        <f>IF(booking!E300&gt;0,"OC","F")</f>
        <v>OC</v>
      </c>
      <c r="D4" s="1" t="str">
        <f>IF(booking!G300&gt;0,"OC","F")</f>
        <v>OC</v>
      </c>
      <c r="E4" s="1" t="str">
        <f>IF(booking!H300&gt;0,"OC","F")</f>
        <v>OC</v>
      </c>
      <c r="F4" s="1" t="str">
        <f>IF(booking!J300&gt;0,"OC","F")</f>
        <v>OC</v>
      </c>
      <c r="G4" s="1" t="str">
        <f>IF(booking!K300&gt;0,"OC","F")</f>
        <v>OC</v>
      </c>
      <c r="H4" s="1" t="str">
        <f>IF(booking!M300&gt;0,"OC","F")</f>
        <v>OC</v>
      </c>
      <c r="I4" s="1" t="str">
        <f>IF(booking!N300&gt;0,"OC","F")</f>
        <v>OC</v>
      </c>
      <c r="J4" s="1" t="str">
        <f>IF(booking!P300&gt;0,"OC","F")</f>
        <v>OC</v>
      </c>
      <c r="K4" s="1" t="str">
        <f>IF(booking!Q300&gt;0,"OC","F")</f>
        <v>OC</v>
      </c>
    </row>
    <row r="5" spans="1:11" x14ac:dyDescent="0.35">
      <c r="A5" s="42">
        <v>45526</v>
      </c>
      <c r="B5" s="1" t="str">
        <f>IF(booking!D302&gt;0,"oc","F")</f>
        <v>oc</v>
      </c>
      <c r="C5" s="1" t="str">
        <f>IF(booking!E302&gt;0,"OC","F")</f>
        <v>OC</v>
      </c>
      <c r="D5" s="1" t="str">
        <f>IF(booking!G302&gt;0,"OC","F")</f>
        <v>OC</v>
      </c>
      <c r="E5" s="1" t="str">
        <f>IF(booking!H302&gt;0,"OC","F")</f>
        <v>OC</v>
      </c>
      <c r="F5" s="1" t="str">
        <f>IF(booking!J302&gt;0,"OC","F")</f>
        <v>OC</v>
      </c>
      <c r="G5" s="1" t="str">
        <f>IF(booking!K302&gt;0,"OC","F")</f>
        <v>OC</v>
      </c>
      <c r="H5" s="1" t="str">
        <f>IF(booking!M302&gt;0,"OC","F")</f>
        <v>OC</v>
      </c>
      <c r="I5" s="1" t="str">
        <f>IF(booking!N302&gt;0,"OC","F")</f>
        <v>OC</v>
      </c>
      <c r="J5" s="1" t="str">
        <f>IF(booking!P302&gt;0,"OC","F")</f>
        <v>OC</v>
      </c>
      <c r="K5" s="1" t="str">
        <f>IF(booking!Q302&gt;0,"OC","F")</f>
        <v>OC</v>
      </c>
    </row>
    <row r="6" spans="1:11" x14ac:dyDescent="0.35">
      <c r="A6" s="42">
        <v>45527</v>
      </c>
      <c r="B6" s="1" t="str">
        <f>IF(booking!D304&gt;0,"oc","F")</f>
        <v>oc</v>
      </c>
      <c r="C6" s="1" t="str">
        <f>IF(booking!E304&gt;0,"OC","F")</f>
        <v>OC</v>
      </c>
      <c r="D6" s="1" t="str">
        <f>IF(booking!G304&gt;0,"OC","F")</f>
        <v>OC</v>
      </c>
      <c r="E6" s="1" t="str">
        <f>IF(booking!H304&gt;0,"OC","F")</f>
        <v>OC</v>
      </c>
      <c r="F6" s="1" t="str">
        <f>IF(booking!J304&gt;0,"OC","F")</f>
        <v>OC</v>
      </c>
      <c r="G6" s="1" t="str">
        <f>IF(booking!K304&gt;0,"OC","F")</f>
        <v>OC</v>
      </c>
      <c r="H6" s="1" t="str">
        <f>IF(booking!M304&gt;0,"OC","F")</f>
        <v>OC</v>
      </c>
      <c r="I6" s="1" t="str">
        <f>IF(booking!N304&gt;0,"OC","F")</f>
        <v>OC</v>
      </c>
      <c r="J6" s="1" t="str">
        <f>IF(booking!P304&gt;0,"OC","F")</f>
        <v>OC</v>
      </c>
      <c r="K6" s="1" t="str">
        <f>IF(booking!Q304&gt;0,"OC","F")</f>
        <v>OC</v>
      </c>
    </row>
    <row r="7" spans="1:11" x14ac:dyDescent="0.35">
      <c r="A7" s="42">
        <v>45528</v>
      </c>
      <c r="B7" s="1" t="str">
        <f>IF(booking!D306&gt;0,"oc","F")</f>
        <v>oc</v>
      </c>
      <c r="C7" s="1" t="str">
        <f>IF(booking!E306&gt;0,"OC","F")</f>
        <v>OC</v>
      </c>
      <c r="D7" s="1" t="str">
        <f>IF(booking!G306&gt;0,"OC","F")</f>
        <v>OC</v>
      </c>
      <c r="E7" s="1" t="str">
        <f>IF(booking!H306&gt;0,"OC","F")</f>
        <v>F</v>
      </c>
      <c r="F7" s="1" t="str">
        <f>IF(booking!J306&gt;0,"OC","F")</f>
        <v>OC</v>
      </c>
      <c r="G7" s="1" t="str">
        <f>IF(booking!K306&gt;0,"OC","F")</f>
        <v>F</v>
      </c>
      <c r="H7" s="1" t="str">
        <f>IF(booking!M306&gt;0,"OC","F")</f>
        <v>OC</v>
      </c>
      <c r="I7" s="1" t="str">
        <f>IF(booking!N306&gt;0,"OC","F")</f>
        <v>OC</v>
      </c>
      <c r="J7" s="1" t="str">
        <f>IF(booking!P306&gt;0,"OC","F")</f>
        <v>OC</v>
      </c>
      <c r="K7" s="1" t="str">
        <f>IF(booking!Q306&gt;0,"OC","F")</f>
        <v>OC</v>
      </c>
    </row>
    <row r="8" spans="1:11" x14ac:dyDescent="0.35">
      <c r="A8" s="42">
        <v>45529</v>
      </c>
      <c r="B8" s="1" t="str">
        <f>IF(booking!D308&gt;0,"oc","F")</f>
        <v>oc</v>
      </c>
      <c r="C8" s="1" t="str">
        <f>IF(booking!E308&gt;0,"OC","F")</f>
        <v>OC</v>
      </c>
      <c r="D8" s="1" t="str">
        <f>IF(booking!G308&gt;0,"OC","F")</f>
        <v>F</v>
      </c>
      <c r="E8" s="1" t="str">
        <f>IF(booking!H308&gt;0,"OC","F")</f>
        <v>F</v>
      </c>
      <c r="F8" s="1" t="str">
        <f>IF(booking!J308&gt;0,"OC","F")</f>
        <v>F</v>
      </c>
      <c r="G8" s="1" t="str">
        <f>IF(booking!K308&gt;0,"OC","F")</f>
        <v>F</v>
      </c>
      <c r="H8" s="1" t="str">
        <f>IF(booking!M308&gt;0,"OC","F")</f>
        <v>OC</v>
      </c>
      <c r="I8" s="1" t="str">
        <f>IF(booking!N308&gt;0,"OC","F")</f>
        <v>OC</v>
      </c>
      <c r="J8" s="1" t="str">
        <f>IF(booking!P308&gt;0,"OC","F")</f>
        <v>OC</v>
      </c>
      <c r="K8" s="1" t="str">
        <f>IF(booking!Q308&gt;0,"OC","F")</f>
        <v>OC</v>
      </c>
    </row>
    <row r="9" spans="1:11" x14ac:dyDescent="0.35">
      <c r="A9" s="42">
        <v>45530</v>
      </c>
      <c r="B9" s="1" t="str">
        <f>IF(booking!D310&gt;0,"oc","F")</f>
        <v>oc</v>
      </c>
      <c r="C9" s="1" t="str">
        <f>IF(booking!E310&gt;0,"OC","F")</f>
        <v>OC</v>
      </c>
      <c r="D9" s="1" t="str">
        <f>IF(booking!G310&gt;0,"OC","F")</f>
        <v>F</v>
      </c>
      <c r="E9" s="1" t="str">
        <f>IF(booking!H310&gt;0,"OC","F")</f>
        <v>OC</v>
      </c>
      <c r="F9" s="1" t="str">
        <f>IF(booking!J310&gt;0,"OC","F")</f>
        <v>F</v>
      </c>
      <c r="G9" s="1" t="str">
        <f>IF(booking!K310&gt;0,"OC","F")</f>
        <v>OC</v>
      </c>
      <c r="H9" s="1" t="str">
        <f>IF(booking!M310&gt;0,"OC","F")</f>
        <v>OC</v>
      </c>
      <c r="I9" s="1" t="str">
        <f>IF(booking!N310&gt;0,"OC","F")</f>
        <v>OC</v>
      </c>
      <c r="J9" s="1" t="str">
        <f>IF(booking!P310&gt;0,"OC","F")</f>
        <v>OC</v>
      </c>
      <c r="K9" s="1" t="str">
        <f>IF(booking!Q310&gt;0,"OC","F")</f>
        <v>OC</v>
      </c>
    </row>
    <row r="10" spans="1:11" x14ac:dyDescent="0.35">
      <c r="A10" s="42">
        <v>45531</v>
      </c>
      <c r="B10" s="1" t="str">
        <f>IF(booking!D312&gt;0,"oc","F")</f>
        <v>oc</v>
      </c>
      <c r="C10" s="1" t="str">
        <f>IF(booking!E312&gt;0,"OC","F")</f>
        <v>OC</v>
      </c>
      <c r="D10" s="1" t="str">
        <f>IF(booking!G312&gt;0,"OC","F")</f>
        <v>OC</v>
      </c>
      <c r="E10" s="1" t="str">
        <f>IF(booking!H312&gt;0,"OC","F")</f>
        <v>OC</v>
      </c>
      <c r="F10" s="1" t="str">
        <f>IF(booking!J312&gt;0,"OC","F")</f>
        <v>OC</v>
      </c>
      <c r="G10" s="1" t="str">
        <f>IF(booking!K312&gt;0,"OC","F")</f>
        <v>OC</v>
      </c>
      <c r="H10" s="1" t="str">
        <f>IF(booking!M312&gt;0,"OC","F")</f>
        <v>OC</v>
      </c>
      <c r="I10" s="1" t="str">
        <f>IF(booking!N312&gt;0,"OC","F")</f>
        <v>OC</v>
      </c>
      <c r="J10" s="1" t="str">
        <f>IF(booking!P312&gt;0,"OC","F")</f>
        <v>OC</v>
      </c>
      <c r="K10" s="1" t="str">
        <f>IF(booking!Q312&gt;0,"OC","F")</f>
        <v>OC</v>
      </c>
    </row>
    <row r="11" spans="1:11" x14ac:dyDescent="0.35">
      <c r="A11" s="42">
        <v>45532</v>
      </c>
      <c r="B11" s="1" t="str">
        <f>IF(booking!D314&gt;0,"oc","F")</f>
        <v>oc</v>
      </c>
      <c r="C11" s="1" t="str">
        <f>IF(booking!E314&gt;0,"OC","F")</f>
        <v>OC</v>
      </c>
      <c r="D11" s="1" t="str">
        <f>IF(booking!G314&gt;0,"OC","F")</f>
        <v>OC</v>
      </c>
      <c r="E11" s="1" t="str">
        <f>IF(booking!H314&gt;0,"OC","F")</f>
        <v>OC</v>
      </c>
      <c r="F11" s="1" t="str">
        <f>IF(booking!J314&gt;0,"OC","F")</f>
        <v>OC</v>
      </c>
      <c r="G11" s="1" t="str">
        <f>IF(booking!K314&gt;0,"OC","F")</f>
        <v>OC</v>
      </c>
      <c r="H11" s="1" t="str">
        <f>IF(booking!M314&gt;0,"OC","F")</f>
        <v>OC</v>
      </c>
      <c r="I11" s="1" t="str">
        <f>IF(booking!N314&gt;0,"OC","F")</f>
        <v>OC</v>
      </c>
      <c r="J11" s="1" t="str">
        <f>IF(booking!P314&gt;0,"OC","F")</f>
        <v>OC</v>
      </c>
      <c r="K11" s="1" t="str">
        <f>IF(booking!Q314&gt;0,"OC","F")</f>
        <v>OC</v>
      </c>
    </row>
    <row r="12" spans="1:11" x14ac:dyDescent="0.35">
      <c r="A12" s="42">
        <v>45533</v>
      </c>
      <c r="B12" s="1" t="str">
        <f>IF(booking!D316&gt;0,"oc","F")</f>
        <v>oc</v>
      </c>
      <c r="C12" s="1" t="str">
        <f>IF(booking!E316&gt;0,"OC","F")</f>
        <v>OC</v>
      </c>
      <c r="D12" s="1" t="str">
        <f>IF(booking!G316&gt;0,"OC","F")</f>
        <v>OC</v>
      </c>
      <c r="E12" s="1" t="str">
        <f>IF(booking!H316&gt;0,"OC","F")</f>
        <v>F</v>
      </c>
      <c r="F12" s="1" t="str">
        <f>IF(booking!J316&gt;0,"OC","F")</f>
        <v>OC</v>
      </c>
      <c r="G12" s="1" t="str">
        <f>IF(booking!K316&gt;0,"OC","F")</f>
        <v>OC</v>
      </c>
      <c r="H12" s="1" t="str">
        <f>IF(booking!M316&gt;0,"OC","F")</f>
        <v>OC</v>
      </c>
      <c r="I12" s="1" t="str">
        <f>IF(booking!N316&gt;0,"OC","F")</f>
        <v>OC</v>
      </c>
      <c r="J12" s="1" t="str">
        <f>IF(booking!P316&gt;0,"OC","F")</f>
        <v>OC</v>
      </c>
      <c r="K12" s="1" t="str">
        <f>IF(booking!Q316&gt;0,"OC","F")</f>
        <v>OC</v>
      </c>
    </row>
    <row r="13" spans="1:11" x14ac:dyDescent="0.35">
      <c r="A13" s="42">
        <v>45534</v>
      </c>
      <c r="B13" s="1" t="str">
        <f>IF(booking!D318&gt;0,"oc","F")</f>
        <v>oc</v>
      </c>
      <c r="C13" s="1" t="str">
        <f>IF(booking!E318&gt;0,"OC","F")</f>
        <v>OC</v>
      </c>
      <c r="D13" s="1" t="str">
        <f>IF(booking!G318&gt;0,"OC","F")</f>
        <v>F</v>
      </c>
      <c r="E13" s="1" t="str">
        <f>IF(booking!H318&gt;0,"OC","F")</f>
        <v>OC</v>
      </c>
      <c r="F13" s="1" t="str">
        <f>IF(booking!J318&gt;0,"OC","F")</f>
        <v>OC</v>
      </c>
      <c r="G13" s="1" t="str">
        <f>IF(booking!K318&gt;0,"OC","F")</f>
        <v>OC</v>
      </c>
      <c r="H13" s="1" t="str">
        <f>IF(booking!M318&gt;0,"OC","F")</f>
        <v>OC</v>
      </c>
      <c r="I13" s="1" t="str">
        <f>IF(booking!N318&gt;0,"OC","F")</f>
        <v>F</v>
      </c>
      <c r="J13" s="1" t="str">
        <f>IF(booking!P318&gt;0,"OC","F")</f>
        <v>OC</v>
      </c>
      <c r="K13" s="1" t="str">
        <f>IF(booking!Q318&gt;0,"OC","F")</f>
        <v>OC</v>
      </c>
    </row>
    <row r="14" spans="1:11" x14ac:dyDescent="0.35">
      <c r="A14" s="42">
        <v>45535</v>
      </c>
      <c r="B14" s="1" t="str">
        <f>IF(booking!D320&gt;0,"oc","F")</f>
        <v>oc</v>
      </c>
      <c r="C14" s="1" t="str">
        <f>IF(booking!E320&gt;0,"OC","F")</f>
        <v>F</v>
      </c>
      <c r="D14" s="1" t="str">
        <f>IF(booking!G320&gt;0,"OC","F")</f>
        <v>OC</v>
      </c>
      <c r="E14" s="1" t="str">
        <f>IF(booking!H320&gt;0,"OC","F")</f>
        <v>OC</v>
      </c>
      <c r="F14" s="1" t="str">
        <f>IF(booking!J320&gt;0,"OC","F")</f>
        <v>OC</v>
      </c>
      <c r="G14" s="1" t="str">
        <f>IF(booking!K320&gt;0,"OC","F")</f>
        <v>OC</v>
      </c>
      <c r="H14" s="1" t="str">
        <f>IF(booking!M320&gt;0,"OC","F")</f>
        <v>F</v>
      </c>
      <c r="I14" s="1" t="str">
        <f>IF(booking!N320&gt;0,"OC","F")</f>
        <v>F</v>
      </c>
      <c r="J14" s="1" t="str">
        <f>IF(booking!P320&gt;0,"OC","F")</f>
        <v>OC</v>
      </c>
      <c r="K14" s="1" t="str">
        <f>IF(booking!Q320&gt;0,"OC","F")</f>
        <v>OC</v>
      </c>
    </row>
    <row r="15" spans="1:11" x14ac:dyDescent="0.35">
      <c r="A15" s="42">
        <v>45536</v>
      </c>
      <c r="B15" s="1" t="str">
        <f>IF(booking!D322&gt;0,"oc","F")</f>
        <v>F</v>
      </c>
      <c r="C15" s="1" t="str">
        <f>IF(booking!E322&gt;0,"OC","F")</f>
        <v>F</v>
      </c>
      <c r="D15" s="1" t="str">
        <f>IF(booking!G322&gt;0,"OC","F")</f>
        <v>OC</v>
      </c>
      <c r="E15" s="1" t="str">
        <f>IF(booking!H322&gt;0,"OC","F")</f>
        <v>OC</v>
      </c>
      <c r="F15" s="1" t="str">
        <f>IF(booking!J322&gt;0,"OC","F")</f>
        <v>OC</v>
      </c>
      <c r="G15" s="1" t="str">
        <f>IF(booking!K322&gt;0,"OC","F")</f>
        <v>F</v>
      </c>
      <c r="H15" s="1" t="str">
        <f>IF(booking!M322&gt;0,"OC","F")</f>
        <v>F</v>
      </c>
      <c r="I15" s="1" t="str">
        <f>IF(booking!N322&gt;0,"OC","F")</f>
        <v>OC</v>
      </c>
      <c r="J15" s="1" t="str">
        <f>IF(booking!P322&gt;0,"OC","F")</f>
        <v>OC</v>
      </c>
      <c r="K15" s="1" t="str">
        <f>IF(booking!Q322&gt;0,"OC","F")</f>
        <v>OC</v>
      </c>
    </row>
    <row r="16" spans="1:11" x14ac:dyDescent="0.35">
      <c r="A16" s="42">
        <v>45537</v>
      </c>
      <c r="B16" s="1" t="str">
        <f>IF(booking!D324&gt;0,"oc","F")</f>
        <v>F</v>
      </c>
      <c r="C16" s="1" t="str">
        <f>IF(booking!E324&gt;0,"OC","F")</f>
        <v>F</v>
      </c>
      <c r="D16" s="1" t="str">
        <f>IF(booking!G324&gt;0,"OC","F")</f>
        <v>OC</v>
      </c>
      <c r="E16" s="1" t="str">
        <f>IF(booking!H324&gt;0,"OC","F")</f>
        <v>OC</v>
      </c>
      <c r="F16" s="1" t="str">
        <f>IF(booking!J324&gt;0,"OC","F")</f>
        <v>F</v>
      </c>
      <c r="G16" s="1" t="str">
        <f>IF(booking!K324&gt;0,"OC","F")</f>
        <v>OC</v>
      </c>
      <c r="H16" s="1" t="str">
        <f>IF(booking!M324&gt;0,"OC","F")</f>
        <v>OC</v>
      </c>
      <c r="I16" s="1" t="str">
        <f>IF(booking!N324&gt;0,"OC","F")</f>
        <v>OC</v>
      </c>
      <c r="J16" s="1" t="str">
        <f>IF(booking!P324&gt;0,"OC","F")</f>
        <v>OC</v>
      </c>
      <c r="K16" s="1" t="str">
        <f>IF(booking!Q324&gt;0,"OC","F")</f>
        <v>F</v>
      </c>
    </row>
    <row r="17" spans="1:11" x14ac:dyDescent="0.35">
      <c r="A17" s="42">
        <v>45538</v>
      </c>
      <c r="B17" s="1" t="str">
        <f>IF(booking!D326&gt;0,"oc","F")</f>
        <v>F</v>
      </c>
      <c r="C17" s="1" t="str">
        <f>IF(booking!E326&gt;0,"OC","F")</f>
        <v>F</v>
      </c>
      <c r="D17" s="1" t="str">
        <f>IF(booking!G326&gt;0,"OC","F")</f>
        <v>OC</v>
      </c>
      <c r="E17" s="1" t="str">
        <f>IF(booking!H326&gt;0,"OC","F")</f>
        <v>F</v>
      </c>
      <c r="F17" s="1" t="str">
        <f>IF(booking!J326&gt;0,"OC","F")</f>
        <v>OC</v>
      </c>
      <c r="G17" s="1" t="str">
        <f>IF(booking!K326&gt;0,"OC","F")</f>
        <v>OC</v>
      </c>
      <c r="H17" s="1" t="str">
        <f>IF(booking!M326&gt;0,"OC","F")</f>
        <v>OC</v>
      </c>
      <c r="I17" s="1" t="str">
        <f>IF(booking!N326&gt;0,"OC","F")</f>
        <v>OC</v>
      </c>
      <c r="J17" s="1" t="str">
        <f>IF(booking!P326&gt;0,"OC","F")</f>
        <v>F</v>
      </c>
      <c r="K17" s="1" t="str">
        <f>IF(booking!Q326&gt;0,"OC","F")</f>
        <v>F</v>
      </c>
    </row>
    <row r="18" spans="1:11" x14ac:dyDescent="0.35">
      <c r="A18" s="42">
        <v>45539</v>
      </c>
      <c r="B18" s="1" t="str">
        <f>IF(booking!D328&gt;0,"oc","F")</f>
        <v>F</v>
      </c>
      <c r="C18" s="1" t="str">
        <f>IF(booking!E328&gt;0,"OC","F")</f>
        <v>F</v>
      </c>
      <c r="D18" s="1" t="str">
        <f>IF(booking!G328&gt;0,"OC","F")</f>
        <v>F</v>
      </c>
      <c r="E18" s="1" t="str">
        <f>IF(booking!H328&gt;0,"OC","F")</f>
        <v>F</v>
      </c>
      <c r="F18" s="1" t="str">
        <f>IF(booking!J328&gt;0,"OC","F")</f>
        <v>OC</v>
      </c>
      <c r="G18" s="1" t="str">
        <f>IF(booking!K328&gt;0,"OC","F")</f>
        <v>OC</v>
      </c>
      <c r="H18" s="1" t="str">
        <f>IF(booking!M328&gt;0,"OC","F")</f>
        <v>OC</v>
      </c>
      <c r="I18" s="1" t="str">
        <f>IF(booking!N328&gt;0,"OC","F")</f>
        <v>F</v>
      </c>
      <c r="J18" s="1" t="str">
        <f>IF(booking!P328&gt;0,"OC","F")</f>
        <v>F</v>
      </c>
      <c r="K18" s="1" t="str">
        <f>IF(booking!Q328&gt;0,"OC","F")</f>
        <v>F</v>
      </c>
    </row>
    <row r="19" spans="1:11" x14ac:dyDescent="0.35">
      <c r="A19" s="42">
        <v>45540</v>
      </c>
      <c r="B19" s="1" t="str">
        <f>IF(booking!D330&gt;0,"oc","F")</f>
        <v>F</v>
      </c>
      <c r="C19" s="1" t="str">
        <f>IF(booking!E330&gt;0,"OC","F")</f>
        <v>F</v>
      </c>
      <c r="D19" s="1" t="str">
        <f>IF(booking!G330&gt;0,"OC","F")</f>
        <v>F</v>
      </c>
      <c r="E19" s="1" t="str">
        <f>IF(booking!H330&gt;0,"OC","F")</f>
        <v>F</v>
      </c>
      <c r="F19" s="1" t="str">
        <f>IF(booking!J330&gt;0,"OC","F")</f>
        <v>OC</v>
      </c>
      <c r="G19" s="1" t="str">
        <f>IF(booking!K330&gt;0,"OC","F")</f>
        <v>F</v>
      </c>
      <c r="H19" s="1" t="str">
        <f>IF(booking!M330&gt;0,"OC","F")</f>
        <v>F</v>
      </c>
      <c r="I19" s="1" t="str">
        <f>IF(booking!N330&gt;0,"OC","F")</f>
        <v>F</v>
      </c>
      <c r="J19" s="1" t="str">
        <f>IF(booking!P330&gt;0,"OC","F")</f>
        <v>F</v>
      </c>
      <c r="K19" s="1" t="str">
        <f>IF(booking!Q330&gt;0,"OC","F")</f>
        <v>F</v>
      </c>
    </row>
    <row r="20" spans="1:11" x14ac:dyDescent="0.35">
      <c r="A20" s="42">
        <v>45541</v>
      </c>
      <c r="B20" s="1" t="str">
        <f>IF(booking!D332&gt;0,"oc","F")</f>
        <v>F</v>
      </c>
      <c r="C20" s="1" t="str">
        <f>IF(booking!E332&gt;0,"OC","F")</f>
        <v>F</v>
      </c>
      <c r="D20" s="1" t="str">
        <f>IF(booking!G332&gt;0,"OC","F")</f>
        <v>F</v>
      </c>
      <c r="E20" s="1" t="str">
        <f>IF(booking!H332&gt;0,"OC","F")</f>
        <v>F</v>
      </c>
      <c r="F20" s="1" t="str">
        <f>IF(booking!J332&gt;0,"OC","F")</f>
        <v>F</v>
      </c>
      <c r="G20" s="1" t="str">
        <f>IF(booking!K332&gt;0,"OC","F")</f>
        <v>F</v>
      </c>
      <c r="H20" s="1" t="str">
        <f>IF(booking!M332&gt;0,"OC","F")</f>
        <v>F</v>
      </c>
      <c r="I20" s="1" t="str">
        <f>IF(booking!N332&gt;0,"OC","F")</f>
        <v>F</v>
      </c>
      <c r="J20" s="1" t="str">
        <f>IF(booking!P332&gt;0,"OC","F")</f>
        <v>F</v>
      </c>
      <c r="K20" s="1" t="str">
        <f>IF(booking!Q332&gt;0,"OC","F")</f>
        <v>F</v>
      </c>
    </row>
    <row r="21" spans="1:11" x14ac:dyDescent="0.35">
      <c r="A21" s="42">
        <v>45542</v>
      </c>
      <c r="B21" s="1" t="str">
        <f>IF(booking!D334&gt;0,"oc","F")</f>
        <v>F</v>
      </c>
      <c r="C21" s="1" t="str">
        <f>IF(booking!E334&gt;0,"OC","F")</f>
        <v>F</v>
      </c>
      <c r="D21" s="1" t="str">
        <f>IF(booking!G334&gt;0,"OC","F")</f>
        <v>F</v>
      </c>
      <c r="E21" s="1" t="str">
        <f>IF(booking!H334&gt;0,"OC","F")</f>
        <v>F</v>
      </c>
      <c r="F21" s="1" t="str">
        <f>IF(booking!J334&gt;0,"OC","F")</f>
        <v>F</v>
      </c>
      <c r="G21" s="1" t="str">
        <f>IF(booking!K334&gt;0,"OC","F")</f>
        <v>F</v>
      </c>
      <c r="H21" s="1" t="str">
        <f>IF(booking!M334&gt;0,"OC","F")</f>
        <v>F</v>
      </c>
      <c r="I21" s="1" t="str">
        <f>IF(booking!N334&gt;0,"OC","F")</f>
        <v>F</v>
      </c>
      <c r="J21" s="1" t="str">
        <f>IF(booking!P334&gt;0,"OC","F")</f>
        <v>F</v>
      </c>
      <c r="K21" s="1" t="str">
        <f>IF(booking!Q334&gt;0,"OC","F")</f>
        <v>F</v>
      </c>
    </row>
    <row r="22" spans="1:11" x14ac:dyDescent="0.35">
      <c r="A22" s="42">
        <v>45543</v>
      </c>
      <c r="B22" s="1" t="str">
        <f>IF(booking!D336&gt;0,"oc","F")</f>
        <v>F</v>
      </c>
      <c r="C22" s="1" t="str">
        <f>IF(booking!E336&gt;0,"OC","F")</f>
        <v>F</v>
      </c>
      <c r="D22" s="1" t="str">
        <f>IF(booking!G336&gt;0,"OC","F")</f>
        <v>F</v>
      </c>
      <c r="E22" s="1" t="str">
        <f>IF(booking!H336&gt;0,"OC","F")</f>
        <v>OC</v>
      </c>
      <c r="F22" s="1" t="str">
        <f>IF(booking!J336&gt;0,"OC","F")</f>
        <v>F</v>
      </c>
      <c r="G22" s="1" t="str">
        <f>IF(booking!K336&gt;0,"OC","F")</f>
        <v>F</v>
      </c>
      <c r="H22" s="1" t="str">
        <f>IF(booking!M336&gt;0,"OC","F")</f>
        <v>F</v>
      </c>
      <c r="I22" s="1" t="str">
        <f>IF(booking!N336&gt;0,"OC","F")</f>
        <v>F</v>
      </c>
      <c r="J22" s="1" t="str">
        <f>IF(booking!P336&gt;0,"OC","F")</f>
        <v>F</v>
      </c>
      <c r="K22" s="1" t="str">
        <f>IF(booking!Q336&gt;0,"OC","F")</f>
        <v>F</v>
      </c>
    </row>
    <row r="23" spans="1:11" x14ac:dyDescent="0.35">
      <c r="A23" s="42">
        <v>45544</v>
      </c>
      <c r="B23" s="1" t="str">
        <f>IF(booking!D338&gt;0,"oc","F")</f>
        <v>F</v>
      </c>
      <c r="C23" s="1" t="str">
        <f>IF(booking!E338&gt;0,"OC","F")</f>
        <v>OC</v>
      </c>
      <c r="D23" s="1" t="str">
        <f>IF(booking!G338&gt;0,"OC","F")</f>
        <v>OC</v>
      </c>
      <c r="E23" s="1" t="str">
        <f>IF(booking!H338&gt;0,"OC","F")</f>
        <v>OC</v>
      </c>
      <c r="F23" s="1" t="str">
        <f>IF(booking!J338&gt;0,"OC","F")</f>
        <v>F</v>
      </c>
      <c r="G23" s="1" t="str">
        <f>IF(booking!K338&gt;0,"OC","F")</f>
        <v>F</v>
      </c>
      <c r="H23" s="1" t="str">
        <f>IF(booking!M338&gt;0,"OC","F")</f>
        <v>F</v>
      </c>
      <c r="I23" s="1" t="str">
        <f>IF(booking!N338&gt;0,"OC","F")</f>
        <v>OC</v>
      </c>
      <c r="J23" s="1" t="str">
        <f>IF(booking!P338&gt;0,"OC","F")</f>
        <v>F</v>
      </c>
      <c r="K23" s="1" t="str">
        <f>IF(booking!Q338&gt;0,"OC","F")</f>
        <v>OC</v>
      </c>
    </row>
    <row r="24" spans="1:11" x14ac:dyDescent="0.35">
      <c r="A24" s="42">
        <v>45545</v>
      </c>
      <c r="B24" s="1" t="str">
        <f>IF(booking!D340&gt;0,"oc","F")</f>
        <v>oc</v>
      </c>
      <c r="C24" s="1" t="str">
        <f>IF(booking!E340&gt;0,"OC","F")</f>
        <v>OC</v>
      </c>
      <c r="D24" s="1" t="str">
        <f>IF(booking!G340&gt;0,"OC","F")</f>
        <v>OC</v>
      </c>
      <c r="E24" s="1" t="str">
        <f>IF(booking!H340&gt;0,"OC","F")</f>
        <v>OC</v>
      </c>
      <c r="F24" s="1" t="str">
        <f>IF(booking!J340&gt;0,"OC","F")</f>
        <v>F</v>
      </c>
      <c r="G24" s="1" t="str">
        <f>IF(booking!K340&gt;0,"OC","F")</f>
        <v>F</v>
      </c>
      <c r="H24" s="1" t="str">
        <f>IF(booking!M340&gt;0,"OC","F")</f>
        <v>OC</v>
      </c>
      <c r="I24" s="1" t="str">
        <f>IF(booking!N340&gt;0,"OC","F")</f>
        <v>OC</v>
      </c>
      <c r="J24" s="1" t="str">
        <f>IF(booking!P340&gt;0,"OC","F")</f>
        <v>OC</v>
      </c>
      <c r="K24" s="1" t="str">
        <f>IF(booking!Q340&gt;0,"OC","F")</f>
        <v>OC</v>
      </c>
    </row>
    <row r="25" spans="1:11" x14ac:dyDescent="0.35">
      <c r="A25" s="42">
        <v>45546</v>
      </c>
      <c r="B25" s="1" t="str">
        <f>IF(booking!D342&gt;0,"oc","F")</f>
        <v>oc</v>
      </c>
      <c r="C25" s="1" t="str">
        <f>IF(booking!E342&gt;0,"OC","F")</f>
        <v>OC</v>
      </c>
      <c r="D25" s="1" t="str">
        <f>IF(booking!G342&gt;0,"OC","F")</f>
        <v>OC</v>
      </c>
      <c r="E25" s="1" t="str">
        <f>IF(booking!H342&gt;0,"OC","F")</f>
        <v>OC</v>
      </c>
      <c r="F25" s="1" t="str">
        <f>IF(booking!J342&gt;0,"OC","F")</f>
        <v>F</v>
      </c>
      <c r="G25" s="1" t="str">
        <f>IF(booking!K342&gt;0,"OC","F")</f>
        <v>F</v>
      </c>
      <c r="H25" s="1" t="str">
        <f>IF(booking!M342&gt;0,"OC","F")</f>
        <v>OC</v>
      </c>
      <c r="I25" s="1" t="str">
        <f>IF(booking!N342&gt;0,"OC","F")</f>
        <v>OC</v>
      </c>
      <c r="J25" s="1" t="str">
        <f>IF(booking!P342&gt;0,"OC","F")</f>
        <v>OC</v>
      </c>
      <c r="K25" s="1" t="str">
        <f>IF(booking!Q342&gt;0,"OC","F")</f>
        <v>F</v>
      </c>
    </row>
    <row r="26" spans="1:11" x14ac:dyDescent="0.35">
      <c r="A26" s="42">
        <v>45547</v>
      </c>
      <c r="B26" s="1" t="str">
        <f>IF(booking!D344&gt;0,"oc","F")</f>
        <v>oc</v>
      </c>
      <c r="C26" s="1" t="str">
        <f>IF(booking!E344&gt;0,"OC","F")</f>
        <v>OC</v>
      </c>
      <c r="D26" s="1" t="str">
        <f>IF(booking!G344&gt;0,"OC","F")</f>
        <v>OC</v>
      </c>
      <c r="E26" s="1" t="str">
        <f>IF(booking!H344&gt;0,"OC","F")</f>
        <v>OC</v>
      </c>
      <c r="F26" s="1" t="str">
        <f>IF(booking!J344&gt;0,"OC","F")</f>
        <v>F</v>
      </c>
      <c r="G26" s="1" t="str">
        <f>IF(booking!K344&gt;0,"OC","F")</f>
        <v>F</v>
      </c>
      <c r="H26" s="1" t="str">
        <f>IF(booking!M344&gt;0,"OC","F")</f>
        <v>OC</v>
      </c>
      <c r="I26" s="1" t="str">
        <f>IF(booking!N344&gt;0,"OC","F")</f>
        <v>OC</v>
      </c>
      <c r="J26" s="1" t="str">
        <f>IF(booking!P344&gt;0,"OC","F")</f>
        <v>F</v>
      </c>
      <c r="K26" s="1" t="str">
        <f>IF(booking!Q344&gt;0,"OC","F")</f>
        <v>F</v>
      </c>
    </row>
    <row r="27" spans="1:11" x14ac:dyDescent="0.35">
      <c r="A27" s="42">
        <v>45548</v>
      </c>
      <c r="B27" s="1" t="str">
        <f>IF(booking!D346&gt;0,"oc","F")</f>
        <v>oc</v>
      </c>
      <c r="C27" s="1" t="str">
        <f>IF(booking!E346&gt;0,"OC","F")</f>
        <v>OC</v>
      </c>
      <c r="D27" s="1" t="str">
        <f>IF(booking!G346&gt;0,"OC","F")</f>
        <v>OC</v>
      </c>
      <c r="E27" s="1" t="str">
        <f>IF(booking!H346&gt;0,"OC","F")</f>
        <v>OC</v>
      </c>
      <c r="F27" s="1" t="str">
        <f>IF(booking!J346&gt;0,"OC","F")</f>
        <v>F</v>
      </c>
      <c r="G27" s="1" t="str">
        <f>IF(booking!K346&gt;0,"OC","F")</f>
        <v>F</v>
      </c>
      <c r="H27" s="1" t="str">
        <f>IF(booking!M346&gt;0,"OC","F")</f>
        <v>OC</v>
      </c>
      <c r="I27" s="1" t="str">
        <f>IF(booking!N346&gt;0,"OC","F")</f>
        <v>OC</v>
      </c>
      <c r="J27" s="1" t="str">
        <f>IF(booking!P346&gt;0,"OC","F")</f>
        <v>F</v>
      </c>
      <c r="K27" s="1" t="str">
        <f>IF(booking!Q346&gt;0,"OC","F")</f>
        <v>OC</v>
      </c>
    </row>
    <row r="28" spans="1:11" x14ac:dyDescent="0.35">
      <c r="A28" s="42">
        <v>45549</v>
      </c>
      <c r="B28" s="1" t="str">
        <f>IF(booking!D348&gt;0,"oc","F")</f>
        <v>oc</v>
      </c>
      <c r="C28" s="1" t="str">
        <f>IF(booking!E348&gt;0,"OC","F")</f>
        <v>F</v>
      </c>
      <c r="D28" s="1" t="str">
        <f>IF(booking!G348&gt;0,"OC","F")</f>
        <v>OC</v>
      </c>
      <c r="E28" s="1" t="str">
        <f>IF(booking!H348&gt;0,"OC","F")</f>
        <v>OC</v>
      </c>
      <c r="F28" s="1" t="str">
        <f>IF(booking!J348&gt;0,"OC","F")</f>
        <v>F</v>
      </c>
      <c r="G28" s="1" t="str">
        <f>IF(booking!K348&gt;0,"OC","F")</f>
        <v>F</v>
      </c>
      <c r="H28" s="1" t="str">
        <f>IF(booking!M348&gt;0,"OC","F")</f>
        <v>OC</v>
      </c>
      <c r="I28" s="1" t="str">
        <f>IF(booking!N348&gt;0,"OC","F")</f>
        <v>OC</v>
      </c>
      <c r="J28" s="1" t="str">
        <f>IF(booking!P348&gt;0,"OC","F")</f>
        <v>OC</v>
      </c>
      <c r="K28" s="1" t="str">
        <f>IF(booking!Q348&gt;0,"OC","F")</f>
        <v>OC</v>
      </c>
    </row>
    <row r="29" spans="1:11" x14ac:dyDescent="0.35">
      <c r="A29" s="42">
        <v>45550</v>
      </c>
      <c r="B29" s="1" t="str">
        <f>IF(booking!D350&gt;0,"oc","F")</f>
        <v>F</v>
      </c>
      <c r="C29" s="1" t="str">
        <f>IF(booking!E350&gt;0,"OC","F")</f>
        <v>F</v>
      </c>
      <c r="D29" s="1" t="str">
        <f>IF(booking!G350&gt;0,"OC","F")</f>
        <v>OC</v>
      </c>
      <c r="E29" s="1" t="str">
        <f>IF(booking!H350&gt;0,"OC","F")</f>
        <v>OC</v>
      </c>
      <c r="F29" s="1" t="str">
        <f>IF(booking!J350&gt;0,"OC","F")</f>
        <v>F</v>
      </c>
      <c r="G29" s="1" t="str">
        <f>IF(booking!K350&gt;0,"OC","F")</f>
        <v>F</v>
      </c>
      <c r="H29" s="1" t="str">
        <f>IF(booking!M350&gt;0,"OC","F")</f>
        <v>OC</v>
      </c>
      <c r="I29" s="1" t="str">
        <f>IF(booking!N350&gt;0,"OC","F")</f>
        <v>OC</v>
      </c>
      <c r="J29" s="1" t="str">
        <f>IF(booking!P350&gt;0,"OC","F")</f>
        <v>OC</v>
      </c>
      <c r="K29" s="1" t="str">
        <f>IF(booking!Q350&gt;0,"OC","F")</f>
        <v>OC</v>
      </c>
    </row>
    <row r="30" spans="1:11" x14ac:dyDescent="0.35">
      <c r="A30" s="42">
        <v>45551</v>
      </c>
      <c r="B30" s="1" t="str">
        <f>IF(booking!D352&gt;0,"oc","F")</f>
        <v>F</v>
      </c>
      <c r="C30" s="1" t="str">
        <f>IF(booking!E352&gt;0,"OC","F")</f>
        <v>OC</v>
      </c>
      <c r="D30" s="1" t="str">
        <f>IF(booking!G352&gt;0,"OC","F")</f>
        <v>OC</v>
      </c>
      <c r="E30" s="1" t="str">
        <f>IF(booking!H352&gt;0,"OC","F")</f>
        <v>OC</v>
      </c>
      <c r="F30" s="1" t="str">
        <f>IF(booking!J352&gt;0,"OC","F")</f>
        <v>F</v>
      </c>
      <c r="G30" s="1" t="str">
        <f>IF(booking!K352&gt;0,"OC","F")</f>
        <v>OC</v>
      </c>
      <c r="H30" s="1" t="str">
        <f>IF(booking!M352&gt;0,"OC","F")</f>
        <v>OC</v>
      </c>
      <c r="I30" s="1" t="str">
        <f>IF(booking!N352&gt;0,"OC","F")</f>
        <v>F</v>
      </c>
      <c r="J30" s="1" t="str">
        <f>IF(booking!P352&gt;0,"OC","F")</f>
        <v>OC</v>
      </c>
      <c r="K30" s="1" t="str">
        <f>IF(booking!Q352&gt;0,"OC","F")</f>
        <v>OC</v>
      </c>
    </row>
    <row r="31" spans="1:11" x14ac:dyDescent="0.35">
      <c r="A31" s="42">
        <v>45552</v>
      </c>
      <c r="B31" s="1" t="str">
        <f>IF(booking!D354&gt;0,"oc","F")</f>
        <v>oc</v>
      </c>
      <c r="C31" s="1" t="str">
        <f>IF(booking!E354&gt;0,"OC","F")</f>
        <v>OC</v>
      </c>
      <c r="D31" s="1" t="str">
        <f>IF(booking!G354&gt;0,"OC","F")</f>
        <v>OC</v>
      </c>
      <c r="E31" s="1" t="str">
        <f>IF(booking!H354&gt;0,"OC","F")</f>
        <v>OC</v>
      </c>
      <c r="F31" s="1" t="str">
        <f>IF(booking!J354&gt;0,"OC","F")</f>
        <v>OC</v>
      </c>
      <c r="G31" s="1" t="str">
        <f>IF(booking!K354&gt;0,"OC","F")</f>
        <v>OC</v>
      </c>
      <c r="H31" s="1" t="str">
        <f>IF(booking!M354&gt;0,"OC","F")</f>
        <v>F</v>
      </c>
      <c r="I31" s="1" t="str">
        <f>IF(booking!N354&gt;0,"OC","F")</f>
        <v>F</v>
      </c>
      <c r="J31" s="1" t="str">
        <f>IF(booking!P354&gt;0,"OC","F")</f>
        <v>OC</v>
      </c>
      <c r="K31" s="1" t="str">
        <f>IF(booking!Q354&gt;0,"OC","F")</f>
        <v>OC</v>
      </c>
    </row>
    <row r="32" spans="1:11" x14ac:dyDescent="0.35">
      <c r="A32" s="42">
        <v>45553</v>
      </c>
      <c r="B32" s="1" t="str">
        <f>IF(booking!D356&gt;0,"oc","F")</f>
        <v>oc</v>
      </c>
      <c r="C32" s="1" t="str">
        <f>IF(booking!E356&gt;0,"OC","F")</f>
        <v>OC</v>
      </c>
      <c r="D32" s="1" t="str">
        <f>IF(booking!G356&gt;0,"OC","F")</f>
        <v>OC</v>
      </c>
      <c r="E32" s="1" t="str">
        <f>IF(booking!H356&gt;0,"OC","F")</f>
        <v>OC</v>
      </c>
      <c r="F32" s="1" t="str">
        <f>IF(booking!J356&gt;0,"OC","F")</f>
        <v>OC</v>
      </c>
      <c r="G32" s="1" t="str">
        <f>IF(booking!K356&gt;0,"OC","F")</f>
        <v>OC</v>
      </c>
      <c r="H32" s="1" t="str">
        <f>IF(booking!M356&gt;0,"OC","F")</f>
        <v>F</v>
      </c>
      <c r="I32" s="1" t="str">
        <f>IF(booking!N356&gt;0,"OC","F")</f>
        <v>OC</v>
      </c>
      <c r="J32" s="1" t="str">
        <f>IF(booking!P356&gt;0,"OC","F")</f>
        <v>OC</v>
      </c>
      <c r="K32" s="1" t="str">
        <f>IF(booking!Q356&gt;0,"OC","F")</f>
        <v>OC</v>
      </c>
    </row>
    <row r="33" spans="1:11" x14ac:dyDescent="0.35">
      <c r="A33" s="42">
        <v>45554</v>
      </c>
      <c r="B33" s="1" t="str">
        <f>IF(booking!D358&gt;0,"oc","F")</f>
        <v>oc</v>
      </c>
      <c r="C33" s="1" t="str">
        <f>IF(booking!E358&gt;0,"OC","F")</f>
        <v>F</v>
      </c>
      <c r="D33" s="1" t="str">
        <f>IF(booking!G358&gt;0,"OC","F")</f>
        <v>OC</v>
      </c>
      <c r="E33" s="1" t="str">
        <f>IF(booking!H358&gt;0,"OC","F")</f>
        <v>OC</v>
      </c>
      <c r="F33" s="1" t="str">
        <f>IF(booking!J358&gt;0,"OC","F")</f>
        <v>OC</v>
      </c>
      <c r="G33" s="1" t="str">
        <f>IF(booking!K358&gt;0,"OC","F")</f>
        <v>OC</v>
      </c>
      <c r="H33" s="1" t="str">
        <f>IF(booking!M358&gt;0,"OC","F")</f>
        <v>OC</v>
      </c>
      <c r="I33" s="1" t="str">
        <f>IF(booking!N358&gt;0,"OC","F")</f>
        <v>OC</v>
      </c>
      <c r="J33" s="1" t="str">
        <f>IF(booking!P358&gt;0,"OC","F")</f>
        <v>OC</v>
      </c>
      <c r="K33" s="1" t="str">
        <f>IF(booking!Q358&gt;0,"OC","F")</f>
        <v>F</v>
      </c>
    </row>
    <row r="34" spans="1:11" x14ac:dyDescent="0.35">
      <c r="A34" s="42">
        <v>45555</v>
      </c>
      <c r="B34" s="1" t="str">
        <f>IF(booking!D360&gt;0,"oc","F")</f>
        <v>F</v>
      </c>
      <c r="C34" s="1" t="str">
        <f>IF(booking!E360&gt;0,"OC","F")</f>
        <v>F</v>
      </c>
      <c r="D34" s="1" t="str">
        <f>IF(booking!G360&gt;0,"OC","F")</f>
        <v>OC</v>
      </c>
      <c r="E34" s="1" t="str">
        <f>IF(booking!H360&gt;0,"OC","F")</f>
        <v>OC</v>
      </c>
      <c r="F34" s="1" t="str">
        <f>IF(booking!J360&gt;0,"OC","F")</f>
        <v>OC</v>
      </c>
      <c r="G34" s="1" t="str">
        <f>IF(booking!K360&gt;0,"OC","F")</f>
        <v>OC</v>
      </c>
      <c r="H34" s="1" t="str">
        <f>IF(booking!M360&gt;0,"OC","F")</f>
        <v>OC</v>
      </c>
      <c r="I34" s="1" t="str">
        <f>IF(booking!N360&gt;0,"OC","F")</f>
        <v>OC</v>
      </c>
      <c r="J34" s="1" t="str">
        <f>IF(booking!P360&gt;0,"OC","F")</f>
        <v>F</v>
      </c>
      <c r="K34" s="1" t="str">
        <f>IF(booking!Q360&gt;0,"OC","F")</f>
        <v>F</v>
      </c>
    </row>
    <row r="35" spans="1:11" x14ac:dyDescent="0.35">
      <c r="A35" s="42">
        <v>45556</v>
      </c>
      <c r="B35" s="1" t="str">
        <f>IF(booking!D362&gt;0,"oc","F")</f>
        <v>F</v>
      </c>
      <c r="C35" s="1" t="str">
        <f>IF(booking!E362&gt;0,"OC","F")</f>
        <v>OC</v>
      </c>
      <c r="D35" s="1" t="str">
        <f>IF(booking!G362&gt;0,"OC","F")</f>
        <v>OC</v>
      </c>
      <c r="E35" s="1" t="str">
        <f>IF(booking!H362&gt;0,"OC","F")</f>
        <v>OC</v>
      </c>
      <c r="F35" s="1" t="str">
        <f>IF(booking!J362&gt;0,"OC","F")</f>
        <v>OC</v>
      </c>
      <c r="G35" s="1" t="str">
        <f>IF(booking!K362&gt;0,"OC","F")</f>
        <v>OC</v>
      </c>
      <c r="H35" s="1" t="str">
        <f>IF(booking!M362&gt;0,"OC","F")</f>
        <v>OC</v>
      </c>
      <c r="I35" s="1" t="str">
        <f>IF(booking!N362&gt;0,"OC","F")</f>
        <v>OC</v>
      </c>
      <c r="J35" s="1" t="str">
        <f>IF(booking!P362&gt;0,"OC","F")</f>
        <v>F</v>
      </c>
      <c r="K35" s="1" t="str">
        <f>IF(booking!Q362&gt;0,"OC","F")</f>
        <v>F</v>
      </c>
    </row>
    <row r="36" spans="1:11" x14ac:dyDescent="0.35">
      <c r="A36" s="42">
        <v>45557</v>
      </c>
      <c r="B36" s="1" t="str">
        <f>IF(booking!D364&gt;0,"oc","F")</f>
        <v>oc</v>
      </c>
      <c r="C36" s="1" t="str">
        <f>IF(booking!E364&gt;0,"OC","F")</f>
        <v>OC</v>
      </c>
      <c r="D36" s="1" t="str">
        <f>IF(booking!G364&gt;0,"OC","F")</f>
        <v>OC</v>
      </c>
      <c r="E36" s="1" t="str">
        <f>IF(booking!H364&gt;0,"OC","F")</f>
        <v>OC</v>
      </c>
      <c r="F36" s="1" t="str">
        <f>IF(booking!J364&gt;0,"OC","F")</f>
        <v>OC</v>
      </c>
      <c r="G36" s="1" t="str">
        <f>IF(booking!K364&gt;0,"OC","F")</f>
        <v>OC</v>
      </c>
      <c r="H36" s="1" t="str">
        <f>IF(booking!M364&gt;0,"OC","F")</f>
        <v>OC</v>
      </c>
      <c r="I36" s="1" t="str">
        <f>IF(booking!N364&gt;0,"OC","F")</f>
        <v>OC</v>
      </c>
      <c r="J36" s="1" t="str">
        <f>IF(booking!P364&gt;0,"OC","F")</f>
        <v>F</v>
      </c>
      <c r="K36" s="1" t="str">
        <f>IF(booking!Q364&gt;0,"OC","F")</f>
        <v>OC</v>
      </c>
    </row>
    <row r="37" spans="1:11" x14ac:dyDescent="0.35">
      <c r="A37" s="42">
        <v>45558</v>
      </c>
      <c r="B37" s="1" t="str">
        <f>IF(booking!D366&gt;0,"oc","F")</f>
        <v>oc</v>
      </c>
      <c r="C37" s="1" t="str">
        <f>IF(booking!E366&gt;0,"OC","F")</f>
        <v>OC</v>
      </c>
      <c r="D37" s="1" t="str">
        <f>IF(booking!G366&gt;0,"OC","F")</f>
        <v>OC</v>
      </c>
      <c r="E37" s="1" t="str">
        <f>IF(booking!H366&gt;0,"OC","F")</f>
        <v>F</v>
      </c>
      <c r="F37" s="1" t="str">
        <f>IF(booking!J366&gt;0,"OC","F")</f>
        <v>OC</v>
      </c>
      <c r="G37" s="1" t="str">
        <f>IF(booking!K366&gt;0,"OC","F")</f>
        <v>OC</v>
      </c>
      <c r="H37" s="1" t="str">
        <f>IF(booking!M366&gt;0,"OC","F")</f>
        <v>OC</v>
      </c>
      <c r="I37" s="1" t="str">
        <f>IF(booking!N366&gt;0,"OC","F")</f>
        <v>F</v>
      </c>
      <c r="J37" s="1" t="str">
        <f>IF(booking!P366&gt;0,"OC","F")</f>
        <v>OC</v>
      </c>
      <c r="K37" s="1" t="str">
        <f>IF(booking!Q366&gt;0,"OC","F")</f>
        <v>OC</v>
      </c>
    </row>
    <row r="38" spans="1:11" x14ac:dyDescent="0.35">
      <c r="A38" s="42">
        <v>45559</v>
      </c>
      <c r="B38" s="1" t="str">
        <f>IF(booking!D368&gt;0,"oc","F")</f>
        <v>oc</v>
      </c>
      <c r="C38" s="1" t="str">
        <f>IF(booking!E368&gt;0,"OC","F")</f>
        <v>OC</v>
      </c>
      <c r="D38" s="1" t="str">
        <f>IF(booking!G368&gt;0,"OC","F")</f>
        <v>F</v>
      </c>
      <c r="E38" s="1" t="str">
        <f>IF(booking!H368&gt;0,"OC","F")</f>
        <v>OC</v>
      </c>
      <c r="F38" s="1" t="str">
        <f>IF(booking!J368&gt;0,"OC","F")</f>
        <v>OC</v>
      </c>
      <c r="G38" s="1" t="str">
        <f>IF(booking!K368&gt;0,"OC","F")</f>
        <v>OC</v>
      </c>
      <c r="H38" s="1" t="str">
        <f>IF(booking!M368&gt;0,"OC","F")</f>
        <v>F</v>
      </c>
      <c r="I38" s="1" t="str">
        <f>IF(booking!N368&gt;0,"OC","F")</f>
        <v>F</v>
      </c>
      <c r="J38" s="1" t="str">
        <f>IF(booking!P368&gt;0,"OC","F")</f>
        <v>OC</v>
      </c>
      <c r="K38" s="1" t="str">
        <f>IF(booking!Q368&gt;0,"OC","F")</f>
        <v>OC</v>
      </c>
    </row>
    <row r="39" spans="1:11" x14ac:dyDescent="0.35">
      <c r="A39" s="42">
        <v>45560</v>
      </c>
      <c r="B39" s="1" t="str">
        <f>IF(booking!D370&gt;0,"oc","F")</f>
        <v>oc</v>
      </c>
      <c r="C39" s="1" t="str">
        <f>IF(booking!E370&gt;0,"OC","F")</f>
        <v>OC</v>
      </c>
      <c r="D39" s="1" t="str">
        <f>IF(booking!G370&gt;0,"OC","F")</f>
        <v>OC</v>
      </c>
      <c r="E39" s="1" t="str">
        <f>IF(booking!H370&gt;0,"OC","F")</f>
        <v>OC</v>
      </c>
      <c r="F39" s="1" t="str">
        <f>IF(booking!J370&gt;0,"OC","F")</f>
        <v>OC</v>
      </c>
      <c r="G39" s="1" t="str">
        <f>IF(booking!K370&gt;0,"OC","F")</f>
        <v>OC</v>
      </c>
      <c r="H39" s="1" t="str">
        <f>IF(booking!M370&gt;0,"OC","F")</f>
        <v>F</v>
      </c>
      <c r="I39" s="1" t="str">
        <f>IF(booking!N370&gt;0,"OC","F")</f>
        <v>OC</v>
      </c>
      <c r="J39" s="1" t="str">
        <f>IF(booking!P370&gt;0,"OC","F")</f>
        <v>OC</v>
      </c>
      <c r="K39" s="1" t="str">
        <f>IF(booking!Q370&gt;0,"OC","F")</f>
        <v>F</v>
      </c>
    </row>
    <row r="40" spans="1:11" x14ac:dyDescent="0.35">
      <c r="A40" s="42">
        <v>45561</v>
      </c>
      <c r="B40" s="1" t="str">
        <f>IF(booking!D372&gt;0,"oc","F")</f>
        <v>oc</v>
      </c>
      <c r="C40" s="1" t="str">
        <f>IF(booking!E372&gt;0,"OC","F")</f>
        <v>OC</v>
      </c>
      <c r="D40" s="1" t="str">
        <f>IF(booking!G372&gt;0,"OC","F")</f>
        <v>OC</v>
      </c>
      <c r="E40" s="1" t="str">
        <f>IF(booking!H372&gt;0,"OC","F")</f>
        <v>OC</v>
      </c>
      <c r="F40" s="1" t="str">
        <f>IF(booking!J372&gt;0,"OC","F")</f>
        <v>OC</v>
      </c>
      <c r="G40" s="1" t="str">
        <f>IF(booking!K372&gt;0,"OC","F")</f>
        <v>OC</v>
      </c>
      <c r="H40" s="1" t="str">
        <f>IF(booking!M372&gt;0,"OC","F")</f>
        <v>OC</v>
      </c>
      <c r="I40" s="1" t="str">
        <f>IF(booking!N372&gt;0,"OC","F")</f>
        <v>OC</v>
      </c>
      <c r="J40" s="1" t="str">
        <f>IF(booking!P372&gt;0,"OC","F")</f>
        <v>F</v>
      </c>
      <c r="K40" s="1" t="str">
        <f>IF(booking!Q372&gt;0,"OC","F")</f>
        <v>OC</v>
      </c>
    </row>
    <row r="41" spans="1:11" x14ac:dyDescent="0.35">
      <c r="A41" s="42">
        <v>45562</v>
      </c>
      <c r="B41" s="1" t="str">
        <f>IF(booking!D374&gt;0,"oc","F")</f>
        <v>oc</v>
      </c>
      <c r="C41" s="1" t="str">
        <f>IF(booking!E374&gt;0,"OC","F")</f>
        <v>OC</v>
      </c>
      <c r="D41" s="1" t="str">
        <f>IF(booking!G374&gt;0,"OC","F")</f>
        <v>OC</v>
      </c>
      <c r="E41" s="1" t="str">
        <f>IF(booking!H374&gt;0,"OC","F")</f>
        <v>OC</v>
      </c>
      <c r="F41" s="1" t="str">
        <f>IF(booking!J374&gt;0,"OC","F")</f>
        <v>OC</v>
      </c>
      <c r="G41" s="1" t="str">
        <f>IF(booking!K374&gt;0,"OC","F")</f>
        <v>OC</v>
      </c>
      <c r="H41" s="1" t="str">
        <f>IF(booking!M374&gt;0,"OC","F")</f>
        <v>OC</v>
      </c>
      <c r="I41" s="1" t="str">
        <f>IF(booking!N374&gt;0,"OC","F")</f>
        <v>OC</v>
      </c>
      <c r="J41" s="1" t="str">
        <f>IF(booking!P374&gt;0,"OC","F")</f>
        <v>OC</v>
      </c>
      <c r="K41" s="1" t="str">
        <f>IF(booking!Q374&gt;0,"OC","F")</f>
        <v>OC</v>
      </c>
    </row>
    <row r="42" spans="1:11" x14ac:dyDescent="0.35">
      <c r="A42" s="42">
        <v>45563</v>
      </c>
      <c r="B42" s="1" t="str">
        <f>IF(booking!D376&gt;0,"oc","F")</f>
        <v>oc</v>
      </c>
      <c r="C42" s="1" t="str">
        <f>IF(booking!E376&gt;0,"OC","F")</f>
        <v>OC</v>
      </c>
      <c r="D42" s="1" t="str">
        <f>IF(booking!G376&gt;0,"OC","F")</f>
        <v>OC</v>
      </c>
      <c r="E42" s="1" t="str">
        <f>IF(booking!H376&gt;0,"OC","F")</f>
        <v>F</v>
      </c>
      <c r="F42" s="1" t="str">
        <f>IF(booking!J376&gt;0,"OC","F")</f>
        <v>OC</v>
      </c>
      <c r="G42" s="1" t="str">
        <f>IF(booking!K376&gt;0,"OC","F")</f>
        <v>OC</v>
      </c>
      <c r="H42" s="1" t="str">
        <f>IF(booking!M376&gt;0,"OC","F")</f>
        <v>OC</v>
      </c>
      <c r="I42" s="1" t="str">
        <f>IF(booking!N376&gt;0,"OC","F")</f>
        <v>OC</v>
      </c>
      <c r="J42" s="1" t="str">
        <f>IF(booking!P376&gt;0,"OC","F")</f>
        <v>OC</v>
      </c>
      <c r="K42" s="1" t="str">
        <f>IF(booking!Q376&gt;0,"OC","F")</f>
        <v>OC</v>
      </c>
    </row>
    <row r="43" spans="1:11" x14ac:dyDescent="0.35">
      <c r="A43" s="42">
        <v>45564</v>
      </c>
      <c r="B43" s="1" t="str">
        <f>IF(booking!D378&gt;0,"oc","F")</f>
        <v>oc</v>
      </c>
      <c r="C43" s="1" t="str">
        <f>IF(booking!E378&gt;0,"OC","F")</f>
        <v>OC</v>
      </c>
      <c r="D43" s="1" t="str">
        <f>IF(booking!G378&gt;0,"OC","F")</f>
        <v>F</v>
      </c>
      <c r="E43" s="1" t="str">
        <f>IF(booking!H378&gt;0,"OC","F")</f>
        <v>F</v>
      </c>
      <c r="F43" s="1" t="str">
        <f>IF(booking!J378&gt;0,"OC","F")</f>
        <v>OC</v>
      </c>
      <c r="G43" s="1" t="str">
        <f>IF(booking!K378&gt;0,"OC","F")</f>
        <v>OC</v>
      </c>
      <c r="H43" s="1" t="str">
        <f>IF(booking!M378&gt;0,"OC","F")</f>
        <v>OC</v>
      </c>
      <c r="I43" s="1" t="str">
        <f>IF(booking!N378&gt;0,"OC","F")</f>
        <v>F</v>
      </c>
      <c r="J43" s="1" t="str">
        <f>IF(booking!P378&gt;0,"OC","F")</f>
        <v>OC</v>
      </c>
      <c r="K43" s="1" t="str">
        <f>IF(booking!Q378&gt;0,"OC","F")</f>
        <v>OC</v>
      </c>
    </row>
    <row r="44" spans="1:11" x14ac:dyDescent="0.35">
      <c r="A44" s="42">
        <v>45565</v>
      </c>
      <c r="B44" s="1" t="str">
        <f>IF(booking!D380&gt;0,"oc","F")</f>
        <v>oc</v>
      </c>
      <c r="C44" s="1" t="str">
        <f>IF(booking!E380&gt;0,"OC","F")</f>
        <v>OC</v>
      </c>
      <c r="D44" s="1" t="str">
        <f>IF(booking!G380&gt;0,"OC","F")</f>
        <v>F</v>
      </c>
      <c r="E44" s="1" t="str">
        <f>IF(booking!H380&gt;0,"OC","F")</f>
        <v>F</v>
      </c>
      <c r="F44" s="1" t="str">
        <f>IF(booking!J380&gt;0,"OC","F")</f>
        <v>OC</v>
      </c>
      <c r="G44" s="1" t="str">
        <f>IF(booking!K380&gt;0,"OC","F")</f>
        <v>OC</v>
      </c>
      <c r="H44" s="1" t="str">
        <f>IF(booking!M380&gt;0,"OC","F")</f>
        <v>F</v>
      </c>
      <c r="I44" s="1" t="str">
        <f>IF(booking!N380&gt;0,"OC","F")</f>
        <v>F</v>
      </c>
      <c r="J44" s="1" t="str">
        <f>IF(booking!P380&gt;0,"OC","F")</f>
        <v>OC</v>
      </c>
      <c r="K44" s="1" t="str">
        <f>IF(booking!Q380&gt;0,"OC","F")</f>
        <v>OC</v>
      </c>
    </row>
    <row r="45" spans="1:11" x14ac:dyDescent="0.35">
      <c r="A45" s="42">
        <v>45566</v>
      </c>
      <c r="B45" s="1" t="str">
        <f>IF(booking!D382&gt;0,"oc","F")</f>
        <v>oc</v>
      </c>
      <c r="C45" s="1" t="str">
        <f>IF(booking!E382&gt;0,"OC","F")</f>
        <v>OC</v>
      </c>
      <c r="D45" s="1" t="str">
        <f>IF(booking!G382&gt;0,"OC","F")</f>
        <v>F</v>
      </c>
      <c r="E45" s="1" t="str">
        <f>IF(booking!H382&gt;0,"OC","F")</f>
        <v>F</v>
      </c>
      <c r="F45" s="1" t="str">
        <f>IF(booking!J382&gt;0,"OC","F")</f>
        <v>OC</v>
      </c>
      <c r="G45" s="1" t="str">
        <f>IF(booking!K382&gt;0,"OC","F")</f>
        <v>OC</v>
      </c>
      <c r="H45" s="1" t="str">
        <f>IF(booking!M382&gt;0,"OC","F")</f>
        <v>F</v>
      </c>
      <c r="I45" s="1" t="str">
        <f>IF(booking!N382&gt;0,"OC","F")</f>
        <v>F</v>
      </c>
      <c r="J45" s="1" t="str">
        <f>IF(booking!P382&gt;0,"OC","F")</f>
        <v>OC</v>
      </c>
      <c r="K45" s="1" t="str">
        <f>IF(booking!Q382&gt;0,"OC","F")</f>
        <v>OC</v>
      </c>
    </row>
    <row r="46" spans="1:11" x14ac:dyDescent="0.35">
      <c r="A46" s="42">
        <v>45567</v>
      </c>
      <c r="B46" s="1" t="str">
        <f>IF(booking!D384&gt;0,"oc","F")</f>
        <v>oc</v>
      </c>
      <c r="C46" s="1" t="str">
        <f>IF(booking!E384&gt;0,"OC","F")</f>
        <v>F</v>
      </c>
      <c r="D46" s="1" t="str">
        <f>IF(booking!G384&gt;0,"OC","F")</f>
        <v>F</v>
      </c>
      <c r="E46" s="1" t="str">
        <f>IF(booking!H384&gt;0,"OC","F")</f>
        <v>F</v>
      </c>
      <c r="F46" s="1" t="str">
        <f>IF(booking!J384&gt;0,"OC","F")</f>
        <v>OC</v>
      </c>
      <c r="G46" s="1" t="str">
        <f>IF(booking!K384&gt;0,"OC","F")</f>
        <v>F</v>
      </c>
      <c r="H46" s="1" t="str">
        <f>IF(booking!M384&gt;0,"OC","F")</f>
        <v>F</v>
      </c>
      <c r="I46" s="1" t="str">
        <f>IF(booking!N384&gt;0,"OC","F")</f>
        <v>F</v>
      </c>
      <c r="J46" s="1" t="str">
        <f>IF(booking!P384&gt;0,"OC","F")</f>
        <v>OC</v>
      </c>
      <c r="K46" s="1" t="str">
        <f>IF(booking!Q384&gt;0,"OC","F")</f>
        <v>OC</v>
      </c>
    </row>
    <row r="47" spans="1:11" x14ac:dyDescent="0.35">
      <c r="A47" s="42">
        <v>45568</v>
      </c>
      <c r="B47" s="1" t="str">
        <f>IF(booking!D386&gt;0,"oc","F")</f>
        <v>F</v>
      </c>
      <c r="C47" s="1" t="str">
        <f>IF(booking!E386&gt;0,"OC","F")</f>
        <v>F</v>
      </c>
      <c r="D47" s="1" t="str">
        <f>IF(booking!G386&gt;0,"OC","F")</f>
        <v>F</v>
      </c>
      <c r="E47" s="1" t="str">
        <f>IF(booking!H386&gt;0,"OC","F")</f>
        <v>F</v>
      </c>
      <c r="F47" s="1" t="str">
        <f>IF(booking!J386&gt;0,"OC","F")</f>
        <v>F</v>
      </c>
      <c r="G47" s="1" t="str">
        <f>IF(booking!K386&gt;0,"OC","F")</f>
        <v>F</v>
      </c>
      <c r="H47" s="1" t="str">
        <f>IF(booking!M386&gt;0,"OC","F")</f>
        <v>F</v>
      </c>
      <c r="I47" s="1" t="str">
        <f>IF(booking!N386&gt;0,"OC","F")</f>
        <v>F</v>
      </c>
      <c r="J47" s="1" t="str">
        <f>IF(booking!P386&gt;0,"OC","F")</f>
        <v>OC</v>
      </c>
      <c r="K47" s="1" t="str">
        <f>IF(booking!Q386&gt;0,"OC","F")</f>
        <v>F</v>
      </c>
    </row>
    <row r="48" spans="1:11" x14ac:dyDescent="0.35">
      <c r="A48" s="42">
        <v>45571</v>
      </c>
      <c r="B48" s="1" t="str">
        <f>IF(booking!D392&gt;0,"oc","F")</f>
        <v>F</v>
      </c>
      <c r="C48" s="1" t="str">
        <f>IF(booking!E392&gt;0,"OC","F")</f>
        <v>F</v>
      </c>
      <c r="D48" s="1" t="str">
        <f>IF(booking!G392&gt;0,"OC","F")</f>
        <v>F</v>
      </c>
      <c r="E48" s="1" t="str">
        <f>IF(booking!H392&gt;0,"OC","F")</f>
        <v>F</v>
      </c>
      <c r="F48" s="1" t="str">
        <f>IF(booking!J392&gt;0,"OC","F")</f>
        <v>F</v>
      </c>
      <c r="G48" s="1" t="str">
        <f>IF(booking!K392&gt;0,"OC","F")</f>
        <v>F</v>
      </c>
      <c r="H48" s="1" t="str">
        <f>IF(booking!M392&gt;0,"OC","F")</f>
        <v>F</v>
      </c>
      <c r="I48" s="1" t="str">
        <f>IF(booking!N392&gt;0,"OC","F")</f>
        <v>F</v>
      </c>
      <c r="J48" s="1" t="str">
        <f>IF(booking!P392&gt;0,"OC","F")</f>
        <v>F</v>
      </c>
      <c r="K48" s="1" t="str">
        <f>IF(booking!Q392&gt;0,"OC","F")</f>
        <v>F</v>
      </c>
    </row>
    <row r="49" spans="1:11" x14ac:dyDescent="0.35">
      <c r="A49" s="42">
        <v>45573</v>
      </c>
      <c r="B49" s="1" t="str">
        <f>IF(booking!D396&gt;0,"oc","F")</f>
        <v>F</v>
      </c>
      <c r="C49" s="1" t="str">
        <f>IF(booking!E396&gt;0,"OC","F")</f>
        <v>F</v>
      </c>
      <c r="D49" s="1" t="str">
        <f>IF(booking!G396&gt;0,"OC","F")</f>
        <v>F</v>
      </c>
      <c r="E49" s="1" t="str">
        <f>IF(booking!H396&gt;0,"OC","F")</f>
        <v>F</v>
      </c>
      <c r="F49" s="1" t="str">
        <f>IF(booking!J396&gt;0,"OC","F")</f>
        <v>F</v>
      </c>
      <c r="G49" s="1" t="str">
        <f>IF(booking!K396&gt;0,"OC","F")</f>
        <v>F</v>
      </c>
      <c r="H49" s="1" t="str">
        <f>IF(booking!M396&gt;0,"OC","F")</f>
        <v>F</v>
      </c>
      <c r="I49" s="1" t="str">
        <f>IF(booking!N396&gt;0,"OC","F")</f>
        <v>F</v>
      </c>
      <c r="J49" s="1" t="str">
        <f>IF(booking!P396&gt;0,"OC","F")</f>
        <v>F</v>
      </c>
      <c r="K49" s="1" t="str">
        <f>IF(booking!Q396&gt;0,"OC","F")</f>
        <v>F</v>
      </c>
    </row>
    <row r="50" spans="1:11" x14ac:dyDescent="0.35">
      <c r="A50" s="42">
        <v>45575</v>
      </c>
      <c r="B50" s="1" t="str">
        <f>IF(booking!D400&gt;0,"oc","F")</f>
        <v>F</v>
      </c>
      <c r="C50" s="1" t="str">
        <f>IF(booking!E400&gt;0,"OC","F")</f>
        <v>F</v>
      </c>
      <c r="D50" s="1" t="str">
        <f>IF(booking!G400&gt;0,"OC","F")</f>
        <v>F</v>
      </c>
      <c r="E50" s="1" t="str">
        <f>IF(booking!H400&gt;0,"OC","F")</f>
        <v>F</v>
      </c>
      <c r="F50" s="1" t="str">
        <f>IF(booking!J400&gt;0,"OC","F")</f>
        <v>F</v>
      </c>
      <c r="G50" s="1" t="str">
        <f>IF(booking!K400&gt;0,"OC","F")</f>
        <v>F</v>
      </c>
      <c r="H50" s="1" t="str">
        <f>IF(booking!M400&gt;0,"OC","F")</f>
        <v>F</v>
      </c>
      <c r="I50" s="1" t="str">
        <f>IF(booking!N400&gt;0,"OC","F")</f>
        <v>F</v>
      </c>
      <c r="J50" s="1" t="str">
        <f>IF(booking!P400&gt;0,"OC","F")</f>
        <v>F</v>
      </c>
      <c r="K50" s="1" t="str">
        <f>IF(booking!Q400&gt;0,"OC","F")</f>
        <v>F</v>
      </c>
    </row>
    <row r="51" spans="1:11" x14ac:dyDescent="0.35">
      <c r="A51" s="42">
        <v>45576</v>
      </c>
      <c r="B51" s="1" t="str">
        <f>IF(booking!D402&gt;0,"oc","F")</f>
        <v>F</v>
      </c>
      <c r="C51" s="1" t="str">
        <f>IF(booking!E402&gt;0,"OC","F")</f>
        <v>F</v>
      </c>
      <c r="D51" s="1" t="str">
        <f>IF(booking!G402&gt;0,"OC","F")</f>
        <v>F</v>
      </c>
      <c r="E51" s="1" t="str">
        <f>IF(booking!H402&gt;0,"OC","F")</f>
        <v>F</v>
      </c>
      <c r="F51" s="1" t="str">
        <f>IF(booking!J402&gt;0,"OC","F")</f>
        <v>F</v>
      </c>
      <c r="G51" s="1" t="str">
        <f>IF(booking!K402&gt;0,"OC","F")</f>
        <v>F</v>
      </c>
      <c r="H51" s="1" t="str">
        <f>IF(booking!M402&gt;0,"OC","F")</f>
        <v>F</v>
      </c>
      <c r="I51" s="1" t="str">
        <f>IF(booking!N402&gt;0,"OC","F")</f>
        <v>F</v>
      </c>
      <c r="J51" s="1" t="str">
        <f>IF(booking!P402&gt;0,"OC","F")</f>
        <v>F</v>
      </c>
      <c r="K51" s="1" t="str">
        <f>IF(booking!Q402&gt;0,"OC","F")</f>
        <v>F</v>
      </c>
    </row>
    <row r="52" spans="1:11" x14ac:dyDescent="0.35">
      <c r="A52" s="42">
        <v>45577</v>
      </c>
      <c r="B52" s="1" t="str">
        <f>IF(booking!D403&gt;0,"oc","F")</f>
        <v>F</v>
      </c>
      <c r="C52" s="1" t="str">
        <f>IF(booking!E403&gt;0,"OC","F")</f>
        <v>F</v>
      </c>
      <c r="D52" s="1" t="str">
        <f>IF(booking!G403&gt;0,"OC","F")</f>
        <v>F</v>
      </c>
      <c r="E52" s="1" t="str">
        <f>IF(booking!H403&gt;0,"OC","F")</f>
        <v>F</v>
      </c>
      <c r="F52" s="1" t="str">
        <f>IF(booking!J403&gt;0,"OC","F")</f>
        <v>F</v>
      </c>
      <c r="G52" s="1" t="str">
        <f>IF(booking!K403&gt;0,"OC","F")</f>
        <v>F</v>
      </c>
      <c r="H52" s="1" t="str">
        <f>IF(booking!M403&gt;0,"OC","F")</f>
        <v>F</v>
      </c>
      <c r="I52" s="1" t="str">
        <f>IF(booking!N403&gt;0,"OC","F")</f>
        <v>F</v>
      </c>
      <c r="J52" s="1" t="str">
        <f>IF(booking!P403&gt;0,"OC","F")</f>
        <v>F</v>
      </c>
      <c r="K52" s="1" t="str">
        <f>IF(booking!Q403&gt;0,"OC","F")</f>
        <v>F</v>
      </c>
    </row>
    <row r="53" spans="1:11" x14ac:dyDescent="0.35">
      <c r="A53" s="42">
        <v>45578</v>
      </c>
      <c r="B53" s="1" t="str">
        <f>IF(booking!D404&gt;0,"oc","F")</f>
        <v>F</v>
      </c>
      <c r="C53" s="1" t="str">
        <f>IF(booking!E404&gt;0,"OC","F")</f>
        <v>F</v>
      </c>
      <c r="D53" s="1" t="str">
        <f>IF(booking!G404&gt;0,"OC","F")</f>
        <v>F</v>
      </c>
      <c r="E53" s="1" t="str">
        <f>IF(booking!H404&gt;0,"OC","F")</f>
        <v>F</v>
      </c>
      <c r="F53" s="1" t="str">
        <f>IF(booking!J404&gt;0,"OC","F")</f>
        <v>F</v>
      </c>
      <c r="G53" s="1" t="str">
        <f>IF(booking!K404&gt;0,"OC","F")</f>
        <v>F</v>
      </c>
      <c r="H53" s="1" t="str">
        <f>IF(booking!M404&gt;0,"OC","F")</f>
        <v>F</v>
      </c>
      <c r="I53" s="1" t="str">
        <f>IF(booking!N404&gt;0,"OC","F")</f>
        <v>F</v>
      </c>
      <c r="J53" s="1" t="str">
        <f>IF(booking!P404&gt;0,"OC","F")</f>
        <v>F</v>
      </c>
      <c r="K53" s="1" t="str">
        <f>IF(booking!Q404&gt;0,"OC","F")</f>
        <v>F</v>
      </c>
    </row>
    <row r="54" spans="1:11" x14ac:dyDescent="0.35">
      <c r="A54" s="42">
        <v>45579</v>
      </c>
      <c r="B54" s="1" t="str">
        <f>IF(booking!D405&gt;0,"oc","F")</f>
        <v>F</v>
      </c>
      <c r="C54" s="1" t="str">
        <f>IF(booking!E405&gt;0,"OC","F")</f>
        <v>F</v>
      </c>
      <c r="D54" s="1" t="str">
        <f>IF(booking!G405&gt;0,"OC","F")</f>
        <v>F</v>
      </c>
      <c r="E54" s="1" t="str">
        <f>IF(booking!H405&gt;0,"OC","F")</f>
        <v>F</v>
      </c>
      <c r="F54" s="1" t="str">
        <f>IF(booking!J405&gt;0,"OC","F")</f>
        <v>F</v>
      </c>
      <c r="G54" s="1" t="str">
        <f>IF(booking!K405&gt;0,"OC","F")</f>
        <v>F</v>
      </c>
      <c r="H54" s="1" t="str">
        <f>IF(booking!M405&gt;0,"OC","F")</f>
        <v>F</v>
      </c>
      <c r="I54" s="1" t="str">
        <f>IF(booking!N405&gt;0,"OC","F")</f>
        <v>F</v>
      </c>
      <c r="J54" s="1" t="str">
        <f>IF(booking!P405&gt;0,"OC","F")</f>
        <v>F</v>
      </c>
      <c r="K54" s="1" t="str">
        <f>IF(booking!Q405&gt;0,"OC","F")</f>
        <v>F</v>
      </c>
    </row>
    <row r="55" spans="1:11" x14ac:dyDescent="0.35">
      <c r="A55" s="42">
        <v>45580</v>
      </c>
      <c r="B55" s="1" t="str">
        <f>IF(booking!D406&gt;0,"oc","F")</f>
        <v>F</v>
      </c>
      <c r="C55" s="1" t="str">
        <f>IF(booking!E406&gt;0,"OC","F")</f>
        <v>F</v>
      </c>
      <c r="D55" s="1" t="str">
        <f>IF(booking!G406&gt;0,"OC","F")</f>
        <v>F</v>
      </c>
      <c r="E55" s="1" t="str">
        <f>IF(booking!H406&gt;0,"OC","F")</f>
        <v>F</v>
      </c>
      <c r="F55" s="1" t="str">
        <f>IF(booking!J406&gt;0,"OC","F")</f>
        <v>F</v>
      </c>
      <c r="G55" s="1" t="str">
        <f>IF(booking!K406&gt;0,"OC","F")</f>
        <v>F</v>
      </c>
      <c r="H55" s="1" t="str">
        <f>IF(booking!M406&gt;0,"OC","F")</f>
        <v>F</v>
      </c>
      <c r="I55" s="1" t="str">
        <f>IF(booking!N406&gt;0,"OC","F")</f>
        <v>F</v>
      </c>
      <c r="J55" s="1" t="str">
        <f>IF(booking!P406&gt;0,"OC","F")</f>
        <v>F</v>
      </c>
      <c r="K55" s="1" t="str">
        <f>IF(booking!Q406&gt;0,"OC","F")</f>
        <v>F</v>
      </c>
    </row>
    <row r="56" spans="1:11" x14ac:dyDescent="0.35">
      <c r="A56" s="42">
        <v>45581</v>
      </c>
      <c r="B56" s="1" t="str">
        <f>IF(booking!D407&gt;0,"oc","F")</f>
        <v>F</v>
      </c>
      <c r="C56" s="1" t="str">
        <f>IF(booking!E407&gt;0,"OC","F")</f>
        <v>F</v>
      </c>
      <c r="D56" s="1" t="str">
        <f>IF(booking!G407&gt;0,"OC","F")</f>
        <v>F</v>
      </c>
      <c r="E56" s="1" t="str">
        <f>IF(booking!H407&gt;0,"OC","F")</f>
        <v>F</v>
      </c>
      <c r="F56" s="1" t="str">
        <f>IF(booking!J407&gt;0,"OC","F")</f>
        <v>F</v>
      </c>
      <c r="G56" s="1" t="str">
        <f>IF(booking!K407&gt;0,"OC","F")</f>
        <v>F</v>
      </c>
      <c r="H56" s="1" t="str">
        <f>IF(booking!M407&gt;0,"OC","F")</f>
        <v>F</v>
      </c>
      <c r="I56" s="1" t="str">
        <f>IF(booking!N407&gt;0,"OC","F")</f>
        <v>F</v>
      </c>
      <c r="J56" s="1" t="str">
        <f>IF(booking!P407&gt;0,"OC","F")</f>
        <v>F</v>
      </c>
      <c r="K56" s="1" t="str">
        <f>IF(booking!Q407&gt;0,"OC","F")</f>
        <v>F</v>
      </c>
    </row>
    <row r="57" spans="1:11" x14ac:dyDescent="0.35">
      <c r="A57" s="42">
        <v>45582</v>
      </c>
      <c r="B57" s="1" t="str">
        <f>IF(booking!D408&gt;0,"oc","F")</f>
        <v>F</v>
      </c>
      <c r="C57" s="1" t="str">
        <f>IF(booking!E408&gt;0,"OC","F")</f>
        <v>F</v>
      </c>
      <c r="D57" s="1" t="str">
        <f>IF(booking!G408&gt;0,"OC","F")</f>
        <v>F</v>
      </c>
      <c r="E57" s="1" t="str">
        <f>IF(booking!H408&gt;0,"OC","F")</f>
        <v>F</v>
      </c>
      <c r="F57" s="1" t="str">
        <f>IF(booking!J408&gt;0,"OC","F")</f>
        <v>F</v>
      </c>
      <c r="G57" s="1" t="str">
        <f>IF(booking!K408&gt;0,"OC","F")</f>
        <v>F</v>
      </c>
      <c r="H57" s="1" t="str">
        <f>IF(booking!M408&gt;0,"OC","F")</f>
        <v>F</v>
      </c>
      <c r="I57" s="1" t="str">
        <f>IF(booking!N408&gt;0,"OC","F")</f>
        <v>F</v>
      </c>
      <c r="J57" s="1" t="str">
        <f>IF(booking!P408&gt;0,"OC","F")</f>
        <v>F</v>
      </c>
      <c r="K57" s="1" t="str">
        <f>IF(booking!Q408&gt;0,"OC","F")</f>
        <v>F</v>
      </c>
    </row>
    <row r="58" spans="1:11" x14ac:dyDescent="0.35">
      <c r="A58" s="42">
        <v>45583</v>
      </c>
      <c r="B58" s="1" t="str">
        <f>IF(booking!D409&gt;0,"oc","F")</f>
        <v>F</v>
      </c>
      <c r="C58" s="1" t="str">
        <f>IF(booking!E409&gt;0,"OC","F")</f>
        <v>F</v>
      </c>
      <c r="D58" s="1" t="str">
        <f>IF(booking!G409&gt;0,"OC","F")</f>
        <v>F</v>
      </c>
      <c r="E58" s="1" t="str">
        <f>IF(booking!H409&gt;0,"OC","F")</f>
        <v>F</v>
      </c>
      <c r="F58" s="1" t="str">
        <f>IF(booking!J409&gt;0,"OC","F")</f>
        <v>F</v>
      </c>
      <c r="G58" s="1" t="str">
        <f>IF(booking!K409&gt;0,"OC","F")</f>
        <v>F</v>
      </c>
      <c r="H58" s="1" t="str">
        <f>IF(booking!M409&gt;0,"OC","F")</f>
        <v>F</v>
      </c>
      <c r="I58" s="1" t="str">
        <f>IF(booking!N409&gt;0,"OC","F")</f>
        <v>F</v>
      </c>
      <c r="J58" s="1" t="str">
        <f>IF(booking!P409&gt;0,"OC","F")</f>
        <v>F</v>
      </c>
      <c r="K58" s="1" t="str">
        <f>IF(booking!Q409&gt;0,"OC","F")</f>
        <v>F</v>
      </c>
    </row>
    <row r="59" spans="1:11" x14ac:dyDescent="0.35">
      <c r="A59" s="42">
        <v>45584</v>
      </c>
      <c r="B59" s="1" t="str">
        <f>IF(booking!D410&gt;0,"oc","F")</f>
        <v>F</v>
      </c>
      <c r="C59" s="1" t="str">
        <f>IF(booking!E410&gt;0,"OC","F")</f>
        <v>F</v>
      </c>
      <c r="D59" s="1" t="str">
        <f>IF(booking!G410&gt;0,"OC","F")</f>
        <v>F</v>
      </c>
      <c r="E59" s="1" t="str">
        <f>IF(booking!H410&gt;0,"OC","F")</f>
        <v>F</v>
      </c>
      <c r="F59" s="1" t="str">
        <f>IF(booking!J410&gt;0,"OC","F")</f>
        <v>F</v>
      </c>
      <c r="G59" s="1" t="str">
        <f>IF(booking!K410&gt;0,"OC","F")</f>
        <v>F</v>
      </c>
      <c r="H59" s="1" t="str">
        <f>IF(booking!M410&gt;0,"OC","F")</f>
        <v>F</v>
      </c>
      <c r="I59" s="1" t="str">
        <f>IF(booking!N410&gt;0,"OC","F")</f>
        <v>F</v>
      </c>
      <c r="J59" s="1" t="str">
        <f>IF(booking!P410&gt;0,"OC","F")</f>
        <v>F</v>
      </c>
      <c r="K59" s="1" t="str">
        <f>IF(booking!Q410&gt;0,"OC","F")</f>
        <v>F</v>
      </c>
    </row>
    <row r="60" spans="1:11" x14ac:dyDescent="0.35">
      <c r="A60" s="42">
        <v>45585</v>
      </c>
      <c r="B60" s="1" t="str">
        <f>IF(booking!D411&gt;0,"oc","F")</f>
        <v>F</v>
      </c>
      <c r="C60" s="1" t="str">
        <f>IF(booking!E411&gt;0,"OC","F")</f>
        <v>F</v>
      </c>
      <c r="D60" s="1" t="str">
        <f>IF(booking!G411&gt;0,"OC","F")</f>
        <v>F</v>
      </c>
      <c r="E60" s="1" t="str">
        <f>IF(booking!H411&gt;0,"OC","F")</f>
        <v>F</v>
      </c>
      <c r="F60" s="1" t="str">
        <f>IF(booking!J411&gt;0,"OC","F")</f>
        <v>F</v>
      </c>
      <c r="G60" s="1" t="str">
        <f>IF(booking!K411&gt;0,"OC","F")</f>
        <v>F</v>
      </c>
      <c r="H60" s="1" t="str">
        <f>IF(booking!M411&gt;0,"OC","F")</f>
        <v>F</v>
      </c>
      <c r="I60" s="1" t="str">
        <f>IF(booking!N411&gt;0,"OC","F")</f>
        <v>F</v>
      </c>
      <c r="J60" s="1" t="str">
        <f>IF(booking!P411&gt;0,"OC","F")</f>
        <v>F</v>
      </c>
      <c r="K60" s="1" t="str">
        <f>IF(booking!Q411&gt;0,"OC","F")</f>
        <v>F</v>
      </c>
    </row>
    <row r="61" spans="1:11" x14ac:dyDescent="0.35">
      <c r="A61" s="42">
        <v>45586</v>
      </c>
      <c r="B61" s="1" t="str">
        <f>IF(booking!D412&gt;0,"oc","F")</f>
        <v>F</v>
      </c>
      <c r="C61" s="1" t="str">
        <f>IF(booking!E412&gt;0,"OC","F")</f>
        <v>F</v>
      </c>
      <c r="D61" s="1" t="str">
        <f>IF(booking!G412&gt;0,"OC","F")</f>
        <v>F</v>
      </c>
      <c r="E61" s="1" t="str">
        <f>IF(booking!H412&gt;0,"OC","F")</f>
        <v>F</v>
      </c>
      <c r="F61" s="1" t="str">
        <f>IF(booking!J412&gt;0,"OC","F")</f>
        <v>F</v>
      </c>
      <c r="G61" s="1" t="str">
        <f>IF(booking!K412&gt;0,"OC","F")</f>
        <v>F</v>
      </c>
      <c r="H61" s="1" t="str">
        <f>IF(booking!M412&gt;0,"OC","F")</f>
        <v>F</v>
      </c>
      <c r="I61" s="1" t="str">
        <f>IF(booking!N412&gt;0,"OC","F")</f>
        <v>F</v>
      </c>
      <c r="J61" s="1" t="str">
        <f>IF(booking!P412&gt;0,"OC","F")</f>
        <v>F</v>
      </c>
      <c r="K61" s="1" t="str">
        <f>IF(booking!Q412&gt;0,"OC","F")</f>
        <v>F</v>
      </c>
    </row>
    <row r="62" spans="1:11" x14ac:dyDescent="0.35">
      <c r="A62" s="42">
        <v>45587</v>
      </c>
      <c r="B62" s="1" t="str">
        <f>IF(booking!D413&gt;0,"oc","F")</f>
        <v>F</v>
      </c>
      <c r="C62" s="1" t="str">
        <f>IF(booking!E413&gt;0,"OC","F")</f>
        <v>F</v>
      </c>
      <c r="D62" s="1" t="str">
        <f>IF(booking!G413&gt;0,"OC","F")</f>
        <v>F</v>
      </c>
      <c r="E62" s="1" t="str">
        <f>IF(booking!H413&gt;0,"OC","F")</f>
        <v>F</v>
      </c>
      <c r="F62" s="1" t="str">
        <f>IF(booking!J413&gt;0,"OC","F")</f>
        <v>F</v>
      </c>
      <c r="G62" s="1" t="str">
        <f>IF(booking!K413&gt;0,"OC","F")</f>
        <v>F</v>
      </c>
      <c r="H62" s="1" t="str">
        <f>IF(booking!M413&gt;0,"OC","F")</f>
        <v>F</v>
      </c>
      <c r="I62" s="1" t="str">
        <f>IF(booking!N413&gt;0,"OC","F")</f>
        <v>F</v>
      </c>
      <c r="J62" s="1" t="str">
        <f>IF(booking!P413&gt;0,"OC","F")</f>
        <v>F</v>
      </c>
      <c r="K62" s="1" t="str">
        <f>IF(booking!Q413&gt;0,"OC","F")</f>
        <v>F</v>
      </c>
    </row>
    <row r="63" spans="1:11" x14ac:dyDescent="0.35">
      <c r="A63" s="42">
        <v>45588</v>
      </c>
      <c r="B63" s="1" t="str">
        <f>IF(booking!D414&gt;0,"oc","F")</f>
        <v>F</v>
      </c>
      <c r="C63" s="1" t="str">
        <f>IF(booking!E414&gt;0,"OC","F")</f>
        <v>F</v>
      </c>
      <c r="D63" s="1" t="str">
        <f>IF(booking!G414&gt;0,"OC","F")</f>
        <v>F</v>
      </c>
      <c r="E63" s="1" t="str">
        <f>IF(booking!H414&gt;0,"OC","F")</f>
        <v>F</v>
      </c>
      <c r="F63" s="1" t="str">
        <f>IF(booking!J414&gt;0,"OC","F")</f>
        <v>F</v>
      </c>
      <c r="G63" s="1" t="str">
        <f>IF(booking!K414&gt;0,"OC","F")</f>
        <v>F</v>
      </c>
      <c r="H63" s="1" t="str">
        <f>IF(booking!M414&gt;0,"OC","F")</f>
        <v>F</v>
      </c>
      <c r="I63" s="1" t="str">
        <f>IF(booking!N414&gt;0,"OC","F")</f>
        <v>F</v>
      </c>
      <c r="J63" s="1" t="str">
        <f>IF(booking!P414&gt;0,"OC","F")</f>
        <v>F</v>
      </c>
      <c r="K63" s="1" t="str">
        <f>IF(booking!Q414&gt;0,"OC","F")</f>
        <v>F</v>
      </c>
    </row>
    <row r="64" spans="1:11" x14ac:dyDescent="0.35">
      <c r="A64" s="42">
        <v>45589</v>
      </c>
      <c r="B64" s="1" t="str">
        <f>IF(booking!D415&gt;0,"oc","F")</f>
        <v>F</v>
      </c>
      <c r="C64" s="1" t="str">
        <f>IF(booking!E415&gt;0,"OC","F")</f>
        <v>F</v>
      </c>
      <c r="D64" s="1" t="str">
        <f>IF(booking!G415&gt;0,"OC","F")</f>
        <v>F</v>
      </c>
      <c r="E64" s="1" t="str">
        <f>IF(booking!H415&gt;0,"OC","F")</f>
        <v>F</v>
      </c>
      <c r="F64" s="1" t="str">
        <f>IF(booking!J415&gt;0,"OC","F")</f>
        <v>F</v>
      </c>
      <c r="G64" s="1" t="str">
        <f>IF(booking!K415&gt;0,"OC","F")</f>
        <v>F</v>
      </c>
      <c r="H64" s="1" t="str">
        <f>IF(booking!M415&gt;0,"OC","F")</f>
        <v>F</v>
      </c>
      <c r="I64" s="1" t="str">
        <f>IF(booking!N415&gt;0,"OC","F")</f>
        <v>F</v>
      </c>
      <c r="J64" s="1" t="str">
        <f>IF(booking!P415&gt;0,"OC","F")</f>
        <v>F</v>
      </c>
      <c r="K64" s="1" t="str">
        <f>IF(booking!Q415&gt;0,"OC","F")</f>
        <v>F</v>
      </c>
    </row>
    <row r="65" spans="1:11" x14ac:dyDescent="0.35">
      <c r="A65" s="42">
        <v>45590</v>
      </c>
      <c r="B65" s="1" t="str">
        <f>IF(booking!D416&gt;0,"oc","F")</f>
        <v>F</v>
      </c>
      <c r="C65" s="1" t="str">
        <f>IF(booking!E416&gt;0,"OC","F")</f>
        <v>F</v>
      </c>
      <c r="D65" s="1" t="str">
        <f>IF(booking!G416&gt;0,"OC","F")</f>
        <v>F</v>
      </c>
      <c r="E65" s="1" t="str">
        <f>IF(booking!H416&gt;0,"OC","F")</f>
        <v>F</v>
      </c>
      <c r="F65" s="1" t="str">
        <f>IF(booking!J416&gt;0,"OC","F")</f>
        <v>F</v>
      </c>
      <c r="G65" s="1" t="str">
        <f>IF(booking!K416&gt;0,"OC","F")</f>
        <v>F</v>
      </c>
      <c r="H65" s="1" t="str">
        <f>IF(booking!M416&gt;0,"OC","F")</f>
        <v>F</v>
      </c>
      <c r="I65" s="1" t="str">
        <f>IF(booking!N416&gt;0,"OC","F")</f>
        <v>F</v>
      </c>
      <c r="J65" s="1" t="str">
        <f>IF(booking!P416&gt;0,"OC","F")</f>
        <v>F</v>
      </c>
      <c r="K65" s="1" t="str">
        <f>IF(booking!Q416&gt;0,"OC","F")</f>
        <v>F</v>
      </c>
    </row>
    <row r="66" spans="1:11" x14ac:dyDescent="0.35">
      <c r="A66" s="42">
        <v>45591</v>
      </c>
      <c r="B66" s="1" t="str">
        <f>IF(booking!D417&gt;0,"oc","F")</f>
        <v>F</v>
      </c>
      <c r="C66" s="1" t="str">
        <f>IF(booking!E417&gt;0,"OC","F")</f>
        <v>F</v>
      </c>
      <c r="D66" s="1" t="str">
        <f>IF(booking!G417&gt;0,"OC","F")</f>
        <v>F</v>
      </c>
      <c r="E66" s="1" t="str">
        <f>IF(booking!H417&gt;0,"OC","F")</f>
        <v>F</v>
      </c>
      <c r="F66" s="1" t="str">
        <f>IF(booking!J417&gt;0,"OC","F")</f>
        <v>F</v>
      </c>
      <c r="G66" s="1" t="str">
        <f>IF(booking!K417&gt;0,"OC","F")</f>
        <v>F</v>
      </c>
      <c r="H66" s="1" t="str">
        <f>IF(booking!M417&gt;0,"OC","F")</f>
        <v>F</v>
      </c>
      <c r="I66" s="1" t="str">
        <f>IF(booking!N417&gt;0,"OC","F")</f>
        <v>F</v>
      </c>
      <c r="J66" s="1" t="str">
        <f>IF(booking!P417&gt;0,"OC","F")</f>
        <v>F</v>
      </c>
      <c r="K66" s="1" t="str">
        <f>IF(booking!Q417&gt;0,"OC","F")</f>
        <v>F</v>
      </c>
    </row>
    <row r="67" spans="1:11" x14ac:dyDescent="0.35">
      <c r="A67" s="42">
        <v>45592</v>
      </c>
      <c r="B67" s="1" t="str">
        <f>IF(booking!D418&gt;0,"oc","F")</f>
        <v>F</v>
      </c>
      <c r="C67" s="1" t="str">
        <f>IF(booking!E418&gt;0,"OC","F")</f>
        <v>F</v>
      </c>
      <c r="D67" s="1" t="str">
        <f>IF(booking!G418&gt;0,"OC","F")</f>
        <v>F</v>
      </c>
      <c r="E67" s="1" t="str">
        <f>IF(booking!H418&gt;0,"OC","F")</f>
        <v>F</v>
      </c>
      <c r="F67" s="1" t="str">
        <f>IF(booking!J418&gt;0,"OC","F")</f>
        <v>F</v>
      </c>
      <c r="G67" s="1" t="str">
        <f>IF(booking!K418&gt;0,"OC","F")</f>
        <v>F</v>
      </c>
      <c r="H67" s="1" t="str">
        <f>IF(booking!M418&gt;0,"OC","F")</f>
        <v>F</v>
      </c>
      <c r="I67" s="1" t="str">
        <f>IF(booking!N418&gt;0,"OC","F")</f>
        <v>F</v>
      </c>
      <c r="J67" s="1" t="str">
        <f>IF(booking!P418&gt;0,"OC","F")</f>
        <v>F</v>
      </c>
      <c r="K67" s="1" t="str">
        <f>IF(booking!Q418&gt;0,"OC","F")</f>
        <v>F</v>
      </c>
    </row>
    <row r="68" spans="1:11" x14ac:dyDescent="0.35">
      <c r="A68" s="42">
        <v>45593</v>
      </c>
      <c r="B68" s="1" t="str">
        <f>IF(booking!D419&gt;0,"oc","F")</f>
        <v>F</v>
      </c>
      <c r="C68" s="1" t="str">
        <f>IF(booking!E419&gt;0,"OC","F")</f>
        <v>F</v>
      </c>
      <c r="D68" s="1" t="str">
        <f>IF(booking!G419&gt;0,"OC","F")</f>
        <v>F</v>
      </c>
      <c r="E68" s="1" t="str">
        <f>IF(booking!H419&gt;0,"OC","F")</f>
        <v>F</v>
      </c>
      <c r="F68" s="1" t="str">
        <f>IF(booking!J419&gt;0,"OC","F")</f>
        <v>F</v>
      </c>
      <c r="G68" s="1" t="str">
        <f>IF(booking!K419&gt;0,"OC","F")</f>
        <v>F</v>
      </c>
      <c r="H68" s="1" t="str">
        <f>IF(booking!M419&gt;0,"OC","F")</f>
        <v>F</v>
      </c>
      <c r="I68" s="1" t="str">
        <f>IF(booking!N419&gt;0,"OC","F")</f>
        <v>F</v>
      </c>
      <c r="J68" s="1" t="str">
        <f>IF(booking!P419&gt;0,"OC","F")</f>
        <v>F</v>
      </c>
      <c r="K68" s="1" t="str">
        <f>IF(booking!Q419&gt;0,"OC","F")</f>
        <v>F</v>
      </c>
    </row>
    <row r="69" spans="1:11" x14ac:dyDescent="0.35">
      <c r="A69" s="42">
        <v>45594</v>
      </c>
      <c r="B69" s="1" t="str">
        <f>IF(booking!D420&gt;0,"oc","F")</f>
        <v>F</v>
      </c>
      <c r="C69" s="1" t="str">
        <f>IF(booking!E420&gt;0,"OC","F")</f>
        <v>F</v>
      </c>
      <c r="D69" s="1" t="str">
        <f>IF(booking!G420&gt;0,"OC","F")</f>
        <v>F</v>
      </c>
      <c r="E69" s="1" t="str">
        <f>IF(booking!H420&gt;0,"OC","F")</f>
        <v>F</v>
      </c>
      <c r="F69" s="1" t="str">
        <f>IF(booking!J420&gt;0,"OC","F")</f>
        <v>F</v>
      </c>
      <c r="G69" s="1" t="str">
        <f>IF(booking!K420&gt;0,"OC","F")</f>
        <v>F</v>
      </c>
      <c r="H69" s="1" t="str">
        <f>IF(booking!M420&gt;0,"OC","F")</f>
        <v>F</v>
      </c>
      <c r="I69" s="1" t="str">
        <f>IF(booking!N420&gt;0,"OC","F")</f>
        <v>F</v>
      </c>
      <c r="J69" s="1" t="str">
        <f>IF(booking!P420&gt;0,"OC","F")</f>
        <v>F</v>
      </c>
      <c r="K69" s="1" t="str">
        <f>IF(booking!Q420&gt;0,"OC","F")</f>
        <v>F</v>
      </c>
    </row>
    <row r="70" spans="1:11" x14ac:dyDescent="0.35">
      <c r="A70" s="42">
        <v>45595</v>
      </c>
      <c r="B70" s="1" t="str">
        <f>IF(booking!D421&gt;0,"oc","F")</f>
        <v>F</v>
      </c>
      <c r="C70" s="1" t="str">
        <f>IF(booking!E421&gt;0,"OC","F")</f>
        <v>F</v>
      </c>
      <c r="D70" s="1" t="str">
        <f>IF(booking!G421&gt;0,"OC","F")</f>
        <v>F</v>
      </c>
      <c r="E70" s="1" t="str">
        <f>IF(booking!H421&gt;0,"OC","F")</f>
        <v>F</v>
      </c>
      <c r="F70" s="1" t="str">
        <f>IF(booking!J421&gt;0,"OC","F")</f>
        <v>F</v>
      </c>
      <c r="G70" s="1" t="str">
        <f>IF(booking!K421&gt;0,"OC","F")</f>
        <v>F</v>
      </c>
      <c r="H70" s="1" t="str">
        <f>IF(booking!M421&gt;0,"OC","F")</f>
        <v>F</v>
      </c>
      <c r="I70" s="1" t="str">
        <f>IF(booking!N421&gt;0,"OC","F")</f>
        <v>F</v>
      </c>
      <c r="J70" s="1" t="str">
        <f>IF(booking!P421&gt;0,"OC","F")</f>
        <v>F</v>
      </c>
      <c r="K70" s="1" t="str">
        <f>IF(booking!Q421&gt;0,"OC","F")</f>
        <v>F</v>
      </c>
    </row>
  </sheetData>
  <conditionalFormatting sqref="B2:K70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699B-21B9-4B83-A9B8-AC0471E5725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218"/>
  <sheetViews>
    <sheetView topLeftCell="AG1" workbookViewId="0">
      <selection activeCell="AQ8" sqref="AQ8"/>
    </sheetView>
  </sheetViews>
  <sheetFormatPr defaultColWidth="8.81640625" defaultRowHeight="14.5" x14ac:dyDescent="0.35"/>
  <cols>
    <col min="1" max="1" width="4.453125" bestFit="1" customWidth="1"/>
    <col min="3" max="3" width="30.54296875" customWidth="1"/>
    <col min="4" max="4" width="10.81640625" style="28" customWidth="1"/>
    <col min="5" max="5" width="11.81640625" style="90" customWidth="1"/>
    <col min="6" max="6" width="9.453125" style="116" bestFit="1" customWidth="1"/>
    <col min="7" max="7" width="13.453125" style="36" bestFit="1" customWidth="1"/>
    <col min="8" max="8" width="9" style="36" bestFit="1" customWidth="1"/>
    <col min="9" max="9" width="7.81640625" style="36" bestFit="1" customWidth="1"/>
    <col min="10" max="10" width="8.81640625" style="36" bestFit="1" customWidth="1"/>
    <col min="11" max="11" width="8.81640625" style="36" customWidth="1"/>
    <col min="12" max="12" width="7.1796875" style="36" bestFit="1" customWidth="1"/>
    <col min="13" max="13" width="9.453125" style="68" bestFit="1" customWidth="1"/>
    <col min="14" max="14" width="10" style="68" bestFit="1" customWidth="1"/>
    <col min="15" max="15" width="10.1796875" style="57" customWidth="1"/>
    <col min="16" max="16" width="10.453125" style="57" customWidth="1"/>
    <col min="17" max="17" width="6.453125" style="68" bestFit="1" customWidth="1"/>
    <col min="18" max="18" width="10.81640625" style="1" customWidth="1"/>
    <col min="19" max="19" width="19.54296875" style="1" bestFit="1" customWidth="1"/>
    <col min="20" max="20" width="8.453125" style="1" customWidth="1"/>
    <col min="21" max="21" width="11.81640625" style="20" bestFit="1" customWidth="1"/>
    <col min="22" max="22" width="11.81640625" style="4" bestFit="1" customWidth="1"/>
    <col min="23" max="23" width="11.81640625" style="4" customWidth="1"/>
    <col min="24" max="24" width="12.54296875" style="89" bestFit="1" customWidth="1"/>
    <col min="25" max="25" width="10" style="89" bestFit="1" customWidth="1"/>
    <col min="26" max="26" width="12.1796875" style="57" bestFit="1" customWidth="1"/>
    <col min="27" max="27" width="12.1796875" style="57" customWidth="1"/>
    <col min="28" max="28" width="10.453125" style="57" customWidth="1"/>
    <col min="29" max="29" width="12" style="1" customWidth="1"/>
    <col min="30" max="30" width="13.453125" style="4" bestFit="1" customWidth="1"/>
    <col min="31" max="31" width="11.81640625" style="1" bestFit="1" customWidth="1"/>
    <col min="32" max="32" width="32.81640625" bestFit="1" customWidth="1"/>
    <col min="36" max="36" width="9.453125" customWidth="1"/>
    <col min="41" max="42" width="10.1796875" bestFit="1" customWidth="1"/>
    <col min="43" max="43" width="9.54296875" customWidth="1"/>
  </cols>
  <sheetData>
    <row r="1" spans="1:43" ht="26.15" customHeight="1" x14ac:dyDescent="0.35">
      <c r="A1" t="s">
        <v>347</v>
      </c>
      <c r="B1" t="s">
        <v>348</v>
      </c>
      <c r="C1" t="s">
        <v>1</v>
      </c>
      <c r="D1" s="28" t="s">
        <v>349</v>
      </c>
      <c r="E1" s="90" t="s">
        <v>350</v>
      </c>
      <c r="F1" s="116" t="s">
        <v>351</v>
      </c>
      <c r="G1" s="36" t="s">
        <v>10</v>
      </c>
      <c r="H1" s="36" t="s">
        <v>352</v>
      </c>
      <c r="I1" s="36" t="s">
        <v>353</v>
      </c>
      <c r="J1" s="36" t="s">
        <v>354</v>
      </c>
      <c r="K1" s="36" t="s">
        <v>355</v>
      </c>
      <c r="L1" s="36" t="s">
        <v>356</v>
      </c>
      <c r="M1" s="66" t="s">
        <v>357</v>
      </c>
      <c r="N1" s="66" t="s">
        <v>358</v>
      </c>
      <c r="O1" s="57" t="s">
        <v>359</v>
      </c>
      <c r="P1" s="57" t="s">
        <v>3</v>
      </c>
      <c r="Q1" s="68" t="s">
        <v>360</v>
      </c>
      <c r="R1" s="1" t="s">
        <v>361</v>
      </c>
      <c r="S1" s="1" t="s">
        <v>362</v>
      </c>
      <c r="T1" s="1" t="s">
        <v>363</v>
      </c>
      <c r="U1" s="69" t="s">
        <v>364</v>
      </c>
      <c r="V1" s="69" t="s">
        <v>365</v>
      </c>
      <c r="W1" s="69" t="s">
        <v>366</v>
      </c>
      <c r="X1" s="88" t="s">
        <v>367</v>
      </c>
      <c r="Y1" s="88" t="s">
        <v>368</v>
      </c>
      <c r="Z1" s="57" t="s">
        <v>369</v>
      </c>
      <c r="AA1" s="57" t="s">
        <v>370</v>
      </c>
      <c r="AB1" s="18" t="s">
        <v>371</v>
      </c>
      <c r="AC1" s="8" t="s">
        <v>372</v>
      </c>
      <c r="AD1" s="12" t="s">
        <v>373</v>
      </c>
      <c r="AE1" s="8" t="s">
        <v>374</v>
      </c>
      <c r="AF1" t="s">
        <v>375</v>
      </c>
      <c r="AH1" t="s">
        <v>376</v>
      </c>
      <c r="AI1" t="s">
        <v>2</v>
      </c>
      <c r="AJ1" t="s">
        <v>377</v>
      </c>
      <c r="AK1" t="s">
        <v>378</v>
      </c>
      <c r="AL1" t="s">
        <v>379</v>
      </c>
      <c r="AM1" t="s">
        <v>380</v>
      </c>
      <c r="AN1" t="s">
        <v>381</v>
      </c>
    </row>
    <row r="2" spans="1:43" x14ac:dyDescent="0.35">
      <c r="A2" s="6"/>
      <c r="B2" s="6">
        <f>Database!A2</f>
        <v>1</v>
      </c>
      <c r="C2" s="6" t="str">
        <f>Database!B2</f>
        <v>Gitte Bernhard</v>
      </c>
      <c r="D2" s="6" t="e">
        <f>Database!#REF!</f>
        <v>#REF!</v>
      </c>
      <c r="E2" s="9"/>
      <c r="F2" s="117">
        <f>Database!J2</f>
        <v>0</v>
      </c>
      <c r="G2" s="87">
        <f>Database!K2</f>
        <v>0</v>
      </c>
      <c r="H2" s="101">
        <f>Database!M2</f>
        <v>0</v>
      </c>
      <c r="I2" s="83">
        <f>Database!L2</f>
        <v>0</v>
      </c>
      <c r="J2" s="83">
        <f>Database!P2</f>
        <v>0</v>
      </c>
      <c r="K2" s="101" t="e">
        <f>Database!#REF!</f>
        <v>#REF!</v>
      </c>
      <c r="L2" s="85" t="e">
        <f>Database!#REF!</f>
        <v>#REF!</v>
      </c>
      <c r="M2" s="86" t="e">
        <f>Database!#REF!</f>
        <v>#REF!</v>
      </c>
      <c r="N2" s="84">
        <f>Database!Q2</f>
        <v>0</v>
      </c>
      <c r="O2" s="18">
        <f>Database!C2</f>
        <v>45502</v>
      </c>
      <c r="P2" s="18">
        <f>Database!D2</f>
        <v>45506</v>
      </c>
      <c r="Q2" s="67">
        <f>P2-O2</f>
        <v>4</v>
      </c>
      <c r="R2" s="8">
        <f>Database!H2</f>
        <v>0</v>
      </c>
      <c r="S2" s="38"/>
      <c r="T2" s="8">
        <f t="shared" ref="T2:T14" si="0">P2-O2</f>
        <v>4</v>
      </c>
      <c r="U2" s="70">
        <f>'booking nr'!R3</f>
        <v>3620</v>
      </c>
      <c r="V2" s="12">
        <f>IF(G2&gt;1,'booking nr'!AC3,0)</f>
        <v>0</v>
      </c>
      <c r="W2" s="12" t="e">
        <f>Database!#REF!</f>
        <v>#REF!</v>
      </c>
      <c r="X2" s="98" t="e">
        <f>U2+V2+W2</f>
        <v>#REF!</v>
      </c>
      <c r="Y2" s="99">
        <f>IF(T2&lt;2,(statestik!M23*'book indtastning'!I2)+(statestik!M23*'book indtastning'!L2),0)</f>
        <v>0</v>
      </c>
      <c r="Z2" s="96">
        <f>IF(N2=$AG$2,(I2+L2)*Q2*'Indtastning data'!$D$10,0)</f>
        <v>0</v>
      </c>
      <c r="AA2" s="96" t="e">
        <f>-(X2/100*F2)</f>
        <v>#REF!</v>
      </c>
      <c r="AB2" s="67"/>
      <c r="AC2" s="8"/>
      <c r="AD2" s="97" t="e">
        <f>X2+Y2+Z2+AA2+AB2+AC2</f>
        <v>#REF!</v>
      </c>
      <c r="AE2" s="75">
        <f>E2</f>
        <v>0</v>
      </c>
      <c r="AG2" s="37" t="s">
        <v>382</v>
      </c>
      <c r="AH2">
        <f>T2</f>
        <v>4</v>
      </c>
      <c r="AI2" s="236">
        <f>O2</f>
        <v>45502</v>
      </c>
      <c r="AJ2">
        <f>IF(AND(AI2&gt;=$AO$3,AI2&lt;$AP$3),AH2,0)</f>
        <v>0</v>
      </c>
      <c r="AK2">
        <f>IF(AND(AI2&gt;=$AO$4,AI2&lt;$AP$4),AH2,0)</f>
        <v>0</v>
      </c>
      <c r="AL2">
        <f>IF(AND(AI2&gt;=$AO$5,AI2&lt;$AP$5),AH2,0)</f>
        <v>0</v>
      </c>
      <c r="AM2">
        <f>IF(AND(AI2&gt;=$AO$6,AI2&lt;$AP$6),AH2,0)</f>
        <v>0</v>
      </c>
      <c r="AN2">
        <f>IF(AND(AI2&gt;=$AO$7,AI2&lt;$AP$7),AH2,0)</f>
        <v>0</v>
      </c>
    </row>
    <row r="3" spans="1:43" x14ac:dyDescent="0.35">
      <c r="A3" s="6"/>
      <c r="B3" s="6">
        <f>Database!A3</f>
        <v>2</v>
      </c>
      <c r="C3" s="6" t="str">
        <f>Database!B3</f>
        <v xml:space="preserve">Henrik </v>
      </c>
      <c r="D3" s="6" t="e">
        <f>Database!#REF!</f>
        <v>#REF!</v>
      </c>
      <c r="E3" s="9"/>
      <c r="F3" s="117">
        <f>Database!J3</f>
        <v>0</v>
      </c>
      <c r="G3" s="87">
        <f>Database!K3</f>
        <v>1</v>
      </c>
      <c r="H3" s="101">
        <f>Database!M3</f>
        <v>0</v>
      </c>
      <c r="I3" s="83">
        <f>Database!L3</f>
        <v>1</v>
      </c>
      <c r="J3" s="83">
        <f>Database!P3</f>
        <v>0</v>
      </c>
      <c r="K3" s="101" t="e">
        <f>Database!#REF!</f>
        <v>#REF!</v>
      </c>
      <c r="L3" s="85" t="e">
        <f>Database!#REF!</f>
        <v>#REF!</v>
      </c>
      <c r="M3" s="86" t="e">
        <f>Database!#REF!</f>
        <v>#REF!</v>
      </c>
      <c r="N3" s="84" t="str">
        <f>Database!Q3</f>
        <v>ja</v>
      </c>
      <c r="O3" s="18">
        <f>Database!C3</f>
        <v>45417</v>
      </c>
      <c r="P3" s="18">
        <f>Database!D3</f>
        <v>45424</v>
      </c>
      <c r="Q3" s="67">
        <f t="shared" ref="Q3:Q66" si="1">P3-O3</f>
        <v>7</v>
      </c>
      <c r="R3" s="8">
        <f>Database!H3</f>
        <v>0</v>
      </c>
      <c r="S3" s="38"/>
      <c r="T3" s="8">
        <f t="shared" si="0"/>
        <v>7</v>
      </c>
      <c r="U3" s="70">
        <f>'booking nr'!R4</f>
        <v>6335</v>
      </c>
      <c r="V3" s="12">
        <f>IF(G3&gt;1,'booking nr'!AC4,0)</f>
        <v>0</v>
      </c>
      <c r="W3" s="12" t="e">
        <f>Database!#REF!</f>
        <v>#REF!</v>
      </c>
      <c r="X3" s="98" t="e">
        <f t="shared" ref="X3:X14" si="2">U3+V3+W3</f>
        <v>#REF!</v>
      </c>
      <c r="Y3" s="99">
        <f>IF(T3&lt;2,(statestik!M24*'book indtastning'!I3)+(statestik!M24*'book indtastning'!L3),0)</f>
        <v>0</v>
      </c>
      <c r="Z3" s="96">
        <f>IF(N3=$AG$2,(I3+L3)*Q3*'Indtastning data'!$D$10,0)</f>
        <v>0</v>
      </c>
      <c r="AA3" s="96" t="e">
        <f t="shared" ref="AA3:AA14" si="3">-(X3/100*F3)</f>
        <v>#REF!</v>
      </c>
      <c r="AB3" s="67"/>
      <c r="AC3" s="8"/>
      <c r="AD3" s="97" t="e">
        <f t="shared" ref="AD3:AD14" si="4">X3+Y3+Z3+AA3+AB3+AC3</f>
        <v>#REF!</v>
      </c>
      <c r="AE3" s="75">
        <f t="shared" ref="AE3:AE8" si="5">E3</f>
        <v>0</v>
      </c>
      <c r="AH3">
        <f t="shared" ref="AH3:AH10" si="6">T3</f>
        <v>7</v>
      </c>
      <c r="AI3" s="236">
        <f t="shared" ref="AI3:AI10" si="7">O3</f>
        <v>45417</v>
      </c>
      <c r="AJ3">
        <f t="shared" ref="AJ3:AJ10" si="8">IF(AND(AI3&gt;=$AO$3,AI3&lt;$AP$3),AH3,0)</f>
        <v>0</v>
      </c>
      <c r="AK3">
        <f t="shared" ref="AK3:AK10" si="9">IF(AND(AI3&gt;=$AO$4,AI3&lt;$AP$4),AH3,0)</f>
        <v>0</v>
      </c>
      <c r="AL3">
        <f t="shared" ref="AL3:AL10" si="10">IF(AND(AI3&gt;=$AO$5,AI3&lt;$AP$5),AH3,0)</f>
        <v>0</v>
      </c>
      <c r="AM3">
        <f t="shared" ref="AM3:AM10" si="11">IF(AND(AI3&gt;=$AO$6,AI3&lt;$AP$6),AH3,0)</f>
        <v>0</v>
      </c>
      <c r="AN3">
        <f t="shared" ref="AN3:AN10" si="12">IF(AND(AI3&gt;=$AO$7,AI3&lt;$AP$7),AH3,0)</f>
        <v>0</v>
      </c>
      <c r="AO3" s="42">
        <v>43586</v>
      </c>
      <c r="AP3" s="42">
        <v>43616</v>
      </c>
      <c r="AQ3" t="e">
        <f>AJ213</f>
        <v>#DIV/0!</v>
      </c>
    </row>
    <row r="4" spans="1:43" x14ac:dyDescent="0.35">
      <c r="A4" s="6"/>
      <c r="B4" s="6">
        <f>Database!A4</f>
        <v>3</v>
      </c>
      <c r="C4" s="6" t="str">
        <f>Database!B4</f>
        <v xml:space="preserve">Henrik </v>
      </c>
      <c r="D4" s="6" t="e">
        <f>Database!#REF!</f>
        <v>#REF!</v>
      </c>
      <c r="E4" s="9"/>
      <c r="F4" s="117">
        <f>Database!J4</f>
        <v>0</v>
      </c>
      <c r="G4" s="87">
        <f>Database!K4</f>
        <v>1</v>
      </c>
      <c r="H4" s="101">
        <f>Database!M4</f>
        <v>0</v>
      </c>
      <c r="I4" s="83">
        <f>Database!L4</f>
        <v>1</v>
      </c>
      <c r="J4" s="83">
        <f>Database!P4</f>
        <v>0</v>
      </c>
      <c r="K4" s="101" t="e">
        <f>Database!#REF!</f>
        <v>#REF!</v>
      </c>
      <c r="L4" s="85" t="e">
        <f>Database!#REF!</f>
        <v>#REF!</v>
      </c>
      <c r="M4" s="86" t="e">
        <f>Database!#REF!</f>
        <v>#REF!</v>
      </c>
      <c r="N4" s="84" t="str">
        <f>Database!Q4</f>
        <v>ja</v>
      </c>
      <c r="O4" s="18">
        <f>Database!C4</f>
        <v>45487</v>
      </c>
      <c r="P4" s="18">
        <f>Database!D4</f>
        <v>45501</v>
      </c>
      <c r="Q4" s="67">
        <f t="shared" si="1"/>
        <v>14</v>
      </c>
      <c r="R4" s="8">
        <f>Database!H4</f>
        <v>0</v>
      </c>
      <c r="S4" s="8"/>
      <c r="T4" s="8">
        <f t="shared" si="0"/>
        <v>14</v>
      </c>
      <c r="U4" s="70">
        <f>'booking nr'!R5</f>
        <v>12670</v>
      </c>
      <c r="V4" s="12">
        <f>IF(G4&gt;1,'booking nr'!AC5,0)</f>
        <v>0</v>
      </c>
      <c r="W4" s="12" t="e">
        <f>Database!#REF!</f>
        <v>#REF!</v>
      </c>
      <c r="X4" s="98" t="e">
        <f t="shared" si="2"/>
        <v>#REF!</v>
      </c>
      <c r="Y4" s="99">
        <f>IF(T4&lt;2,(statestik!M25*'book indtastning'!I4)+(statestik!M25*'book indtastning'!L4),0)</f>
        <v>0</v>
      </c>
      <c r="Z4" s="96">
        <f>IF(N4=$AG$2,(I4+L4)*Q4*'Indtastning data'!$D$10,0)</f>
        <v>0</v>
      </c>
      <c r="AA4" s="96" t="e">
        <f t="shared" si="3"/>
        <v>#REF!</v>
      </c>
      <c r="AB4" s="67"/>
      <c r="AC4" s="8"/>
      <c r="AD4" s="97" t="e">
        <f t="shared" si="4"/>
        <v>#REF!</v>
      </c>
      <c r="AE4" s="75">
        <f t="shared" si="5"/>
        <v>0</v>
      </c>
      <c r="AH4">
        <f t="shared" si="6"/>
        <v>14</v>
      </c>
      <c r="AI4" s="236">
        <f t="shared" si="7"/>
        <v>45487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 s="42">
        <v>43617</v>
      </c>
      <c r="AP4" s="42">
        <v>43646</v>
      </c>
      <c r="AQ4" t="e">
        <f>AK213</f>
        <v>#DIV/0!</v>
      </c>
    </row>
    <row r="5" spans="1:43" x14ac:dyDescent="0.35">
      <c r="A5" s="6"/>
      <c r="B5" s="6">
        <f>Database!A5</f>
        <v>4</v>
      </c>
      <c r="C5" s="6" t="str">
        <f>Database!B5</f>
        <v>Susanne &amp; Erik xx</v>
      </c>
      <c r="D5" s="6" t="e">
        <f>Database!#REF!</f>
        <v>#REF!</v>
      </c>
      <c r="E5" s="9"/>
      <c r="F5" s="117">
        <f>Database!J5</f>
        <v>10</v>
      </c>
      <c r="G5" s="87">
        <f>Database!K5</f>
        <v>1</v>
      </c>
      <c r="H5" s="101" t="str">
        <f>Database!M5</f>
        <v>erpe67@gmail.com</v>
      </c>
      <c r="I5" s="83">
        <f>Database!L5</f>
        <v>2</v>
      </c>
      <c r="J5" s="83">
        <f>Database!P5</f>
        <v>0</v>
      </c>
      <c r="K5" s="101" t="e">
        <f>Database!#REF!</f>
        <v>#REF!</v>
      </c>
      <c r="L5" s="85" t="e">
        <f>Database!#REF!</f>
        <v>#REF!</v>
      </c>
      <c r="M5" s="86" t="e">
        <f>Database!#REF!</f>
        <v>#REF!</v>
      </c>
      <c r="N5" s="84" t="str">
        <f>Database!Q5</f>
        <v>ja</v>
      </c>
      <c r="O5" s="18">
        <f>Database!C5</f>
        <v>45479</v>
      </c>
      <c r="P5" s="18">
        <f>Database!D5</f>
        <v>45486</v>
      </c>
      <c r="Q5" s="67">
        <f t="shared" si="1"/>
        <v>7</v>
      </c>
      <c r="R5" s="8">
        <f>Database!H5</f>
        <v>0</v>
      </c>
      <c r="S5" s="8"/>
      <c r="T5" s="8">
        <f t="shared" si="0"/>
        <v>7</v>
      </c>
      <c r="U5" s="70">
        <f>'booking nr'!R6</f>
        <v>6335</v>
      </c>
      <c r="V5" s="12">
        <f>IF(G5&gt;1,'booking nr'!AC6,0)</f>
        <v>0</v>
      </c>
      <c r="W5" s="12" t="e">
        <f>Database!#REF!</f>
        <v>#REF!</v>
      </c>
      <c r="X5" s="98" t="e">
        <f t="shared" si="2"/>
        <v>#REF!</v>
      </c>
      <c r="Y5" s="99">
        <f>IF(T5&lt;2,(statestik!M26*'book indtastning'!I5)+(statestik!M26*'book indtastning'!L5),0)</f>
        <v>0</v>
      </c>
      <c r="Z5" s="96">
        <f>IF(N5=$AG$2,(I5+L5)*Q5*'Indtastning data'!$D$10,0)</f>
        <v>0</v>
      </c>
      <c r="AA5" s="96" t="e">
        <f t="shared" si="3"/>
        <v>#REF!</v>
      </c>
      <c r="AB5" s="67"/>
      <c r="AC5" s="8"/>
      <c r="AD5" s="97" t="e">
        <f t="shared" si="4"/>
        <v>#REF!</v>
      </c>
      <c r="AE5" s="75">
        <f t="shared" si="5"/>
        <v>0</v>
      </c>
      <c r="AH5">
        <f t="shared" si="6"/>
        <v>7</v>
      </c>
      <c r="AI5" s="236">
        <f t="shared" si="7"/>
        <v>45479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 s="42">
        <v>43647</v>
      </c>
      <c r="AP5" s="42">
        <v>43677</v>
      </c>
      <c r="AQ5" t="e">
        <f>AL213</f>
        <v>#DIV/0!</v>
      </c>
    </row>
    <row r="6" spans="1:43" x14ac:dyDescent="0.35">
      <c r="A6" s="6"/>
      <c r="B6" s="6">
        <f>Database!A6</f>
        <v>5</v>
      </c>
      <c r="C6" s="6" t="str">
        <f>Database!B6</f>
        <v>Sonja Schulz</v>
      </c>
      <c r="D6" s="6" t="e">
        <f>Database!#REF!</f>
        <v>#REF!</v>
      </c>
      <c r="E6" s="100"/>
      <c r="F6" s="117">
        <f>Database!J6</f>
        <v>10</v>
      </c>
      <c r="G6" s="87">
        <f>Database!K6</f>
        <v>1</v>
      </c>
      <c r="H6" s="101">
        <f>Database!M6</f>
        <v>0</v>
      </c>
      <c r="I6" s="83">
        <f>Database!L6</f>
        <v>2</v>
      </c>
      <c r="J6" s="83">
        <f>Database!P6</f>
        <v>0</v>
      </c>
      <c r="K6" s="101" t="e">
        <f>Database!#REF!</f>
        <v>#REF!</v>
      </c>
      <c r="L6" s="85" t="e">
        <f>Database!#REF!</f>
        <v>#REF!</v>
      </c>
      <c r="M6" s="86" t="e">
        <f>Database!#REF!</f>
        <v>#REF!</v>
      </c>
      <c r="N6" s="84" t="str">
        <f>Database!Q6</f>
        <v>ja</v>
      </c>
      <c r="O6" s="18">
        <f>Database!C6</f>
        <v>45563</v>
      </c>
      <c r="P6" s="18">
        <f>Database!D6</f>
        <v>45570</v>
      </c>
      <c r="Q6" s="67">
        <f t="shared" si="1"/>
        <v>7</v>
      </c>
      <c r="R6" s="8">
        <f>Database!H6</f>
        <v>0</v>
      </c>
      <c r="S6" s="8"/>
      <c r="T6" s="8">
        <f t="shared" si="0"/>
        <v>7</v>
      </c>
      <c r="U6" s="70">
        <f>'booking nr'!R7</f>
        <v>6335</v>
      </c>
      <c r="V6" s="12">
        <f>IF(G6&gt;1,'booking nr'!AC7,0)</f>
        <v>0</v>
      </c>
      <c r="W6" s="12" t="e">
        <f>Database!#REF!</f>
        <v>#REF!</v>
      </c>
      <c r="X6" s="98" t="e">
        <f t="shared" si="2"/>
        <v>#REF!</v>
      </c>
      <c r="Y6" s="99">
        <f>IF(T6&lt;2,(statestik!M27*'book indtastning'!I6)+(statestik!M27*'book indtastning'!L6),0)</f>
        <v>0</v>
      </c>
      <c r="Z6" s="96">
        <f>IF(N6=$AG$2,(I6+L6)*Q6*'Indtastning data'!$D$10,0)</f>
        <v>0</v>
      </c>
      <c r="AA6" s="96" t="e">
        <f t="shared" si="3"/>
        <v>#REF!</v>
      </c>
      <c r="AB6" s="67"/>
      <c r="AC6" s="8"/>
      <c r="AD6" s="97" t="e">
        <f t="shared" si="4"/>
        <v>#REF!</v>
      </c>
      <c r="AE6" s="75">
        <f t="shared" si="5"/>
        <v>0</v>
      </c>
      <c r="AH6">
        <f t="shared" si="6"/>
        <v>7</v>
      </c>
      <c r="AI6" s="236">
        <f t="shared" si="7"/>
        <v>45563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 s="42">
        <v>43678</v>
      </c>
      <c r="AP6" s="42">
        <v>43708</v>
      </c>
      <c r="AQ6" t="e">
        <f>AM213</f>
        <v>#DIV/0!</v>
      </c>
    </row>
    <row r="7" spans="1:43" x14ac:dyDescent="0.35">
      <c r="A7" s="6"/>
      <c r="B7" s="6">
        <f>Database!A7</f>
        <v>6</v>
      </c>
      <c r="C7" s="6" t="str">
        <f>Database!B7</f>
        <v>Nulle &amp;co</v>
      </c>
      <c r="D7" s="6" t="e">
        <f>Database!#REF!</f>
        <v>#REF!</v>
      </c>
      <c r="E7" s="100"/>
      <c r="F7" s="117">
        <f>Database!J7</f>
        <v>15</v>
      </c>
      <c r="G7" s="87">
        <f>Database!K7</f>
        <v>2</v>
      </c>
      <c r="H7" s="101">
        <f>Database!M7</f>
        <v>0</v>
      </c>
      <c r="I7" s="83">
        <f>Database!L7</f>
        <v>4</v>
      </c>
      <c r="J7" s="83">
        <f>Database!P7</f>
        <v>0</v>
      </c>
      <c r="K7" s="101" t="e">
        <f>Database!#REF!</f>
        <v>#REF!</v>
      </c>
      <c r="L7" s="85" t="e">
        <f>Database!#REF!</f>
        <v>#REF!</v>
      </c>
      <c r="M7" s="86" t="e">
        <f>Database!#REF!</f>
        <v>#REF!</v>
      </c>
      <c r="N7" s="84" t="str">
        <f>Database!Q7</f>
        <v>ja</v>
      </c>
      <c r="O7" s="18">
        <f>Database!C7</f>
        <v>45461</v>
      </c>
      <c r="P7" s="18">
        <f>Database!D7</f>
        <v>45464</v>
      </c>
      <c r="Q7" s="67">
        <f t="shared" si="1"/>
        <v>3</v>
      </c>
      <c r="R7" s="8">
        <f>Database!H7</f>
        <v>0</v>
      </c>
      <c r="S7" s="8"/>
      <c r="T7" s="8">
        <f t="shared" si="0"/>
        <v>3</v>
      </c>
      <c r="U7" s="70">
        <f>'booking nr'!R8</f>
        <v>2715</v>
      </c>
      <c r="V7" s="12" t="e">
        <f>IF(G7&gt;1,'booking nr'!AC8,0)</f>
        <v>#REF!</v>
      </c>
      <c r="W7" s="12" t="e">
        <f>Database!#REF!</f>
        <v>#REF!</v>
      </c>
      <c r="X7" s="98" t="e">
        <f t="shared" si="2"/>
        <v>#REF!</v>
      </c>
      <c r="Y7" s="99">
        <f>IF(T7&lt;2,(statestik!M28*'book indtastning'!I7)+(statestik!M28*'book indtastning'!L7),0)</f>
        <v>0</v>
      </c>
      <c r="Z7" s="96">
        <f>IF(N7=$AG$2,(I7+L7)*Q7*'Indtastning data'!$D$10,0)</f>
        <v>0</v>
      </c>
      <c r="AA7" s="96" t="e">
        <f t="shared" si="3"/>
        <v>#REF!</v>
      </c>
      <c r="AB7" s="67"/>
      <c r="AC7" s="8"/>
      <c r="AD7" s="97" t="e">
        <f t="shared" si="4"/>
        <v>#REF!</v>
      </c>
      <c r="AE7" s="75">
        <f t="shared" si="5"/>
        <v>0</v>
      </c>
      <c r="AH7">
        <f t="shared" si="6"/>
        <v>3</v>
      </c>
      <c r="AI7" s="236">
        <f t="shared" si="7"/>
        <v>45461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0</v>
      </c>
      <c r="AO7" s="42">
        <v>43709</v>
      </c>
      <c r="AP7" s="42">
        <v>43738</v>
      </c>
      <c r="AQ7" t="e">
        <f>AN213</f>
        <v>#DIV/0!</v>
      </c>
    </row>
    <row r="8" spans="1:43" x14ac:dyDescent="0.35">
      <c r="A8" s="6"/>
      <c r="B8" s="6">
        <f>Database!A8</f>
        <v>7</v>
      </c>
      <c r="C8" s="6" t="str">
        <f>Database!B8</f>
        <v>Ralf Redlich &amp; co</v>
      </c>
      <c r="D8" s="6" t="e">
        <f>Database!#REF!</f>
        <v>#REF!</v>
      </c>
      <c r="E8" s="9"/>
      <c r="F8" s="117">
        <f>Database!J8</f>
        <v>10</v>
      </c>
      <c r="G8" s="87">
        <f>Database!K8</f>
        <v>2</v>
      </c>
      <c r="H8" s="101">
        <f>Database!M8</f>
        <v>0</v>
      </c>
      <c r="I8" s="83">
        <f>Database!L8</f>
        <v>4</v>
      </c>
      <c r="J8" s="83">
        <f>Database!P8</f>
        <v>0</v>
      </c>
      <c r="K8" s="101" t="e">
        <f>Database!#REF!</f>
        <v>#REF!</v>
      </c>
      <c r="L8" s="85" t="e">
        <f>Database!#REF!</f>
        <v>#REF!</v>
      </c>
      <c r="M8" s="86" t="e">
        <f>Database!#REF!</f>
        <v>#REF!</v>
      </c>
      <c r="N8" s="84" t="str">
        <f>Database!Q8</f>
        <v>ja</v>
      </c>
      <c r="O8" s="18">
        <f>Database!C8</f>
        <v>45460</v>
      </c>
      <c r="P8" s="18">
        <f>Database!D8</f>
        <v>45467</v>
      </c>
      <c r="Q8" s="67">
        <f t="shared" si="1"/>
        <v>7</v>
      </c>
      <c r="R8" s="8">
        <f>Database!H8</f>
        <v>0</v>
      </c>
      <c r="S8" s="8"/>
      <c r="T8" s="8">
        <f t="shared" si="0"/>
        <v>7</v>
      </c>
      <c r="U8" s="70">
        <f>'booking nr'!R9</f>
        <v>6335</v>
      </c>
      <c r="V8" s="12" t="e">
        <f>IF(G8&gt;1,'booking nr'!AC9,0)</f>
        <v>#REF!</v>
      </c>
      <c r="W8" s="12" t="e">
        <f>Database!#REF!</f>
        <v>#REF!</v>
      </c>
      <c r="X8" s="98" t="e">
        <f t="shared" si="2"/>
        <v>#REF!</v>
      </c>
      <c r="Y8" s="99">
        <f>IF(T8&lt;2,(statestik!M29*'book indtastning'!I8)+(statestik!M29*'book indtastning'!L8),0)</f>
        <v>0</v>
      </c>
      <c r="Z8" s="96">
        <f>IF(N8=$AG$2,(I8+L8)*Q8*'Indtastning data'!$D$10,0)</f>
        <v>0</v>
      </c>
      <c r="AA8" s="96" t="e">
        <f t="shared" si="3"/>
        <v>#REF!</v>
      </c>
      <c r="AB8" s="67"/>
      <c r="AC8" s="8"/>
      <c r="AD8" s="97" t="e">
        <f t="shared" si="4"/>
        <v>#REF!</v>
      </c>
      <c r="AE8" s="71">
        <f t="shared" si="5"/>
        <v>0</v>
      </c>
      <c r="AH8">
        <f t="shared" si="6"/>
        <v>7</v>
      </c>
      <c r="AI8" s="236">
        <f t="shared" si="7"/>
        <v>45460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</row>
    <row r="9" spans="1:43" x14ac:dyDescent="0.35">
      <c r="A9" s="6"/>
      <c r="B9" s="6">
        <f>Database!A9</f>
        <v>8</v>
      </c>
      <c r="C9" s="6" t="str">
        <f>Database!B9</f>
        <v>Louise Hj Krøjgaard</v>
      </c>
      <c r="D9" s="6" t="e">
        <f>Database!#REF!</f>
        <v>#REF!</v>
      </c>
      <c r="E9" s="9"/>
      <c r="F9" s="117">
        <f>Database!J9</f>
        <v>10</v>
      </c>
      <c r="G9" s="87">
        <f>Database!K9</f>
        <v>1</v>
      </c>
      <c r="H9" s="101">
        <f>Database!M9</f>
        <v>0</v>
      </c>
      <c r="I9" s="83">
        <f>Database!L9</f>
        <v>2</v>
      </c>
      <c r="J9" s="83">
        <f>Database!P9</f>
        <v>0</v>
      </c>
      <c r="K9" s="101" t="e">
        <f>Database!#REF!</f>
        <v>#REF!</v>
      </c>
      <c r="L9" s="85" t="e">
        <f>Database!#REF!</f>
        <v>#REF!</v>
      </c>
      <c r="M9" s="86" t="e">
        <f>Database!#REF!</f>
        <v>#REF!</v>
      </c>
      <c r="N9" s="84" t="str">
        <f>Database!Q9</f>
        <v>ja</v>
      </c>
      <c r="O9" s="18">
        <f>Database!C9</f>
        <v>45480</v>
      </c>
      <c r="P9" s="18">
        <f>Database!D9</f>
        <v>45487</v>
      </c>
      <c r="Q9" s="67">
        <f t="shared" si="1"/>
        <v>7</v>
      </c>
      <c r="R9" s="8">
        <f>Database!H9</f>
        <v>0</v>
      </c>
      <c r="S9" s="8"/>
      <c r="T9" s="8">
        <f t="shared" si="0"/>
        <v>7</v>
      </c>
      <c r="U9" s="70">
        <f>'booking nr'!R10</f>
        <v>6335</v>
      </c>
      <c r="V9" s="12">
        <f>IF(G9&gt;1,'booking nr'!AC10,0)</f>
        <v>0</v>
      </c>
      <c r="W9" s="12" t="e">
        <f>Database!#REF!</f>
        <v>#REF!</v>
      </c>
      <c r="X9" s="98" t="e">
        <f t="shared" si="2"/>
        <v>#REF!</v>
      </c>
      <c r="Y9" s="99">
        <f>IF(T9&lt;2,(statestik!M30*'book indtastning'!I9)+(statestik!M30*'book indtastning'!L9),0)</f>
        <v>0</v>
      </c>
      <c r="Z9" s="96">
        <f>IF(N9=$AG$2,(I9+L9)*Q9*'Indtastning data'!$D$10,0)</f>
        <v>0</v>
      </c>
      <c r="AA9" s="96" t="e">
        <f t="shared" si="3"/>
        <v>#REF!</v>
      </c>
      <c r="AB9" s="67"/>
      <c r="AC9" s="8"/>
      <c r="AD9" s="97" t="e">
        <f t="shared" si="4"/>
        <v>#REF!</v>
      </c>
      <c r="AE9" s="71">
        <f t="shared" ref="AE9:AE14" si="13">E9</f>
        <v>0</v>
      </c>
      <c r="AH9">
        <f t="shared" si="6"/>
        <v>7</v>
      </c>
      <c r="AI9" s="236">
        <f t="shared" si="7"/>
        <v>45480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</row>
    <row r="10" spans="1:43" x14ac:dyDescent="0.35">
      <c r="A10" s="6"/>
      <c r="B10" s="6">
        <f>Database!A10</f>
        <v>9</v>
      </c>
      <c r="C10" s="6" t="str">
        <f>Database!B10</f>
        <v>Maria Aa Løvenstrøm</v>
      </c>
      <c r="D10" s="6" t="e">
        <f>Database!#REF!</f>
        <v>#REF!</v>
      </c>
      <c r="E10" s="9"/>
      <c r="F10" s="117">
        <f>Database!J10</f>
        <v>10</v>
      </c>
      <c r="G10" s="87">
        <f>Database!K10</f>
        <v>1</v>
      </c>
      <c r="H10" s="101">
        <f>Database!M10</f>
        <v>0</v>
      </c>
      <c r="I10" s="83">
        <f>Database!L10</f>
        <v>2</v>
      </c>
      <c r="J10" s="83">
        <f>Database!P10</f>
        <v>0</v>
      </c>
      <c r="K10" s="101" t="e">
        <f>Database!#REF!</f>
        <v>#REF!</v>
      </c>
      <c r="L10" s="85" t="e">
        <f>Database!#REF!</f>
        <v>#REF!</v>
      </c>
      <c r="M10" s="86" t="e">
        <f>Database!#REF!</f>
        <v>#REF!</v>
      </c>
      <c r="N10" s="84" t="str">
        <f>Database!Q10</f>
        <v>ja</v>
      </c>
      <c r="O10" s="18">
        <f>Database!C10</f>
        <v>45519</v>
      </c>
      <c r="P10" s="18">
        <f>Database!D10</f>
        <v>45522</v>
      </c>
      <c r="Q10" s="67">
        <f t="shared" si="1"/>
        <v>3</v>
      </c>
      <c r="R10" s="8">
        <f>Database!H10</f>
        <v>0</v>
      </c>
      <c r="S10" s="8"/>
      <c r="T10" s="8">
        <f t="shared" si="0"/>
        <v>3</v>
      </c>
      <c r="U10" s="70">
        <f>'booking nr'!R11</f>
        <v>2715</v>
      </c>
      <c r="V10" s="12">
        <f>IF(G10&gt;1,'booking nr'!AC11,0)</f>
        <v>0</v>
      </c>
      <c r="W10" s="12" t="e">
        <f>Database!#REF!</f>
        <v>#REF!</v>
      </c>
      <c r="X10" s="98" t="e">
        <f t="shared" si="2"/>
        <v>#REF!</v>
      </c>
      <c r="Y10" s="99">
        <f>IF(T10&lt;2,(statestik!M31*'book indtastning'!I10)+(statestik!M31*'book indtastning'!L10),0)</f>
        <v>0</v>
      </c>
      <c r="Z10" s="96">
        <f>IF(N10=$AG$2,(I10+L10)*Q10*'Indtastning data'!$D$10,0)</f>
        <v>0</v>
      </c>
      <c r="AA10" s="96" t="e">
        <f t="shared" si="3"/>
        <v>#REF!</v>
      </c>
      <c r="AB10" s="67"/>
      <c r="AC10" s="8"/>
      <c r="AD10" s="97" t="e">
        <f t="shared" si="4"/>
        <v>#REF!</v>
      </c>
      <c r="AE10" s="71">
        <f t="shared" si="13"/>
        <v>0</v>
      </c>
      <c r="AH10">
        <f t="shared" si="6"/>
        <v>3</v>
      </c>
      <c r="AI10" s="236">
        <f t="shared" si="7"/>
        <v>45519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</row>
    <row r="11" spans="1:43" x14ac:dyDescent="0.35">
      <c r="A11" s="6"/>
      <c r="B11" s="6">
        <f>Database!A11</f>
        <v>10</v>
      </c>
      <c r="C11" s="6" t="str">
        <f>Database!B11</f>
        <v>Anette Jeppesen</v>
      </c>
      <c r="D11" s="6" t="e">
        <f>Database!#REF!</f>
        <v>#REF!</v>
      </c>
      <c r="E11" s="9"/>
      <c r="F11" s="117">
        <f>Database!J11</f>
        <v>10</v>
      </c>
      <c r="G11" s="87">
        <f>Database!K11</f>
        <v>1</v>
      </c>
      <c r="H11" s="101" t="str">
        <f>Database!M11</f>
        <v>jeppesen1808@hotmail.com</v>
      </c>
      <c r="I11" s="83">
        <f>Database!L11</f>
        <v>2</v>
      </c>
      <c r="J11" s="83">
        <f>Database!P11</f>
        <v>0</v>
      </c>
      <c r="K11" s="101" t="e">
        <f>Database!#REF!</f>
        <v>#REF!</v>
      </c>
      <c r="L11" s="85" t="e">
        <f>Database!#REF!</f>
        <v>#REF!</v>
      </c>
      <c r="M11" s="86" t="e">
        <f>Database!#REF!</f>
        <v>#REF!</v>
      </c>
      <c r="N11" s="84" t="str">
        <f>Database!Q11</f>
        <v>ja</v>
      </c>
      <c r="O11" s="18">
        <f>Database!C11</f>
        <v>45427</v>
      </c>
      <c r="P11" s="18">
        <f>Database!D11</f>
        <v>45430</v>
      </c>
      <c r="Q11" s="67">
        <f t="shared" si="1"/>
        <v>3</v>
      </c>
      <c r="R11" s="8">
        <f>Database!H11</f>
        <v>0</v>
      </c>
      <c r="S11" s="8"/>
      <c r="T11" s="8">
        <f t="shared" si="0"/>
        <v>3</v>
      </c>
      <c r="U11" s="70">
        <f>'booking nr'!R12</f>
        <v>2715</v>
      </c>
      <c r="V11" s="12">
        <f>IF(G11&gt;1,'booking nr'!AC12,0)</f>
        <v>0</v>
      </c>
      <c r="W11" s="12" t="e">
        <f>Database!#REF!</f>
        <v>#REF!</v>
      </c>
      <c r="X11" s="98" t="e">
        <f t="shared" si="2"/>
        <v>#REF!</v>
      </c>
      <c r="Y11" s="99">
        <f>IF(T11&lt;2,(statestik!M32*'book indtastning'!I11)+(statestik!M32*'book indtastning'!L11),0)</f>
        <v>0</v>
      </c>
      <c r="Z11" s="96">
        <f>IF(N11=$AG$2,(I11+L11)*Q11*'Indtastning data'!$D$10,0)</f>
        <v>0</v>
      </c>
      <c r="AA11" s="96" t="e">
        <f t="shared" si="3"/>
        <v>#REF!</v>
      </c>
      <c r="AB11" s="67"/>
      <c r="AC11" s="8"/>
      <c r="AD11" s="97" t="e">
        <f t="shared" si="4"/>
        <v>#REF!</v>
      </c>
      <c r="AE11" s="71">
        <f t="shared" si="13"/>
        <v>0</v>
      </c>
      <c r="AH11">
        <f t="shared" ref="AH11:AH74" si="14">T11</f>
        <v>3</v>
      </c>
      <c r="AI11" s="236">
        <f t="shared" ref="AI11:AI74" si="15">O11</f>
        <v>45427</v>
      </c>
      <c r="AJ11">
        <f t="shared" ref="AJ11:AJ74" si="16">IF(AND(AI11&gt;=$AO$3,AI11&lt;$AP$3),AH11,0)</f>
        <v>0</v>
      </c>
      <c r="AK11">
        <f t="shared" ref="AK11:AK74" si="17">IF(AND(AI11&gt;=$AO$4,AI11&lt;$AP$4),AH11,0)</f>
        <v>0</v>
      </c>
      <c r="AL11">
        <f t="shared" ref="AL11:AL74" si="18">IF(AND(AI11&gt;=$AO$5,AI11&lt;$AP$5),AH11,0)</f>
        <v>0</v>
      </c>
      <c r="AM11">
        <f t="shared" ref="AM11:AM74" si="19">IF(AND(AI11&gt;=$AO$6,AI11&lt;$AP$6),AH11,0)</f>
        <v>0</v>
      </c>
      <c r="AN11">
        <f t="shared" ref="AN11:AN74" si="20">IF(AND(AI11&gt;=$AO$7,AI11&lt;$AP$7),AH11,0)</f>
        <v>0</v>
      </c>
    </row>
    <row r="12" spans="1:43" x14ac:dyDescent="0.35">
      <c r="A12" s="6"/>
      <c r="B12" s="6">
        <f>Database!A12</f>
        <v>11</v>
      </c>
      <c r="C12" s="6" t="str">
        <f>Database!B12</f>
        <v>Brian Skov</v>
      </c>
      <c r="D12" s="6" t="e">
        <f>Database!#REF!</f>
        <v>#REF!</v>
      </c>
      <c r="E12" s="21"/>
      <c r="F12" s="117">
        <f>Database!J12</f>
        <v>10</v>
      </c>
      <c r="G12" s="87">
        <f>Database!K12</f>
        <v>1</v>
      </c>
      <c r="H12" s="101">
        <f>Database!M12</f>
        <v>0</v>
      </c>
      <c r="I12" s="83">
        <f>Database!L12</f>
        <v>2</v>
      </c>
      <c r="J12" s="83">
        <f>Database!P12</f>
        <v>0</v>
      </c>
      <c r="K12" s="101" t="e">
        <f>Database!#REF!</f>
        <v>#REF!</v>
      </c>
      <c r="L12" s="85" t="e">
        <f>Database!#REF!</f>
        <v>#REF!</v>
      </c>
      <c r="M12" s="86" t="e">
        <f>Database!#REF!</f>
        <v>#REF!</v>
      </c>
      <c r="N12" s="84" t="str">
        <f>Database!Q12</f>
        <v>ja</v>
      </c>
      <c r="O12" s="18">
        <f>Database!C12</f>
        <v>45473</v>
      </c>
      <c r="P12" s="18">
        <f>Database!D12</f>
        <v>45480</v>
      </c>
      <c r="Q12" s="67">
        <f t="shared" si="1"/>
        <v>7</v>
      </c>
      <c r="R12" s="8">
        <f>Database!H12</f>
        <v>0</v>
      </c>
      <c r="S12" s="8"/>
      <c r="T12" s="8">
        <f t="shared" si="0"/>
        <v>7</v>
      </c>
      <c r="U12" s="70">
        <f>'booking nr'!R13</f>
        <v>6335</v>
      </c>
      <c r="V12" s="12">
        <f>IF(G12&gt;1,'booking nr'!AC13,0)</f>
        <v>0</v>
      </c>
      <c r="W12" s="12" t="e">
        <f>Database!#REF!</f>
        <v>#REF!</v>
      </c>
      <c r="X12" s="98" t="e">
        <f t="shared" si="2"/>
        <v>#REF!</v>
      </c>
      <c r="Y12" s="99">
        <f>IF(T12&lt;2,(statestik!M33*'book indtastning'!I12)+(statestik!M33*'book indtastning'!L12),0)</f>
        <v>0</v>
      </c>
      <c r="Z12" s="96">
        <f>IF(N12=$AG$2,(I12+L12)*Q12*'Indtastning data'!$D$10,0)</f>
        <v>0</v>
      </c>
      <c r="AA12" s="96" t="e">
        <f t="shared" si="3"/>
        <v>#REF!</v>
      </c>
      <c r="AB12" s="67"/>
      <c r="AC12" s="8"/>
      <c r="AD12" s="97" t="e">
        <f t="shared" si="4"/>
        <v>#REF!</v>
      </c>
      <c r="AE12" s="71">
        <f t="shared" si="13"/>
        <v>0</v>
      </c>
      <c r="AH12">
        <f t="shared" si="14"/>
        <v>7</v>
      </c>
      <c r="AI12" s="236">
        <f t="shared" si="15"/>
        <v>45473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</row>
    <row r="13" spans="1:43" x14ac:dyDescent="0.35">
      <c r="A13" s="6"/>
      <c r="B13" s="6">
        <f>Database!A13</f>
        <v>12</v>
      </c>
      <c r="C13" s="6" t="str">
        <f>Database!B13</f>
        <v>Dorte Strøm</v>
      </c>
      <c r="D13" s="6" t="e">
        <f>Database!#REF!</f>
        <v>#REF!</v>
      </c>
      <c r="E13" s="21"/>
      <c r="F13" s="117">
        <f>Database!J13</f>
        <v>10</v>
      </c>
      <c r="G13" s="87">
        <f>Database!K13</f>
        <v>1</v>
      </c>
      <c r="H13" s="101">
        <f>Database!M13</f>
        <v>0</v>
      </c>
      <c r="I13" s="83">
        <f>Database!L13</f>
        <v>2</v>
      </c>
      <c r="J13" s="83">
        <f>Database!P13</f>
        <v>0</v>
      </c>
      <c r="K13" s="101" t="e">
        <f>Database!#REF!</f>
        <v>#REF!</v>
      </c>
      <c r="L13" s="85" t="e">
        <f>Database!#REF!</f>
        <v>#REF!</v>
      </c>
      <c r="M13" s="86" t="e">
        <f>Database!#REF!</f>
        <v>#REF!</v>
      </c>
      <c r="N13" s="84" t="str">
        <f>Database!Q13</f>
        <v>ja</v>
      </c>
      <c r="O13" s="18">
        <f>Database!C13</f>
        <v>45553</v>
      </c>
      <c r="P13" s="18">
        <f>Database!D13</f>
        <v>45558</v>
      </c>
      <c r="Q13" s="67">
        <f t="shared" si="1"/>
        <v>5</v>
      </c>
      <c r="R13" s="8">
        <f>Database!H13</f>
        <v>0</v>
      </c>
      <c r="S13" s="8"/>
      <c r="T13" s="8">
        <f t="shared" si="0"/>
        <v>5</v>
      </c>
      <c r="U13" s="70">
        <f>'booking nr'!R14</f>
        <v>4525</v>
      </c>
      <c r="V13" s="12">
        <f>IF(G13&gt;1,'booking nr'!AC14,0)</f>
        <v>0</v>
      </c>
      <c r="W13" s="12" t="e">
        <f>Database!#REF!</f>
        <v>#REF!</v>
      </c>
      <c r="X13" s="98" t="e">
        <f t="shared" si="2"/>
        <v>#REF!</v>
      </c>
      <c r="Y13" s="99">
        <f>IF(T13&lt;2,(statestik!M34*'book indtastning'!I13)+(statestik!M34*'book indtastning'!L13),0)</f>
        <v>0</v>
      </c>
      <c r="Z13" s="96">
        <f>IF(N13=$AG$2,(I13+L13)*Q13*'Indtastning data'!$D$10,0)</f>
        <v>0</v>
      </c>
      <c r="AA13" s="96" t="e">
        <f t="shared" si="3"/>
        <v>#REF!</v>
      </c>
      <c r="AB13" s="67"/>
      <c r="AC13" s="8"/>
      <c r="AD13" s="97" t="e">
        <f t="shared" si="4"/>
        <v>#REF!</v>
      </c>
      <c r="AE13" s="71">
        <f t="shared" si="13"/>
        <v>0</v>
      </c>
      <c r="AH13">
        <f t="shared" si="14"/>
        <v>5</v>
      </c>
      <c r="AI13" s="236">
        <f t="shared" si="15"/>
        <v>45553</v>
      </c>
      <c r="AJ13">
        <f t="shared" si="16"/>
        <v>0</v>
      </c>
      <c r="AK13">
        <f t="shared" si="17"/>
        <v>0</v>
      </c>
      <c r="AL13">
        <f t="shared" si="18"/>
        <v>0</v>
      </c>
      <c r="AM13">
        <f t="shared" si="19"/>
        <v>0</v>
      </c>
      <c r="AN13">
        <f t="shared" si="20"/>
        <v>0</v>
      </c>
    </row>
    <row r="14" spans="1:43" x14ac:dyDescent="0.35">
      <c r="A14" s="6"/>
      <c r="B14" s="6">
        <f>Database!A14</f>
        <v>13</v>
      </c>
      <c r="C14" s="6" t="str">
        <f>Database!B14</f>
        <v>Niels E Rasmussen</v>
      </c>
      <c r="D14" s="6" t="e">
        <f>Database!#REF!</f>
        <v>#REF!</v>
      </c>
      <c r="E14" s="21"/>
      <c r="F14" s="117">
        <f>Database!J14</f>
        <v>15</v>
      </c>
      <c r="G14" s="87">
        <f>Database!K14</f>
        <v>1</v>
      </c>
      <c r="H14" s="101">
        <f>Database!M14</f>
        <v>0</v>
      </c>
      <c r="I14" s="83">
        <f>Database!L14</f>
        <v>2</v>
      </c>
      <c r="J14" s="83">
        <f>Database!P14</f>
        <v>0</v>
      </c>
      <c r="K14" s="101" t="e">
        <f>Database!#REF!</f>
        <v>#REF!</v>
      </c>
      <c r="L14" s="85" t="e">
        <f>Database!#REF!</f>
        <v>#REF!</v>
      </c>
      <c r="M14" s="86" t="e">
        <f>Database!#REF!</f>
        <v>#REF!</v>
      </c>
      <c r="N14" s="84" t="str">
        <f>Database!Q14</f>
        <v>ja</v>
      </c>
      <c r="O14" s="18">
        <f>Database!C14</f>
        <v>45423</v>
      </c>
      <c r="P14" s="18">
        <f>Database!D14</f>
        <v>45428</v>
      </c>
      <c r="Q14" s="67">
        <f t="shared" si="1"/>
        <v>5</v>
      </c>
      <c r="R14" s="8">
        <f>Database!H14</f>
        <v>0</v>
      </c>
      <c r="S14" s="8"/>
      <c r="T14" s="8">
        <f t="shared" si="0"/>
        <v>5</v>
      </c>
      <c r="U14" s="70">
        <f>'booking nr'!R15</f>
        <v>4525</v>
      </c>
      <c r="V14" s="12">
        <f>IF(G14&gt;1,'booking nr'!AC15,0)</f>
        <v>0</v>
      </c>
      <c r="W14" s="12" t="e">
        <f>Database!#REF!</f>
        <v>#REF!</v>
      </c>
      <c r="X14" s="98" t="e">
        <f t="shared" si="2"/>
        <v>#REF!</v>
      </c>
      <c r="Y14" s="99">
        <f>IF(T14&lt;2,(statestik!M35*'book indtastning'!I14)+(statestik!M35*'book indtastning'!L14),0)</f>
        <v>0</v>
      </c>
      <c r="Z14" s="96">
        <f>IF(N14=$AG$2,(I14+L14)*Q14*'Indtastning data'!$D$10,0)</f>
        <v>0</v>
      </c>
      <c r="AA14" s="96" t="e">
        <f t="shared" si="3"/>
        <v>#REF!</v>
      </c>
      <c r="AB14" s="67"/>
      <c r="AC14" s="8"/>
      <c r="AD14" s="97" t="e">
        <f t="shared" si="4"/>
        <v>#REF!</v>
      </c>
      <c r="AE14" s="71">
        <f t="shared" si="13"/>
        <v>0</v>
      </c>
      <c r="AF14" s="13"/>
      <c r="AH14">
        <f t="shared" si="14"/>
        <v>5</v>
      </c>
      <c r="AI14" s="236">
        <f t="shared" si="15"/>
        <v>45423</v>
      </c>
      <c r="AJ14">
        <f t="shared" si="16"/>
        <v>0</v>
      </c>
      <c r="AK14">
        <f t="shared" si="17"/>
        <v>0</v>
      </c>
      <c r="AL14">
        <f t="shared" si="18"/>
        <v>0</v>
      </c>
      <c r="AM14">
        <f t="shared" si="19"/>
        <v>0</v>
      </c>
      <c r="AN14">
        <f t="shared" si="20"/>
        <v>0</v>
      </c>
    </row>
    <row r="15" spans="1:43" x14ac:dyDescent="0.35">
      <c r="A15" s="6"/>
      <c r="B15" s="6">
        <f>Database!A15</f>
        <v>14</v>
      </c>
      <c r="C15" s="6" t="str">
        <f>Database!B15</f>
        <v>Ingo Krug &amp; Marie-Cathrine</v>
      </c>
      <c r="D15" s="6" t="e">
        <f>Database!#REF!</f>
        <v>#REF!</v>
      </c>
      <c r="E15" s="21"/>
      <c r="F15" s="117">
        <f>Database!J15</f>
        <v>10</v>
      </c>
      <c r="G15" s="87">
        <f>Database!K15</f>
        <v>1</v>
      </c>
      <c r="H15" s="101">
        <f>Database!M15</f>
        <v>0</v>
      </c>
      <c r="I15" s="83">
        <f>Database!L15</f>
        <v>2</v>
      </c>
      <c r="J15" s="83">
        <f>Database!P15</f>
        <v>0</v>
      </c>
      <c r="K15" s="101" t="e">
        <f>Database!#REF!</f>
        <v>#REF!</v>
      </c>
      <c r="L15" s="85" t="e">
        <f>Database!#REF!</f>
        <v>#REF!</v>
      </c>
      <c r="M15" s="86" t="e">
        <f>Database!#REF!</f>
        <v>#REF!</v>
      </c>
      <c r="N15" s="84" t="str">
        <f>Database!Q15</f>
        <v>ja</v>
      </c>
      <c r="O15" s="18">
        <f>Database!C15</f>
        <v>45486</v>
      </c>
      <c r="P15" s="18">
        <f>Database!D15</f>
        <v>45500</v>
      </c>
      <c r="Q15" s="67">
        <f t="shared" si="1"/>
        <v>14</v>
      </c>
      <c r="R15" s="8">
        <f>Database!H15</f>
        <v>0</v>
      </c>
      <c r="S15" s="8"/>
      <c r="T15" s="8">
        <f t="shared" ref="T15:T22" si="21">P15-O15</f>
        <v>14</v>
      </c>
      <c r="U15" s="70">
        <f>'booking nr'!R16</f>
        <v>12670</v>
      </c>
      <c r="V15" s="12">
        <f>IF(G15&gt;1,'booking nr'!AC16,0)</f>
        <v>0</v>
      </c>
      <c r="W15" s="12" t="e">
        <f>Database!#REF!</f>
        <v>#REF!</v>
      </c>
      <c r="X15" s="98" t="e">
        <f t="shared" ref="X15:X22" si="22">U15+V15+W15</f>
        <v>#REF!</v>
      </c>
      <c r="Y15" s="99">
        <f>IF(T15&lt;2,(statestik!M36*'book indtastning'!I15)+(statestik!M36*'book indtastning'!L15),0)</f>
        <v>0</v>
      </c>
      <c r="Z15" s="96">
        <f>IF(N15=$AG$2,(I15+L15)*Q15*'Indtastning data'!$D$10,0)</f>
        <v>0</v>
      </c>
      <c r="AA15" s="96" t="e">
        <f t="shared" ref="AA15:AA22" si="23">-(X15/100*F15)</f>
        <v>#REF!</v>
      </c>
      <c r="AB15" s="67"/>
      <c r="AC15" s="8"/>
      <c r="AD15" s="97" t="e">
        <f t="shared" ref="AD15:AD22" si="24">X15+Y15+Z15+AA15+AB15+AC15</f>
        <v>#REF!</v>
      </c>
      <c r="AE15" s="71">
        <f t="shared" ref="AE15:AE22" si="25">E15</f>
        <v>0</v>
      </c>
      <c r="AH15">
        <f t="shared" si="14"/>
        <v>14</v>
      </c>
      <c r="AI15" s="236">
        <f t="shared" si="15"/>
        <v>45486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0</v>
      </c>
      <c r="AN15">
        <f t="shared" si="20"/>
        <v>0</v>
      </c>
    </row>
    <row r="16" spans="1:43" x14ac:dyDescent="0.35">
      <c r="A16" s="6"/>
      <c r="B16" s="6">
        <f>Database!A16</f>
        <v>15</v>
      </c>
      <c r="C16" s="6" t="str">
        <f>Database!B16</f>
        <v>Jan &amp; Mette Gubbertsen</v>
      </c>
      <c r="D16" s="6" t="e">
        <f>Database!#REF!</f>
        <v>#REF!</v>
      </c>
      <c r="E16" s="21"/>
      <c r="F16" s="117">
        <f>Database!J16</f>
        <v>10</v>
      </c>
      <c r="G16" s="87">
        <f>Database!K16</f>
        <v>1</v>
      </c>
      <c r="H16" s="101" t="str">
        <f>Database!M16</f>
        <v>gubbertsen@gmail.com</v>
      </c>
      <c r="I16" s="83">
        <f>Database!L16</f>
        <v>2</v>
      </c>
      <c r="J16" s="83">
        <f>Database!P16</f>
        <v>0</v>
      </c>
      <c r="K16" s="101" t="e">
        <f>Database!#REF!</f>
        <v>#REF!</v>
      </c>
      <c r="L16" s="85" t="e">
        <f>Database!#REF!</f>
        <v>#REF!</v>
      </c>
      <c r="M16" s="86" t="e">
        <f>Database!#REF!</f>
        <v>#REF!</v>
      </c>
      <c r="N16" s="84" t="str">
        <f>Database!Q16</f>
        <v>ja</v>
      </c>
      <c r="O16" s="18">
        <f>Database!C16</f>
        <v>45483</v>
      </c>
      <c r="P16" s="18">
        <f>Database!D16</f>
        <v>45490</v>
      </c>
      <c r="Q16" s="67">
        <f t="shared" si="1"/>
        <v>7</v>
      </c>
      <c r="R16" s="8">
        <f>Database!H16</f>
        <v>0</v>
      </c>
      <c r="S16" s="8"/>
      <c r="T16" s="8">
        <f t="shared" si="21"/>
        <v>7</v>
      </c>
      <c r="U16" s="70">
        <f>'booking nr'!R17</f>
        <v>6335</v>
      </c>
      <c r="V16" s="12">
        <f>IF(G16&gt;1,'booking nr'!AC17,0)</f>
        <v>0</v>
      </c>
      <c r="W16" s="12" t="e">
        <f>Database!#REF!</f>
        <v>#REF!</v>
      </c>
      <c r="X16" s="98" t="e">
        <f t="shared" si="22"/>
        <v>#REF!</v>
      </c>
      <c r="Y16" s="99">
        <f>IF(T16&lt;2,(statestik!M37*'book indtastning'!I16)+(statestik!M37*'book indtastning'!L16),0)</f>
        <v>0</v>
      </c>
      <c r="Z16" s="96">
        <f>IF(N16=$AG$2,(I16+L16)*Q16*'Indtastning data'!$D$10,0)</f>
        <v>0</v>
      </c>
      <c r="AA16" s="96" t="e">
        <f t="shared" si="23"/>
        <v>#REF!</v>
      </c>
      <c r="AB16" s="67"/>
      <c r="AC16" s="8"/>
      <c r="AD16" s="97" t="e">
        <f t="shared" si="24"/>
        <v>#REF!</v>
      </c>
      <c r="AE16" s="71">
        <f t="shared" si="25"/>
        <v>0</v>
      </c>
      <c r="AH16">
        <f t="shared" si="14"/>
        <v>7</v>
      </c>
      <c r="AI16" s="236">
        <f t="shared" si="15"/>
        <v>45483</v>
      </c>
      <c r="AJ16">
        <f t="shared" si="16"/>
        <v>0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</row>
    <row r="17" spans="1:40" x14ac:dyDescent="0.35">
      <c r="A17" s="6"/>
      <c r="B17" s="6">
        <f>Database!A17</f>
        <v>16</v>
      </c>
      <c r="C17" s="6" t="str">
        <f>Database!B17</f>
        <v>Claus &amp; Ruth XX</v>
      </c>
      <c r="D17" s="6" t="e">
        <f>Database!#REF!</f>
        <v>#REF!</v>
      </c>
      <c r="E17" s="9"/>
      <c r="F17" s="117">
        <f>Database!J17</f>
        <v>0</v>
      </c>
      <c r="G17" s="87">
        <f>Database!K17</f>
        <v>1</v>
      </c>
      <c r="H17" s="101">
        <f>Database!M17</f>
        <v>0</v>
      </c>
      <c r="I17" s="83">
        <f>Database!L17</f>
        <v>2</v>
      </c>
      <c r="J17" s="83">
        <f>Database!P17</f>
        <v>0</v>
      </c>
      <c r="K17" s="101" t="e">
        <f>Database!#REF!</f>
        <v>#REF!</v>
      </c>
      <c r="L17" s="85" t="e">
        <f>Database!#REF!</f>
        <v>#REF!</v>
      </c>
      <c r="M17" s="86" t="e">
        <f>Database!#REF!</f>
        <v>#REF!</v>
      </c>
      <c r="N17" s="84" t="str">
        <f>Database!Q17</f>
        <v>ja</v>
      </c>
      <c r="O17" s="18">
        <f>Database!C17</f>
        <v>45454</v>
      </c>
      <c r="P17" s="18">
        <f>Database!D17</f>
        <v>45461</v>
      </c>
      <c r="Q17" s="67">
        <f t="shared" si="1"/>
        <v>7</v>
      </c>
      <c r="R17" s="8">
        <f>Database!H17</f>
        <v>0</v>
      </c>
      <c r="S17" s="8"/>
      <c r="T17" s="8">
        <f t="shared" si="21"/>
        <v>7</v>
      </c>
      <c r="U17" s="70">
        <f>'booking nr'!R18</f>
        <v>6335</v>
      </c>
      <c r="V17" s="12">
        <f>IF(G17&gt;1,'booking nr'!AC18,0)</f>
        <v>0</v>
      </c>
      <c r="W17" s="12" t="e">
        <f>Database!#REF!</f>
        <v>#REF!</v>
      </c>
      <c r="X17" s="98" t="e">
        <f t="shared" si="22"/>
        <v>#REF!</v>
      </c>
      <c r="Y17" s="99">
        <f>IF(T17&lt;2,(statestik!M38*'book indtastning'!I17)+(statestik!M38*'book indtastning'!L17),0)</f>
        <v>0</v>
      </c>
      <c r="Z17" s="96">
        <f>IF(N17=$AG$2,(I17+L17)*Q17*'Indtastning data'!$D$10,0)</f>
        <v>0</v>
      </c>
      <c r="AA17" s="96" t="e">
        <f t="shared" si="23"/>
        <v>#REF!</v>
      </c>
      <c r="AB17" s="67"/>
      <c r="AC17" s="8"/>
      <c r="AD17" s="97" t="e">
        <f t="shared" si="24"/>
        <v>#REF!</v>
      </c>
      <c r="AE17" s="71">
        <f t="shared" si="25"/>
        <v>0</v>
      </c>
      <c r="AH17">
        <f t="shared" si="14"/>
        <v>7</v>
      </c>
      <c r="AI17" s="236">
        <f t="shared" si="15"/>
        <v>45454</v>
      </c>
      <c r="AJ17">
        <f t="shared" si="16"/>
        <v>0</v>
      </c>
      <c r="AK17">
        <f t="shared" si="17"/>
        <v>0</v>
      </c>
      <c r="AL17">
        <f t="shared" si="18"/>
        <v>0</v>
      </c>
      <c r="AM17">
        <f t="shared" si="19"/>
        <v>0</v>
      </c>
      <c r="AN17">
        <f t="shared" si="20"/>
        <v>0</v>
      </c>
    </row>
    <row r="18" spans="1:40" x14ac:dyDescent="0.35">
      <c r="A18" s="6"/>
      <c r="B18" s="6">
        <f>Database!A18</f>
        <v>17</v>
      </c>
      <c r="C18" s="6" t="str">
        <f>Database!B18</f>
        <v>Lars Thaarbøl</v>
      </c>
      <c r="D18" s="6" t="e">
        <f>Database!#REF!</f>
        <v>#REF!</v>
      </c>
      <c r="E18" s="9"/>
      <c r="F18" s="117">
        <f>Database!J18</f>
        <v>0</v>
      </c>
      <c r="G18" s="87">
        <f>Database!K18</f>
        <v>1</v>
      </c>
      <c r="H18" s="101">
        <f>Database!M18</f>
        <v>0</v>
      </c>
      <c r="I18" s="83">
        <f>Database!L18</f>
        <v>2</v>
      </c>
      <c r="J18" s="83">
        <f>Database!P18</f>
        <v>0</v>
      </c>
      <c r="K18" s="101" t="e">
        <f>Database!#REF!</f>
        <v>#REF!</v>
      </c>
      <c r="L18" s="85" t="e">
        <f>Database!#REF!</f>
        <v>#REF!</v>
      </c>
      <c r="M18" s="86" t="e">
        <f>Database!#REF!</f>
        <v>#REF!</v>
      </c>
      <c r="N18" s="84" t="str">
        <f>Database!Q18</f>
        <v>ja</v>
      </c>
      <c r="O18" s="18">
        <f>Database!C18</f>
        <v>45453</v>
      </c>
      <c r="P18" s="18">
        <f>Database!D18</f>
        <v>45460</v>
      </c>
      <c r="Q18" s="67">
        <f t="shared" si="1"/>
        <v>7</v>
      </c>
      <c r="R18" s="8">
        <f>Database!H18</f>
        <v>0</v>
      </c>
      <c r="S18" s="8"/>
      <c r="T18" s="8">
        <f t="shared" si="21"/>
        <v>7</v>
      </c>
      <c r="U18" s="70">
        <f>'booking nr'!R19</f>
        <v>6335</v>
      </c>
      <c r="V18" s="12">
        <f>IF(G18&gt;1,'booking nr'!AC19,0)</f>
        <v>0</v>
      </c>
      <c r="W18" s="12" t="e">
        <f>Database!#REF!</f>
        <v>#REF!</v>
      </c>
      <c r="X18" s="98" t="e">
        <f t="shared" si="22"/>
        <v>#REF!</v>
      </c>
      <c r="Y18" s="99">
        <f>IF(T18&lt;2,(statestik!M39*'book indtastning'!I18)+(statestik!M39*'book indtastning'!L18),0)</f>
        <v>0</v>
      </c>
      <c r="Z18" s="96">
        <f>IF(N18=$AG$2,(I18+L18)*Q18*'Indtastning data'!$D$10,0)</f>
        <v>0</v>
      </c>
      <c r="AA18" s="96" t="e">
        <f t="shared" si="23"/>
        <v>#REF!</v>
      </c>
      <c r="AB18" s="67"/>
      <c r="AC18" s="8"/>
      <c r="AD18" s="97" t="e">
        <f t="shared" si="24"/>
        <v>#REF!</v>
      </c>
      <c r="AE18" s="71">
        <f t="shared" si="25"/>
        <v>0</v>
      </c>
      <c r="AH18">
        <f t="shared" si="14"/>
        <v>7</v>
      </c>
      <c r="AI18" s="236">
        <f t="shared" si="15"/>
        <v>45453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0</v>
      </c>
      <c r="AN18">
        <f t="shared" si="20"/>
        <v>0</v>
      </c>
    </row>
    <row r="19" spans="1:40" x14ac:dyDescent="0.35">
      <c r="A19" s="6"/>
      <c r="B19" s="6">
        <f>Database!A19</f>
        <v>18</v>
      </c>
      <c r="C19" s="6" t="str">
        <f>Database!B19</f>
        <v>Trine Baun</v>
      </c>
      <c r="D19" s="6" t="e">
        <f>Database!#REF!</f>
        <v>#REF!</v>
      </c>
      <c r="E19" s="9"/>
      <c r="F19" s="117">
        <f>Database!J19</f>
        <v>0</v>
      </c>
      <c r="G19" s="87">
        <f>Database!K19</f>
        <v>0</v>
      </c>
      <c r="H19" s="101">
        <f>Database!M19</f>
        <v>0</v>
      </c>
      <c r="I19" s="83">
        <f>Database!L19</f>
        <v>0</v>
      </c>
      <c r="J19" s="83">
        <f>Database!P19</f>
        <v>0</v>
      </c>
      <c r="K19" s="101" t="e">
        <f>Database!#REF!</f>
        <v>#REF!</v>
      </c>
      <c r="L19" s="85" t="e">
        <f>Database!#REF!</f>
        <v>#REF!</v>
      </c>
      <c r="M19" s="86" t="e">
        <f>Database!#REF!</f>
        <v>#REF!</v>
      </c>
      <c r="N19" s="84">
        <f>Database!Q19</f>
        <v>0</v>
      </c>
      <c r="O19" s="18">
        <f>Database!C19</f>
        <v>45519</v>
      </c>
      <c r="P19" s="18">
        <f>Database!D19</f>
        <v>45523</v>
      </c>
      <c r="Q19" s="67">
        <f t="shared" si="1"/>
        <v>4</v>
      </c>
      <c r="R19" s="8">
        <f>Database!H19</f>
        <v>0</v>
      </c>
      <c r="S19" s="8"/>
      <c r="T19" s="8">
        <f t="shared" si="21"/>
        <v>4</v>
      </c>
      <c r="U19" s="70">
        <f>'booking nr'!R20</f>
        <v>3620</v>
      </c>
      <c r="V19" s="12">
        <f>IF(G19&gt;1,'booking nr'!AC20,0)</f>
        <v>0</v>
      </c>
      <c r="W19" s="12" t="e">
        <f>Database!#REF!</f>
        <v>#REF!</v>
      </c>
      <c r="X19" s="98" t="e">
        <f t="shared" si="22"/>
        <v>#REF!</v>
      </c>
      <c r="Y19" s="99">
        <f>IF(T19&lt;2,(statestik!M40*'book indtastning'!I19)+(statestik!M40*'book indtastning'!L19),0)</f>
        <v>0</v>
      </c>
      <c r="Z19" s="96">
        <f>IF(N19=$AG$2,(I19+L19)*Q19*'Indtastning data'!$D$10,0)</f>
        <v>0</v>
      </c>
      <c r="AA19" s="96" t="e">
        <f t="shared" si="23"/>
        <v>#REF!</v>
      </c>
      <c r="AB19" s="67"/>
      <c r="AC19" s="8"/>
      <c r="AD19" s="97" t="e">
        <f t="shared" si="24"/>
        <v>#REF!</v>
      </c>
      <c r="AE19" s="71">
        <f t="shared" si="25"/>
        <v>0</v>
      </c>
      <c r="AH19">
        <f t="shared" si="14"/>
        <v>4</v>
      </c>
      <c r="AI19" s="236">
        <f t="shared" si="15"/>
        <v>45519</v>
      </c>
      <c r="AJ19">
        <f t="shared" si="16"/>
        <v>0</v>
      </c>
      <c r="AK19">
        <f t="shared" si="17"/>
        <v>0</v>
      </c>
      <c r="AL19">
        <f t="shared" si="18"/>
        <v>0</v>
      </c>
      <c r="AM19">
        <f t="shared" si="19"/>
        <v>0</v>
      </c>
      <c r="AN19">
        <f t="shared" si="20"/>
        <v>0</v>
      </c>
    </row>
    <row r="20" spans="1:40" x14ac:dyDescent="0.35">
      <c r="A20" s="6"/>
      <c r="B20" s="6">
        <f>Database!A20</f>
        <v>19</v>
      </c>
      <c r="C20" s="6" t="str">
        <f>Database!B20</f>
        <v>Hanne Rene</v>
      </c>
      <c r="D20" s="6" t="e">
        <f>Database!#REF!</f>
        <v>#REF!</v>
      </c>
      <c r="E20" s="9"/>
      <c r="F20" s="117">
        <f>Database!J20</f>
        <v>0</v>
      </c>
      <c r="G20" s="87">
        <f>Database!K20</f>
        <v>1</v>
      </c>
      <c r="H20" s="101" t="str">
        <f>Database!M20</f>
        <v>rene1085@gmail.com</v>
      </c>
      <c r="I20" s="83">
        <f>Database!L20</f>
        <v>2</v>
      </c>
      <c r="J20" s="83">
        <f>Database!P20</f>
        <v>0</v>
      </c>
      <c r="K20" s="101" t="e">
        <f>Database!#REF!</f>
        <v>#REF!</v>
      </c>
      <c r="L20" s="85" t="e">
        <f>Database!#REF!</f>
        <v>#REF!</v>
      </c>
      <c r="M20" s="86" t="e">
        <f>Database!#REF!</f>
        <v>#REF!</v>
      </c>
      <c r="N20" s="84" t="str">
        <f>Database!Q20</f>
        <v>ja</v>
      </c>
      <c r="O20" s="18">
        <f>Database!C20</f>
        <v>45454</v>
      </c>
      <c r="P20" s="18">
        <f>Database!D20</f>
        <v>45461</v>
      </c>
      <c r="Q20" s="67">
        <f t="shared" si="1"/>
        <v>7</v>
      </c>
      <c r="R20" s="8">
        <f>Database!H20</f>
        <v>0</v>
      </c>
      <c r="S20" s="8"/>
      <c r="T20" s="8">
        <f t="shared" si="21"/>
        <v>7</v>
      </c>
      <c r="U20" s="70">
        <f>'booking nr'!R21</f>
        <v>6335</v>
      </c>
      <c r="V20" s="12">
        <f>IF(G20&gt;1,'booking nr'!AC21,0)</f>
        <v>0</v>
      </c>
      <c r="W20" s="12" t="e">
        <f>Database!#REF!</f>
        <v>#REF!</v>
      </c>
      <c r="X20" s="98" t="e">
        <f t="shared" si="22"/>
        <v>#REF!</v>
      </c>
      <c r="Y20" s="99">
        <f>IF(T20&lt;2,(statestik!M41*'book indtastning'!I20)+(statestik!M41*'book indtastning'!L20),0)</f>
        <v>0</v>
      </c>
      <c r="Z20" s="96">
        <f>IF(N20=$AG$2,(I20+L20)*Q20*'Indtastning data'!$D$10,0)</f>
        <v>0</v>
      </c>
      <c r="AA20" s="96" t="e">
        <f t="shared" si="23"/>
        <v>#REF!</v>
      </c>
      <c r="AB20" s="67"/>
      <c r="AC20" s="8"/>
      <c r="AD20" s="97" t="e">
        <f t="shared" si="24"/>
        <v>#REF!</v>
      </c>
      <c r="AE20" s="71">
        <f t="shared" si="25"/>
        <v>0</v>
      </c>
      <c r="AH20">
        <f t="shared" si="14"/>
        <v>7</v>
      </c>
      <c r="AI20" s="236">
        <f t="shared" si="15"/>
        <v>45454</v>
      </c>
      <c r="AJ20">
        <f t="shared" si="16"/>
        <v>0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</row>
    <row r="21" spans="1:40" x14ac:dyDescent="0.35">
      <c r="A21" s="6"/>
      <c r="B21" s="6">
        <f>Database!A21</f>
        <v>20</v>
      </c>
      <c r="C21" s="6" t="str">
        <f>Database!B21</f>
        <v>Grete Bossenmeyer</v>
      </c>
      <c r="D21" s="6" t="e">
        <f>Database!#REF!</f>
        <v>#REF!</v>
      </c>
      <c r="E21" s="9"/>
      <c r="F21" s="117">
        <f>Database!J21</f>
        <v>0</v>
      </c>
      <c r="G21" s="87">
        <f>Database!K21</f>
        <v>0</v>
      </c>
      <c r="H21" s="101">
        <f>Database!M21</f>
        <v>0</v>
      </c>
      <c r="I21" s="83">
        <f>Database!L21</f>
        <v>0</v>
      </c>
      <c r="J21" s="83">
        <f>Database!P21</f>
        <v>0</v>
      </c>
      <c r="K21" s="101" t="e">
        <f>Database!#REF!</f>
        <v>#REF!</v>
      </c>
      <c r="L21" s="85" t="e">
        <f>Database!#REF!</f>
        <v>#REF!</v>
      </c>
      <c r="M21" s="86" t="e">
        <f>Database!#REF!</f>
        <v>#REF!</v>
      </c>
      <c r="N21" s="84">
        <f>Database!Q21</f>
        <v>0</v>
      </c>
      <c r="O21" s="18">
        <f>Database!C21</f>
        <v>45452</v>
      </c>
      <c r="P21" s="18">
        <f>Database!D21</f>
        <v>45459</v>
      </c>
      <c r="Q21" s="67">
        <f t="shared" si="1"/>
        <v>7</v>
      </c>
      <c r="R21" s="8">
        <f>Database!H21</f>
        <v>0</v>
      </c>
      <c r="S21" s="8"/>
      <c r="T21" s="8">
        <f t="shared" si="21"/>
        <v>7</v>
      </c>
      <c r="U21" s="70">
        <f>'booking nr'!R22</f>
        <v>6335</v>
      </c>
      <c r="V21" s="12">
        <f>IF(G21&gt;1,'booking nr'!AC22,0)</f>
        <v>0</v>
      </c>
      <c r="W21" s="12" t="e">
        <f>Database!#REF!</f>
        <v>#REF!</v>
      </c>
      <c r="X21" s="98" t="e">
        <f t="shared" si="22"/>
        <v>#REF!</v>
      </c>
      <c r="Y21" s="99">
        <f>IF(T21&lt;2,(statestik!M42*'book indtastning'!I21)+(statestik!M42*'book indtastning'!L21),0)</f>
        <v>0</v>
      </c>
      <c r="Z21" s="96">
        <f>IF(N21=$AG$2,(I21+L21)*Q21*'Indtastning data'!$D$10,0)</f>
        <v>0</v>
      </c>
      <c r="AA21" s="96" t="e">
        <f t="shared" si="23"/>
        <v>#REF!</v>
      </c>
      <c r="AB21" s="67"/>
      <c r="AC21" s="8"/>
      <c r="AD21" s="97" t="e">
        <f t="shared" si="24"/>
        <v>#REF!</v>
      </c>
      <c r="AE21" s="71">
        <f t="shared" si="25"/>
        <v>0</v>
      </c>
      <c r="AH21">
        <f t="shared" si="14"/>
        <v>7</v>
      </c>
      <c r="AI21" s="236">
        <f t="shared" si="15"/>
        <v>45452</v>
      </c>
      <c r="AJ21">
        <f t="shared" si="16"/>
        <v>0</v>
      </c>
      <c r="AK21">
        <f t="shared" si="17"/>
        <v>0</v>
      </c>
      <c r="AL21">
        <f t="shared" si="18"/>
        <v>0</v>
      </c>
      <c r="AM21">
        <f t="shared" si="19"/>
        <v>0</v>
      </c>
      <c r="AN21">
        <f t="shared" si="20"/>
        <v>0</v>
      </c>
    </row>
    <row r="22" spans="1:40" x14ac:dyDescent="0.35">
      <c r="A22" s="6"/>
      <c r="B22" s="6">
        <f>Database!A22</f>
        <v>21</v>
      </c>
      <c r="C22" s="6" t="str">
        <f>Database!B22</f>
        <v>Bo &amp; Janne Rosschou</v>
      </c>
      <c r="D22" s="6" t="e">
        <f>Database!#REF!</f>
        <v>#REF!</v>
      </c>
      <c r="E22" s="9"/>
      <c r="F22" s="117">
        <f>Database!J22</f>
        <v>0</v>
      </c>
      <c r="G22" s="87">
        <f>Database!K22</f>
        <v>0</v>
      </c>
      <c r="H22" s="101">
        <f>Database!M22</f>
        <v>0</v>
      </c>
      <c r="I22" s="83">
        <f>Database!L22</f>
        <v>0</v>
      </c>
      <c r="J22" s="83">
        <f>Database!P22</f>
        <v>0</v>
      </c>
      <c r="K22" s="101" t="e">
        <f>Database!#REF!</f>
        <v>#REF!</v>
      </c>
      <c r="L22" s="85" t="e">
        <f>Database!#REF!</f>
        <v>#REF!</v>
      </c>
      <c r="M22" s="86" t="e">
        <f>Database!#REF!</f>
        <v>#REF!</v>
      </c>
      <c r="N22" s="84">
        <f>Database!Q22</f>
        <v>0</v>
      </c>
      <c r="O22" s="18">
        <f>Database!C22</f>
        <v>45454</v>
      </c>
      <c r="P22" s="18">
        <f>Database!D22</f>
        <v>45460</v>
      </c>
      <c r="Q22" s="67">
        <f t="shared" si="1"/>
        <v>6</v>
      </c>
      <c r="R22" s="8">
        <f>Database!H22</f>
        <v>0</v>
      </c>
      <c r="S22" s="8"/>
      <c r="T22" s="8">
        <f t="shared" si="21"/>
        <v>6</v>
      </c>
      <c r="U22" s="70">
        <f>'booking nr'!R23</f>
        <v>5430</v>
      </c>
      <c r="V22" s="12">
        <f>IF(G22&gt;1,'booking nr'!AC23,0)</f>
        <v>0</v>
      </c>
      <c r="W22" s="12" t="e">
        <f>Database!#REF!</f>
        <v>#REF!</v>
      </c>
      <c r="X22" s="98" t="e">
        <f t="shared" si="22"/>
        <v>#REF!</v>
      </c>
      <c r="Y22" s="99">
        <f>IF(T22&lt;2,(statestik!M43*'book indtastning'!I22)+(statestik!M43*'book indtastning'!L22),0)</f>
        <v>0</v>
      </c>
      <c r="Z22" s="96">
        <f>IF(N22=$AG$2,(I22+L22)*Q22*'Indtastning data'!$D$10,0)</f>
        <v>0</v>
      </c>
      <c r="AA22" s="96" t="e">
        <f t="shared" si="23"/>
        <v>#REF!</v>
      </c>
      <c r="AB22" s="67"/>
      <c r="AC22" s="8"/>
      <c r="AD22" s="97" t="e">
        <f t="shared" si="24"/>
        <v>#REF!</v>
      </c>
      <c r="AE22" s="71">
        <f t="shared" si="25"/>
        <v>0</v>
      </c>
      <c r="AH22">
        <f t="shared" si="14"/>
        <v>6</v>
      </c>
      <c r="AI22" s="236">
        <f t="shared" si="15"/>
        <v>45454</v>
      </c>
      <c r="AJ22">
        <f t="shared" si="16"/>
        <v>0</v>
      </c>
      <c r="AK22">
        <f t="shared" si="17"/>
        <v>0</v>
      </c>
      <c r="AL22">
        <f t="shared" si="18"/>
        <v>0</v>
      </c>
      <c r="AM22">
        <f t="shared" si="19"/>
        <v>0</v>
      </c>
      <c r="AN22">
        <f t="shared" si="20"/>
        <v>0</v>
      </c>
    </row>
    <row r="23" spans="1:40" x14ac:dyDescent="0.35">
      <c r="A23" s="6"/>
      <c r="B23" s="6">
        <f>Database!A23</f>
        <v>22</v>
      </c>
      <c r="C23" s="6" t="str">
        <f>Database!B23</f>
        <v>Peter Rademacher</v>
      </c>
      <c r="D23" s="6" t="e">
        <f>Database!#REF!</f>
        <v>#REF!</v>
      </c>
      <c r="E23" s="21"/>
      <c r="F23" s="117">
        <f>Database!J23</f>
        <v>0</v>
      </c>
      <c r="G23" s="87">
        <f>Database!K23</f>
        <v>1</v>
      </c>
      <c r="H23" s="101">
        <f>Database!M23</f>
        <v>0</v>
      </c>
      <c r="I23" s="83">
        <f>Database!L23</f>
        <v>2</v>
      </c>
      <c r="J23" s="83">
        <f>Database!P23</f>
        <v>0</v>
      </c>
      <c r="K23" s="101" t="e">
        <f>Database!#REF!</f>
        <v>#REF!</v>
      </c>
      <c r="L23" s="85" t="e">
        <f>Database!#REF!</f>
        <v>#REF!</v>
      </c>
      <c r="M23" s="86" t="e">
        <f>Database!#REF!</f>
        <v>#REF!</v>
      </c>
      <c r="N23" s="84">
        <f>Database!Q23</f>
        <v>0</v>
      </c>
      <c r="O23" s="18">
        <f>Database!C23</f>
        <v>45435</v>
      </c>
      <c r="P23" s="18">
        <f>Database!D23</f>
        <v>45439</v>
      </c>
      <c r="Q23" s="67">
        <f t="shared" si="1"/>
        <v>4</v>
      </c>
      <c r="R23" s="8">
        <f>Database!H23</f>
        <v>0</v>
      </c>
      <c r="S23" s="8"/>
      <c r="T23" s="8">
        <f t="shared" ref="T23:T86" si="26">P23-O23</f>
        <v>4</v>
      </c>
      <c r="U23" s="70">
        <f>'booking nr'!R24</f>
        <v>3620</v>
      </c>
      <c r="V23" s="12">
        <f>IF(G23&gt;1,'booking nr'!AC24,0)</f>
        <v>0</v>
      </c>
      <c r="W23" s="12" t="e">
        <f>Database!#REF!</f>
        <v>#REF!</v>
      </c>
      <c r="X23" s="98" t="e">
        <f t="shared" ref="X23:X86" si="27">U23+V23+W23</f>
        <v>#REF!</v>
      </c>
      <c r="Y23" s="99">
        <f>IF(T23&lt;2,(statestik!M44*'book indtastning'!I23)+(statestik!M44*'book indtastning'!L23),0)</f>
        <v>0</v>
      </c>
      <c r="Z23" s="96">
        <f>IF(N23=$AG$2,(I23+L23)*Q23*'Indtastning data'!$D$10,0)</f>
        <v>0</v>
      </c>
      <c r="AA23" s="96" t="e">
        <f t="shared" ref="AA23:AA86" si="28">-(X23/100*F23)</f>
        <v>#REF!</v>
      </c>
      <c r="AB23" s="67"/>
      <c r="AC23" s="8"/>
      <c r="AD23" s="97" t="e">
        <f t="shared" ref="AD23:AD86" si="29">X23+Y23+Z23+AA23+AB23+AC23</f>
        <v>#REF!</v>
      </c>
      <c r="AE23" s="71">
        <f t="shared" ref="AE23:AE86" si="30">E23</f>
        <v>0</v>
      </c>
      <c r="AH23">
        <f t="shared" si="14"/>
        <v>4</v>
      </c>
      <c r="AI23" s="236">
        <f t="shared" si="15"/>
        <v>45435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0</v>
      </c>
    </row>
    <row r="24" spans="1:40" x14ac:dyDescent="0.35">
      <c r="A24" s="6"/>
      <c r="B24" s="6">
        <f>Database!A24</f>
        <v>23</v>
      </c>
      <c r="C24" s="6" t="str">
        <f>Database!B24</f>
        <v>Cecilia B. lofgren</v>
      </c>
      <c r="D24" s="6" t="e">
        <f>Database!#REF!</f>
        <v>#REF!</v>
      </c>
      <c r="E24" s="9"/>
      <c r="F24" s="117">
        <f>Database!J24</f>
        <v>0</v>
      </c>
      <c r="G24" s="87">
        <f>Database!K24</f>
        <v>1</v>
      </c>
      <c r="H24" s="101">
        <f>Database!M24</f>
        <v>0</v>
      </c>
      <c r="I24" s="83">
        <f>Database!L24</f>
        <v>2</v>
      </c>
      <c r="J24" s="83">
        <f>Database!P24</f>
        <v>0</v>
      </c>
      <c r="K24" s="101" t="e">
        <f>Database!#REF!</f>
        <v>#REF!</v>
      </c>
      <c r="L24" s="85" t="e">
        <f>Database!#REF!</f>
        <v>#REF!</v>
      </c>
      <c r="M24" s="86" t="e">
        <f>Database!#REF!</f>
        <v>#REF!</v>
      </c>
      <c r="N24" s="84">
        <f>Database!Q24</f>
        <v>0</v>
      </c>
      <c r="O24" s="18">
        <f>Database!C24</f>
        <v>45495</v>
      </c>
      <c r="P24" s="18">
        <f>Database!D24</f>
        <v>45500</v>
      </c>
      <c r="Q24" s="67">
        <f t="shared" si="1"/>
        <v>5</v>
      </c>
      <c r="R24" s="8">
        <f>Database!H24</f>
        <v>0</v>
      </c>
      <c r="S24" s="8"/>
      <c r="T24" s="8">
        <f t="shared" si="26"/>
        <v>5</v>
      </c>
      <c r="U24" s="70">
        <f>'booking nr'!R25</f>
        <v>4525</v>
      </c>
      <c r="V24" s="12">
        <f>IF(G24&gt;1,'booking nr'!AC25,0)</f>
        <v>0</v>
      </c>
      <c r="W24" s="12" t="e">
        <f>Database!#REF!</f>
        <v>#REF!</v>
      </c>
      <c r="X24" s="98" t="e">
        <f t="shared" si="27"/>
        <v>#REF!</v>
      </c>
      <c r="Y24" s="99">
        <f>IF(T24&lt;2,(statestik!M45*'book indtastning'!I24)+(statestik!M45*'book indtastning'!L24),0)</f>
        <v>0</v>
      </c>
      <c r="Z24" s="96">
        <f>IF(N24=$AG$2,(I24+L24)*Q24*'Indtastning data'!$D$10,0)</f>
        <v>0</v>
      </c>
      <c r="AA24" s="96" t="e">
        <f t="shared" si="28"/>
        <v>#REF!</v>
      </c>
      <c r="AB24" s="67"/>
      <c r="AC24" s="8"/>
      <c r="AD24" s="97" t="e">
        <f t="shared" si="29"/>
        <v>#REF!</v>
      </c>
      <c r="AE24" s="71">
        <f t="shared" si="30"/>
        <v>0</v>
      </c>
      <c r="AH24">
        <f t="shared" si="14"/>
        <v>5</v>
      </c>
      <c r="AI24" s="236">
        <f t="shared" si="15"/>
        <v>45495</v>
      </c>
      <c r="AJ24">
        <f t="shared" si="16"/>
        <v>0</v>
      </c>
      <c r="AK24">
        <f t="shared" si="17"/>
        <v>0</v>
      </c>
      <c r="AL24">
        <f t="shared" si="18"/>
        <v>0</v>
      </c>
      <c r="AM24">
        <f t="shared" si="19"/>
        <v>0</v>
      </c>
      <c r="AN24">
        <f t="shared" si="20"/>
        <v>0</v>
      </c>
    </row>
    <row r="25" spans="1:40" x14ac:dyDescent="0.35">
      <c r="A25" s="6"/>
      <c r="B25" s="6">
        <f>Database!A25</f>
        <v>24</v>
      </c>
      <c r="C25" s="6" t="str">
        <f>Database!B25</f>
        <v>Patrik Widstrand</v>
      </c>
      <c r="D25" s="6" t="e">
        <f>Database!#REF!</f>
        <v>#REF!</v>
      </c>
      <c r="E25" s="9"/>
      <c r="F25" s="117">
        <f>Database!J25</f>
        <v>0</v>
      </c>
      <c r="G25" s="87">
        <f>Database!K25</f>
        <v>1</v>
      </c>
      <c r="H25" s="101">
        <f>Database!M25</f>
        <v>0</v>
      </c>
      <c r="I25" s="83">
        <f>Database!L25</f>
        <v>2</v>
      </c>
      <c r="J25" s="83">
        <f>Database!P25</f>
        <v>0</v>
      </c>
      <c r="K25" s="101" t="e">
        <f>Database!#REF!</f>
        <v>#REF!</v>
      </c>
      <c r="L25" s="85" t="e">
        <f>Database!#REF!</f>
        <v>#REF!</v>
      </c>
      <c r="M25" s="86" t="e">
        <f>Database!#REF!</f>
        <v>#REF!</v>
      </c>
      <c r="N25" s="84" t="str">
        <f>Database!Q25</f>
        <v>ja</v>
      </c>
      <c r="O25" s="18">
        <f>Database!C25</f>
        <v>45500</v>
      </c>
      <c r="P25" s="18">
        <f>Database!D25</f>
        <v>45501</v>
      </c>
      <c r="Q25" s="67">
        <f t="shared" si="1"/>
        <v>1</v>
      </c>
      <c r="R25" s="8">
        <f>Database!H25</f>
        <v>0</v>
      </c>
      <c r="S25" s="8"/>
      <c r="T25" s="8">
        <f t="shared" si="26"/>
        <v>1</v>
      </c>
      <c r="U25" s="70">
        <f>'booking nr'!R26</f>
        <v>905</v>
      </c>
      <c r="V25" s="12">
        <f>IF(G25&gt;1,'booking nr'!AC26,0)</f>
        <v>0</v>
      </c>
      <c r="W25" s="12" t="e">
        <f>Database!#REF!</f>
        <v>#REF!</v>
      </c>
      <c r="X25" s="98" t="e">
        <f t="shared" si="27"/>
        <v>#REF!</v>
      </c>
      <c r="Y25" s="99" t="e">
        <f>IF(T25&lt;2,(statestik!M46*'book indtastning'!I25)+(statestik!M46*'book indtastning'!L25),0)</f>
        <v>#REF!</v>
      </c>
      <c r="Z25" s="96">
        <f>IF(N25=$AG$2,(I25+L25)*Q25*'Indtastning data'!$D$10,0)</f>
        <v>0</v>
      </c>
      <c r="AA25" s="96" t="e">
        <f t="shared" si="28"/>
        <v>#REF!</v>
      </c>
      <c r="AB25" s="67"/>
      <c r="AC25" s="8"/>
      <c r="AD25" s="97" t="e">
        <f t="shared" si="29"/>
        <v>#REF!</v>
      </c>
      <c r="AE25" s="71">
        <f t="shared" si="30"/>
        <v>0</v>
      </c>
      <c r="AH25">
        <f t="shared" si="14"/>
        <v>1</v>
      </c>
      <c r="AI25" s="236">
        <f t="shared" si="15"/>
        <v>45500</v>
      </c>
      <c r="AJ25">
        <f t="shared" si="16"/>
        <v>0</v>
      </c>
      <c r="AK25">
        <f t="shared" si="17"/>
        <v>0</v>
      </c>
      <c r="AL25">
        <f t="shared" si="18"/>
        <v>0</v>
      </c>
      <c r="AM25">
        <f t="shared" si="19"/>
        <v>0</v>
      </c>
      <c r="AN25">
        <f t="shared" si="20"/>
        <v>0</v>
      </c>
    </row>
    <row r="26" spans="1:40" x14ac:dyDescent="0.35">
      <c r="A26" s="6"/>
      <c r="B26" s="6">
        <f>Database!A26</f>
        <v>25</v>
      </c>
      <c r="C26" s="6" t="str">
        <f>Database!B26</f>
        <v>Janne Malberg</v>
      </c>
      <c r="D26" s="6" t="e">
        <f>Database!#REF!</f>
        <v>#REF!</v>
      </c>
      <c r="E26" s="21"/>
      <c r="F26" s="117">
        <f>Database!J26</f>
        <v>0</v>
      </c>
      <c r="G26" s="87">
        <f>Database!K26</f>
        <v>2</v>
      </c>
      <c r="H26" s="101">
        <f>Database!M26</f>
        <v>0</v>
      </c>
      <c r="I26" s="83">
        <f>Database!L26</f>
        <v>3</v>
      </c>
      <c r="J26" s="83">
        <f>Database!P26</f>
        <v>0</v>
      </c>
      <c r="K26" s="101" t="e">
        <f>Database!#REF!</f>
        <v>#REF!</v>
      </c>
      <c r="L26" s="85" t="e">
        <f>Database!#REF!</f>
        <v>#REF!</v>
      </c>
      <c r="M26" s="86" t="e">
        <f>Database!#REF!</f>
        <v>#REF!</v>
      </c>
      <c r="N26" s="84" t="str">
        <f>Database!Q26</f>
        <v>ja</v>
      </c>
      <c r="O26" s="18">
        <f>Database!C26</f>
        <v>45421</v>
      </c>
      <c r="P26" s="18">
        <f>Database!D26</f>
        <v>45424</v>
      </c>
      <c r="Q26" s="67">
        <f t="shared" si="1"/>
        <v>3</v>
      </c>
      <c r="R26" s="8">
        <f>Database!H26</f>
        <v>0</v>
      </c>
      <c r="S26" s="8"/>
      <c r="T26" s="8">
        <f t="shared" si="26"/>
        <v>3</v>
      </c>
      <c r="U26" s="70">
        <f>'booking nr'!R27</f>
        <v>2715</v>
      </c>
      <c r="V26" s="12" t="e">
        <f>IF(G26&gt;1,'booking nr'!AC27,0)</f>
        <v>#REF!</v>
      </c>
      <c r="W26" s="12" t="e">
        <f>Database!#REF!</f>
        <v>#REF!</v>
      </c>
      <c r="X26" s="98" t="e">
        <f t="shared" si="27"/>
        <v>#REF!</v>
      </c>
      <c r="Y26" s="99">
        <f>IF(T26&lt;2,(statestik!M47*'book indtastning'!I26)+(statestik!M47*'book indtastning'!L26),0)</f>
        <v>0</v>
      </c>
      <c r="Z26" s="96">
        <f>IF(N26=$AG$2,(I26+L26)*Q26*'Indtastning data'!$D$10,0)</f>
        <v>0</v>
      </c>
      <c r="AA26" s="96" t="e">
        <f t="shared" si="28"/>
        <v>#REF!</v>
      </c>
      <c r="AB26" s="67"/>
      <c r="AC26" s="8"/>
      <c r="AD26" s="97" t="e">
        <f t="shared" si="29"/>
        <v>#REF!</v>
      </c>
      <c r="AE26" s="71">
        <f t="shared" si="30"/>
        <v>0</v>
      </c>
      <c r="AH26">
        <f t="shared" si="14"/>
        <v>3</v>
      </c>
      <c r="AI26" s="236">
        <f t="shared" si="15"/>
        <v>45421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N26">
        <f t="shared" si="20"/>
        <v>0</v>
      </c>
    </row>
    <row r="27" spans="1:40" x14ac:dyDescent="0.35">
      <c r="A27" s="6"/>
      <c r="B27" s="6">
        <f>Database!A27</f>
        <v>26</v>
      </c>
      <c r="C27" s="6" t="str">
        <f>Database!B27</f>
        <v>Jonasen Maibrith</v>
      </c>
      <c r="D27" s="6" t="e">
        <f>Database!#REF!</f>
        <v>#REF!</v>
      </c>
      <c r="E27" s="9"/>
      <c r="F27" s="117">
        <f>Database!J27</f>
        <v>0</v>
      </c>
      <c r="G27" s="87">
        <f>Database!K27</f>
        <v>1</v>
      </c>
      <c r="H27" s="101">
        <f>Database!M27</f>
        <v>0</v>
      </c>
      <c r="I27" s="83">
        <f>Database!L27</f>
        <v>2</v>
      </c>
      <c r="J27" s="83">
        <f>Database!P27</f>
        <v>0</v>
      </c>
      <c r="K27" s="101" t="e">
        <f>Database!#REF!</f>
        <v>#REF!</v>
      </c>
      <c r="L27" s="85" t="e">
        <f>Database!#REF!</f>
        <v>#REF!</v>
      </c>
      <c r="M27" s="86" t="e">
        <f>Database!#REF!</f>
        <v>#REF!</v>
      </c>
      <c r="N27" s="84" t="str">
        <f>Database!Q27</f>
        <v>ja</v>
      </c>
      <c r="O27" s="18">
        <f>Database!C27</f>
        <v>45446</v>
      </c>
      <c r="P27" s="18">
        <f>Database!D27</f>
        <v>45449</v>
      </c>
      <c r="Q27" s="67">
        <f t="shared" si="1"/>
        <v>3</v>
      </c>
      <c r="R27" s="8">
        <f>Database!H27</f>
        <v>0</v>
      </c>
      <c r="S27" s="8"/>
      <c r="T27" s="8">
        <f t="shared" si="26"/>
        <v>3</v>
      </c>
      <c r="U27" s="70">
        <f>'booking nr'!R28</f>
        <v>2715</v>
      </c>
      <c r="V27" s="12">
        <f>IF(G27&gt;1,'booking nr'!AC28,0)</f>
        <v>0</v>
      </c>
      <c r="W27" s="12" t="e">
        <f>Database!#REF!</f>
        <v>#REF!</v>
      </c>
      <c r="X27" s="98" t="e">
        <f t="shared" si="27"/>
        <v>#REF!</v>
      </c>
      <c r="Y27" s="99">
        <f>IF(T27&lt;2,(statestik!M48*'book indtastning'!I27)+(statestik!M48*'book indtastning'!L27),0)</f>
        <v>0</v>
      </c>
      <c r="Z27" s="96">
        <f>IF(N27=$AG$2,(I27+L27)*Q27*'Indtastning data'!$D$10,0)</f>
        <v>0</v>
      </c>
      <c r="AA27" s="96" t="e">
        <f t="shared" si="28"/>
        <v>#REF!</v>
      </c>
      <c r="AB27" s="67"/>
      <c r="AC27" s="8"/>
      <c r="AD27" s="97" t="e">
        <f t="shared" si="29"/>
        <v>#REF!</v>
      </c>
      <c r="AE27" s="71">
        <f t="shared" si="30"/>
        <v>0</v>
      </c>
      <c r="AH27">
        <f t="shared" si="14"/>
        <v>3</v>
      </c>
      <c r="AI27" s="236">
        <f t="shared" si="15"/>
        <v>45446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  <c r="AN27">
        <f t="shared" si="20"/>
        <v>0</v>
      </c>
    </row>
    <row r="28" spans="1:40" x14ac:dyDescent="0.35">
      <c r="A28" s="6"/>
      <c r="B28" s="6">
        <f>Database!A28</f>
        <v>27</v>
      </c>
      <c r="C28" s="6" t="str">
        <f>Database!B28</f>
        <v>Tina Kisbye</v>
      </c>
      <c r="D28" s="6" t="e">
        <f>Database!#REF!</f>
        <v>#REF!</v>
      </c>
      <c r="E28" s="21"/>
      <c r="F28" s="117">
        <f>Database!J28</f>
        <v>0</v>
      </c>
      <c r="G28" s="87">
        <f>Database!K28</f>
        <v>1</v>
      </c>
      <c r="H28" s="101" t="str">
        <f>Database!M28</f>
        <v>x</v>
      </c>
      <c r="I28" s="83">
        <f>Database!L28</f>
        <v>1</v>
      </c>
      <c r="J28" s="83">
        <f>Database!P28</f>
        <v>0</v>
      </c>
      <c r="K28" s="101" t="e">
        <f>Database!#REF!</f>
        <v>#REF!</v>
      </c>
      <c r="L28" s="85" t="e">
        <f>Database!#REF!</f>
        <v>#REF!</v>
      </c>
      <c r="M28" s="86" t="e">
        <f>Database!#REF!</f>
        <v>#REF!</v>
      </c>
      <c r="N28" s="84" t="str">
        <f>Database!Q28</f>
        <v>ja</v>
      </c>
      <c r="O28" s="18">
        <f>Database!C28</f>
        <v>45421</v>
      </c>
      <c r="P28" s="18">
        <f>Database!D28</f>
        <v>45425</v>
      </c>
      <c r="Q28" s="67">
        <f t="shared" si="1"/>
        <v>4</v>
      </c>
      <c r="R28" s="8">
        <f>Database!H28</f>
        <v>0</v>
      </c>
      <c r="S28" s="8"/>
      <c r="T28" s="8">
        <f t="shared" si="26"/>
        <v>4</v>
      </c>
      <c r="U28" s="70">
        <f>'booking nr'!R29</f>
        <v>3620</v>
      </c>
      <c r="V28" s="12">
        <f>IF(G28&gt;1,'booking nr'!AC29,0)</f>
        <v>0</v>
      </c>
      <c r="W28" s="12" t="e">
        <f>Database!#REF!</f>
        <v>#REF!</v>
      </c>
      <c r="X28" s="98" t="e">
        <f t="shared" si="27"/>
        <v>#REF!</v>
      </c>
      <c r="Y28" s="99">
        <f>IF(T28&lt;2,(statestik!M49*'book indtastning'!I28)+(statestik!M49*'book indtastning'!L28),0)</f>
        <v>0</v>
      </c>
      <c r="Z28" s="96">
        <f>IF(N28=$AG$2,(I28+L28)*Q28*'Indtastning data'!$D$10,0)</f>
        <v>0</v>
      </c>
      <c r="AA28" s="96" t="e">
        <f t="shared" si="28"/>
        <v>#REF!</v>
      </c>
      <c r="AB28" s="67"/>
      <c r="AC28" s="8"/>
      <c r="AD28" s="97" t="e">
        <f t="shared" si="29"/>
        <v>#REF!</v>
      </c>
      <c r="AE28" s="71">
        <f t="shared" si="30"/>
        <v>0</v>
      </c>
      <c r="AH28">
        <f t="shared" si="14"/>
        <v>4</v>
      </c>
      <c r="AI28" s="236">
        <f t="shared" si="15"/>
        <v>45421</v>
      </c>
      <c r="AJ28">
        <f t="shared" si="16"/>
        <v>0</v>
      </c>
      <c r="AK28">
        <f t="shared" si="17"/>
        <v>0</v>
      </c>
      <c r="AL28">
        <f t="shared" si="18"/>
        <v>0</v>
      </c>
      <c r="AM28">
        <f t="shared" si="19"/>
        <v>0</v>
      </c>
      <c r="AN28">
        <f t="shared" si="20"/>
        <v>0</v>
      </c>
    </row>
    <row r="29" spans="1:40" x14ac:dyDescent="0.35">
      <c r="A29" s="6"/>
      <c r="B29" s="6">
        <f>Database!A29</f>
        <v>28</v>
      </c>
      <c r="C29" s="6" t="str">
        <f>Database!B29</f>
        <v>Sigrid &amp; Yngvar Helvik</v>
      </c>
      <c r="D29" s="6" t="e">
        <f>Database!#REF!</f>
        <v>#REF!</v>
      </c>
      <c r="E29" s="9"/>
      <c r="F29" s="117">
        <f>Database!J29</f>
        <v>10</v>
      </c>
      <c r="G29" s="87">
        <f>Database!K29</f>
        <v>1</v>
      </c>
      <c r="H29" s="101">
        <f>Database!M29</f>
        <v>0</v>
      </c>
      <c r="I29" s="83">
        <f>Database!L29</f>
        <v>2</v>
      </c>
      <c r="J29" s="83">
        <f>Database!P29</f>
        <v>0</v>
      </c>
      <c r="K29" s="101" t="e">
        <f>Database!#REF!</f>
        <v>#REF!</v>
      </c>
      <c r="L29" s="85" t="e">
        <f>Database!#REF!</f>
        <v>#REF!</v>
      </c>
      <c r="M29" s="86" t="e">
        <f>Database!#REF!</f>
        <v>#REF!</v>
      </c>
      <c r="N29" s="84" t="str">
        <f>Database!Q29</f>
        <v>ja</v>
      </c>
      <c r="O29" s="18">
        <f>Database!C29</f>
        <v>45434</v>
      </c>
      <c r="P29" s="18">
        <f>Database!D29</f>
        <v>45439</v>
      </c>
      <c r="Q29" s="67">
        <f t="shared" si="1"/>
        <v>5</v>
      </c>
      <c r="R29" s="8">
        <f>Database!H29</f>
        <v>0</v>
      </c>
      <c r="S29" s="8"/>
      <c r="T29" s="8">
        <f t="shared" si="26"/>
        <v>5</v>
      </c>
      <c r="U29" s="70">
        <f>'booking nr'!R30</f>
        <v>4525</v>
      </c>
      <c r="V29" s="12">
        <f>IF(G29&gt;1,'booking nr'!AC30,0)</f>
        <v>0</v>
      </c>
      <c r="W29" s="12" t="e">
        <f>Database!#REF!</f>
        <v>#REF!</v>
      </c>
      <c r="X29" s="98" t="e">
        <f t="shared" si="27"/>
        <v>#REF!</v>
      </c>
      <c r="Y29" s="99">
        <f>IF(T29&lt;2,(statestik!M50*'book indtastning'!I29)+(statestik!M50*'book indtastning'!L29),0)</f>
        <v>0</v>
      </c>
      <c r="Z29" s="96">
        <f>IF(N29=$AG$2,(I29+L29)*Q29*'Indtastning data'!$D$10,0)</f>
        <v>0</v>
      </c>
      <c r="AA29" s="96" t="e">
        <f t="shared" si="28"/>
        <v>#REF!</v>
      </c>
      <c r="AB29" s="67"/>
      <c r="AC29" s="8"/>
      <c r="AD29" s="97" t="e">
        <f t="shared" si="29"/>
        <v>#REF!</v>
      </c>
      <c r="AE29" s="71">
        <f t="shared" si="30"/>
        <v>0</v>
      </c>
      <c r="AH29">
        <f t="shared" si="14"/>
        <v>5</v>
      </c>
      <c r="AI29" s="236">
        <f t="shared" si="15"/>
        <v>45434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0</v>
      </c>
    </row>
    <row r="30" spans="1:40" x14ac:dyDescent="0.35">
      <c r="A30" s="6"/>
      <c r="B30" s="6">
        <f>Database!A30</f>
        <v>29</v>
      </c>
      <c r="C30" s="6" t="str">
        <f>Database!B30</f>
        <v>Stine Brehmer</v>
      </c>
      <c r="D30" s="6" t="e">
        <f>Database!#REF!</f>
        <v>#REF!</v>
      </c>
      <c r="E30" s="21"/>
      <c r="F30" s="117">
        <f>Database!J30</f>
        <v>10</v>
      </c>
      <c r="G30" s="87">
        <f>Database!K30</f>
        <v>2</v>
      </c>
      <c r="H30" s="101">
        <f>Database!M30</f>
        <v>0</v>
      </c>
      <c r="I30" s="83">
        <f>Database!L30</f>
        <v>4</v>
      </c>
      <c r="J30" s="83">
        <f>Database!P30</f>
        <v>0</v>
      </c>
      <c r="K30" s="101" t="e">
        <f>Database!#REF!</f>
        <v>#REF!</v>
      </c>
      <c r="L30" s="85" t="e">
        <f>Database!#REF!</f>
        <v>#REF!</v>
      </c>
      <c r="M30" s="86" t="e">
        <f>Database!#REF!</f>
        <v>#REF!</v>
      </c>
      <c r="N30" s="84" t="str">
        <f>Database!Q30</f>
        <v>ja</v>
      </c>
      <c r="O30" s="18">
        <f>Database!C30</f>
        <v>45519</v>
      </c>
      <c r="P30" s="18">
        <f>Database!D30</f>
        <v>45522</v>
      </c>
      <c r="Q30" s="67">
        <f t="shared" si="1"/>
        <v>3</v>
      </c>
      <c r="R30" s="8">
        <f>Database!H30</f>
        <v>0</v>
      </c>
      <c r="S30" s="8"/>
      <c r="T30" s="8">
        <f t="shared" si="26"/>
        <v>3</v>
      </c>
      <c r="U30" s="70">
        <f>'booking nr'!R31</f>
        <v>2715</v>
      </c>
      <c r="V30" s="12" t="e">
        <f>IF(G30&gt;1,'booking nr'!AC31,0)</f>
        <v>#REF!</v>
      </c>
      <c r="W30" s="12" t="e">
        <f>Database!#REF!</f>
        <v>#REF!</v>
      </c>
      <c r="X30" s="98" t="e">
        <f t="shared" si="27"/>
        <v>#REF!</v>
      </c>
      <c r="Y30" s="99">
        <f>IF(T30&lt;2,(statestik!M51*'book indtastning'!I30)+(statestik!M51*'book indtastning'!L30),0)</f>
        <v>0</v>
      </c>
      <c r="Z30" s="96">
        <f>IF(N30=$AG$2,(I30+L30)*Q30*'Indtastning data'!$D$10,0)</f>
        <v>0</v>
      </c>
      <c r="AA30" s="96" t="e">
        <f t="shared" si="28"/>
        <v>#REF!</v>
      </c>
      <c r="AB30" s="67"/>
      <c r="AC30" s="8"/>
      <c r="AD30" s="97" t="e">
        <f t="shared" si="29"/>
        <v>#REF!</v>
      </c>
      <c r="AE30" s="71">
        <f t="shared" si="30"/>
        <v>0</v>
      </c>
      <c r="AH30">
        <f t="shared" si="14"/>
        <v>3</v>
      </c>
      <c r="AI30" s="236">
        <f t="shared" si="15"/>
        <v>45519</v>
      </c>
      <c r="AJ30">
        <f t="shared" si="16"/>
        <v>0</v>
      </c>
      <c r="AK30">
        <f t="shared" si="17"/>
        <v>0</v>
      </c>
      <c r="AL30">
        <f t="shared" si="18"/>
        <v>0</v>
      </c>
      <c r="AM30">
        <f t="shared" si="19"/>
        <v>0</v>
      </c>
      <c r="AN30">
        <f t="shared" si="20"/>
        <v>0</v>
      </c>
    </row>
    <row r="31" spans="1:40" x14ac:dyDescent="0.35">
      <c r="A31" s="6"/>
      <c r="B31" s="6">
        <f>Database!A31</f>
        <v>30</v>
      </c>
      <c r="C31" s="6" t="str">
        <f>Database!B31</f>
        <v>Claus Brunings-Hansen</v>
      </c>
      <c r="D31" s="6" t="e">
        <f>Database!#REF!</f>
        <v>#REF!</v>
      </c>
      <c r="E31" s="21"/>
      <c r="F31" s="117">
        <f>Database!J31</f>
        <v>0</v>
      </c>
      <c r="G31" s="87">
        <f>Database!K31</f>
        <v>1</v>
      </c>
      <c r="H31" s="101">
        <f>Database!M31</f>
        <v>0</v>
      </c>
      <c r="I31" s="83">
        <f>Database!L31</f>
        <v>2</v>
      </c>
      <c r="J31" s="83">
        <f>Database!P31</f>
        <v>0</v>
      </c>
      <c r="K31" s="101" t="e">
        <f>Database!#REF!</f>
        <v>#REF!</v>
      </c>
      <c r="L31" s="85" t="e">
        <f>Database!#REF!</f>
        <v>#REF!</v>
      </c>
      <c r="M31" s="86" t="e">
        <f>Database!#REF!</f>
        <v>#REF!</v>
      </c>
      <c r="N31" s="84">
        <f>Database!Q31</f>
        <v>0</v>
      </c>
      <c r="O31" s="18">
        <f>Database!C31</f>
        <v>45475</v>
      </c>
      <c r="P31" s="18">
        <f>Database!D31</f>
        <v>45480</v>
      </c>
      <c r="Q31" s="67">
        <f t="shared" si="1"/>
        <v>5</v>
      </c>
      <c r="R31" s="8">
        <f>Database!H31</f>
        <v>0</v>
      </c>
      <c r="S31" s="8"/>
      <c r="T31" s="8">
        <f t="shared" si="26"/>
        <v>5</v>
      </c>
      <c r="U31" s="70">
        <f>'booking nr'!R32</f>
        <v>4525</v>
      </c>
      <c r="V31" s="12">
        <f>IF(G31&gt;1,'booking nr'!AC32,0)</f>
        <v>0</v>
      </c>
      <c r="W31" s="12" t="e">
        <f>Database!#REF!</f>
        <v>#REF!</v>
      </c>
      <c r="X31" s="98" t="e">
        <f t="shared" si="27"/>
        <v>#REF!</v>
      </c>
      <c r="Y31" s="99">
        <f>IF(T31&lt;2,(statestik!M52*'book indtastning'!I31)+(statestik!M52*'book indtastning'!L31),0)</f>
        <v>0</v>
      </c>
      <c r="Z31" s="96">
        <f>IF(N31=$AG$2,(I31+L31)*Q31*'Indtastning data'!$D$10,0)</f>
        <v>0</v>
      </c>
      <c r="AA31" s="96" t="e">
        <f t="shared" si="28"/>
        <v>#REF!</v>
      </c>
      <c r="AB31" s="67"/>
      <c r="AC31" s="8"/>
      <c r="AD31" s="97" t="e">
        <f t="shared" si="29"/>
        <v>#REF!</v>
      </c>
      <c r="AE31" s="71">
        <f t="shared" si="30"/>
        <v>0</v>
      </c>
      <c r="AH31">
        <f t="shared" si="14"/>
        <v>5</v>
      </c>
      <c r="AI31" s="236">
        <f t="shared" si="15"/>
        <v>45475</v>
      </c>
      <c r="AJ31">
        <f t="shared" si="16"/>
        <v>0</v>
      </c>
      <c r="AK31">
        <f t="shared" si="17"/>
        <v>0</v>
      </c>
      <c r="AL31">
        <f t="shared" si="18"/>
        <v>0</v>
      </c>
      <c r="AM31">
        <f t="shared" si="19"/>
        <v>0</v>
      </c>
      <c r="AN31">
        <f t="shared" si="20"/>
        <v>0</v>
      </c>
    </row>
    <row r="32" spans="1:40" x14ac:dyDescent="0.35">
      <c r="A32" s="6"/>
      <c r="B32" s="6">
        <f>Database!A32</f>
        <v>31</v>
      </c>
      <c r="C32" s="6" t="str">
        <f>Database!B32</f>
        <v>Camilla Lorqvist</v>
      </c>
      <c r="D32" s="6" t="e">
        <f>Database!#REF!</f>
        <v>#REF!</v>
      </c>
      <c r="E32" s="21"/>
      <c r="F32" s="117">
        <f>Database!J32</f>
        <v>0</v>
      </c>
      <c r="G32" s="87">
        <f>Database!K32</f>
        <v>1</v>
      </c>
      <c r="H32" s="101" t="str">
        <f>Database!M32</f>
        <v>x</v>
      </c>
      <c r="I32" s="83">
        <f>Database!L32</f>
        <v>1</v>
      </c>
      <c r="J32" s="83">
        <f>Database!P32</f>
        <v>0</v>
      </c>
      <c r="K32" s="101" t="e">
        <f>Database!#REF!</f>
        <v>#REF!</v>
      </c>
      <c r="L32" s="85" t="e">
        <f>Database!#REF!</f>
        <v>#REF!</v>
      </c>
      <c r="M32" s="86" t="e">
        <f>Database!#REF!</f>
        <v>#REF!</v>
      </c>
      <c r="N32" s="84">
        <f>Database!Q32</f>
        <v>0</v>
      </c>
      <c r="O32" s="18">
        <f>Database!C32</f>
        <v>45462</v>
      </c>
      <c r="P32" s="18">
        <f>Database!D32</f>
        <v>45467</v>
      </c>
      <c r="Q32" s="67">
        <f t="shared" si="1"/>
        <v>5</v>
      </c>
      <c r="R32" s="8">
        <f>Database!H32</f>
        <v>0</v>
      </c>
      <c r="S32" s="8"/>
      <c r="T32" s="8">
        <f t="shared" si="26"/>
        <v>5</v>
      </c>
      <c r="U32" s="70">
        <f>'booking nr'!R33</f>
        <v>4525</v>
      </c>
      <c r="V32" s="12">
        <f>IF(G32&gt;1,'booking nr'!AC33,0)</f>
        <v>0</v>
      </c>
      <c r="W32" s="12" t="e">
        <f>Database!#REF!</f>
        <v>#REF!</v>
      </c>
      <c r="X32" s="98" t="e">
        <f t="shared" si="27"/>
        <v>#REF!</v>
      </c>
      <c r="Y32" s="99">
        <f>IF(T32&lt;2,(statestik!M53*'book indtastning'!I32)+(statestik!M53*'book indtastning'!L32),0)</f>
        <v>0</v>
      </c>
      <c r="Z32" s="96">
        <f>IF(N32=$AG$2,(I32+L32)*Q32*'Indtastning data'!$D$10,0)</f>
        <v>0</v>
      </c>
      <c r="AA32" s="96" t="e">
        <f t="shared" si="28"/>
        <v>#REF!</v>
      </c>
      <c r="AB32" s="67"/>
      <c r="AC32" s="8"/>
      <c r="AD32" s="97" t="e">
        <f t="shared" si="29"/>
        <v>#REF!</v>
      </c>
      <c r="AE32" s="71">
        <f t="shared" si="30"/>
        <v>0</v>
      </c>
      <c r="AH32">
        <f t="shared" si="14"/>
        <v>5</v>
      </c>
      <c r="AI32" s="236">
        <f t="shared" si="15"/>
        <v>45462</v>
      </c>
      <c r="AJ32">
        <f t="shared" si="16"/>
        <v>0</v>
      </c>
      <c r="AK32">
        <f t="shared" si="17"/>
        <v>0</v>
      </c>
      <c r="AL32">
        <f t="shared" si="18"/>
        <v>0</v>
      </c>
      <c r="AM32">
        <f t="shared" si="19"/>
        <v>0</v>
      </c>
      <c r="AN32">
        <f t="shared" si="20"/>
        <v>0</v>
      </c>
    </row>
    <row r="33" spans="1:40" x14ac:dyDescent="0.35">
      <c r="A33" s="6"/>
      <c r="B33" s="6">
        <f>Database!A33</f>
        <v>32</v>
      </c>
      <c r="C33" s="6" t="str">
        <f>Database!B33</f>
        <v>Jutta Kugler</v>
      </c>
      <c r="D33" s="6" t="e">
        <f>Database!#REF!</f>
        <v>#REF!</v>
      </c>
      <c r="E33" s="9"/>
      <c r="F33" s="117">
        <f>Database!J33</f>
        <v>0</v>
      </c>
      <c r="G33" s="87">
        <f>Database!K33</f>
        <v>1</v>
      </c>
      <c r="H33" s="101">
        <f>Database!M33</f>
        <v>0</v>
      </c>
      <c r="I33" s="83">
        <f>Database!L33</f>
        <v>2</v>
      </c>
      <c r="J33" s="83">
        <f>Database!P33</f>
        <v>0</v>
      </c>
      <c r="K33" s="101" t="e">
        <f>Database!#REF!</f>
        <v>#REF!</v>
      </c>
      <c r="L33" s="85" t="e">
        <f>Database!#REF!</f>
        <v>#REF!</v>
      </c>
      <c r="M33" s="86" t="e">
        <f>Database!#REF!</f>
        <v>#REF!</v>
      </c>
      <c r="N33" s="84" t="str">
        <f>Database!Q33</f>
        <v>ja</v>
      </c>
      <c r="O33" s="18">
        <f>Database!C33</f>
        <v>45465</v>
      </c>
      <c r="P33" s="18">
        <f>Database!D33</f>
        <v>45474</v>
      </c>
      <c r="Q33" s="67">
        <f t="shared" si="1"/>
        <v>9</v>
      </c>
      <c r="R33" s="8">
        <f>Database!H33</f>
        <v>0</v>
      </c>
      <c r="S33" s="8"/>
      <c r="T33" s="8">
        <f t="shared" si="26"/>
        <v>9</v>
      </c>
      <c r="U33" s="70">
        <f>'booking nr'!R34</f>
        <v>8145</v>
      </c>
      <c r="V33" s="12">
        <f>IF(G33&gt;1,'booking nr'!AC34,0)</f>
        <v>0</v>
      </c>
      <c r="W33" s="12" t="e">
        <f>Database!#REF!</f>
        <v>#REF!</v>
      </c>
      <c r="X33" s="98" t="e">
        <f t="shared" si="27"/>
        <v>#REF!</v>
      </c>
      <c r="Y33" s="99">
        <f>IF(T33&lt;2,(statestik!M54*'book indtastning'!I33)+(statestik!M54*'book indtastning'!L33),0)</f>
        <v>0</v>
      </c>
      <c r="Z33" s="96">
        <f>IF(N33=$AG$2,(I33+L33)*Q33*'Indtastning data'!$D$10,0)</f>
        <v>0</v>
      </c>
      <c r="AA33" s="96" t="e">
        <f t="shared" si="28"/>
        <v>#REF!</v>
      </c>
      <c r="AB33" s="67"/>
      <c r="AC33" s="8"/>
      <c r="AD33" s="97" t="e">
        <f t="shared" si="29"/>
        <v>#REF!</v>
      </c>
      <c r="AE33" s="71">
        <f t="shared" si="30"/>
        <v>0</v>
      </c>
      <c r="AH33">
        <f t="shared" si="14"/>
        <v>9</v>
      </c>
      <c r="AI33" s="236">
        <f t="shared" si="15"/>
        <v>45465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</row>
    <row r="34" spans="1:40" x14ac:dyDescent="0.35">
      <c r="A34" s="6"/>
      <c r="B34" s="6">
        <f>Database!A34</f>
        <v>33</v>
      </c>
      <c r="C34" s="6" t="str">
        <f>Database!B34</f>
        <v>Slawomir Zacharek</v>
      </c>
      <c r="D34" s="6" t="e">
        <f>Database!#REF!</f>
        <v>#REF!</v>
      </c>
      <c r="E34" s="9"/>
      <c r="F34" s="117">
        <f>Database!J34</f>
        <v>0</v>
      </c>
      <c r="G34" s="87">
        <f>Database!K34</f>
        <v>0</v>
      </c>
      <c r="H34" s="101">
        <f>Database!M34</f>
        <v>0</v>
      </c>
      <c r="I34" s="83">
        <f>Database!L34</f>
        <v>0</v>
      </c>
      <c r="J34" s="83">
        <f>Database!P34</f>
        <v>0</v>
      </c>
      <c r="K34" s="101" t="e">
        <f>Database!#REF!</f>
        <v>#REF!</v>
      </c>
      <c r="L34" s="85" t="e">
        <f>Database!#REF!</f>
        <v>#REF!</v>
      </c>
      <c r="M34" s="86" t="e">
        <f>Database!#REF!</f>
        <v>#REF!</v>
      </c>
      <c r="N34" s="84">
        <f>Database!Q34</f>
        <v>0</v>
      </c>
      <c r="O34" s="18">
        <f>Database!C34</f>
        <v>45474</v>
      </c>
      <c r="P34" s="18">
        <f>Database!D34</f>
        <v>45481</v>
      </c>
      <c r="Q34" s="67">
        <f t="shared" si="1"/>
        <v>7</v>
      </c>
      <c r="R34" s="8">
        <f>Database!H34</f>
        <v>0</v>
      </c>
      <c r="S34" s="8"/>
      <c r="T34" s="8">
        <f t="shared" si="26"/>
        <v>7</v>
      </c>
      <c r="U34" s="70">
        <f>'booking nr'!R35</f>
        <v>6335</v>
      </c>
      <c r="V34" s="12">
        <f>IF(G34&gt;1,'booking nr'!AC35,0)</f>
        <v>0</v>
      </c>
      <c r="W34" s="12" t="e">
        <f>Database!#REF!</f>
        <v>#REF!</v>
      </c>
      <c r="X34" s="98" t="e">
        <f t="shared" si="27"/>
        <v>#REF!</v>
      </c>
      <c r="Y34" s="99">
        <f>IF(T34&lt;2,(statestik!M55*'book indtastning'!I34)+(statestik!M55*'book indtastning'!L34),0)</f>
        <v>0</v>
      </c>
      <c r="Z34" s="96">
        <f>IF(N34=$AG$2,(I34+L34)*Q34*'Indtastning data'!$D$10,0)</f>
        <v>0</v>
      </c>
      <c r="AA34" s="96" t="e">
        <f t="shared" si="28"/>
        <v>#REF!</v>
      </c>
      <c r="AB34" s="67"/>
      <c r="AC34" s="8"/>
      <c r="AD34" s="97" t="e">
        <f t="shared" si="29"/>
        <v>#REF!</v>
      </c>
      <c r="AE34" s="71">
        <f t="shared" si="30"/>
        <v>0</v>
      </c>
      <c r="AH34">
        <f t="shared" si="14"/>
        <v>7</v>
      </c>
      <c r="AI34" s="236">
        <f t="shared" si="15"/>
        <v>45474</v>
      </c>
      <c r="AJ34">
        <f t="shared" si="16"/>
        <v>0</v>
      </c>
      <c r="AK34">
        <f t="shared" si="17"/>
        <v>0</v>
      </c>
      <c r="AL34">
        <f t="shared" si="18"/>
        <v>0</v>
      </c>
      <c r="AM34">
        <f t="shared" si="19"/>
        <v>0</v>
      </c>
      <c r="AN34">
        <f t="shared" si="20"/>
        <v>0</v>
      </c>
    </row>
    <row r="35" spans="1:40" x14ac:dyDescent="0.35">
      <c r="A35" s="6"/>
      <c r="B35" s="6">
        <f>Database!A35</f>
        <v>34</v>
      </c>
      <c r="C35" s="6" t="str">
        <f>Database!B35</f>
        <v>Mikael Holst</v>
      </c>
      <c r="D35" s="6" t="e">
        <f>Database!#REF!</f>
        <v>#REF!</v>
      </c>
      <c r="E35" s="9"/>
      <c r="F35" s="117">
        <f>Database!J35</f>
        <v>10</v>
      </c>
      <c r="G35" s="87">
        <f>Database!K35</f>
        <v>1</v>
      </c>
      <c r="H35" s="101" t="str">
        <f>Database!M35</f>
        <v>mikaelholst@newmail.dk</v>
      </c>
      <c r="I35" s="83">
        <f>Database!L35</f>
        <v>2</v>
      </c>
      <c r="J35" s="83">
        <f>Database!P35</f>
        <v>0</v>
      </c>
      <c r="K35" s="101" t="e">
        <f>Database!#REF!</f>
        <v>#REF!</v>
      </c>
      <c r="L35" s="85" t="e">
        <f>Database!#REF!</f>
        <v>#REF!</v>
      </c>
      <c r="M35" s="86" t="e">
        <f>Database!#REF!</f>
        <v>#REF!</v>
      </c>
      <c r="N35" s="84" t="str">
        <f>Database!Q35</f>
        <v>ja</v>
      </c>
      <c r="O35" s="18">
        <f>Database!C35</f>
        <v>45513</v>
      </c>
      <c r="P35" s="18">
        <f>Database!D35</f>
        <v>45518</v>
      </c>
      <c r="Q35" s="67">
        <f t="shared" si="1"/>
        <v>5</v>
      </c>
      <c r="R35" s="8">
        <f>Database!H35</f>
        <v>0</v>
      </c>
      <c r="S35" s="8"/>
      <c r="T35" s="8">
        <f t="shared" si="26"/>
        <v>5</v>
      </c>
      <c r="U35" s="70">
        <f>'booking nr'!R36</f>
        <v>4525</v>
      </c>
      <c r="V35" s="12">
        <f>IF(G35&gt;1,'booking nr'!AC36,0)</f>
        <v>0</v>
      </c>
      <c r="W35" s="12" t="e">
        <f>Database!#REF!</f>
        <v>#REF!</v>
      </c>
      <c r="X35" s="98" t="e">
        <f t="shared" si="27"/>
        <v>#REF!</v>
      </c>
      <c r="Y35" s="99">
        <f>IF(T35&lt;2,(statestik!M56*'book indtastning'!I35)+(statestik!M56*'book indtastning'!L35),0)</f>
        <v>0</v>
      </c>
      <c r="Z35" s="96">
        <f>IF(N35=$AG$2,(I35+L35)*Q35*'Indtastning data'!$D$10,0)</f>
        <v>0</v>
      </c>
      <c r="AA35" s="96" t="e">
        <f t="shared" si="28"/>
        <v>#REF!</v>
      </c>
      <c r="AB35" s="67"/>
      <c r="AC35" s="8"/>
      <c r="AD35" s="97" t="e">
        <f t="shared" si="29"/>
        <v>#REF!</v>
      </c>
      <c r="AE35" s="71">
        <f t="shared" si="30"/>
        <v>0</v>
      </c>
      <c r="AH35">
        <f t="shared" si="14"/>
        <v>5</v>
      </c>
      <c r="AI35" s="236">
        <f t="shared" si="15"/>
        <v>45513</v>
      </c>
      <c r="AJ35">
        <f t="shared" si="16"/>
        <v>0</v>
      </c>
      <c r="AK35">
        <f t="shared" si="17"/>
        <v>0</v>
      </c>
      <c r="AL35">
        <f t="shared" si="18"/>
        <v>0</v>
      </c>
      <c r="AM35">
        <f t="shared" si="19"/>
        <v>0</v>
      </c>
      <c r="AN35">
        <f t="shared" si="20"/>
        <v>0</v>
      </c>
    </row>
    <row r="36" spans="1:40" x14ac:dyDescent="0.35">
      <c r="A36" s="6"/>
      <c r="B36" s="6">
        <f>Database!A36</f>
        <v>35</v>
      </c>
      <c r="C36" s="6" t="str">
        <f>Database!B36</f>
        <v>Kaj Hansen</v>
      </c>
      <c r="D36" s="6" t="e">
        <f>Database!#REF!</f>
        <v>#REF!</v>
      </c>
      <c r="E36" s="9"/>
      <c r="F36" s="117">
        <f>Database!J36</f>
        <v>0</v>
      </c>
      <c r="G36" s="87">
        <f>Database!K36</f>
        <v>1</v>
      </c>
      <c r="H36" s="101" t="str">
        <f>Database!M36</f>
        <v>grhansen@youmail.dk</v>
      </c>
      <c r="I36" s="83">
        <f>Database!L36</f>
        <v>2</v>
      </c>
      <c r="J36" s="83">
        <f>Database!P36</f>
        <v>0</v>
      </c>
      <c r="K36" s="101" t="e">
        <f>Database!#REF!</f>
        <v>#REF!</v>
      </c>
      <c r="L36" s="85" t="e">
        <f>Database!#REF!</f>
        <v>#REF!</v>
      </c>
      <c r="M36" s="86" t="e">
        <f>Database!#REF!</f>
        <v>#REF!</v>
      </c>
      <c r="N36" s="84" t="str">
        <f>Database!Q36</f>
        <v>ja</v>
      </c>
      <c r="O36" s="18">
        <f>Database!C36</f>
        <v>45454</v>
      </c>
      <c r="P36" s="18">
        <f>Database!D36</f>
        <v>45461</v>
      </c>
      <c r="Q36" s="67">
        <f t="shared" si="1"/>
        <v>7</v>
      </c>
      <c r="R36" s="8">
        <f>Database!H36</f>
        <v>0</v>
      </c>
      <c r="S36" s="8"/>
      <c r="T36" s="8">
        <f t="shared" si="26"/>
        <v>7</v>
      </c>
      <c r="U36" s="70">
        <f>'booking nr'!R37</f>
        <v>6335</v>
      </c>
      <c r="V36" s="12">
        <f>IF(G36&gt;1,'booking nr'!AC37,0)</f>
        <v>0</v>
      </c>
      <c r="W36" s="12" t="e">
        <f>Database!#REF!</f>
        <v>#REF!</v>
      </c>
      <c r="X36" s="98" t="e">
        <f t="shared" si="27"/>
        <v>#REF!</v>
      </c>
      <c r="Y36" s="99">
        <f>IF(T36&lt;2,(statestik!M57*'book indtastning'!I36)+(statestik!M57*'book indtastning'!L36),0)</f>
        <v>0</v>
      </c>
      <c r="Z36" s="96">
        <f>IF(N36=$AG$2,(I36+L36)*Q36*'Indtastning data'!$D$10,0)</f>
        <v>0</v>
      </c>
      <c r="AA36" s="96" t="e">
        <f t="shared" si="28"/>
        <v>#REF!</v>
      </c>
      <c r="AB36" s="67"/>
      <c r="AC36" s="8"/>
      <c r="AD36" s="97" t="e">
        <f t="shared" si="29"/>
        <v>#REF!</v>
      </c>
      <c r="AE36" s="71">
        <f t="shared" si="30"/>
        <v>0</v>
      </c>
      <c r="AH36">
        <f t="shared" si="14"/>
        <v>7</v>
      </c>
      <c r="AI36" s="236">
        <f t="shared" si="15"/>
        <v>45454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</row>
    <row r="37" spans="1:40" x14ac:dyDescent="0.35">
      <c r="A37" s="6"/>
      <c r="B37" s="6">
        <f>Database!A37</f>
        <v>36</v>
      </c>
      <c r="C37" s="6" t="str">
        <f>Database!B37</f>
        <v>camilla Hertz Dalsjø</v>
      </c>
      <c r="D37" s="6" t="e">
        <f>Database!#REF!</f>
        <v>#REF!</v>
      </c>
      <c r="E37" s="9"/>
      <c r="F37" s="117">
        <f>Database!J37</f>
        <v>0</v>
      </c>
      <c r="G37" s="87">
        <f>Database!K37</f>
        <v>0</v>
      </c>
      <c r="H37" s="101">
        <f>Database!M37</f>
        <v>0</v>
      </c>
      <c r="I37" s="83">
        <f>Database!L37</f>
        <v>0</v>
      </c>
      <c r="J37" s="83">
        <f>Database!P37</f>
        <v>0</v>
      </c>
      <c r="K37" s="101" t="e">
        <f>Database!#REF!</f>
        <v>#REF!</v>
      </c>
      <c r="L37" s="85" t="e">
        <f>Database!#REF!</f>
        <v>#REF!</v>
      </c>
      <c r="M37" s="86" t="e">
        <f>Database!#REF!</f>
        <v>#REF!</v>
      </c>
      <c r="N37" s="84">
        <f>Database!Q37</f>
        <v>0</v>
      </c>
      <c r="O37" s="18">
        <f>Database!C37</f>
        <v>45516</v>
      </c>
      <c r="P37" s="18">
        <f>Database!D37</f>
        <v>45522</v>
      </c>
      <c r="Q37" s="67">
        <f t="shared" si="1"/>
        <v>6</v>
      </c>
      <c r="R37" s="8">
        <f>Database!H37</f>
        <v>0</v>
      </c>
      <c r="S37" s="8"/>
      <c r="T37" s="8">
        <f t="shared" si="26"/>
        <v>6</v>
      </c>
      <c r="U37" s="70">
        <f>'booking nr'!R38</f>
        <v>5430</v>
      </c>
      <c r="V37" s="12">
        <f>IF(G37&gt;1,'booking nr'!AC38,0)</f>
        <v>0</v>
      </c>
      <c r="W37" s="12" t="e">
        <f>Database!#REF!</f>
        <v>#REF!</v>
      </c>
      <c r="X37" s="98" t="e">
        <f t="shared" si="27"/>
        <v>#REF!</v>
      </c>
      <c r="Y37" s="99">
        <f>IF(T37&lt;2,(statestik!M58*'book indtastning'!I37)+(statestik!M58*'book indtastning'!L37),0)</f>
        <v>0</v>
      </c>
      <c r="Z37" s="96">
        <f>IF(N37=$AG$2,(I37+L37)*Q37*'Indtastning data'!$D$10,0)</f>
        <v>0</v>
      </c>
      <c r="AA37" s="96" t="e">
        <f t="shared" si="28"/>
        <v>#REF!</v>
      </c>
      <c r="AB37" s="67"/>
      <c r="AC37" s="8"/>
      <c r="AD37" s="97" t="e">
        <f t="shared" si="29"/>
        <v>#REF!</v>
      </c>
      <c r="AE37" s="71">
        <f t="shared" si="30"/>
        <v>0</v>
      </c>
      <c r="AH37">
        <f t="shared" si="14"/>
        <v>6</v>
      </c>
      <c r="AI37" s="236">
        <f t="shared" si="15"/>
        <v>45516</v>
      </c>
      <c r="AJ37">
        <f t="shared" si="16"/>
        <v>0</v>
      </c>
      <c r="AK37">
        <f t="shared" si="17"/>
        <v>0</v>
      </c>
      <c r="AL37">
        <f t="shared" si="18"/>
        <v>0</v>
      </c>
      <c r="AM37">
        <f t="shared" si="19"/>
        <v>0</v>
      </c>
      <c r="AN37">
        <f t="shared" si="20"/>
        <v>0</v>
      </c>
    </row>
    <row r="38" spans="1:40" x14ac:dyDescent="0.35">
      <c r="A38" s="6"/>
      <c r="B38" s="6">
        <f>Database!A38</f>
        <v>37</v>
      </c>
      <c r="C38" s="6" t="str">
        <f>Database!B38</f>
        <v>Renee Lentonsson</v>
      </c>
      <c r="D38" s="6" t="e">
        <f>Database!#REF!</f>
        <v>#REF!</v>
      </c>
      <c r="E38" s="9"/>
      <c r="F38" s="117">
        <f>Database!J38</f>
        <v>10</v>
      </c>
      <c r="G38" s="87">
        <f>Database!K38</f>
        <v>1</v>
      </c>
      <c r="H38" s="101" t="str">
        <f>Database!M38</f>
        <v>lentonssonken@hotmail.com</v>
      </c>
      <c r="I38" s="83">
        <f>Database!L38</f>
        <v>2</v>
      </c>
      <c r="J38" s="83">
        <f>Database!P38</f>
        <v>0</v>
      </c>
      <c r="K38" s="101" t="e">
        <f>Database!#REF!</f>
        <v>#REF!</v>
      </c>
      <c r="L38" s="85" t="e">
        <f>Database!#REF!</f>
        <v>#REF!</v>
      </c>
      <c r="M38" s="86" t="e">
        <f>Database!#REF!</f>
        <v>#REF!</v>
      </c>
      <c r="N38" s="84" t="str">
        <f>Database!Q38</f>
        <v>ja</v>
      </c>
      <c r="O38" s="18">
        <f>Database!C38</f>
        <v>45529</v>
      </c>
      <c r="P38" s="18">
        <f>Database!D38</f>
        <v>45533</v>
      </c>
      <c r="Q38" s="67">
        <f t="shared" si="1"/>
        <v>4</v>
      </c>
      <c r="R38" s="8">
        <f>Database!H38</f>
        <v>0</v>
      </c>
      <c r="S38" s="8"/>
      <c r="T38" s="8">
        <f t="shared" si="26"/>
        <v>4</v>
      </c>
      <c r="U38" s="70">
        <f>'booking nr'!R39</f>
        <v>3620</v>
      </c>
      <c r="V38" s="12">
        <f>IF(G38&gt;1,'booking nr'!AC39,0)</f>
        <v>0</v>
      </c>
      <c r="W38" s="12" t="e">
        <f>Database!#REF!</f>
        <v>#REF!</v>
      </c>
      <c r="X38" s="98" t="e">
        <f t="shared" si="27"/>
        <v>#REF!</v>
      </c>
      <c r="Y38" s="99">
        <f>IF(T38&lt;2,(statestik!M59*'book indtastning'!I38)+(statestik!M59*'book indtastning'!L38),0)</f>
        <v>0</v>
      </c>
      <c r="Z38" s="96">
        <f>IF(N38=$AG$2,(I38+L38)*Q38*'Indtastning data'!$D$10,0)</f>
        <v>0</v>
      </c>
      <c r="AA38" s="96" t="e">
        <f t="shared" si="28"/>
        <v>#REF!</v>
      </c>
      <c r="AB38" s="67"/>
      <c r="AC38" s="8"/>
      <c r="AD38" s="97" t="e">
        <f t="shared" si="29"/>
        <v>#REF!</v>
      </c>
      <c r="AE38" s="71">
        <f t="shared" si="30"/>
        <v>0</v>
      </c>
      <c r="AH38">
        <f t="shared" si="14"/>
        <v>4</v>
      </c>
      <c r="AI38" s="236">
        <f t="shared" si="15"/>
        <v>45529</v>
      </c>
      <c r="AJ38">
        <f t="shared" si="16"/>
        <v>0</v>
      </c>
      <c r="AK38">
        <f t="shared" si="17"/>
        <v>0</v>
      </c>
      <c r="AL38">
        <f t="shared" si="18"/>
        <v>0</v>
      </c>
      <c r="AM38">
        <f t="shared" si="19"/>
        <v>0</v>
      </c>
      <c r="AN38">
        <f t="shared" si="20"/>
        <v>0</v>
      </c>
    </row>
    <row r="39" spans="1:40" x14ac:dyDescent="0.35">
      <c r="A39" s="6"/>
      <c r="B39" s="6">
        <f>Database!A39</f>
        <v>38</v>
      </c>
      <c r="C39" s="6" t="str">
        <f>Database!B39</f>
        <v>Arne &amp; Birgitta Sahlstedt</v>
      </c>
      <c r="D39" s="6" t="e">
        <f>Database!#REF!</f>
        <v>#REF!</v>
      </c>
      <c r="E39" s="21"/>
      <c r="F39" s="117">
        <f>Database!J39</f>
        <v>10</v>
      </c>
      <c r="G39" s="87">
        <f>Database!K39</f>
        <v>1</v>
      </c>
      <c r="H39" s="101">
        <f>Database!M39</f>
        <v>0</v>
      </c>
      <c r="I39" s="83">
        <f>Database!L39</f>
        <v>2</v>
      </c>
      <c r="J39" s="83">
        <f>Database!P39</f>
        <v>0</v>
      </c>
      <c r="K39" s="101" t="e">
        <f>Database!#REF!</f>
        <v>#REF!</v>
      </c>
      <c r="L39" s="85" t="e">
        <f>Database!#REF!</f>
        <v>#REF!</v>
      </c>
      <c r="M39" s="86" t="e">
        <f>Database!#REF!</f>
        <v>#REF!</v>
      </c>
      <c r="N39" s="84">
        <f>Database!Q39</f>
        <v>0</v>
      </c>
      <c r="O39" s="18">
        <f>Database!C39</f>
        <v>45446</v>
      </c>
      <c r="P39" s="18">
        <f>Database!D39</f>
        <v>45452</v>
      </c>
      <c r="Q39" s="67">
        <f t="shared" si="1"/>
        <v>6</v>
      </c>
      <c r="R39" s="8">
        <f>Database!H39</f>
        <v>0</v>
      </c>
      <c r="S39" s="8"/>
      <c r="T39" s="8">
        <f t="shared" si="26"/>
        <v>6</v>
      </c>
      <c r="U39" s="70">
        <f>'booking nr'!R40</f>
        <v>5430</v>
      </c>
      <c r="V39" s="12">
        <f>IF(G39&gt;1,'booking nr'!AC40,0)</f>
        <v>0</v>
      </c>
      <c r="W39" s="12" t="e">
        <f>Database!#REF!</f>
        <v>#REF!</v>
      </c>
      <c r="X39" s="98" t="e">
        <f t="shared" si="27"/>
        <v>#REF!</v>
      </c>
      <c r="Y39" s="99">
        <f>IF(T39&lt;2,(statestik!M60*'book indtastning'!I39)+(statestik!M60*'book indtastning'!L39),0)</f>
        <v>0</v>
      </c>
      <c r="Z39" s="96">
        <f>IF(N39=$AG$2,(I39+L39)*Q39*'Indtastning data'!$D$10,0)</f>
        <v>0</v>
      </c>
      <c r="AA39" s="96" t="e">
        <f t="shared" si="28"/>
        <v>#REF!</v>
      </c>
      <c r="AB39" s="67"/>
      <c r="AC39" s="8"/>
      <c r="AD39" s="97" t="e">
        <f t="shared" si="29"/>
        <v>#REF!</v>
      </c>
      <c r="AE39" s="71">
        <f t="shared" si="30"/>
        <v>0</v>
      </c>
      <c r="AH39">
        <f t="shared" si="14"/>
        <v>6</v>
      </c>
      <c r="AI39" s="236">
        <f t="shared" si="15"/>
        <v>45446</v>
      </c>
      <c r="AJ39">
        <f t="shared" si="16"/>
        <v>0</v>
      </c>
      <c r="AK39">
        <f t="shared" si="17"/>
        <v>0</v>
      </c>
      <c r="AL39">
        <f t="shared" si="18"/>
        <v>0</v>
      </c>
      <c r="AM39">
        <f t="shared" si="19"/>
        <v>0</v>
      </c>
      <c r="AN39">
        <f t="shared" si="20"/>
        <v>0</v>
      </c>
    </row>
    <row r="40" spans="1:40" x14ac:dyDescent="0.35">
      <c r="A40" s="6"/>
      <c r="B40" s="6">
        <f>Database!A40</f>
        <v>39</v>
      </c>
      <c r="C40" s="6" t="str">
        <f>Database!B40</f>
        <v>Silvia-Elke Knaack</v>
      </c>
      <c r="D40" s="6" t="e">
        <f>Database!#REF!</f>
        <v>#REF!</v>
      </c>
      <c r="E40" s="21"/>
      <c r="F40" s="117">
        <f>Database!J40</f>
        <v>0</v>
      </c>
      <c r="G40" s="87">
        <f>Database!K40</f>
        <v>1</v>
      </c>
      <c r="H40" s="101">
        <f>Database!M40</f>
        <v>0</v>
      </c>
      <c r="I40" s="83">
        <f>Database!L40</f>
        <v>2</v>
      </c>
      <c r="J40" s="83">
        <f>Database!P40</f>
        <v>0</v>
      </c>
      <c r="K40" s="101" t="e">
        <f>Database!#REF!</f>
        <v>#REF!</v>
      </c>
      <c r="L40" s="85" t="e">
        <f>Database!#REF!</f>
        <v>#REF!</v>
      </c>
      <c r="M40" s="86" t="e">
        <f>Database!#REF!</f>
        <v>#REF!</v>
      </c>
      <c r="N40" s="84" t="str">
        <f>Database!Q40</f>
        <v>ja</v>
      </c>
      <c r="O40" s="18">
        <f>Database!C40</f>
        <v>45442</v>
      </c>
      <c r="P40" s="18">
        <f>Database!D40</f>
        <v>45449</v>
      </c>
      <c r="Q40" s="67">
        <f t="shared" si="1"/>
        <v>7</v>
      </c>
      <c r="R40" s="8">
        <f>Database!H40</f>
        <v>0</v>
      </c>
      <c r="S40" s="8"/>
      <c r="T40" s="8">
        <f t="shared" si="26"/>
        <v>7</v>
      </c>
      <c r="U40" s="70">
        <f>'booking nr'!R41</f>
        <v>6335</v>
      </c>
      <c r="V40" s="12">
        <f>IF(G40&gt;1,'booking nr'!AC41,0)</f>
        <v>0</v>
      </c>
      <c r="W40" s="12" t="e">
        <f>Database!#REF!</f>
        <v>#REF!</v>
      </c>
      <c r="X40" s="98" t="e">
        <f t="shared" si="27"/>
        <v>#REF!</v>
      </c>
      <c r="Y40" s="99">
        <f>IF(T40&lt;2,(statestik!M61*'book indtastning'!I40)+(statestik!M61*'book indtastning'!L40),0)</f>
        <v>0</v>
      </c>
      <c r="Z40" s="96">
        <f>IF(N40=$AG$2,(I40+L40)*Q40*'Indtastning data'!$D$10,0)</f>
        <v>0</v>
      </c>
      <c r="AA40" s="96" t="e">
        <f t="shared" si="28"/>
        <v>#REF!</v>
      </c>
      <c r="AB40" s="67"/>
      <c r="AC40" s="8"/>
      <c r="AD40" s="97" t="e">
        <f t="shared" si="29"/>
        <v>#REF!</v>
      </c>
      <c r="AE40" s="71">
        <f t="shared" si="30"/>
        <v>0</v>
      </c>
      <c r="AH40">
        <f t="shared" si="14"/>
        <v>7</v>
      </c>
      <c r="AI40" s="236">
        <f t="shared" si="15"/>
        <v>45442</v>
      </c>
      <c r="AJ40">
        <f t="shared" si="16"/>
        <v>0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</row>
    <row r="41" spans="1:40" x14ac:dyDescent="0.35">
      <c r="A41" s="6"/>
      <c r="B41" s="6">
        <f>Database!A41</f>
        <v>40</v>
      </c>
      <c r="C41" s="6" t="str">
        <f>Database!B41</f>
        <v>Petra Wiesmann-Trawny</v>
      </c>
      <c r="D41" s="6" t="e">
        <f>Database!#REF!</f>
        <v>#REF!</v>
      </c>
      <c r="E41" s="21"/>
      <c r="F41" s="117">
        <f>Database!J41</f>
        <v>0</v>
      </c>
      <c r="G41" s="87">
        <f>Database!K41</f>
        <v>1</v>
      </c>
      <c r="H41" s="101">
        <f>Database!M41</f>
        <v>0</v>
      </c>
      <c r="I41" s="83">
        <f>Database!L41</f>
        <v>2</v>
      </c>
      <c r="J41" s="83">
        <f>Database!P41</f>
        <v>0</v>
      </c>
      <c r="K41" s="101" t="e">
        <f>Database!#REF!</f>
        <v>#REF!</v>
      </c>
      <c r="L41" s="85" t="e">
        <f>Database!#REF!</f>
        <v>#REF!</v>
      </c>
      <c r="M41" s="86" t="e">
        <f>Database!#REF!</f>
        <v>#REF!</v>
      </c>
      <c r="N41" s="84">
        <f>Database!Q41</f>
        <v>0</v>
      </c>
      <c r="O41" s="18">
        <f>Database!C41</f>
        <v>45488</v>
      </c>
      <c r="P41" s="18">
        <f>Database!D41</f>
        <v>45495</v>
      </c>
      <c r="Q41" s="67">
        <f t="shared" si="1"/>
        <v>7</v>
      </c>
      <c r="R41" s="8">
        <f>Database!H41</f>
        <v>0</v>
      </c>
      <c r="S41" s="8"/>
      <c r="T41" s="8">
        <f t="shared" si="26"/>
        <v>7</v>
      </c>
      <c r="U41" s="70">
        <f>'booking nr'!R42</f>
        <v>6335</v>
      </c>
      <c r="V41" s="12">
        <f>IF(G41&gt;1,'booking nr'!AC42,0)</f>
        <v>0</v>
      </c>
      <c r="W41" s="12" t="e">
        <f>Database!#REF!</f>
        <v>#REF!</v>
      </c>
      <c r="X41" s="98" t="e">
        <f t="shared" si="27"/>
        <v>#REF!</v>
      </c>
      <c r="Y41" s="99">
        <f>IF(T41&lt;2,(statestik!M62*'book indtastning'!I41)+(statestik!M62*'book indtastning'!L41),0)</f>
        <v>0</v>
      </c>
      <c r="Z41" s="96">
        <f>IF(N41=$AG$2,(I41+L41)*Q41*'Indtastning data'!$D$10,0)</f>
        <v>0</v>
      </c>
      <c r="AA41" s="96" t="e">
        <f t="shared" si="28"/>
        <v>#REF!</v>
      </c>
      <c r="AB41" s="67"/>
      <c r="AC41" s="8"/>
      <c r="AD41" s="97" t="e">
        <f t="shared" si="29"/>
        <v>#REF!</v>
      </c>
      <c r="AE41" s="71">
        <f t="shared" si="30"/>
        <v>0</v>
      </c>
      <c r="AH41">
        <f t="shared" si="14"/>
        <v>7</v>
      </c>
      <c r="AI41" s="236">
        <f t="shared" si="15"/>
        <v>45488</v>
      </c>
      <c r="AJ41">
        <f t="shared" si="16"/>
        <v>0</v>
      </c>
      <c r="AK41">
        <f t="shared" si="17"/>
        <v>0</v>
      </c>
      <c r="AL41">
        <f t="shared" si="18"/>
        <v>0</v>
      </c>
      <c r="AM41">
        <f t="shared" si="19"/>
        <v>0</v>
      </c>
      <c r="AN41">
        <f t="shared" si="20"/>
        <v>0</v>
      </c>
    </row>
    <row r="42" spans="1:40" x14ac:dyDescent="0.35">
      <c r="A42" s="6"/>
      <c r="B42" s="6">
        <f>Database!A42</f>
        <v>41</v>
      </c>
      <c r="C42" s="6" t="str">
        <f>Database!B42</f>
        <v>Inge &amp; Stig Prehn</v>
      </c>
      <c r="D42" s="6" t="e">
        <f>Database!#REF!</f>
        <v>#REF!</v>
      </c>
      <c r="E42" s="9"/>
      <c r="F42" s="117">
        <f>Database!J42</f>
        <v>10</v>
      </c>
      <c r="G42" s="87">
        <f>Database!K42</f>
        <v>1</v>
      </c>
      <c r="H42" s="101">
        <f>Database!M42</f>
        <v>0</v>
      </c>
      <c r="I42" s="83">
        <f>Database!L42</f>
        <v>2</v>
      </c>
      <c r="J42" s="83">
        <f>Database!P42</f>
        <v>0</v>
      </c>
      <c r="K42" s="101" t="e">
        <f>Database!#REF!</f>
        <v>#REF!</v>
      </c>
      <c r="L42" s="85" t="e">
        <f>Database!#REF!</f>
        <v>#REF!</v>
      </c>
      <c r="M42" s="86" t="e">
        <f>Database!#REF!</f>
        <v>#REF!</v>
      </c>
      <c r="N42" s="84">
        <f>Database!Q42</f>
        <v>0</v>
      </c>
      <c r="O42" s="18">
        <f>Database!C42</f>
        <v>45448</v>
      </c>
      <c r="P42" s="18">
        <f>Database!D42</f>
        <v>45452</v>
      </c>
      <c r="Q42" s="67">
        <f t="shared" si="1"/>
        <v>4</v>
      </c>
      <c r="R42" s="8">
        <f>Database!H42</f>
        <v>0</v>
      </c>
      <c r="S42" s="8"/>
      <c r="T42" s="8">
        <f t="shared" si="26"/>
        <v>4</v>
      </c>
      <c r="U42" s="70">
        <f>'booking nr'!R43</f>
        <v>3620</v>
      </c>
      <c r="V42" s="12">
        <f>IF(G42&gt;1,'booking nr'!AC43,0)</f>
        <v>0</v>
      </c>
      <c r="W42" s="12" t="e">
        <f>Database!#REF!</f>
        <v>#REF!</v>
      </c>
      <c r="X42" s="98" t="e">
        <f t="shared" si="27"/>
        <v>#REF!</v>
      </c>
      <c r="Y42" s="99">
        <f>IF(T42&lt;2,(statestik!M63*'book indtastning'!I42)+(statestik!M63*'book indtastning'!L42),0)</f>
        <v>0</v>
      </c>
      <c r="Z42" s="96">
        <f>IF(N42=$AG$2,(I42+L42)*Q42*'Indtastning data'!$D$10,0)</f>
        <v>0</v>
      </c>
      <c r="AA42" s="96" t="e">
        <f t="shared" si="28"/>
        <v>#REF!</v>
      </c>
      <c r="AB42" s="67"/>
      <c r="AC42" s="8"/>
      <c r="AD42" s="97" t="e">
        <f t="shared" si="29"/>
        <v>#REF!</v>
      </c>
      <c r="AE42" s="71">
        <f t="shared" si="30"/>
        <v>0</v>
      </c>
      <c r="AH42">
        <f t="shared" si="14"/>
        <v>4</v>
      </c>
      <c r="AI42" s="236">
        <f t="shared" si="15"/>
        <v>45448</v>
      </c>
      <c r="AJ42">
        <f t="shared" si="16"/>
        <v>0</v>
      </c>
      <c r="AK42">
        <f t="shared" si="17"/>
        <v>0</v>
      </c>
      <c r="AL42">
        <f t="shared" si="18"/>
        <v>0</v>
      </c>
      <c r="AM42">
        <f t="shared" si="19"/>
        <v>0</v>
      </c>
      <c r="AN42">
        <f t="shared" si="20"/>
        <v>0</v>
      </c>
    </row>
    <row r="43" spans="1:40" x14ac:dyDescent="0.35">
      <c r="A43" s="6"/>
      <c r="B43" s="6">
        <f>Database!A43</f>
        <v>42</v>
      </c>
      <c r="C43" s="6" t="str">
        <f>Database!B43</f>
        <v>Klaus Høybye</v>
      </c>
      <c r="D43" s="6" t="e">
        <f>Database!#REF!</f>
        <v>#REF!</v>
      </c>
      <c r="E43" s="9"/>
      <c r="F43" s="117">
        <f>Database!J43</f>
        <v>0</v>
      </c>
      <c r="G43" s="87">
        <f>Database!K43</f>
        <v>1</v>
      </c>
      <c r="H43" s="101">
        <f>Database!M43</f>
        <v>0</v>
      </c>
      <c r="I43" s="83">
        <f>Database!L43</f>
        <v>2</v>
      </c>
      <c r="J43" s="83">
        <f>Database!P43</f>
        <v>0</v>
      </c>
      <c r="K43" s="101" t="e">
        <f>Database!#REF!</f>
        <v>#REF!</v>
      </c>
      <c r="L43" s="85" t="e">
        <f>Database!#REF!</f>
        <v>#REF!</v>
      </c>
      <c r="M43" s="86" t="e">
        <f>Database!#REF!</f>
        <v>#REF!</v>
      </c>
      <c r="N43" s="84" t="str">
        <f>Database!Q43</f>
        <v>ja</v>
      </c>
      <c r="O43" s="18">
        <f>Database!C43</f>
        <v>45486</v>
      </c>
      <c r="P43" s="18">
        <f>Database!D43</f>
        <v>45491</v>
      </c>
      <c r="Q43" s="67">
        <f t="shared" si="1"/>
        <v>5</v>
      </c>
      <c r="R43" s="8">
        <f>Database!H43</f>
        <v>0</v>
      </c>
      <c r="S43" s="8"/>
      <c r="T43" s="8">
        <f t="shared" si="26"/>
        <v>5</v>
      </c>
      <c r="U43" s="70">
        <f>'booking nr'!R44</f>
        <v>4525</v>
      </c>
      <c r="V43" s="12">
        <f>IF(G43&gt;1,'booking nr'!AC44,0)</f>
        <v>0</v>
      </c>
      <c r="W43" s="12" t="e">
        <f>Database!#REF!</f>
        <v>#REF!</v>
      </c>
      <c r="X43" s="98" t="e">
        <f t="shared" si="27"/>
        <v>#REF!</v>
      </c>
      <c r="Y43" s="99">
        <f>IF(T43&lt;2,(statestik!M64*'book indtastning'!I43)+(statestik!M64*'book indtastning'!L43),0)</f>
        <v>0</v>
      </c>
      <c r="Z43" s="96">
        <f>IF(N43=$AG$2,(I43+L43)*Q43*'Indtastning data'!$D$10,0)</f>
        <v>0</v>
      </c>
      <c r="AA43" s="96" t="e">
        <f t="shared" si="28"/>
        <v>#REF!</v>
      </c>
      <c r="AB43" s="67"/>
      <c r="AC43" s="8"/>
      <c r="AD43" s="97" t="e">
        <f t="shared" si="29"/>
        <v>#REF!</v>
      </c>
      <c r="AE43" s="71">
        <f t="shared" si="30"/>
        <v>0</v>
      </c>
      <c r="AH43">
        <f t="shared" si="14"/>
        <v>5</v>
      </c>
      <c r="AI43" s="236">
        <f t="shared" si="15"/>
        <v>45486</v>
      </c>
      <c r="AJ43">
        <f t="shared" si="16"/>
        <v>0</v>
      </c>
      <c r="AK43">
        <f t="shared" si="17"/>
        <v>0</v>
      </c>
      <c r="AL43">
        <f t="shared" si="18"/>
        <v>0</v>
      </c>
      <c r="AM43">
        <f t="shared" si="19"/>
        <v>0</v>
      </c>
      <c r="AN43">
        <f t="shared" si="20"/>
        <v>0</v>
      </c>
    </row>
    <row r="44" spans="1:40" x14ac:dyDescent="0.35">
      <c r="A44" s="6"/>
      <c r="B44" s="6">
        <f>Database!A44</f>
        <v>43</v>
      </c>
      <c r="C44" s="6" t="str">
        <f>Database!B44</f>
        <v>Tina Degn</v>
      </c>
      <c r="D44" s="6" t="e">
        <f>Database!#REF!</f>
        <v>#REF!</v>
      </c>
      <c r="E44" s="9"/>
      <c r="F44" s="117">
        <f>Database!J44</f>
        <v>0</v>
      </c>
      <c r="G44" s="87">
        <f>Database!K44</f>
        <v>0</v>
      </c>
      <c r="H44" s="101">
        <f>Database!M44</f>
        <v>0</v>
      </c>
      <c r="I44" s="83">
        <f>Database!L44</f>
        <v>0</v>
      </c>
      <c r="J44" s="83">
        <f>Database!P44</f>
        <v>0</v>
      </c>
      <c r="K44" s="101" t="e">
        <f>Database!#REF!</f>
        <v>#REF!</v>
      </c>
      <c r="L44" s="85" t="e">
        <f>Database!#REF!</f>
        <v>#REF!</v>
      </c>
      <c r="M44" s="86" t="e">
        <f>Database!#REF!</f>
        <v>#REF!</v>
      </c>
      <c r="N44" s="84">
        <f>Database!Q44</f>
        <v>0</v>
      </c>
      <c r="O44" s="18">
        <f>Database!C44</f>
        <v>45472</v>
      </c>
      <c r="P44" s="18">
        <f>Database!D44</f>
        <v>45479</v>
      </c>
      <c r="Q44" s="67">
        <f t="shared" si="1"/>
        <v>7</v>
      </c>
      <c r="R44" s="8">
        <f>Database!H44</f>
        <v>0</v>
      </c>
      <c r="S44" s="8"/>
      <c r="T44" s="8">
        <f t="shared" si="26"/>
        <v>7</v>
      </c>
      <c r="U44" s="70">
        <f>'booking nr'!R45</f>
        <v>6335</v>
      </c>
      <c r="V44" s="12">
        <f>IF(G44&gt;1,'booking nr'!AC45,0)</f>
        <v>0</v>
      </c>
      <c r="W44" s="12" t="e">
        <f>Database!#REF!</f>
        <v>#REF!</v>
      </c>
      <c r="X44" s="98" t="e">
        <f t="shared" si="27"/>
        <v>#REF!</v>
      </c>
      <c r="Y44" s="99">
        <f>IF(T44&lt;2,(statestik!M65*'book indtastning'!I44)+(statestik!M65*'book indtastning'!L44),0)</f>
        <v>0</v>
      </c>
      <c r="Z44" s="96">
        <f>IF(N44=$AG$2,(I44+L44)*Q44*'Indtastning data'!$D$10,0)</f>
        <v>0</v>
      </c>
      <c r="AA44" s="96" t="e">
        <f t="shared" si="28"/>
        <v>#REF!</v>
      </c>
      <c r="AB44" s="67"/>
      <c r="AC44" s="8"/>
      <c r="AD44" s="97" t="e">
        <f t="shared" si="29"/>
        <v>#REF!</v>
      </c>
      <c r="AE44" s="71">
        <f t="shared" si="30"/>
        <v>0</v>
      </c>
      <c r="AH44">
        <f t="shared" si="14"/>
        <v>7</v>
      </c>
      <c r="AI44" s="236">
        <f t="shared" si="15"/>
        <v>45472</v>
      </c>
      <c r="AJ44">
        <f t="shared" si="16"/>
        <v>0</v>
      </c>
      <c r="AK44">
        <f t="shared" si="17"/>
        <v>0</v>
      </c>
      <c r="AL44">
        <f t="shared" si="18"/>
        <v>0</v>
      </c>
      <c r="AM44">
        <f t="shared" si="19"/>
        <v>0</v>
      </c>
      <c r="AN44">
        <f t="shared" si="20"/>
        <v>0</v>
      </c>
    </row>
    <row r="45" spans="1:40" x14ac:dyDescent="0.35">
      <c r="A45" s="6"/>
      <c r="B45" s="6">
        <f>Database!A45</f>
        <v>44</v>
      </c>
      <c r="C45" s="6" t="str">
        <f>Database!B45</f>
        <v>Vinnie Krogh</v>
      </c>
      <c r="D45" s="6" t="e">
        <f>Database!#REF!</f>
        <v>#REF!</v>
      </c>
      <c r="E45" s="9"/>
      <c r="F45" s="117">
        <f>Database!J45</f>
        <v>10</v>
      </c>
      <c r="G45" s="87">
        <f>Database!K45</f>
        <v>1</v>
      </c>
      <c r="H45" s="101">
        <f>Database!M45</f>
        <v>0</v>
      </c>
      <c r="I45" s="83">
        <f>Database!L45</f>
        <v>2</v>
      </c>
      <c r="J45" s="83">
        <f>Database!P45</f>
        <v>0</v>
      </c>
      <c r="K45" s="101" t="e">
        <f>Database!#REF!</f>
        <v>#REF!</v>
      </c>
      <c r="L45" s="85" t="e">
        <f>Database!#REF!</f>
        <v>#REF!</v>
      </c>
      <c r="M45" s="86" t="e">
        <f>Database!#REF!</f>
        <v>#REF!</v>
      </c>
      <c r="N45" s="84" t="str">
        <f>Database!Q45</f>
        <v>ja</v>
      </c>
      <c r="O45" s="18">
        <f>Database!C45</f>
        <v>45446</v>
      </c>
      <c r="P45" s="18">
        <f>Database!D45</f>
        <v>45453</v>
      </c>
      <c r="Q45" s="67">
        <f t="shared" si="1"/>
        <v>7</v>
      </c>
      <c r="R45" s="8">
        <f>Database!H45</f>
        <v>0</v>
      </c>
      <c r="S45" s="8"/>
      <c r="T45" s="8">
        <f t="shared" si="26"/>
        <v>7</v>
      </c>
      <c r="U45" s="70">
        <f>'booking nr'!R46</f>
        <v>6335</v>
      </c>
      <c r="V45" s="12">
        <f>IF(G45&gt;1,'booking nr'!AC46,0)</f>
        <v>0</v>
      </c>
      <c r="W45" s="12" t="e">
        <f>Database!#REF!</f>
        <v>#REF!</v>
      </c>
      <c r="X45" s="98" t="e">
        <f t="shared" si="27"/>
        <v>#REF!</v>
      </c>
      <c r="Y45" s="99">
        <f>IF(T45&lt;2,(statestik!M66*'book indtastning'!I45)+(statestik!M66*'book indtastning'!L45),0)</f>
        <v>0</v>
      </c>
      <c r="Z45" s="96">
        <f>IF(N45=$AG$2,(I45+L45)*Q45*'Indtastning data'!$D$10,0)</f>
        <v>0</v>
      </c>
      <c r="AA45" s="96" t="e">
        <f t="shared" si="28"/>
        <v>#REF!</v>
      </c>
      <c r="AB45" s="67"/>
      <c r="AC45" s="8"/>
      <c r="AD45" s="97" t="e">
        <f t="shared" si="29"/>
        <v>#REF!</v>
      </c>
      <c r="AE45" s="71">
        <f t="shared" si="30"/>
        <v>0</v>
      </c>
      <c r="AH45">
        <f t="shared" si="14"/>
        <v>7</v>
      </c>
      <c r="AI45" s="236">
        <f t="shared" si="15"/>
        <v>45446</v>
      </c>
      <c r="AJ45">
        <f t="shared" si="16"/>
        <v>0</v>
      </c>
      <c r="AK45">
        <f t="shared" si="17"/>
        <v>0</v>
      </c>
      <c r="AL45">
        <f t="shared" si="18"/>
        <v>0</v>
      </c>
      <c r="AM45">
        <f t="shared" si="19"/>
        <v>0</v>
      </c>
      <c r="AN45">
        <f t="shared" si="20"/>
        <v>0</v>
      </c>
    </row>
    <row r="46" spans="1:40" x14ac:dyDescent="0.35">
      <c r="A46" s="6"/>
      <c r="B46" s="6">
        <f>Database!A46</f>
        <v>45</v>
      </c>
      <c r="C46" s="6" t="str">
        <f>Database!B46</f>
        <v>Karin Meixner</v>
      </c>
      <c r="D46" s="6" t="e">
        <f>Database!#REF!</f>
        <v>#REF!</v>
      </c>
      <c r="E46" s="9"/>
      <c r="F46" s="117">
        <f>Database!J46</f>
        <v>0</v>
      </c>
      <c r="G46" s="87">
        <f>Database!K46</f>
        <v>1</v>
      </c>
      <c r="H46" s="101">
        <f>Database!M46</f>
        <v>0</v>
      </c>
      <c r="I46" s="83">
        <f>Database!L46</f>
        <v>2</v>
      </c>
      <c r="J46" s="83">
        <f>Database!P46</f>
        <v>0</v>
      </c>
      <c r="K46" s="101" t="e">
        <f>Database!#REF!</f>
        <v>#REF!</v>
      </c>
      <c r="L46" s="85" t="e">
        <f>Database!#REF!</f>
        <v>#REF!</v>
      </c>
      <c r="M46" s="86" t="e">
        <f>Database!#REF!</f>
        <v>#REF!</v>
      </c>
      <c r="N46" s="84">
        <f>Database!Q46</f>
        <v>0</v>
      </c>
      <c r="O46" s="18">
        <f>Database!C46</f>
        <v>45439</v>
      </c>
      <c r="P46" s="18">
        <f>Database!D46</f>
        <v>45446</v>
      </c>
      <c r="Q46" s="67">
        <f t="shared" si="1"/>
        <v>7</v>
      </c>
      <c r="R46" s="8">
        <f>Database!H46</f>
        <v>0</v>
      </c>
      <c r="S46" s="8"/>
      <c r="T46" s="8">
        <f t="shared" si="26"/>
        <v>7</v>
      </c>
      <c r="U46" s="70">
        <f>'booking nr'!R47</f>
        <v>6335</v>
      </c>
      <c r="V46" s="12">
        <f>IF(G46&gt;1,'booking nr'!AC47,0)</f>
        <v>0</v>
      </c>
      <c r="W46" s="12" t="e">
        <f>Database!#REF!</f>
        <v>#REF!</v>
      </c>
      <c r="X46" s="98" t="e">
        <f t="shared" si="27"/>
        <v>#REF!</v>
      </c>
      <c r="Y46" s="99">
        <f>IF(T46&lt;2,(statestik!M67*'book indtastning'!I46)+(statestik!M67*'book indtastning'!L46),0)</f>
        <v>0</v>
      </c>
      <c r="Z46" s="96">
        <f>IF(N46=$AG$2,(I46+L46)*Q46*'Indtastning data'!$D$10,0)</f>
        <v>0</v>
      </c>
      <c r="AA46" s="96" t="e">
        <f t="shared" si="28"/>
        <v>#REF!</v>
      </c>
      <c r="AB46" s="67"/>
      <c r="AC46" s="8"/>
      <c r="AD46" s="97" t="e">
        <f t="shared" si="29"/>
        <v>#REF!</v>
      </c>
      <c r="AE46" s="71">
        <f t="shared" si="30"/>
        <v>0</v>
      </c>
      <c r="AH46">
        <f t="shared" si="14"/>
        <v>7</v>
      </c>
      <c r="AI46" s="236">
        <f t="shared" si="15"/>
        <v>45439</v>
      </c>
      <c r="AJ46">
        <f t="shared" si="16"/>
        <v>0</v>
      </c>
      <c r="AK46">
        <f t="shared" si="17"/>
        <v>0</v>
      </c>
      <c r="AL46">
        <f t="shared" si="18"/>
        <v>0</v>
      </c>
      <c r="AM46">
        <f t="shared" si="19"/>
        <v>0</v>
      </c>
      <c r="AN46">
        <f t="shared" si="20"/>
        <v>0</v>
      </c>
    </row>
    <row r="47" spans="1:40" x14ac:dyDescent="0.35">
      <c r="A47" s="6"/>
      <c r="B47" s="6">
        <f>Database!A47</f>
        <v>46</v>
      </c>
      <c r="C47" s="6" t="str">
        <f>Database!B47</f>
        <v>Susanne &amp; Martin Simonsen</v>
      </c>
      <c r="D47" s="6" t="e">
        <f>Database!#REF!</f>
        <v>#REF!</v>
      </c>
      <c r="E47" s="9"/>
      <c r="F47" s="117">
        <f>Database!J47</f>
        <v>10</v>
      </c>
      <c r="G47" s="87">
        <f>Database!K47</f>
        <v>1</v>
      </c>
      <c r="H47" s="101">
        <f>Database!M47</f>
        <v>0</v>
      </c>
      <c r="I47" s="83">
        <f>Database!L47</f>
        <v>2</v>
      </c>
      <c r="J47" s="83">
        <f>Database!P47</f>
        <v>0</v>
      </c>
      <c r="K47" s="101" t="e">
        <f>Database!#REF!</f>
        <v>#REF!</v>
      </c>
      <c r="L47" s="85" t="e">
        <f>Database!#REF!</f>
        <v>#REF!</v>
      </c>
      <c r="M47" s="86" t="e">
        <f>Database!#REF!</f>
        <v>#REF!</v>
      </c>
      <c r="N47" s="84" t="str">
        <f>Database!Q47</f>
        <v>ja</v>
      </c>
      <c r="O47" s="18">
        <f>Database!C47</f>
        <v>45495</v>
      </c>
      <c r="P47" s="18">
        <f>Database!D47</f>
        <v>45501</v>
      </c>
      <c r="Q47" s="67">
        <f t="shared" si="1"/>
        <v>6</v>
      </c>
      <c r="R47" s="8">
        <f>Database!H47</f>
        <v>0</v>
      </c>
      <c r="S47" s="8"/>
      <c r="T47" s="8">
        <f t="shared" si="26"/>
        <v>6</v>
      </c>
      <c r="U47" s="70">
        <f>'booking nr'!R48</f>
        <v>5430</v>
      </c>
      <c r="V47" s="12">
        <f>IF(G47&gt;1,'booking nr'!AC48,0)</f>
        <v>0</v>
      </c>
      <c r="W47" s="12" t="e">
        <f>Database!#REF!</f>
        <v>#REF!</v>
      </c>
      <c r="X47" s="98" t="e">
        <f t="shared" si="27"/>
        <v>#REF!</v>
      </c>
      <c r="Y47" s="99">
        <f>IF(T47&lt;2,(statestik!M68*'book indtastning'!I47)+(statestik!M68*'book indtastning'!L47),0)</f>
        <v>0</v>
      </c>
      <c r="Z47" s="96">
        <f>IF(N47=$AG$2,(I47+L47)*Q47*'Indtastning data'!$D$10,0)</f>
        <v>0</v>
      </c>
      <c r="AA47" s="96" t="e">
        <f t="shared" si="28"/>
        <v>#REF!</v>
      </c>
      <c r="AB47" s="67"/>
      <c r="AC47" s="8"/>
      <c r="AD47" s="97" t="e">
        <f t="shared" si="29"/>
        <v>#REF!</v>
      </c>
      <c r="AE47" s="71">
        <f t="shared" si="30"/>
        <v>0</v>
      </c>
      <c r="AH47">
        <f t="shared" si="14"/>
        <v>6</v>
      </c>
      <c r="AI47" s="236">
        <f t="shared" si="15"/>
        <v>45495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N47">
        <f t="shared" si="20"/>
        <v>0</v>
      </c>
    </row>
    <row r="48" spans="1:40" x14ac:dyDescent="0.35">
      <c r="A48" s="6"/>
      <c r="B48" s="6">
        <f>Database!A48</f>
        <v>47</v>
      </c>
      <c r="C48" s="6" t="str">
        <f>Database!B48</f>
        <v>Anne Braad</v>
      </c>
      <c r="D48" s="6" t="e">
        <f>Database!#REF!</f>
        <v>#REF!</v>
      </c>
      <c r="E48" s="9"/>
      <c r="F48" s="117">
        <f>Database!J48</f>
        <v>0</v>
      </c>
      <c r="G48" s="87">
        <f>Database!K48</f>
        <v>0</v>
      </c>
      <c r="H48" s="101">
        <f>Database!M48</f>
        <v>0</v>
      </c>
      <c r="I48" s="83">
        <f>Database!L48</f>
        <v>0</v>
      </c>
      <c r="J48" s="83">
        <f>Database!P48</f>
        <v>0</v>
      </c>
      <c r="K48" s="101" t="e">
        <f>Database!#REF!</f>
        <v>#REF!</v>
      </c>
      <c r="L48" s="85" t="e">
        <f>Database!#REF!</f>
        <v>#REF!</v>
      </c>
      <c r="M48" s="86" t="e">
        <f>Database!#REF!</f>
        <v>#REF!</v>
      </c>
      <c r="N48" s="84">
        <f>Database!Q48</f>
        <v>0</v>
      </c>
      <c r="O48" s="18">
        <f>Database!C48</f>
        <v>45495</v>
      </c>
      <c r="P48" s="18">
        <f>Database!D48</f>
        <v>45501</v>
      </c>
      <c r="Q48" s="67">
        <f t="shared" si="1"/>
        <v>6</v>
      </c>
      <c r="R48" s="8">
        <f>Database!H48</f>
        <v>0</v>
      </c>
      <c r="S48" s="8"/>
      <c r="T48" s="8">
        <f t="shared" si="26"/>
        <v>6</v>
      </c>
      <c r="U48" s="70">
        <f>'booking nr'!R49</f>
        <v>5430</v>
      </c>
      <c r="V48" s="12">
        <f>IF(G48&gt;1,'booking nr'!AC49,0)</f>
        <v>0</v>
      </c>
      <c r="W48" s="12" t="e">
        <f>Database!#REF!</f>
        <v>#REF!</v>
      </c>
      <c r="X48" s="98" t="e">
        <f t="shared" si="27"/>
        <v>#REF!</v>
      </c>
      <c r="Y48" s="99">
        <f>IF(T48&lt;2,(statestik!M69*'book indtastning'!I48)+(statestik!M69*'book indtastning'!L48),0)</f>
        <v>0</v>
      </c>
      <c r="Z48" s="96">
        <f>IF(N48=$AG$2,(I48+L48)*Q48*'Indtastning data'!$D$10,0)</f>
        <v>0</v>
      </c>
      <c r="AA48" s="96" t="e">
        <f t="shared" si="28"/>
        <v>#REF!</v>
      </c>
      <c r="AB48" s="67"/>
      <c r="AC48" s="8"/>
      <c r="AD48" s="97" t="e">
        <f t="shared" si="29"/>
        <v>#REF!</v>
      </c>
      <c r="AE48" s="71">
        <f t="shared" si="30"/>
        <v>0</v>
      </c>
      <c r="AH48">
        <f t="shared" si="14"/>
        <v>6</v>
      </c>
      <c r="AI48" s="236">
        <f t="shared" si="15"/>
        <v>45495</v>
      </c>
      <c r="AJ48">
        <f t="shared" si="16"/>
        <v>0</v>
      </c>
      <c r="AK48">
        <f t="shared" si="17"/>
        <v>0</v>
      </c>
      <c r="AL48">
        <f t="shared" si="18"/>
        <v>0</v>
      </c>
      <c r="AM48">
        <f t="shared" si="19"/>
        <v>0</v>
      </c>
      <c r="AN48">
        <f t="shared" si="20"/>
        <v>0</v>
      </c>
    </row>
    <row r="49" spans="1:40" x14ac:dyDescent="0.35">
      <c r="A49" s="6"/>
      <c r="B49" s="6">
        <f>Database!A49</f>
        <v>48</v>
      </c>
      <c r="C49" s="6" t="str">
        <f>Database!B49</f>
        <v>Jan &amp; Pia Andersen</v>
      </c>
      <c r="D49" s="6" t="e">
        <f>Database!#REF!</f>
        <v>#REF!</v>
      </c>
      <c r="E49" s="9"/>
      <c r="F49" s="117">
        <f>Database!J49</f>
        <v>10</v>
      </c>
      <c r="G49" s="87">
        <f>Database!K49</f>
        <v>1</v>
      </c>
      <c r="H49" s="101">
        <f>Database!M49</f>
        <v>0</v>
      </c>
      <c r="I49" s="83">
        <f>Database!L49</f>
        <v>2</v>
      </c>
      <c r="J49" s="83">
        <f>Database!P49</f>
        <v>0</v>
      </c>
      <c r="K49" s="101" t="e">
        <f>Database!#REF!</f>
        <v>#REF!</v>
      </c>
      <c r="L49" s="85" t="e">
        <f>Database!#REF!</f>
        <v>#REF!</v>
      </c>
      <c r="M49" s="86" t="e">
        <f>Database!#REF!</f>
        <v>#REF!</v>
      </c>
      <c r="N49" s="84" t="str">
        <f>Database!Q49</f>
        <v>ja</v>
      </c>
      <c r="O49" s="18">
        <f>Database!C49</f>
        <v>45467</v>
      </c>
      <c r="P49" s="18">
        <f>Database!D49</f>
        <v>45471</v>
      </c>
      <c r="Q49" s="67">
        <f t="shared" si="1"/>
        <v>4</v>
      </c>
      <c r="R49" s="8">
        <f>Database!H49</f>
        <v>0</v>
      </c>
      <c r="S49" s="8"/>
      <c r="T49" s="8">
        <f t="shared" si="26"/>
        <v>4</v>
      </c>
      <c r="U49" s="70">
        <f>'booking nr'!R50</f>
        <v>3620</v>
      </c>
      <c r="V49" s="12">
        <f>IF(G49&gt;1,'booking nr'!AC50,0)</f>
        <v>0</v>
      </c>
      <c r="W49" s="12" t="e">
        <f>Database!#REF!</f>
        <v>#REF!</v>
      </c>
      <c r="X49" s="98" t="e">
        <f t="shared" si="27"/>
        <v>#REF!</v>
      </c>
      <c r="Y49" s="99">
        <f>IF(T49&lt;2,(statestik!M70*'book indtastning'!I49)+(statestik!M70*'book indtastning'!L49),0)</f>
        <v>0</v>
      </c>
      <c r="Z49" s="96">
        <f>IF(N49=$AG$2,(I49+L49)*Q49*'Indtastning data'!$D$10,0)</f>
        <v>0</v>
      </c>
      <c r="AA49" s="96" t="e">
        <f t="shared" si="28"/>
        <v>#REF!</v>
      </c>
      <c r="AB49" s="67"/>
      <c r="AC49" s="8"/>
      <c r="AD49" s="97" t="e">
        <f t="shared" si="29"/>
        <v>#REF!</v>
      </c>
      <c r="AE49" s="71">
        <f t="shared" si="30"/>
        <v>0</v>
      </c>
      <c r="AH49">
        <f t="shared" si="14"/>
        <v>4</v>
      </c>
      <c r="AI49" s="236">
        <f t="shared" si="15"/>
        <v>45467</v>
      </c>
      <c r="AJ49">
        <f t="shared" si="16"/>
        <v>0</v>
      </c>
      <c r="AK49">
        <f t="shared" si="17"/>
        <v>0</v>
      </c>
      <c r="AL49">
        <f t="shared" si="18"/>
        <v>0</v>
      </c>
      <c r="AM49">
        <f t="shared" si="19"/>
        <v>0</v>
      </c>
      <c r="AN49">
        <f t="shared" si="20"/>
        <v>0</v>
      </c>
    </row>
    <row r="50" spans="1:40" x14ac:dyDescent="0.35">
      <c r="A50" s="6"/>
      <c r="B50" s="6">
        <f>Database!A50</f>
        <v>49</v>
      </c>
      <c r="C50" s="6" t="str">
        <f>Database!B50</f>
        <v>Lars Diderrichsen</v>
      </c>
      <c r="D50" s="6" t="e">
        <f>Database!#REF!</f>
        <v>#REF!</v>
      </c>
      <c r="E50" s="21"/>
      <c r="F50" s="117">
        <f>Database!J50</f>
        <v>0</v>
      </c>
      <c r="G50" s="87">
        <f>Database!K50</f>
        <v>0</v>
      </c>
      <c r="H50" s="101">
        <f>Database!M50</f>
        <v>0</v>
      </c>
      <c r="I50" s="83">
        <f>Database!L50</f>
        <v>0</v>
      </c>
      <c r="J50" s="83">
        <f>Database!P50</f>
        <v>0</v>
      </c>
      <c r="K50" s="101" t="e">
        <f>Database!#REF!</f>
        <v>#REF!</v>
      </c>
      <c r="L50" s="85" t="e">
        <f>Database!#REF!</f>
        <v>#REF!</v>
      </c>
      <c r="M50" s="86" t="e">
        <f>Database!#REF!</f>
        <v>#REF!</v>
      </c>
      <c r="N50" s="84">
        <f>Database!Q50</f>
        <v>0</v>
      </c>
      <c r="O50" s="18">
        <f>Database!C50</f>
        <v>45494</v>
      </c>
      <c r="P50" s="18">
        <f>Database!D50</f>
        <v>45501</v>
      </c>
      <c r="Q50" s="67">
        <f t="shared" si="1"/>
        <v>7</v>
      </c>
      <c r="R50" s="8">
        <f>Database!H50</f>
        <v>0</v>
      </c>
      <c r="S50" s="8"/>
      <c r="T50" s="8">
        <f t="shared" si="26"/>
        <v>7</v>
      </c>
      <c r="U50" s="70">
        <f>'booking nr'!R51</f>
        <v>6335</v>
      </c>
      <c r="V50" s="12">
        <f>IF(G50&gt;1,'booking nr'!AC51,0)</f>
        <v>0</v>
      </c>
      <c r="W50" s="12" t="e">
        <f>Database!#REF!</f>
        <v>#REF!</v>
      </c>
      <c r="X50" s="98" t="e">
        <f t="shared" si="27"/>
        <v>#REF!</v>
      </c>
      <c r="Y50" s="99">
        <f>IF(T50&lt;2,(statestik!M71*'book indtastning'!I50)+(statestik!M71*'book indtastning'!L50),0)</f>
        <v>0</v>
      </c>
      <c r="Z50" s="96">
        <f>IF(N50=$AG$2,(I50+L50)*Q50*'Indtastning data'!$D$10,0)</f>
        <v>0</v>
      </c>
      <c r="AA50" s="96" t="e">
        <f t="shared" si="28"/>
        <v>#REF!</v>
      </c>
      <c r="AB50" s="67"/>
      <c r="AC50" s="8"/>
      <c r="AD50" s="97" t="e">
        <f t="shared" si="29"/>
        <v>#REF!</v>
      </c>
      <c r="AE50" s="71">
        <f t="shared" si="30"/>
        <v>0</v>
      </c>
      <c r="AH50">
        <f t="shared" si="14"/>
        <v>7</v>
      </c>
      <c r="AI50" s="236">
        <f t="shared" si="15"/>
        <v>45494</v>
      </c>
      <c r="AJ50">
        <f t="shared" si="16"/>
        <v>0</v>
      </c>
      <c r="AK50">
        <f t="shared" si="17"/>
        <v>0</v>
      </c>
      <c r="AL50">
        <f t="shared" si="18"/>
        <v>0</v>
      </c>
      <c r="AM50">
        <f t="shared" si="19"/>
        <v>0</v>
      </c>
      <c r="AN50">
        <f t="shared" si="20"/>
        <v>0</v>
      </c>
    </row>
    <row r="51" spans="1:40" x14ac:dyDescent="0.35">
      <c r="A51" s="6"/>
      <c r="B51" s="6">
        <f>Database!A51</f>
        <v>50</v>
      </c>
      <c r="C51" s="6" t="str">
        <f>Database!B51</f>
        <v>Haye Westendorp</v>
      </c>
      <c r="D51" s="6" t="e">
        <f>Database!#REF!</f>
        <v>#REF!</v>
      </c>
      <c r="E51" s="9"/>
      <c r="F51" s="117">
        <f>Database!J51</f>
        <v>0</v>
      </c>
      <c r="G51" s="87">
        <f>Database!K51</f>
        <v>0</v>
      </c>
      <c r="H51" s="101">
        <f>Database!M51</f>
        <v>0</v>
      </c>
      <c r="I51" s="83">
        <f>Database!L51</f>
        <v>0</v>
      </c>
      <c r="J51" s="83">
        <f>Database!P51</f>
        <v>0</v>
      </c>
      <c r="K51" s="101" t="e">
        <f>Database!#REF!</f>
        <v>#REF!</v>
      </c>
      <c r="L51" s="85" t="e">
        <f>Database!#REF!</f>
        <v>#REF!</v>
      </c>
      <c r="M51" s="86" t="e">
        <f>Database!#REF!</f>
        <v>#REF!</v>
      </c>
      <c r="N51" s="84">
        <f>Database!Q51</f>
        <v>0</v>
      </c>
      <c r="O51" s="18">
        <f>Database!C51</f>
        <v>45511</v>
      </c>
      <c r="P51" s="18">
        <f>Database!D51</f>
        <v>45518</v>
      </c>
      <c r="Q51" s="67">
        <f t="shared" si="1"/>
        <v>7</v>
      </c>
      <c r="R51" s="8">
        <f>Database!H51</f>
        <v>0</v>
      </c>
      <c r="S51" s="8"/>
      <c r="T51" s="8">
        <f t="shared" si="26"/>
        <v>7</v>
      </c>
      <c r="U51" s="70">
        <f>'booking nr'!R52</f>
        <v>6335</v>
      </c>
      <c r="V51" s="12">
        <f>IF(G51&gt;1,'booking nr'!AC52,0)</f>
        <v>0</v>
      </c>
      <c r="W51" s="12" t="e">
        <f>Database!#REF!</f>
        <v>#REF!</v>
      </c>
      <c r="X51" s="98" t="e">
        <f t="shared" si="27"/>
        <v>#REF!</v>
      </c>
      <c r="Y51" s="99">
        <f>IF(T51&lt;2,(statestik!M72*'book indtastning'!I51)+(statestik!M72*'book indtastning'!L51),0)</f>
        <v>0</v>
      </c>
      <c r="Z51" s="96">
        <f>IF(N51=$AG$2,(I51+L51)*Q51*'Indtastning data'!$D$10,0)</f>
        <v>0</v>
      </c>
      <c r="AA51" s="96" t="e">
        <f t="shared" si="28"/>
        <v>#REF!</v>
      </c>
      <c r="AB51" s="67"/>
      <c r="AC51" s="8"/>
      <c r="AD51" s="97" t="e">
        <f t="shared" si="29"/>
        <v>#REF!</v>
      </c>
      <c r="AE51" s="71">
        <f t="shared" si="30"/>
        <v>0</v>
      </c>
      <c r="AH51">
        <f t="shared" si="14"/>
        <v>7</v>
      </c>
      <c r="AI51" s="236">
        <f t="shared" si="15"/>
        <v>45511</v>
      </c>
      <c r="AJ51">
        <f t="shared" si="16"/>
        <v>0</v>
      </c>
      <c r="AK51">
        <f t="shared" si="17"/>
        <v>0</v>
      </c>
      <c r="AL51">
        <f t="shared" si="18"/>
        <v>0</v>
      </c>
      <c r="AM51">
        <f t="shared" si="19"/>
        <v>0</v>
      </c>
      <c r="AN51">
        <f t="shared" si="20"/>
        <v>0</v>
      </c>
    </row>
    <row r="52" spans="1:40" x14ac:dyDescent="0.35">
      <c r="A52" s="6"/>
      <c r="B52" s="6">
        <f>Database!A52</f>
        <v>51</v>
      </c>
      <c r="C52" s="6" t="str">
        <f>Database!B52</f>
        <v>Thibaut Mouly</v>
      </c>
      <c r="D52" s="6" t="e">
        <f>Database!#REF!</f>
        <v>#REF!</v>
      </c>
      <c r="E52" s="21"/>
      <c r="F52" s="117">
        <f>Database!J52</f>
        <v>5</v>
      </c>
      <c r="G52" s="87">
        <f>Database!K52</f>
        <v>1</v>
      </c>
      <c r="H52" s="101">
        <f>Database!M52</f>
        <v>0</v>
      </c>
      <c r="I52" s="83">
        <f>Database!L52</f>
        <v>2</v>
      </c>
      <c r="J52" s="83">
        <f>Database!P52</f>
        <v>0</v>
      </c>
      <c r="K52" s="101" t="e">
        <f>Database!#REF!</f>
        <v>#REF!</v>
      </c>
      <c r="L52" s="85" t="e">
        <f>Database!#REF!</f>
        <v>#REF!</v>
      </c>
      <c r="M52" s="86" t="e">
        <f>Database!#REF!</f>
        <v>#REF!</v>
      </c>
      <c r="N52" s="84">
        <f>Database!Q52</f>
        <v>0</v>
      </c>
      <c r="O52" s="18">
        <f>Database!C52</f>
        <v>45414</v>
      </c>
      <c r="P52" s="18">
        <f>Database!D52</f>
        <v>45417</v>
      </c>
      <c r="Q52" s="67">
        <f t="shared" si="1"/>
        <v>3</v>
      </c>
      <c r="R52" s="8">
        <f>Database!H52</f>
        <v>0</v>
      </c>
      <c r="S52" s="8"/>
      <c r="T52" s="8">
        <f t="shared" si="26"/>
        <v>3</v>
      </c>
      <c r="U52" s="70">
        <f>'booking nr'!R53</f>
        <v>2715</v>
      </c>
      <c r="V52" s="12">
        <f>IF(G52&gt;1,'booking nr'!AC53,0)</f>
        <v>0</v>
      </c>
      <c r="W52" s="12" t="e">
        <f>Database!#REF!</f>
        <v>#REF!</v>
      </c>
      <c r="X52" s="98" t="e">
        <f t="shared" si="27"/>
        <v>#REF!</v>
      </c>
      <c r="Y52" s="99">
        <f>IF(T52&lt;2,(statestik!M73*'book indtastning'!I52)+(statestik!M73*'book indtastning'!L52),0)</f>
        <v>0</v>
      </c>
      <c r="Z52" s="96">
        <f>IF(N52=$AG$2,(I52+L52)*Q52*'Indtastning data'!$D$10,0)</f>
        <v>0</v>
      </c>
      <c r="AA52" s="96" t="e">
        <f t="shared" si="28"/>
        <v>#REF!</v>
      </c>
      <c r="AB52" s="67"/>
      <c r="AC52" s="8"/>
      <c r="AD52" s="97" t="e">
        <f t="shared" si="29"/>
        <v>#REF!</v>
      </c>
      <c r="AE52" s="71">
        <f t="shared" si="30"/>
        <v>0</v>
      </c>
      <c r="AH52">
        <f t="shared" si="14"/>
        <v>3</v>
      </c>
      <c r="AI52" s="236">
        <f t="shared" si="15"/>
        <v>45414</v>
      </c>
      <c r="AJ52">
        <f t="shared" si="16"/>
        <v>0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</row>
    <row r="53" spans="1:40" x14ac:dyDescent="0.35">
      <c r="A53" s="6"/>
      <c r="B53" s="6">
        <f>Database!A53</f>
        <v>52</v>
      </c>
      <c r="C53" s="6" t="str">
        <f>Database!B53</f>
        <v>Hans-Dieter Lange</v>
      </c>
      <c r="D53" s="6" t="e">
        <f>Database!#REF!</f>
        <v>#REF!</v>
      </c>
      <c r="E53" s="9"/>
      <c r="F53" s="117">
        <f>Database!J53</f>
        <v>10</v>
      </c>
      <c r="G53" s="87">
        <f>Database!K53</f>
        <v>1</v>
      </c>
      <c r="H53" s="101">
        <f>Database!M53</f>
        <v>0</v>
      </c>
      <c r="I53" s="83">
        <f>Database!L53</f>
        <v>2</v>
      </c>
      <c r="J53" s="83">
        <f>Database!P53</f>
        <v>0</v>
      </c>
      <c r="K53" s="101" t="e">
        <f>Database!#REF!</f>
        <v>#REF!</v>
      </c>
      <c r="L53" s="85" t="e">
        <f>Database!#REF!</f>
        <v>#REF!</v>
      </c>
      <c r="M53" s="86" t="e">
        <f>Database!#REF!</f>
        <v>#REF!</v>
      </c>
      <c r="N53" s="84" t="str">
        <f>Database!Q53</f>
        <v>ja</v>
      </c>
      <c r="O53" s="18">
        <f>Database!C53</f>
        <v>45442</v>
      </c>
      <c r="P53" s="18">
        <f>Database!D53</f>
        <v>45448</v>
      </c>
      <c r="Q53" s="67">
        <f t="shared" si="1"/>
        <v>6</v>
      </c>
      <c r="R53" s="8">
        <f>Database!H53</f>
        <v>0</v>
      </c>
      <c r="S53" s="8"/>
      <c r="T53" s="8">
        <f t="shared" si="26"/>
        <v>6</v>
      </c>
      <c r="U53" s="70">
        <f>'booking nr'!R54</f>
        <v>5430</v>
      </c>
      <c r="V53" s="12">
        <f>IF(G53&gt;1,'booking nr'!AC54,0)</f>
        <v>0</v>
      </c>
      <c r="W53" s="12" t="e">
        <f>Database!#REF!</f>
        <v>#REF!</v>
      </c>
      <c r="X53" s="98" t="e">
        <f t="shared" si="27"/>
        <v>#REF!</v>
      </c>
      <c r="Y53" s="99">
        <f>IF(T53&lt;2,(statestik!M74*'book indtastning'!I53)+(statestik!M74*'book indtastning'!L53),0)</f>
        <v>0</v>
      </c>
      <c r="Z53" s="96">
        <f>IF(N53=$AG$2,(I53+L53)*Q53*'Indtastning data'!$D$10,0)</f>
        <v>0</v>
      </c>
      <c r="AA53" s="96" t="e">
        <f t="shared" si="28"/>
        <v>#REF!</v>
      </c>
      <c r="AB53" s="67"/>
      <c r="AC53" s="8"/>
      <c r="AD53" s="97" t="e">
        <f t="shared" si="29"/>
        <v>#REF!</v>
      </c>
      <c r="AE53" s="71">
        <f t="shared" si="30"/>
        <v>0</v>
      </c>
      <c r="AH53">
        <f t="shared" si="14"/>
        <v>6</v>
      </c>
      <c r="AI53" s="236">
        <f t="shared" si="15"/>
        <v>45442</v>
      </c>
      <c r="AJ53">
        <f t="shared" si="16"/>
        <v>0</v>
      </c>
      <c r="AK53">
        <f t="shared" si="17"/>
        <v>0</v>
      </c>
      <c r="AL53">
        <f t="shared" si="18"/>
        <v>0</v>
      </c>
      <c r="AM53">
        <f t="shared" si="19"/>
        <v>0</v>
      </c>
      <c r="AN53">
        <f t="shared" si="20"/>
        <v>0</v>
      </c>
    </row>
    <row r="54" spans="1:40" x14ac:dyDescent="0.35">
      <c r="A54" s="6"/>
      <c r="B54" s="6">
        <f>Database!A54</f>
        <v>53</v>
      </c>
      <c r="C54" s="6" t="str">
        <f>Database!B54</f>
        <v>Peter &amp; Meta Petersen</v>
      </c>
      <c r="D54" s="6" t="e">
        <f>Database!#REF!</f>
        <v>#REF!</v>
      </c>
      <c r="E54" s="21"/>
      <c r="F54" s="117">
        <f>Database!J54</f>
        <v>10</v>
      </c>
      <c r="G54" s="87">
        <f>Database!K54</f>
        <v>1</v>
      </c>
      <c r="H54" s="101">
        <f>Database!M54</f>
        <v>0</v>
      </c>
      <c r="I54" s="83">
        <f>Database!L54</f>
        <v>2</v>
      </c>
      <c r="J54" s="83">
        <f>Database!P54</f>
        <v>0</v>
      </c>
      <c r="K54" s="101" t="e">
        <f>Database!#REF!</f>
        <v>#REF!</v>
      </c>
      <c r="L54" s="85" t="e">
        <f>Database!#REF!</f>
        <v>#REF!</v>
      </c>
      <c r="M54" s="86" t="e">
        <f>Database!#REF!</f>
        <v>#REF!</v>
      </c>
      <c r="N54" s="84" t="str">
        <f>Database!Q54</f>
        <v>ja</v>
      </c>
      <c r="O54" s="18">
        <f>Database!C54</f>
        <v>45434</v>
      </c>
      <c r="P54" s="18">
        <f>Database!D54</f>
        <v>45436</v>
      </c>
      <c r="Q54" s="67">
        <f t="shared" si="1"/>
        <v>2</v>
      </c>
      <c r="R54" s="8">
        <f>Database!H54</f>
        <v>0</v>
      </c>
      <c r="S54" s="8"/>
      <c r="T54" s="8">
        <f t="shared" si="26"/>
        <v>2</v>
      </c>
      <c r="U54" s="70">
        <f>'booking nr'!R55</f>
        <v>1810</v>
      </c>
      <c r="V54" s="12">
        <f>IF(G54&gt;1,'booking nr'!AC55,0)</f>
        <v>0</v>
      </c>
      <c r="W54" s="12" t="e">
        <f>Database!#REF!</f>
        <v>#REF!</v>
      </c>
      <c r="X54" s="98" t="e">
        <f t="shared" si="27"/>
        <v>#REF!</v>
      </c>
      <c r="Y54" s="99">
        <f>IF(T54&lt;2,(statestik!M75*'book indtastning'!I54)+(statestik!M75*'book indtastning'!L54),0)</f>
        <v>0</v>
      </c>
      <c r="Z54" s="96">
        <f>IF(N54=$AG$2,(I54+L54)*Q54*'Indtastning data'!$D$10,0)</f>
        <v>0</v>
      </c>
      <c r="AA54" s="96" t="e">
        <f t="shared" si="28"/>
        <v>#REF!</v>
      </c>
      <c r="AB54" s="67"/>
      <c r="AC54" s="8"/>
      <c r="AD54" s="97" t="e">
        <f t="shared" si="29"/>
        <v>#REF!</v>
      </c>
      <c r="AE54" s="71">
        <f t="shared" si="30"/>
        <v>0</v>
      </c>
      <c r="AH54">
        <f t="shared" si="14"/>
        <v>2</v>
      </c>
      <c r="AI54" s="236">
        <f t="shared" si="15"/>
        <v>45434</v>
      </c>
      <c r="AJ54">
        <f t="shared" si="16"/>
        <v>0</v>
      </c>
      <c r="AK54">
        <f t="shared" si="17"/>
        <v>0</v>
      </c>
      <c r="AL54">
        <f t="shared" si="18"/>
        <v>0</v>
      </c>
      <c r="AM54">
        <f t="shared" si="19"/>
        <v>0</v>
      </c>
      <c r="AN54">
        <f t="shared" si="20"/>
        <v>0</v>
      </c>
    </row>
    <row r="55" spans="1:40" x14ac:dyDescent="0.35">
      <c r="A55" s="6"/>
      <c r="B55" s="6">
        <f>Database!A55</f>
        <v>54</v>
      </c>
      <c r="C55" s="6" t="str">
        <f>Database!B55</f>
        <v>Josepha Schettler</v>
      </c>
      <c r="D55" s="6" t="e">
        <f>Database!#REF!</f>
        <v>#REF!</v>
      </c>
      <c r="E55" s="21"/>
      <c r="F55" s="117">
        <f>Database!J55</f>
        <v>0</v>
      </c>
      <c r="G55" s="87">
        <f>Database!K55</f>
        <v>1</v>
      </c>
      <c r="H55" s="101">
        <f>Database!M55</f>
        <v>0</v>
      </c>
      <c r="I55" s="83">
        <f>Database!L55</f>
        <v>1</v>
      </c>
      <c r="J55" s="83">
        <f>Database!P55</f>
        <v>0</v>
      </c>
      <c r="K55" s="101" t="e">
        <f>Database!#REF!</f>
        <v>#REF!</v>
      </c>
      <c r="L55" s="85" t="e">
        <f>Database!#REF!</f>
        <v>#REF!</v>
      </c>
      <c r="M55" s="86" t="e">
        <f>Database!#REF!</f>
        <v>#REF!</v>
      </c>
      <c r="N55" s="84" t="str">
        <f>Database!Q55</f>
        <v>ja</v>
      </c>
      <c r="O55" s="18">
        <f>Database!C55</f>
        <v>45439</v>
      </c>
      <c r="P55" s="18">
        <f>Database!D55</f>
        <v>45446</v>
      </c>
      <c r="Q55" s="67">
        <f t="shared" si="1"/>
        <v>7</v>
      </c>
      <c r="R55" s="8">
        <f>Database!H55</f>
        <v>0</v>
      </c>
      <c r="S55" s="8"/>
      <c r="T55" s="8">
        <f t="shared" si="26"/>
        <v>7</v>
      </c>
      <c r="U55" s="70">
        <f>'booking nr'!R56</f>
        <v>6335</v>
      </c>
      <c r="V55" s="12">
        <f>IF(G55&gt;1,'booking nr'!AC56,0)</f>
        <v>0</v>
      </c>
      <c r="W55" s="12" t="e">
        <f>Database!#REF!</f>
        <v>#REF!</v>
      </c>
      <c r="X55" s="98" t="e">
        <f t="shared" si="27"/>
        <v>#REF!</v>
      </c>
      <c r="Y55" s="99">
        <f>IF(T55&lt;2,(statestik!M76*'book indtastning'!I55)+(statestik!M76*'book indtastning'!L55),0)</f>
        <v>0</v>
      </c>
      <c r="Z55" s="96">
        <f>IF(N55=$AG$2,(I55+L55)*Q55*'Indtastning data'!$D$10,0)</f>
        <v>0</v>
      </c>
      <c r="AA55" s="96" t="e">
        <f t="shared" si="28"/>
        <v>#REF!</v>
      </c>
      <c r="AB55" s="67"/>
      <c r="AC55" s="8"/>
      <c r="AD55" s="97" t="e">
        <f t="shared" si="29"/>
        <v>#REF!</v>
      </c>
      <c r="AE55" s="71">
        <f t="shared" si="30"/>
        <v>0</v>
      </c>
      <c r="AH55">
        <f t="shared" si="14"/>
        <v>7</v>
      </c>
      <c r="AI55" s="236">
        <f t="shared" si="15"/>
        <v>45439</v>
      </c>
      <c r="AJ55">
        <f t="shared" si="16"/>
        <v>0</v>
      </c>
      <c r="AK55">
        <f t="shared" si="17"/>
        <v>0</v>
      </c>
      <c r="AL55">
        <f t="shared" si="18"/>
        <v>0</v>
      </c>
      <c r="AM55">
        <f t="shared" si="19"/>
        <v>0</v>
      </c>
      <c r="AN55">
        <f t="shared" si="20"/>
        <v>0</v>
      </c>
    </row>
    <row r="56" spans="1:40" x14ac:dyDescent="0.35">
      <c r="A56" s="6"/>
      <c r="B56" s="6">
        <f>Database!A56</f>
        <v>55</v>
      </c>
      <c r="C56" s="6" t="str">
        <f>Database!B56</f>
        <v>Lene Bysted</v>
      </c>
      <c r="D56" s="6" t="e">
        <f>Database!#REF!</f>
        <v>#REF!</v>
      </c>
      <c r="E56" s="21"/>
      <c r="F56" s="117">
        <f>Database!J56</f>
        <v>10</v>
      </c>
      <c r="G56" s="87">
        <f>Database!K56</f>
        <v>3</v>
      </c>
      <c r="H56" s="101">
        <f>Database!M56</f>
        <v>0</v>
      </c>
      <c r="I56" s="83">
        <f>Database!L56</f>
        <v>6</v>
      </c>
      <c r="J56" s="83">
        <f>Database!P56</f>
        <v>0</v>
      </c>
      <c r="K56" s="101" t="e">
        <f>Database!#REF!</f>
        <v>#REF!</v>
      </c>
      <c r="L56" s="85" t="e">
        <f>Database!#REF!</f>
        <v>#REF!</v>
      </c>
      <c r="M56" s="86" t="e">
        <f>Database!#REF!</f>
        <v>#REF!</v>
      </c>
      <c r="N56" s="84">
        <f>Database!Q56</f>
        <v>0</v>
      </c>
      <c r="O56" s="18">
        <f>Database!C56</f>
        <v>45432</v>
      </c>
      <c r="P56" s="18">
        <f>Database!D56</f>
        <v>45436</v>
      </c>
      <c r="Q56" s="67">
        <f t="shared" si="1"/>
        <v>4</v>
      </c>
      <c r="R56" s="8">
        <f>Database!H56</f>
        <v>0</v>
      </c>
      <c r="S56" s="8"/>
      <c r="T56" s="8">
        <f t="shared" si="26"/>
        <v>4</v>
      </c>
      <c r="U56" s="70">
        <f>'booking nr'!R57</f>
        <v>3620</v>
      </c>
      <c r="V56" s="12" t="e">
        <f>IF(G56&gt;1,'booking nr'!AC57,0)</f>
        <v>#REF!</v>
      </c>
      <c r="W56" s="12" t="e">
        <f>Database!#REF!</f>
        <v>#REF!</v>
      </c>
      <c r="X56" s="98" t="e">
        <f t="shared" si="27"/>
        <v>#REF!</v>
      </c>
      <c r="Y56" s="99">
        <f>IF(T56&lt;2,(statestik!M77*'book indtastning'!I56)+(statestik!M77*'book indtastning'!L56),0)</f>
        <v>0</v>
      </c>
      <c r="Z56" s="96">
        <f>IF(N56=$AG$2,(I56+L56)*Q56*'Indtastning data'!$D$10,0)</f>
        <v>0</v>
      </c>
      <c r="AA56" s="96" t="e">
        <f t="shared" si="28"/>
        <v>#REF!</v>
      </c>
      <c r="AB56" s="67"/>
      <c r="AC56" s="8"/>
      <c r="AD56" s="97" t="e">
        <f t="shared" si="29"/>
        <v>#REF!</v>
      </c>
      <c r="AE56" s="71">
        <f t="shared" si="30"/>
        <v>0</v>
      </c>
      <c r="AH56">
        <f t="shared" si="14"/>
        <v>4</v>
      </c>
      <c r="AI56" s="236">
        <f t="shared" si="15"/>
        <v>45432</v>
      </c>
      <c r="AJ56">
        <f t="shared" si="16"/>
        <v>0</v>
      </c>
      <c r="AK56">
        <f t="shared" si="17"/>
        <v>0</v>
      </c>
      <c r="AL56">
        <f t="shared" si="18"/>
        <v>0</v>
      </c>
      <c r="AM56">
        <f t="shared" si="19"/>
        <v>0</v>
      </c>
      <c r="AN56">
        <f t="shared" si="20"/>
        <v>0</v>
      </c>
    </row>
    <row r="57" spans="1:40" x14ac:dyDescent="0.35">
      <c r="A57" s="6"/>
      <c r="B57" s="6">
        <f>Database!A57</f>
        <v>56</v>
      </c>
      <c r="C57" s="6" t="str">
        <f>Database!B57</f>
        <v>Iben Munk</v>
      </c>
      <c r="D57" s="6" t="e">
        <f>Database!#REF!</f>
        <v>#REF!</v>
      </c>
      <c r="E57" s="21"/>
      <c r="F57" s="117">
        <f>Database!J57</f>
        <v>0</v>
      </c>
      <c r="G57" s="87">
        <f>Database!K57</f>
        <v>1</v>
      </c>
      <c r="H57" s="101">
        <f>Database!M57</f>
        <v>0</v>
      </c>
      <c r="I57" s="83">
        <f>Database!L57</f>
        <v>2</v>
      </c>
      <c r="J57" s="83">
        <f>Database!P57</f>
        <v>0</v>
      </c>
      <c r="K57" s="101" t="e">
        <f>Database!#REF!</f>
        <v>#REF!</v>
      </c>
      <c r="L57" s="85" t="e">
        <f>Database!#REF!</f>
        <v>#REF!</v>
      </c>
      <c r="M57" s="86" t="e">
        <f>Database!#REF!</f>
        <v>#REF!</v>
      </c>
      <c r="N57" s="84">
        <f>Database!Q57</f>
        <v>0</v>
      </c>
      <c r="O57" s="18">
        <f>Database!C57</f>
        <v>45516</v>
      </c>
      <c r="P57" s="18">
        <f>Database!D57</f>
        <v>45521</v>
      </c>
      <c r="Q57" s="67">
        <f t="shared" si="1"/>
        <v>5</v>
      </c>
      <c r="R57" s="8">
        <f>Database!H57</f>
        <v>0</v>
      </c>
      <c r="S57" s="8"/>
      <c r="T57" s="8">
        <f t="shared" si="26"/>
        <v>5</v>
      </c>
      <c r="U57" s="70">
        <f>'booking nr'!R58</f>
        <v>4525</v>
      </c>
      <c r="V57" s="12">
        <f>IF(G57&gt;1,'booking nr'!AC58,0)</f>
        <v>0</v>
      </c>
      <c r="W57" s="12" t="e">
        <f>Database!#REF!</f>
        <v>#REF!</v>
      </c>
      <c r="X57" s="98" t="e">
        <f t="shared" si="27"/>
        <v>#REF!</v>
      </c>
      <c r="Y57" s="99">
        <f>IF(T57&lt;2,(statestik!M78*'book indtastning'!I57)+(statestik!M78*'book indtastning'!L57),0)</f>
        <v>0</v>
      </c>
      <c r="Z57" s="96">
        <f>IF(N57=$AG$2,(I57+L57)*Q57*'Indtastning data'!$D$10,0)</f>
        <v>0</v>
      </c>
      <c r="AA57" s="96" t="e">
        <f t="shared" si="28"/>
        <v>#REF!</v>
      </c>
      <c r="AB57" s="67"/>
      <c r="AC57" s="8"/>
      <c r="AD57" s="97" t="e">
        <f t="shared" si="29"/>
        <v>#REF!</v>
      </c>
      <c r="AE57" s="71">
        <f t="shared" si="30"/>
        <v>0</v>
      </c>
      <c r="AH57">
        <f t="shared" si="14"/>
        <v>5</v>
      </c>
      <c r="AI57" s="236">
        <f t="shared" si="15"/>
        <v>45516</v>
      </c>
      <c r="AJ57">
        <f t="shared" si="16"/>
        <v>0</v>
      </c>
      <c r="AK57">
        <f t="shared" si="17"/>
        <v>0</v>
      </c>
      <c r="AL57">
        <f t="shared" si="18"/>
        <v>0</v>
      </c>
      <c r="AM57">
        <f t="shared" si="19"/>
        <v>0</v>
      </c>
      <c r="AN57">
        <f t="shared" si="20"/>
        <v>0</v>
      </c>
    </row>
    <row r="58" spans="1:40" x14ac:dyDescent="0.35">
      <c r="A58" s="6"/>
      <c r="B58" s="6">
        <f>Database!A58</f>
        <v>57</v>
      </c>
      <c r="C58" s="6" t="str">
        <f>Database!B58</f>
        <v>Carsten &amp; Elly</v>
      </c>
      <c r="D58" s="6" t="e">
        <f>Database!#REF!</f>
        <v>#REF!</v>
      </c>
      <c r="E58" s="9"/>
      <c r="F58" s="117">
        <f>Database!J58</f>
        <v>10</v>
      </c>
      <c r="G58" s="87">
        <f>Database!K58</f>
        <v>2</v>
      </c>
      <c r="H58" s="101">
        <f>Database!M58</f>
        <v>0</v>
      </c>
      <c r="I58" s="83">
        <f>Database!L58</f>
        <v>4</v>
      </c>
      <c r="J58" s="83">
        <f>Database!P58</f>
        <v>0</v>
      </c>
      <c r="K58" s="101" t="e">
        <f>Database!#REF!</f>
        <v>#REF!</v>
      </c>
      <c r="L58" s="85" t="e">
        <f>Database!#REF!</f>
        <v>#REF!</v>
      </c>
      <c r="M58" s="86" t="e">
        <f>Database!#REF!</f>
        <v>#REF!</v>
      </c>
      <c r="N58" s="84">
        <f>Database!Q58</f>
        <v>0</v>
      </c>
      <c r="O58" s="18">
        <f>Database!C58</f>
        <v>45524</v>
      </c>
      <c r="P58" s="18">
        <f>Database!D58</f>
        <v>45527</v>
      </c>
      <c r="Q58" s="67">
        <f t="shared" si="1"/>
        <v>3</v>
      </c>
      <c r="R58" s="8">
        <f>Database!H58</f>
        <v>0</v>
      </c>
      <c r="S58" s="8"/>
      <c r="T58" s="8">
        <f t="shared" si="26"/>
        <v>3</v>
      </c>
      <c r="U58" s="70">
        <f>'booking nr'!R59</f>
        <v>2715</v>
      </c>
      <c r="V58" s="12" t="e">
        <f>IF(G58&gt;1,'booking nr'!AC59,0)</f>
        <v>#REF!</v>
      </c>
      <c r="W58" s="12" t="e">
        <f>Database!#REF!</f>
        <v>#REF!</v>
      </c>
      <c r="X58" s="98" t="e">
        <f t="shared" si="27"/>
        <v>#REF!</v>
      </c>
      <c r="Y58" s="99">
        <f>IF(T58&lt;2,(statestik!M79*'book indtastning'!I58)+(statestik!M79*'book indtastning'!L58),0)</f>
        <v>0</v>
      </c>
      <c r="Z58" s="96">
        <f>IF(N58=$AG$2,(I58+L58)*Q58*'Indtastning data'!$D$10,0)</f>
        <v>0</v>
      </c>
      <c r="AA58" s="96" t="e">
        <f t="shared" si="28"/>
        <v>#REF!</v>
      </c>
      <c r="AB58" s="67"/>
      <c r="AC58" s="8"/>
      <c r="AD58" s="97" t="e">
        <f t="shared" si="29"/>
        <v>#REF!</v>
      </c>
      <c r="AE58" s="71">
        <f t="shared" si="30"/>
        <v>0</v>
      </c>
      <c r="AH58">
        <f t="shared" si="14"/>
        <v>3</v>
      </c>
      <c r="AI58" s="236">
        <f t="shared" si="15"/>
        <v>45524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0</v>
      </c>
      <c r="AN58">
        <f t="shared" si="20"/>
        <v>0</v>
      </c>
    </row>
    <row r="59" spans="1:40" x14ac:dyDescent="0.35">
      <c r="A59" s="6"/>
      <c r="B59" s="6">
        <f>Database!A59</f>
        <v>58</v>
      </c>
      <c r="C59" s="6" t="str">
        <f>Database!B59</f>
        <v>Erik Friis &amp; Tove</v>
      </c>
      <c r="D59" s="6" t="e">
        <f>Database!#REF!</f>
        <v>#REF!</v>
      </c>
      <c r="E59" s="21"/>
      <c r="F59" s="117">
        <f>Database!J59</f>
        <v>10</v>
      </c>
      <c r="G59" s="87">
        <f>Database!K59</f>
        <v>1</v>
      </c>
      <c r="H59" s="101">
        <f>Database!M59</f>
        <v>0</v>
      </c>
      <c r="I59" s="83">
        <f>Database!L59</f>
        <v>2</v>
      </c>
      <c r="J59" s="83">
        <f>Database!P59</f>
        <v>0</v>
      </c>
      <c r="K59" s="101" t="e">
        <f>Database!#REF!</f>
        <v>#REF!</v>
      </c>
      <c r="L59" s="85" t="e">
        <f>Database!#REF!</f>
        <v>#REF!</v>
      </c>
      <c r="M59" s="86" t="e">
        <f>Database!#REF!</f>
        <v>#REF!</v>
      </c>
      <c r="N59" s="84" t="str">
        <f>Database!Q59</f>
        <v>ja</v>
      </c>
      <c r="O59" s="18">
        <f>Database!C59</f>
        <v>45548</v>
      </c>
      <c r="P59" s="18">
        <f>Database!D59</f>
        <v>45554</v>
      </c>
      <c r="Q59" s="67">
        <f t="shared" si="1"/>
        <v>6</v>
      </c>
      <c r="R59" s="8">
        <f>Database!H59</f>
        <v>0</v>
      </c>
      <c r="S59" s="8"/>
      <c r="T59" s="8">
        <f t="shared" si="26"/>
        <v>6</v>
      </c>
      <c r="U59" s="70">
        <f>'booking nr'!R60</f>
        <v>5430</v>
      </c>
      <c r="V59" s="12">
        <f>IF(G59&gt;1,'booking nr'!AC60,0)</f>
        <v>0</v>
      </c>
      <c r="W59" s="12" t="e">
        <f>Database!#REF!</f>
        <v>#REF!</v>
      </c>
      <c r="X59" s="98" t="e">
        <f t="shared" si="27"/>
        <v>#REF!</v>
      </c>
      <c r="Y59" s="99">
        <f>IF(T59&lt;2,(statestik!M80*'book indtastning'!I59)+(statestik!M80*'book indtastning'!L59),0)</f>
        <v>0</v>
      </c>
      <c r="Z59" s="96">
        <f>IF(N59=$AG$2,(I59+L59)*Q59*'Indtastning data'!$D$10,0)</f>
        <v>0</v>
      </c>
      <c r="AA59" s="96" t="e">
        <f t="shared" si="28"/>
        <v>#REF!</v>
      </c>
      <c r="AB59" s="67"/>
      <c r="AC59" s="8"/>
      <c r="AD59" s="97" t="e">
        <f t="shared" si="29"/>
        <v>#REF!</v>
      </c>
      <c r="AE59" s="71">
        <f t="shared" si="30"/>
        <v>0</v>
      </c>
      <c r="AH59">
        <f t="shared" si="14"/>
        <v>6</v>
      </c>
      <c r="AI59" s="236">
        <f t="shared" si="15"/>
        <v>45548</v>
      </c>
      <c r="AJ59">
        <f t="shared" si="16"/>
        <v>0</v>
      </c>
      <c r="AK59">
        <f t="shared" si="17"/>
        <v>0</v>
      </c>
      <c r="AL59">
        <f t="shared" si="18"/>
        <v>0</v>
      </c>
      <c r="AM59">
        <f t="shared" si="19"/>
        <v>0</v>
      </c>
      <c r="AN59">
        <f t="shared" si="20"/>
        <v>0</v>
      </c>
    </row>
    <row r="60" spans="1:40" x14ac:dyDescent="0.35">
      <c r="A60" s="6"/>
      <c r="B60" s="6">
        <f>Database!A60</f>
        <v>59</v>
      </c>
      <c r="C60" s="6" t="str">
        <f>Database!B60</f>
        <v>Mette Thomsen</v>
      </c>
      <c r="D60" s="6" t="e">
        <f>Database!#REF!</f>
        <v>#REF!</v>
      </c>
      <c r="E60" s="9"/>
      <c r="F60" s="117">
        <f>Database!J60</f>
        <v>0</v>
      </c>
      <c r="G60" s="87">
        <f>Database!K60</f>
        <v>1</v>
      </c>
      <c r="H60" s="101">
        <f>Database!M60</f>
        <v>0</v>
      </c>
      <c r="I60" s="83">
        <f>Database!L60</f>
        <v>2</v>
      </c>
      <c r="J60" s="83">
        <f>Database!P60</f>
        <v>0</v>
      </c>
      <c r="K60" s="101" t="e">
        <f>Database!#REF!</f>
        <v>#REF!</v>
      </c>
      <c r="L60" s="85" t="e">
        <f>Database!#REF!</f>
        <v>#REF!</v>
      </c>
      <c r="M60" s="86" t="e">
        <f>Database!#REF!</f>
        <v>#REF!</v>
      </c>
      <c r="N60" s="84" t="str">
        <f>Database!Q60</f>
        <v>ja</v>
      </c>
      <c r="O60" s="18">
        <f>Database!C60</f>
        <v>45492</v>
      </c>
      <c r="P60" s="18">
        <f>Database!D60</f>
        <v>45502</v>
      </c>
      <c r="Q60" s="67">
        <f t="shared" si="1"/>
        <v>10</v>
      </c>
      <c r="R60" s="8">
        <f>Database!H60</f>
        <v>0</v>
      </c>
      <c r="S60" s="8"/>
      <c r="T60" s="8">
        <f t="shared" si="26"/>
        <v>10</v>
      </c>
      <c r="U60" s="70">
        <f>'booking nr'!R61</f>
        <v>9050</v>
      </c>
      <c r="V60" s="12">
        <f>IF(G60&gt;1,'booking nr'!AC61,0)</f>
        <v>0</v>
      </c>
      <c r="W60" s="12" t="e">
        <f>Database!#REF!</f>
        <v>#REF!</v>
      </c>
      <c r="X60" s="98" t="e">
        <f t="shared" si="27"/>
        <v>#REF!</v>
      </c>
      <c r="Y60" s="99">
        <f>IF(T60&lt;2,(statestik!M81*'book indtastning'!I60)+(statestik!M81*'book indtastning'!L60),0)</f>
        <v>0</v>
      </c>
      <c r="Z60" s="96">
        <f>IF(N60=$AG$2,(I60+L60)*Q60*'Indtastning data'!$D$10,0)</f>
        <v>0</v>
      </c>
      <c r="AA60" s="96" t="e">
        <f t="shared" si="28"/>
        <v>#REF!</v>
      </c>
      <c r="AB60" s="67"/>
      <c r="AC60" s="8"/>
      <c r="AD60" s="97" t="e">
        <f t="shared" si="29"/>
        <v>#REF!</v>
      </c>
      <c r="AE60" s="71">
        <f t="shared" si="30"/>
        <v>0</v>
      </c>
      <c r="AH60">
        <f t="shared" si="14"/>
        <v>10</v>
      </c>
      <c r="AI60" s="236">
        <f t="shared" si="15"/>
        <v>45492</v>
      </c>
      <c r="AJ60">
        <f t="shared" si="16"/>
        <v>0</v>
      </c>
      <c r="AK60">
        <f t="shared" si="17"/>
        <v>0</v>
      </c>
      <c r="AL60">
        <f t="shared" si="18"/>
        <v>0</v>
      </c>
      <c r="AM60">
        <f t="shared" si="19"/>
        <v>0</v>
      </c>
      <c r="AN60">
        <f t="shared" si="20"/>
        <v>0</v>
      </c>
    </row>
    <row r="61" spans="1:40" x14ac:dyDescent="0.35">
      <c r="A61" s="6"/>
      <c r="B61" s="6">
        <f>Database!A61</f>
        <v>60</v>
      </c>
      <c r="C61" s="6" t="str">
        <f>Database!B61</f>
        <v>Kjeld Vang-Olsen</v>
      </c>
      <c r="D61" s="6" t="e">
        <f>Database!#REF!</f>
        <v>#REF!</v>
      </c>
      <c r="E61" s="9"/>
      <c r="F61" s="117">
        <f>Database!J61</f>
        <v>0</v>
      </c>
      <c r="G61" s="87">
        <f>Database!K61</f>
        <v>1</v>
      </c>
      <c r="H61" s="101">
        <f>Database!M61</f>
        <v>0</v>
      </c>
      <c r="I61" s="83">
        <f>Database!L61</f>
        <v>2</v>
      </c>
      <c r="J61" s="83">
        <f>Database!P61</f>
        <v>0</v>
      </c>
      <c r="K61" s="101" t="e">
        <f>Database!#REF!</f>
        <v>#REF!</v>
      </c>
      <c r="L61" s="85" t="e">
        <f>Database!#REF!</f>
        <v>#REF!</v>
      </c>
      <c r="M61" s="86" t="e">
        <f>Database!#REF!</f>
        <v>#REF!</v>
      </c>
      <c r="N61" s="84">
        <f>Database!Q61</f>
        <v>0</v>
      </c>
      <c r="O61" s="18">
        <f>Database!C61</f>
        <v>45464</v>
      </c>
      <c r="P61" s="18">
        <f>Database!D61</f>
        <v>45471</v>
      </c>
      <c r="Q61" s="67">
        <f t="shared" si="1"/>
        <v>7</v>
      </c>
      <c r="R61" s="8">
        <f>Database!H61</f>
        <v>0</v>
      </c>
      <c r="S61" s="8"/>
      <c r="T61" s="8">
        <f t="shared" si="26"/>
        <v>7</v>
      </c>
      <c r="U61" s="70">
        <f>'booking nr'!R62</f>
        <v>6335</v>
      </c>
      <c r="V61" s="12">
        <f>IF(G61&gt;1,'booking nr'!AC62,0)</f>
        <v>0</v>
      </c>
      <c r="W61" s="12" t="e">
        <f>Database!#REF!</f>
        <v>#REF!</v>
      </c>
      <c r="X61" s="98" t="e">
        <f t="shared" si="27"/>
        <v>#REF!</v>
      </c>
      <c r="Y61" s="99">
        <f>IF(T61&lt;2,(statestik!M82*'book indtastning'!I61)+(statestik!M82*'book indtastning'!L61),0)</f>
        <v>0</v>
      </c>
      <c r="Z61" s="96">
        <f>IF(N61=$AG$2,(I61+L61)*Q61*'Indtastning data'!$D$10,0)</f>
        <v>0</v>
      </c>
      <c r="AA61" s="96" t="e">
        <f t="shared" si="28"/>
        <v>#REF!</v>
      </c>
      <c r="AB61" s="67"/>
      <c r="AC61" s="8"/>
      <c r="AD61" s="97" t="e">
        <f t="shared" si="29"/>
        <v>#REF!</v>
      </c>
      <c r="AE61" s="71">
        <f t="shared" si="30"/>
        <v>0</v>
      </c>
      <c r="AH61">
        <f t="shared" si="14"/>
        <v>7</v>
      </c>
      <c r="AI61" s="236">
        <f t="shared" si="15"/>
        <v>45464</v>
      </c>
      <c r="AJ61">
        <f t="shared" si="16"/>
        <v>0</v>
      </c>
      <c r="AK61">
        <f t="shared" si="17"/>
        <v>0</v>
      </c>
      <c r="AL61">
        <f t="shared" si="18"/>
        <v>0</v>
      </c>
      <c r="AM61">
        <f t="shared" si="19"/>
        <v>0</v>
      </c>
      <c r="AN61">
        <f t="shared" si="20"/>
        <v>0</v>
      </c>
    </row>
    <row r="62" spans="1:40" x14ac:dyDescent="0.35">
      <c r="A62" s="6"/>
      <c r="B62" s="6">
        <f>Database!A62</f>
        <v>61</v>
      </c>
      <c r="C62" s="6" t="str">
        <f>Database!B62</f>
        <v>Mette Øster</v>
      </c>
      <c r="D62" s="6" t="e">
        <f>Database!#REF!</f>
        <v>#REF!</v>
      </c>
      <c r="E62" s="9"/>
      <c r="F62" s="117">
        <f>Database!J62</f>
        <v>0</v>
      </c>
      <c r="G62" s="87">
        <f>Database!K62</f>
        <v>1</v>
      </c>
      <c r="H62" s="101">
        <f>Database!M62</f>
        <v>0</v>
      </c>
      <c r="I62" s="83">
        <f>Database!L62</f>
        <v>2</v>
      </c>
      <c r="J62" s="83">
        <f>Database!P62</f>
        <v>0</v>
      </c>
      <c r="K62" s="101" t="e">
        <f>Database!#REF!</f>
        <v>#REF!</v>
      </c>
      <c r="L62" s="85" t="e">
        <f>Database!#REF!</f>
        <v>#REF!</v>
      </c>
      <c r="M62" s="86" t="e">
        <f>Database!#REF!</f>
        <v>#REF!</v>
      </c>
      <c r="N62" s="84">
        <f>Database!Q62</f>
        <v>0</v>
      </c>
      <c r="O62" s="18">
        <f>Database!C62</f>
        <v>45480</v>
      </c>
      <c r="P62" s="18">
        <f>Database!D62</f>
        <v>45487</v>
      </c>
      <c r="Q62" s="67">
        <f t="shared" si="1"/>
        <v>7</v>
      </c>
      <c r="R62" s="8">
        <f>Database!H62</f>
        <v>0</v>
      </c>
      <c r="S62" s="8"/>
      <c r="T62" s="8">
        <f t="shared" si="26"/>
        <v>7</v>
      </c>
      <c r="U62" s="70">
        <f>'booking nr'!R63</f>
        <v>6335</v>
      </c>
      <c r="V62" s="12">
        <f>IF(G62&gt;1,'booking nr'!AC63,0)</f>
        <v>0</v>
      </c>
      <c r="W62" s="12" t="e">
        <f>Database!#REF!</f>
        <v>#REF!</v>
      </c>
      <c r="X62" s="98" t="e">
        <f t="shared" si="27"/>
        <v>#REF!</v>
      </c>
      <c r="Y62" s="99">
        <f>IF(T62&lt;2,(statestik!M83*'book indtastning'!I62)+(statestik!M83*'book indtastning'!L62),0)</f>
        <v>0</v>
      </c>
      <c r="Z62" s="96">
        <f>IF(N62=$AG$2,(I62+L62)*Q62*'Indtastning data'!$D$10,0)</f>
        <v>0</v>
      </c>
      <c r="AA62" s="96" t="e">
        <f t="shared" si="28"/>
        <v>#REF!</v>
      </c>
      <c r="AB62" s="67"/>
      <c r="AC62" s="8"/>
      <c r="AD62" s="97" t="e">
        <f t="shared" si="29"/>
        <v>#REF!</v>
      </c>
      <c r="AE62" s="71">
        <f t="shared" si="30"/>
        <v>0</v>
      </c>
      <c r="AH62">
        <f t="shared" si="14"/>
        <v>7</v>
      </c>
      <c r="AI62" s="236">
        <f t="shared" si="15"/>
        <v>45480</v>
      </c>
      <c r="AJ62">
        <f t="shared" si="16"/>
        <v>0</v>
      </c>
      <c r="AK62">
        <f t="shared" si="17"/>
        <v>0</v>
      </c>
      <c r="AL62">
        <f t="shared" si="18"/>
        <v>0</v>
      </c>
      <c r="AM62">
        <f t="shared" si="19"/>
        <v>0</v>
      </c>
      <c r="AN62">
        <f t="shared" si="20"/>
        <v>0</v>
      </c>
    </row>
    <row r="63" spans="1:40" x14ac:dyDescent="0.35">
      <c r="A63" s="6"/>
      <c r="B63" s="6">
        <f>Database!A63</f>
        <v>62</v>
      </c>
      <c r="C63" s="6" t="str">
        <f>Database!B63</f>
        <v>Christer Johansson</v>
      </c>
      <c r="D63" s="6" t="e">
        <f>Database!#REF!</f>
        <v>#REF!</v>
      </c>
      <c r="E63" s="21"/>
      <c r="F63" s="117">
        <f>Database!J63</f>
        <v>0</v>
      </c>
      <c r="G63" s="87">
        <f>Database!K63</f>
        <v>1</v>
      </c>
      <c r="H63" s="101">
        <f>Database!M63</f>
        <v>0</v>
      </c>
      <c r="I63" s="83">
        <f>Database!L63</f>
        <v>2</v>
      </c>
      <c r="J63" s="83">
        <f>Database!P63</f>
        <v>0</v>
      </c>
      <c r="K63" s="101" t="e">
        <f>Database!#REF!</f>
        <v>#REF!</v>
      </c>
      <c r="L63" s="85" t="e">
        <f>Database!#REF!</f>
        <v>#REF!</v>
      </c>
      <c r="M63" s="86" t="e">
        <f>Database!#REF!</f>
        <v>#REF!</v>
      </c>
      <c r="N63" s="84" t="str">
        <f>Database!Q63</f>
        <v>ja</v>
      </c>
      <c r="O63" s="18">
        <f>Database!C63</f>
        <v>45502</v>
      </c>
      <c r="P63" s="18">
        <f>Database!D63</f>
        <v>45506</v>
      </c>
      <c r="Q63" s="67">
        <f t="shared" si="1"/>
        <v>4</v>
      </c>
      <c r="R63" s="8">
        <f>Database!H63</f>
        <v>0</v>
      </c>
      <c r="S63" s="8"/>
      <c r="T63" s="8">
        <f t="shared" si="26"/>
        <v>4</v>
      </c>
      <c r="U63" s="70">
        <f>'booking nr'!R64</f>
        <v>3620</v>
      </c>
      <c r="V63" s="12">
        <f>IF(G63&gt;1,'booking nr'!AC64,0)</f>
        <v>0</v>
      </c>
      <c r="W63" s="12" t="e">
        <f>Database!#REF!</f>
        <v>#REF!</v>
      </c>
      <c r="X63" s="98" t="e">
        <f t="shared" si="27"/>
        <v>#REF!</v>
      </c>
      <c r="Y63" s="99">
        <f>IF(T63&lt;2,(statestik!M84*'book indtastning'!I63)+(statestik!M84*'book indtastning'!L63),0)</f>
        <v>0</v>
      </c>
      <c r="Z63" s="96">
        <f>IF(N63=$AG$2,(I63+L63)*Q63*'Indtastning data'!$D$10,0)</f>
        <v>0</v>
      </c>
      <c r="AA63" s="96" t="e">
        <f t="shared" si="28"/>
        <v>#REF!</v>
      </c>
      <c r="AB63" s="67"/>
      <c r="AC63" s="8"/>
      <c r="AD63" s="97" t="e">
        <f t="shared" si="29"/>
        <v>#REF!</v>
      </c>
      <c r="AE63" s="71">
        <f t="shared" si="30"/>
        <v>0</v>
      </c>
      <c r="AH63">
        <f t="shared" si="14"/>
        <v>4</v>
      </c>
      <c r="AI63" s="236">
        <f t="shared" si="15"/>
        <v>45502</v>
      </c>
      <c r="AJ63">
        <f t="shared" si="16"/>
        <v>0</v>
      </c>
      <c r="AK63">
        <f t="shared" si="17"/>
        <v>0</v>
      </c>
      <c r="AL63">
        <f t="shared" si="18"/>
        <v>0</v>
      </c>
      <c r="AM63">
        <f t="shared" si="19"/>
        <v>0</v>
      </c>
      <c r="AN63">
        <f t="shared" si="20"/>
        <v>0</v>
      </c>
    </row>
    <row r="64" spans="1:40" x14ac:dyDescent="0.35">
      <c r="A64" s="6"/>
      <c r="B64" s="6">
        <f>Database!A64</f>
        <v>63</v>
      </c>
      <c r="C64" s="6" t="str">
        <f>Database!B64</f>
        <v>Lars Sørensen</v>
      </c>
      <c r="D64" s="6" t="e">
        <f>Database!#REF!</f>
        <v>#REF!</v>
      </c>
      <c r="E64" s="21"/>
      <c r="F64" s="117">
        <f>Database!J64</f>
        <v>10</v>
      </c>
      <c r="G64" s="87">
        <f>Database!K64</f>
        <v>1</v>
      </c>
      <c r="H64" s="101" t="str">
        <f>Database!M64</f>
        <v>comsfor@yahoodk</v>
      </c>
      <c r="I64" s="83">
        <f>Database!L64</f>
        <v>2</v>
      </c>
      <c r="J64" s="83">
        <f>Database!P64</f>
        <v>0</v>
      </c>
      <c r="K64" s="101" t="e">
        <f>Database!#REF!</f>
        <v>#REF!</v>
      </c>
      <c r="L64" s="85" t="e">
        <f>Database!#REF!</f>
        <v>#REF!</v>
      </c>
      <c r="M64" s="86" t="e">
        <f>Database!#REF!</f>
        <v>#REF!</v>
      </c>
      <c r="N64" s="84" t="str">
        <f>Database!Q64</f>
        <v>ja</v>
      </c>
      <c r="O64" s="18">
        <f>Database!C64</f>
        <v>45533</v>
      </c>
      <c r="P64" s="18">
        <f>Database!D64</f>
        <v>45537</v>
      </c>
      <c r="Q64" s="67">
        <f t="shared" si="1"/>
        <v>4</v>
      </c>
      <c r="R64" s="8" t="str">
        <f>Database!H64</f>
        <v>1430</v>
      </c>
      <c r="S64" s="8"/>
      <c r="T64" s="8">
        <f t="shared" si="26"/>
        <v>4</v>
      </c>
      <c r="U64" s="70">
        <f>'booking nr'!R65</f>
        <v>3620</v>
      </c>
      <c r="V64" s="12">
        <f>IF(G64&gt;1,'booking nr'!AC65,0)</f>
        <v>0</v>
      </c>
      <c r="W64" s="12" t="e">
        <f>Database!#REF!</f>
        <v>#REF!</v>
      </c>
      <c r="X64" s="98" t="e">
        <f t="shared" si="27"/>
        <v>#REF!</v>
      </c>
      <c r="Y64" s="99">
        <f>IF(T64&lt;2,(statestik!M85*'book indtastning'!I64)+(statestik!M85*'book indtastning'!L64),0)</f>
        <v>0</v>
      </c>
      <c r="Z64" s="96">
        <f>IF(N64=$AG$2,(I64+L64)*Q64*'Indtastning data'!$D$10,0)</f>
        <v>0</v>
      </c>
      <c r="AA64" s="96" t="e">
        <f t="shared" si="28"/>
        <v>#REF!</v>
      </c>
      <c r="AB64" s="67"/>
      <c r="AC64" s="8"/>
      <c r="AD64" s="97" t="e">
        <f t="shared" si="29"/>
        <v>#REF!</v>
      </c>
      <c r="AE64" s="71">
        <f t="shared" si="30"/>
        <v>0</v>
      </c>
      <c r="AH64">
        <f t="shared" si="14"/>
        <v>4</v>
      </c>
      <c r="AI64" s="236">
        <f t="shared" si="15"/>
        <v>45533</v>
      </c>
      <c r="AJ64">
        <f t="shared" si="16"/>
        <v>0</v>
      </c>
      <c r="AK64">
        <f t="shared" si="17"/>
        <v>0</v>
      </c>
      <c r="AL64">
        <f t="shared" si="18"/>
        <v>0</v>
      </c>
      <c r="AM64">
        <f t="shared" si="19"/>
        <v>0</v>
      </c>
      <c r="AN64">
        <f t="shared" si="20"/>
        <v>0</v>
      </c>
    </row>
    <row r="65" spans="1:40" x14ac:dyDescent="0.35">
      <c r="A65" s="6"/>
      <c r="B65" s="6">
        <f>Database!A65</f>
        <v>64</v>
      </c>
      <c r="C65" s="6" t="str">
        <f>Database!B65</f>
        <v>Maria Bendixø-Bendixen</v>
      </c>
      <c r="D65" s="6" t="e">
        <f>Database!#REF!</f>
        <v>#REF!</v>
      </c>
      <c r="E65" s="21"/>
      <c r="F65" s="117">
        <f>Database!J65</f>
        <v>10</v>
      </c>
      <c r="G65" s="87">
        <f>Database!K65</f>
        <v>1</v>
      </c>
      <c r="H65" s="101">
        <f>Database!M65</f>
        <v>0</v>
      </c>
      <c r="I65" s="83">
        <f>Database!L65</f>
        <v>2</v>
      </c>
      <c r="J65" s="83">
        <f>Database!P65</f>
        <v>0</v>
      </c>
      <c r="K65" s="101" t="e">
        <f>Database!#REF!</f>
        <v>#REF!</v>
      </c>
      <c r="L65" s="85" t="e">
        <f>Database!#REF!</f>
        <v>#REF!</v>
      </c>
      <c r="M65" s="86" t="e">
        <f>Database!#REF!</f>
        <v>#REF!</v>
      </c>
      <c r="N65" s="84" t="str">
        <f>Database!Q65</f>
        <v>ja</v>
      </c>
      <c r="O65" s="18">
        <f>Database!C65</f>
        <v>45506</v>
      </c>
      <c r="P65" s="18">
        <f>Database!D65</f>
        <v>45510</v>
      </c>
      <c r="Q65" s="67">
        <f t="shared" si="1"/>
        <v>4</v>
      </c>
      <c r="R65" s="8">
        <f>Database!H65</f>
        <v>0</v>
      </c>
      <c r="S65" s="8"/>
      <c r="T65" s="8">
        <f t="shared" si="26"/>
        <v>4</v>
      </c>
      <c r="U65" s="70">
        <f>'booking nr'!R66</f>
        <v>3620</v>
      </c>
      <c r="V65" s="12">
        <f>IF(G65&gt;1,'booking nr'!AC66,0)</f>
        <v>0</v>
      </c>
      <c r="W65" s="12" t="e">
        <f>Database!#REF!</f>
        <v>#REF!</v>
      </c>
      <c r="X65" s="98" t="e">
        <f t="shared" si="27"/>
        <v>#REF!</v>
      </c>
      <c r="Y65" s="99">
        <f>IF(T65&lt;2,(statestik!M86*'book indtastning'!I65)+(statestik!M86*'book indtastning'!L65),0)</f>
        <v>0</v>
      </c>
      <c r="Z65" s="96">
        <f>IF(N65=$AG$2,(I65+L65)*Q65*'Indtastning data'!$D$10,0)</f>
        <v>0</v>
      </c>
      <c r="AA65" s="96" t="e">
        <f t="shared" si="28"/>
        <v>#REF!</v>
      </c>
      <c r="AB65" s="67"/>
      <c r="AC65" s="8"/>
      <c r="AD65" s="97" t="e">
        <f t="shared" si="29"/>
        <v>#REF!</v>
      </c>
      <c r="AE65" s="71">
        <f t="shared" si="30"/>
        <v>0</v>
      </c>
      <c r="AH65">
        <f t="shared" si="14"/>
        <v>4</v>
      </c>
      <c r="AI65" s="236">
        <f t="shared" si="15"/>
        <v>45506</v>
      </c>
      <c r="AJ65">
        <f t="shared" si="16"/>
        <v>0</v>
      </c>
      <c r="AK65">
        <f t="shared" si="17"/>
        <v>0</v>
      </c>
      <c r="AL65">
        <f t="shared" si="18"/>
        <v>0</v>
      </c>
      <c r="AM65">
        <f t="shared" si="19"/>
        <v>0</v>
      </c>
      <c r="AN65">
        <f t="shared" si="20"/>
        <v>0</v>
      </c>
    </row>
    <row r="66" spans="1:40" x14ac:dyDescent="0.35">
      <c r="A66" s="6"/>
      <c r="B66" s="6">
        <f>Database!A66</f>
        <v>65</v>
      </c>
      <c r="C66" s="6" t="str">
        <f>Database!B66</f>
        <v>Olaf Hannemann</v>
      </c>
      <c r="D66" s="6" t="e">
        <f>Database!#REF!</f>
        <v>#REF!</v>
      </c>
      <c r="E66" s="21"/>
      <c r="F66" s="117">
        <f>Database!J66</f>
        <v>0</v>
      </c>
      <c r="G66" s="87">
        <f>Database!K66</f>
        <v>0</v>
      </c>
      <c r="H66" s="101">
        <f>Database!M66</f>
        <v>0</v>
      </c>
      <c r="I66" s="83">
        <f>Database!L66</f>
        <v>0</v>
      </c>
      <c r="J66" s="83">
        <f>Database!P66</f>
        <v>0</v>
      </c>
      <c r="K66" s="101" t="e">
        <f>Database!#REF!</f>
        <v>#REF!</v>
      </c>
      <c r="L66" s="85" t="e">
        <f>Database!#REF!</f>
        <v>#REF!</v>
      </c>
      <c r="M66" s="86" t="e">
        <f>Database!#REF!</f>
        <v>#REF!</v>
      </c>
      <c r="N66" s="84">
        <f>Database!Q66</f>
        <v>0</v>
      </c>
      <c r="O66" s="18">
        <f>Database!C66</f>
        <v>45560</v>
      </c>
      <c r="P66" s="18">
        <f>Database!D66</f>
        <v>45567</v>
      </c>
      <c r="Q66" s="67">
        <f t="shared" si="1"/>
        <v>7</v>
      </c>
      <c r="R66" s="8">
        <f>Database!H66</f>
        <v>0</v>
      </c>
      <c r="S66" s="8"/>
      <c r="T66" s="8">
        <f t="shared" si="26"/>
        <v>7</v>
      </c>
      <c r="U66" s="70">
        <f>'booking nr'!R67</f>
        <v>6335</v>
      </c>
      <c r="V66" s="12">
        <f>IF(G66&gt;1,'booking nr'!AC67,0)</f>
        <v>0</v>
      </c>
      <c r="W66" s="12" t="e">
        <f>Database!#REF!</f>
        <v>#REF!</v>
      </c>
      <c r="X66" s="98" t="e">
        <f t="shared" si="27"/>
        <v>#REF!</v>
      </c>
      <c r="Y66" s="99">
        <f>IF(T66&lt;2,(statestik!M87*'book indtastning'!I66)+(statestik!M87*'book indtastning'!L66),0)</f>
        <v>0</v>
      </c>
      <c r="Z66" s="96">
        <f>IF(N66=$AG$2,(I66+L66)*Q66*'Indtastning data'!$D$10,0)</f>
        <v>0</v>
      </c>
      <c r="AA66" s="96" t="e">
        <f t="shared" si="28"/>
        <v>#REF!</v>
      </c>
      <c r="AB66" s="67"/>
      <c r="AC66" s="8"/>
      <c r="AD66" s="97" t="e">
        <f t="shared" si="29"/>
        <v>#REF!</v>
      </c>
      <c r="AE66" s="71">
        <f t="shared" si="30"/>
        <v>0</v>
      </c>
      <c r="AH66">
        <f t="shared" si="14"/>
        <v>7</v>
      </c>
      <c r="AI66" s="236">
        <f t="shared" si="15"/>
        <v>45560</v>
      </c>
      <c r="AJ66">
        <f t="shared" si="16"/>
        <v>0</v>
      </c>
      <c r="AK66">
        <f t="shared" si="17"/>
        <v>0</v>
      </c>
      <c r="AL66">
        <f t="shared" si="18"/>
        <v>0</v>
      </c>
      <c r="AM66">
        <f t="shared" si="19"/>
        <v>0</v>
      </c>
      <c r="AN66">
        <f t="shared" si="20"/>
        <v>0</v>
      </c>
    </row>
    <row r="67" spans="1:40" x14ac:dyDescent="0.35">
      <c r="A67" s="6"/>
      <c r="B67" s="6">
        <f>Database!A67</f>
        <v>66</v>
      </c>
      <c r="C67" s="6" t="str">
        <f>Database!B67</f>
        <v>Andre Hostmann</v>
      </c>
      <c r="D67" s="6" t="e">
        <f>Database!#REF!</f>
        <v>#REF!</v>
      </c>
      <c r="E67" s="9"/>
      <c r="F67" s="117">
        <f>Database!J67</f>
        <v>0</v>
      </c>
      <c r="G67" s="87">
        <f>Database!K67</f>
        <v>1</v>
      </c>
      <c r="H67" s="101">
        <f>Database!M67</f>
        <v>0</v>
      </c>
      <c r="I67" s="83">
        <f>Database!L67</f>
        <v>2</v>
      </c>
      <c r="J67" s="83">
        <f>Database!P67</f>
        <v>0</v>
      </c>
      <c r="K67" s="101" t="e">
        <f>Database!#REF!</f>
        <v>#REF!</v>
      </c>
      <c r="L67" s="85" t="e">
        <f>Database!#REF!</f>
        <v>#REF!</v>
      </c>
      <c r="M67" s="86" t="e">
        <f>Database!#REF!</f>
        <v>#REF!</v>
      </c>
      <c r="N67" s="84">
        <f>Database!Q67</f>
        <v>0</v>
      </c>
      <c r="O67" s="18">
        <f>Database!C67</f>
        <v>45438</v>
      </c>
      <c r="P67" s="18">
        <f>Database!D67</f>
        <v>45446</v>
      </c>
      <c r="Q67" s="67">
        <f t="shared" ref="Q67:Q130" si="31">P67-O67</f>
        <v>8</v>
      </c>
      <c r="R67" s="8">
        <f>Database!H67</f>
        <v>0</v>
      </c>
      <c r="S67" s="8"/>
      <c r="T67" s="8">
        <f t="shared" si="26"/>
        <v>8</v>
      </c>
      <c r="U67" s="70">
        <f>'booking nr'!R68</f>
        <v>7240</v>
      </c>
      <c r="V67" s="12">
        <f>IF(G67&gt;1,'booking nr'!AC68,0)</f>
        <v>0</v>
      </c>
      <c r="W67" s="12" t="e">
        <f>Database!#REF!</f>
        <v>#REF!</v>
      </c>
      <c r="X67" s="98" t="e">
        <f t="shared" si="27"/>
        <v>#REF!</v>
      </c>
      <c r="Y67" s="99">
        <f>IF(T67&lt;2,(statestik!M88*'book indtastning'!I67)+(statestik!M88*'book indtastning'!L67),0)</f>
        <v>0</v>
      </c>
      <c r="Z67" s="96">
        <f>IF(N67=$AG$2,(I67+L67)*Q67*'Indtastning data'!$D$10,0)</f>
        <v>0</v>
      </c>
      <c r="AA67" s="96" t="e">
        <f t="shared" si="28"/>
        <v>#REF!</v>
      </c>
      <c r="AB67" s="67"/>
      <c r="AC67" s="8"/>
      <c r="AD67" s="97" t="e">
        <f t="shared" si="29"/>
        <v>#REF!</v>
      </c>
      <c r="AE67" s="71">
        <f t="shared" si="30"/>
        <v>0</v>
      </c>
      <c r="AH67">
        <f t="shared" si="14"/>
        <v>8</v>
      </c>
      <c r="AI67" s="236">
        <f t="shared" si="15"/>
        <v>45438</v>
      </c>
      <c r="AJ67">
        <f t="shared" si="16"/>
        <v>0</v>
      </c>
      <c r="AK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</row>
    <row r="68" spans="1:40" x14ac:dyDescent="0.35">
      <c r="A68" s="6"/>
      <c r="B68" s="6">
        <f>Database!A68</f>
        <v>67</v>
      </c>
      <c r="C68" s="6" t="str">
        <f>Database!B68</f>
        <v>Hara Dvinge</v>
      </c>
      <c r="D68" s="6" t="e">
        <f>Database!#REF!</f>
        <v>#REF!</v>
      </c>
      <c r="E68" s="9"/>
      <c r="F68" s="117">
        <f>Database!J68</f>
        <v>0</v>
      </c>
      <c r="G68" s="87">
        <f>Database!K68</f>
        <v>1</v>
      </c>
      <c r="H68" s="101">
        <f>Database!M68</f>
        <v>0</v>
      </c>
      <c r="I68" s="83">
        <f>Database!L68</f>
        <v>2</v>
      </c>
      <c r="J68" s="83">
        <f>Database!P68</f>
        <v>0</v>
      </c>
      <c r="K68" s="101" t="e">
        <f>Database!#REF!</f>
        <v>#REF!</v>
      </c>
      <c r="L68" s="85" t="e">
        <f>Database!#REF!</f>
        <v>#REF!</v>
      </c>
      <c r="M68" s="86" t="e">
        <f>Database!#REF!</f>
        <v>#REF!</v>
      </c>
      <c r="N68" s="84" t="str">
        <f>Database!Q68</f>
        <v>ja</v>
      </c>
      <c r="O68" s="18">
        <f>Database!C68</f>
        <v>45415</v>
      </c>
      <c r="P68" s="18">
        <f>Database!D68</f>
        <v>45419</v>
      </c>
      <c r="Q68" s="67">
        <f t="shared" si="31"/>
        <v>4</v>
      </c>
      <c r="R68" s="8">
        <f>Database!H68</f>
        <v>0</v>
      </c>
      <c r="S68" s="8"/>
      <c r="T68" s="8">
        <f t="shared" si="26"/>
        <v>4</v>
      </c>
      <c r="U68" s="70">
        <f>'booking nr'!R69</f>
        <v>3620</v>
      </c>
      <c r="V68" s="12">
        <f>IF(G68&gt;1,'booking nr'!AC69,0)</f>
        <v>0</v>
      </c>
      <c r="W68" s="12" t="e">
        <f>Database!#REF!</f>
        <v>#REF!</v>
      </c>
      <c r="X68" s="98" t="e">
        <f t="shared" si="27"/>
        <v>#REF!</v>
      </c>
      <c r="Y68" s="99">
        <f>IF(T68&lt;2,(statestik!M89*'book indtastning'!I68)+(statestik!M89*'book indtastning'!L68),0)</f>
        <v>0</v>
      </c>
      <c r="Z68" s="96">
        <f>IF(N68=$AG$2,(I68+L68)*Q68*'Indtastning data'!$D$10,0)</f>
        <v>0</v>
      </c>
      <c r="AA68" s="96" t="e">
        <f t="shared" si="28"/>
        <v>#REF!</v>
      </c>
      <c r="AB68" s="67"/>
      <c r="AC68" s="8"/>
      <c r="AD68" s="97" t="e">
        <f t="shared" si="29"/>
        <v>#REF!</v>
      </c>
      <c r="AE68" s="71">
        <f t="shared" si="30"/>
        <v>0</v>
      </c>
      <c r="AH68">
        <f t="shared" si="14"/>
        <v>4</v>
      </c>
      <c r="AI68" s="236">
        <f t="shared" si="15"/>
        <v>45415</v>
      </c>
      <c r="AJ68">
        <f t="shared" si="16"/>
        <v>0</v>
      </c>
      <c r="AK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</row>
    <row r="69" spans="1:40" x14ac:dyDescent="0.35">
      <c r="A69" s="6"/>
      <c r="B69" s="6">
        <f>Database!A69</f>
        <v>68</v>
      </c>
      <c r="C69" s="6" t="str">
        <f>Database!B69</f>
        <v>Jonas Svensson</v>
      </c>
      <c r="D69" s="6" t="e">
        <f>Database!#REF!</f>
        <v>#REF!</v>
      </c>
      <c r="E69" s="9"/>
      <c r="F69" s="117">
        <f>Database!J69</f>
        <v>0</v>
      </c>
      <c r="G69" s="87">
        <f>Database!K69</f>
        <v>1</v>
      </c>
      <c r="H69" s="101">
        <f>Database!M69</f>
        <v>0</v>
      </c>
      <c r="I69" s="83">
        <f>Database!L69</f>
        <v>2</v>
      </c>
      <c r="J69" s="83">
        <f>Database!P69</f>
        <v>0</v>
      </c>
      <c r="K69" s="101" t="e">
        <f>Database!#REF!</f>
        <v>#REF!</v>
      </c>
      <c r="L69" s="85" t="e">
        <f>Database!#REF!</f>
        <v>#REF!</v>
      </c>
      <c r="M69" s="86" t="e">
        <f>Database!#REF!</f>
        <v>#REF!</v>
      </c>
      <c r="N69" s="84" t="str">
        <f>Database!Q69</f>
        <v>ja</v>
      </c>
      <c r="O69" s="18">
        <f>Database!C69</f>
        <v>45436</v>
      </c>
      <c r="P69" s="18">
        <f>Database!D69</f>
        <v>45438</v>
      </c>
      <c r="Q69" s="67">
        <f t="shared" si="31"/>
        <v>2</v>
      </c>
      <c r="R69" s="8">
        <f>Database!H69</f>
        <v>0</v>
      </c>
      <c r="S69" s="8"/>
      <c r="T69" s="8">
        <f t="shared" si="26"/>
        <v>2</v>
      </c>
      <c r="U69" s="70">
        <f>'booking nr'!R70</f>
        <v>1810</v>
      </c>
      <c r="V69" s="12">
        <f>IF(G69&gt;1,'booking nr'!AC70,0)</f>
        <v>0</v>
      </c>
      <c r="W69" s="12" t="e">
        <f>Database!#REF!</f>
        <v>#REF!</v>
      </c>
      <c r="X69" s="98" t="e">
        <f t="shared" si="27"/>
        <v>#REF!</v>
      </c>
      <c r="Y69" s="99">
        <f>IF(T69&lt;2,(statestik!M90*'book indtastning'!I69)+(statestik!M90*'book indtastning'!L69),0)</f>
        <v>0</v>
      </c>
      <c r="Z69" s="96">
        <f>IF(N69=$AG$2,(I69+L69)*Q69*'Indtastning data'!$D$10,0)</f>
        <v>0</v>
      </c>
      <c r="AA69" s="96" t="e">
        <f t="shared" si="28"/>
        <v>#REF!</v>
      </c>
      <c r="AB69" s="67"/>
      <c r="AC69" s="8"/>
      <c r="AD69" s="97" t="e">
        <f t="shared" si="29"/>
        <v>#REF!</v>
      </c>
      <c r="AE69" s="71">
        <f t="shared" si="30"/>
        <v>0</v>
      </c>
      <c r="AH69">
        <f t="shared" si="14"/>
        <v>2</v>
      </c>
      <c r="AI69" s="236">
        <f t="shared" si="15"/>
        <v>45436</v>
      </c>
      <c r="AJ69">
        <f t="shared" si="16"/>
        <v>0</v>
      </c>
      <c r="AK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</row>
    <row r="70" spans="1:40" x14ac:dyDescent="0.35">
      <c r="A70" s="6"/>
      <c r="B70" s="6">
        <f>Database!A70</f>
        <v>69</v>
      </c>
      <c r="C70" s="6" t="str">
        <f>Database!B70</f>
        <v>Ole Christophersen</v>
      </c>
      <c r="D70" s="6" t="e">
        <f>Database!#REF!</f>
        <v>#REF!</v>
      </c>
      <c r="E70" s="9"/>
      <c r="F70" s="117">
        <f>Database!J70</f>
        <v>0</v>
      </c>
      <c r="G70" s="87">
        <f>Database!K70</f>
        <v>1</v>
      </c>
      <c r="H70" s="101">
        <f>Database!M70</f>
        <v>0</v>
      </c>
      <c r="I70" s="83">
        <f>Database!L70</f>
        <v>2</v>
      </c>
      <c r="J70" s="83">
        <f>Database!P70</f>
        <v>0</v>
      </c>
      <c r="K70" s="101" t="e">
        <f>Database!#REF!</f>
        <v>#REF!</v>
      </c>
      <c r="L70" s="85" t="e">
        <f>Database!#REF!</f>
        <v>#REF!</v>
      </c>
      <c r="M70" s="86" t="e">
        <f>Database!#REF!</f>
        <v>#REF!</v>
      </c>
      <c r="N70" s="84">
        <f>Database!Q70</f>
        <v>0</v>
      </c>
      <c r="O70" s="18">
        <f>Database!C70</f>
        <v>45523</v>
      </c>
      <c r="P70" s="18">
        <f>Database!D70</f>
        <v>45527</v>
      </c>
      <c r="Q70" s="67">
        <f t="shared" si="31"/>
        <v>4</v>
      </c>
      <c r="R70" s="8">
        <f>Database!H70</f>
        <v>0</v>
      </c>
      <c r="S70" s="8"/>
      <c r="T70" s="8">
        <f t="shared" si="26"/>
        <v>4</v>
      </c>
      <c r="U70" s="70">
        <f>'booking nr'!R71</f>
        <v>3620</v>
      </c>
      <c r="V70" s="12">
        <f>IF(G70&gt;1,'booking nr'!AC71,0)</f>
        <v>0</v>
      </c>
      <c r="W70" s="12" t="e">
        <f>Database!#REF!</f>
        <v>#REF!</v>
      </c>
      <c r="X70" s="98" t="e">
        <f t="shared" si="27"/>
        <v>#REF!</v>
      </c>
      <c r="Y70" s="99">
        <f>IF(T70&lt;2,(statestik!M91*'book indtastning'!I70)+(statestik!M91*'book indtastning'!L70),0)</f>
        <v>0</v>
      </c>
      <c r="Z70" s="96">
        <f>IF(N70=$AG$2,(I70+L70)*Q70*'Indtastning data'!$D$10,0)</f>
        <v>0</v>
      </c>
      <c r="AA70" s="96" t="e">
        <f t="shared" si="28"/>
        <v>#REF!</v>
      </c>
      <c r="AB70" s="67"/>
      <c r="AC70" s="8"/>
      <c r="AD70" s="97" t="e">
        <f t="shared" si="29"/>
        <v>#REF!</v>
      </c>
      <c r="AE70" s="71">
        <f t="shared" si="30"/>
        <v>0</v>
      </c>
      <c r="AH70">
        <f t="shared" si="14"/>
        <v>4</v>
      </c>
      <c r="AI70" s="236">
        <f t="shared" si="15"/>
        <v>45523</v>
      </c>
      <c r="AJ70">
        <f t="shared" si="16"/>
        <v>0</v>
      </c>
      <c r="AK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</row>
    <row r="71" spans="1:40" x14ac:dyDescent="0.35">
      <c r="A71" s="6"/>
      <c r="B71" s="6">
        <f>Database!A71</f>
        <v>70</v>
      </c>
      <c r="C71" s="6" t="str">
        <f>Database!B71</f>
        <v>Annette Aronsson</v>
      </c>
      <c r="D71" s="6" t="e">
        <f>Database!#REF!</f>
        <v>#REF!</v>
      </c>
      <c r="E71" s="9"/>
      <c r="F71" s="117">
        <f>Database!J71</f>
        <v>0</v>
      </c>
      <c r="G71" s="87">
        <f>Database!K71</f>
        <v>0</v>
      </c>
      <c r="H71" s="101">
        <f>Database!M71</f>
        <v>0</v>
      </c>
      <c r="I71" s="83">
        <f>Database!L71</f>
        <v>0</v>
      </c>
      <c r="J71" s="83">
        <f>Database!P71</f>
        <v>0</v>
      </c>
      <c r="K71" s="101" t="e">
        <f>Database!#REF!</f>
        <v>#REF!</v>
      </c>
      <c r="L71" s="85" t="e">
        <f>Database!#REF!</f>
        <v>#REF!</v>
      </c>
      <c r="M71" s="86" t="e">
        <f>Database!#REF!</f>
        <v>#REF!</v>
      </c>
      <c r="N71" s="84">
        <f>Database!Q71</f>
        <v>0</v>
      </c>
      <c r="O71" s="18">
        <f>Database!C71</f>
        <v>45468</v>
      </c>
      <c r="P71" s="18">
        <f>Database!D71</f>
        <v>45473</v>
      </c>
      <c r="Q71" s="67">
        <f t="shared" si="31"/>
        <v>5</v>
      </c>
      <c r="R71" s="8">
        <f>Database!H71</f>
        <v>0</v>
      </c>
      <c r="S71" s="8"/>
      <c r="T71" s="8">
        <f t="shared" si="26"/>
        <v>5</v>
      </c>
      <c r="U71" s="70">
        <f>'booking nr'!R72</f>
        <v>4525</v>
      </c>
      <c r="V71" s="12">
        <f>IF(G71&gt;1,'booking nr'!AC72,0)</f>
        <v>0</v>
      </c>
      <c r="W71" s="12" t="e">
        <f>Database!#REF!</f>
        <v>#REF!</v>
      </c>
      <c r="X71" s="98" t="e">
        <f t="shared" si="27"/>
        <v>#REF!</v>
      </c>
      <c r="Y71" s="99">
        <f>IF(T71&lt;2,(statestik!M92*'book indtastning'!I71)+(statestik!M92*'book indtastning'!L71),0)</f>
        <v>0</v>
      </c>
      <c r="Z71" s="96">
        <f>IF(N71=$AG$2,(I71+L71)*Q71*'Indtastning data'!$D$10,0)</f>
        <v>0</v>
      </c>
      <c r="AA71" s="96" t="e">
        <f t="shared" si="28"/>
        <v>#REF!</v>
      </c>
      <c r="AB71" s="67"/>
      <c r="AC71" s="8"/>
      <c r="AD71" s="97" t="e">
        <f t="shared" si="29"/>
        <v>#REF!</v>
      </c>
      <c r="AE71" s="71">
        <f t="shared" si="30"/>
        <v>0</v>
      </c>
      <c r="AH71">
        <f t="shared" si="14"/>
        <v>5</v>
      </c>
      <c r="AI71" s="236">
        <f t="shared" si="15"/>
        <v>45468</v>
      </c>
      <c r="AJ71">
        <f t="shared" si="16"/>
        <v>0</v>
      </c>
      <c r="AK71">
        <f t="shared" si="17"/>
        <v>0</v>
      </c>
      <c r="AL71">
        <f t="shared" si="18"/>
        <v>0</v>
      </c>
      <c r="AM71">
        <f t="shared" si="19"/>
        <v>0</v>
      </c>
      <c r="AN71">
        <f t="shared" si="20"/>
        <v>0</v>
      </c>
    </row>
    <row r="72" spans="1:40" x14ac:dyDescent="0.35">
      <c r="A72" s="6"/>
      <c r="B72" s="6">
        <f>Database!A72</f>
        <v>71</v>
      </c>
      <c r="C72" s="6" t="str">
        <f>Database!B72</f>
        <v>Juliette Driessen</v>
      </c>
      <c r="D72" s="6" t="e">
        <f>Database!#REF!</f>
        <v>#REF!</v>
      </c>
      <c r="E72" s="21"/>
      <c r="F72" s="117">
        <f>Database!J72</f>
        <v>0</v>
      </c>
      <c r="G72" s="87">
        <f>Database!K72</f>
        <v>2</v>
      </c>
      <c r="H72" s="101">
        <f>Database!M72</f>
        <v>0</v>
      </c>
      <c r="I72" s="83">
        <f>Database!L72</f>
        <v>4</v>
      </c>
      <c r="J72" s="83">
        <f>Database!P72</f>
        <v>0</v>
      </c>
      <c r="K72" s="101" t="e">
        <f>Database!#REF!</f>
        <v>#REF!</v>
      </c>
      <c r="L72" s="85" t="e">
        <f>Database!#REF!</f>
        <v>#REF!</v>
      </c>
      <c r="M72" s="86" t="e">
        <f>Database!#REF!</f>
        <v>#REF!</v>
      </c>
      <c r="N72" s="84">
        <f>Database!Q72</f>
        <v>0</v>
      </c>
      <c r="O72" s="18">
        <f>Database!C72</f>
        <v>45511</v>
      </c>
      <c r="P72" s="18">
        <f>Database!D72</f>
        <v>45515</v>
      </c>
      <c r="Q72" s="67">
        <f t="shared" si="31"/>
        <v>4</v>
      </c>
      <c r="R72" s="8">
        <f>Database!H72</f>
        <v>0</v>
      </c>
      <c r="S72" s="8"/>
      <c r="T72" s="8">
        <f t="shared" si="26"/>
        <v>4</v>
      </c>
      <c r="U72" s="70">
        <f>'booking nr'!R73</f>
        <v>3620</v>
      </c>
      <c r="V72" s="12" t="e">
        <f>IF(G72&gt;1,'booking nr'!AC73,0)</f>
        <v>#REF!</v>
      </c>
      <c r="W72" s="12" t="e">
        <f>Database!#REF!</f>
        <v>#REF!</v>
      </c>
      <c r="X72" s="98" t="e">
        <f t="shared" si="27"/>
        <v>#REF!</v>
      </c>
      <c r="Y72" s="99">
        <f>IF(T72&lt;2,(statestik!M93*'book indtastning'!I72)+(statestik!M93*'book indtastning'!L72),0)</f>
        <v>0</v>
      </c>
      <c r="Z72" s="96">
        <f>IF(N72=$AG$2,(I72+L72)*Q72*'Indtastning data'!$D$10,0)</f>
        <v>0</v>
      </c>
      <c r="AA72" s="96" t="e">
        <f t="shared" si="28"/>
        <v>#REF!</v>
      </c>
      <c r="AB72" s="67"/>
      <c r="AC72" s="8"/>
      <c r="AD72" s="97" t="e">
        <f t="shared" si="29"/>
        <v>#REF!</v>
      </c>
      <c r="AE72" s="71">
        <f t="shared" si="30"/>
        <v>0</v>
      </c>
      <c r="AH72">
        <f t="shared" si="14"/>
        <v>4</v>
      </c>
      <c r="AI72" s="236">
        <f t="shared" si="15"/>
        <v>45511</v>
      </c>
      <c r="AJ72">
        <f t="shared" si="16"/>
        <v>0</v>
      </c>
      <c r="AK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</row>
    <row r="73" spans="1:40" x14ac:dyDescent="0.35">
      <c r="A73" s="6"/>
      <c r="B73" s="6">
        <f>Database!A73</f>
        <v>72</v>
      </c>
      <c r="C73" s="6" t="str">
        <f>Database!B73</f>
        <v>Sandra Brøns</v>
      </c>
      <c r="D73" s="6" t="e">
        <f>Database!#REF!</f>
        <v>#REF!</v>
      </c>
      <c r="E73" s="21"/>
      <c r="F73" s="117">
        <f>Database!J73</f>
        <v>0</v>
      </c>
      <c r="G73" s="87">
        <f>Database!K73</f>
        <v>1</v>
      </c>
      <c r="H73" s="101">
        <f>Database!M73</f>
        <v>0</v>
      </c>
      <c r="I73" s="83">
        <f>Database!L73</f>
        <v>2</v>
      </c>
      <c r="J73" s="83">
        <f>Database!P73</f>
        <v>0</v>
      </c>
      <c r="K73" s="101" t="e">
        <f>Database!#REF!</f>
        <v>#REF!</v>
      </c>
      <c r="L73" s="85" t="e">
        <f>Database!#REF!</f>
        <v>#REF!</v>
      </c>
      <c r="M73" s="86" t="e">
        <f>Database!#REF!</f>
        <v>#REF!</v>
      </c>
      <c r="N73" s="84">
        <f>Database!Q73</f>
        <v>0</v>
      </c>
      <c r="O73" s="18">
        <f>Database!C73</f>
        <v>45421</v>
      </c>
      <c r="P73" s="18">
        <f>Database!D73</f>
        <v>45423</v>
      </c>
      <c r="Q73" s="67">
        <f t="shared" si="31"/>
        <v>2</v>
      </c>
      <c r="R73" s="8">
        <f>Database!H73</f>
        <v>0</v>
      </c>
      <c r="S73" s="8"/>
      <c r="T73" s="8">
        <f t="shared" si="26"/>
        <v>2</v>
      </c>
      <c r="U73" s="70">
        <f>'booking nr'!R74</f>
        <v>1810</v>
      </c>
      <c r="V73" s="12">
        <f>IF(G73&gt;1,'booking nr'!AC74,0)</f>
        <v>0</v>
      </c>
      <c r="W73" s="12" t="e">
        <f>Database!#REF!</f>
        <v>#REF!</v>
      </c>
      <c r="X73" s="98" t="e">
        <f t="shared" si="27"/>
        <v>#REF!</v>
      </c>
      <c r="Y73" s="99">
        <f>IF(T73&lt;2,(statestik!M94*'book indtastning'!I73)+(statestik!M94*'book indtastning'!L73),0)</f>
        <v>0</v>
      </c>
      <c r="Z73" s="96">
        <f>IF(N73=$AG$2,(I73+L73)*Q73*'Indtastning data'!$D$10,0)</f>
        <v>0</v>
      </c>
      <c r="AA73" s="96" t="e">
        <f t="shared" si="28"/>
        <v>#REF!</v>
      </c>
      <c r="AB73" s="67"/>
      <c r="AC73" s="8"/>
      <c r="AD73" s="97" t="e">
        <f t="shared" si="29"/>
        <v>#REF!</v>
      </c>
      <c r="AE73" s="71">
        <f t="shared" si="30"/>
        <v>0</v>
      </c>
      <c r="AH73">
        <f t="shared" si="14"/>
        <v>2</v>
      </c>
      <c r="AI73" s="236">
        <f t="shared" si="15"/>
        <v>45421</v>
      </c>
      <c r="AJ73">
        <f t="shared" si="16"/>
        <v>0</v>
      </c>
      <c r="AK73">
        <f t="shared" si="17"/>
        <v>0</v>
      </c>
      <c r="AL73">
        <f t="shared" si="18"/>
        <v>0</v>
      </c>
      <c r="AM73">
        <f t="shared" si="19"/>
        <v>0</v>
      </c>
      <c r="AN73">
        <f t="shared" si="20"/>
        <v>0</v>
      </c>
    </row>
    <row r="74" spans="1:40" x14ac:dyDescent="0.35">
      <c r="A74" s="6"/>
      <c r="B74" s="6">
        <f>Database!A74</f>
        <v>73</v>
      </c>
      <c r="C74" s="6" t="str">
        <f>Database!B74</f>
        <v>Torben Sømberg</v>
      </c>
      <c r="D74" s="6" t="e">
        <f>Database!#REF!</f>
        <v>#REF!</v>
      </c>
      <c r="E74" s="9"/>
      <c r="F74" s="117">
        <f>Database!J74</f>
        <v>10</v>
      </c>
      <c r="G74" s="87">
        <f>Database!K74</f>
        <v>2</v>
      </c>
      <c r="H74" s="101">
        <f>Database!M74</f>
        <v>0</v>
      </c>
      <c r="I74" s="83">
        <f>Database!L74</f>
        <v>4</v>
      </c>
      <c r="J74" s="83">
        <f>Database!P74</f>
        <v>0</v>
      </c>
      <c r="K74" s="101" t="e">
        <f>Database!#REF!</f>
        <v>#REF!</v>
      </c>
      <c r="L74" s="85" t="e">
        <f>Database!#REF!</f>
        <v>#REF!</v>
      </c>
      <c r="M74" s="86" t="e">
        <f>Database!#REF!</f>
        <v>#REF!</v>
      </c>
      <c r="N74" s="84" t="str">
        <f>Database!Q74</f>
        <v>ja</v>
      </c>
      <c r="O74" s="18">
        <f>Database!C74</f>
        <v>45503</v>
      </c>
      <c r="P74" s="18">
        <f>Database!D74</f>
        <v>45506</v>
      </c>
      <c r="Q74" s="67">
        <f t="shared" si="31"/>
        <v>3</v>
      </c>
      <c r="R74" s="8">
        <f>Database!H74</f>
        <v>0</v>
      </c>
      <c r="S74" s="8"/>
      <c r="T74" s="8">
        <f t="shared" si="26"/>
        <v>3</v>
      </c>
      <c r="U74" s="70">
        <f>'booking nr'!R75</f>
        <v>2715</v>
      </c>
      <c r="V74" s="12" t="e">
        <f>IF(G74&gt;1,'booking nr'!AC75,0)</f>
        <v>#REF!</v>
      </c>
      <c r="W74" s="12" t="e">
        <f>Database!#REF!</f>
        <v>#REF!</v>
      </c>
      <c r="X74" s="98" t="e">
        <f t="shared" si="27"/>
        <v>#REF!</v>
      </c>
      <c r="Y74" s="99">
        <f>IF(T74&lt;2,(statestik!M95*'book indtastning'!I74)+(statestik!M95*'book indtastning'!L74),0)</f>
        <v>0</v>
      </c>
      <c r="Z74" s="96">
        <f>IF(N74=$AG$2,(I74+L74)*Q74*'Indtastning data'!$D$10,0)</f>
        <v>0</v>
      </c>
      <c r="AA74" s="96" t="e">
        <f t="shared" si="28"/>
        <v>#REF!</v>
      </c>
      <c r="AB74" s="67"/>
      <c r="AC74" s="8"/>
      <c r="AD74" s="97" t="e">
        <f t="shared" si="29"/>
        <v>#REF!</v>
      </c>
      <c r="AE74" s="71">
        <f t="shared" si="30"/>
        <v>0</v>
      </c>
      <c r="AH74">
        <f t="shared" si="14"/>
        <v>3</v>
      </c>
      <c r="AI74" s="236">
        <f t="shared" si="15"/>
        <v>45503</v>
      </c>
      <c r="AJ74">
        <f t="shared" si="16"/>
        <v>0</v>
      </c>
      <c r="AK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</row>
    <row r="75" spans="1:40" x14ac:dyDescent="0.35">
      <c r="A75" s="6"/>
      <c r="B75" s="6">
        <f>Database!A75</f>
        <v>74</v>
      </c>
      <c r="C75" s="6" t="str">
        <f>Database!B75</f>
        <v>Irene Jørgensen</v>
      </c>
      <c r="D75" s="6" t="e">
        <f>Database!#REF!</f>
        <v>#REF!</v>
      </c>
      <c r="E75" s="21"/>
      <c r="F75" s="117">
        <f>Database!J75</f>
        <v>0</v>
      </c>
      <c r="G75" s="87">
        <f>Database!K75</f>
        <v>1</v>
      </c>
      <c r="H75" s="101">
        <f>Database!M75</f>
        <v>0</v>
      </c>
      <c r="I75" s="83">
        <f>Database!L75</f>
        <v>2</v>
      </c>
      <c r="J75" s="83">
        <f>Database!P75</f>
        <v>0</v>
      </c>
      <c r="K75" s="101" t="e">
        <f>Database!#REF!</f>
        <v>#REF!</v>
      </c>
      <c r="L75" s="85" t="e">
        <f>Database!#REF!</f>
        <v>#REF!</v>
      </c>
      <c r="M75" s="86" t="e">
        <f>Database!#REF!</f>
        <v>#REF!</v>
      </c>
      <c r="N75" s="84" t="str">
        <f>Database!Q75</f>
        <v>ja</v>
      </c>
      <c r="O75" s="18">
        <f>Database!C75</f>
        <v>45502</v>
      </c>
      <c r="P75" s="18">
        <f>Database!D75</f>
        <v>45509</v>
      </c>
      <c r="Q75" s="67">
        <f t="shared" si="31"/>
        <v>7</v>
      </c>
      <c r="R75" s="8">
        <f>Database!H75</f>
        <v>0</v>
      </c>
      <c r="S75" s="8"/>
      <c r="T75" s="8">
        <f t="shared" si="26"/>
        <v>7</v>
      </c>
      <c r="U75" s="70">
        <f>'booking nr'!R76</f>
        <v>6335</v>
      </c>
      <c r="V75" s="12">
        <f>IF(G75&gt;1,'booking nr'!AC76,0)</f>
        <v>0</v>
      </c>
      <c r="W75" s="12" t="e">
        <f>Database!#REF!</f>
        <v>#REF!</v>
      </c>
      <c r="X75" s="98" t="e">
        <f t="shared" si="27"/>
        <v>#REF!</v>
      </c>
      <c r="Y75" s="99">
        <f>IF(T75&lt;2,(statestik!M96*'book indtastning'!I75)+(statestik!M96*'book indtastning'!L75),0)</f>
        <v>0</v>
      </c>
      <c r="Z75" s="96">
        <f>IF(N75=$AG$2,(I75+L75)*Q75*'Indtastning data'!$D$10,0)</f>
        <v>0</v>
      </c>
      <c r="AA75" s="96" t="e">
        <f t="shared" si="28"/>
        <v>#REF!</v>
      </c>
      <c r="AB75" s="67"/>
      <c r="AC75" s="8"/>
      <c r="AD75" s="97" t="e">
        <f t="shared" si="29"/>
        <v>#REF!</v>
      </c>
      <c r="AE75" s="71">
        <f t="shared" si="30"/>
        <v>0</v>
      </c>
      <c r="AH75">
        <f t="shared" ref="AH75:AH138" si="32">T75</f>
        <v>7</v>
      </c>
      <c r="AI75" s="236">
        <f t="shared" ref="AI75:AI138" si="33">O75</f>
        <v>45502</v>
      </c>
      <c r="AJ75">
        <f t="shared" ref="AJ75:AJ138" si="34">IF(AND(AI75&gt;=$AO$3,AI75&lt;$AP$3),AH75,0)</f>
        <v>0</v>
      </c>
      <c r="AK75">
        <f t="shared" ref="AK75:AK138" si="35">IF(AND(AI75&gt;=$AO$4,AI75&lt;$AP$4),AH75,0)</f>
        <v>0</v>
      </c>
      <c r="AL75">
        <f t="shared" ref="AL75:AL138" si="36">IF(AND(AI75&gt;=$AO$5,AI75&lt;$AP$5),AH75,0)</f>
        <v>0</v>
      </c>
      <c r="AM75">
        <f t="shared" ref="AM75:AM138" si="37">IF(AND(AI75&gt;=$AO$6,AI75&lt;$AP$6),AH75,0)</f>
        <v>0</v>
      </c>
      <c r="AN75">
        <f t="shared" ref="AN75:AN138" si="38">IF(AND(AI75&gt;=$AO$7,AI75&lt;$AP$7),AH75,0)</f>
        <v>0</v>
      </c>
    </row>
    <row r="76" spans="1:40" x14ac:dyDescent="0.35">
      <c r="A76" s="6"/>
      <c r="B76" s="6">
        <f>Database!A76</f>
        <v>75</v>
      </c>
      <c r="C76" s="6" t="str">
        <f>Database!B76</f>
        <v>Lene Bjørn Jensen</v>
      </c>
      <c r="D76" s="6" t="e">
        <f>Database!#REF!</f>
        <v>#REF!</v>
      </c>
      <c r="E76" s="9"/>
      <c r="F76" s="117">
        <f>Database!J76</f>
        <v>0</v>
      </c>
      <c r="G76" s="87">
        <f>Database!K76</f>
        <v>0</v>
      </c>
      <c r="H76" s="101">
        <f>Database!M76</f>
        <v>0</v>
      </c>
      <c r="I76" s="83">
        <f>Database!L76</f>
        <v>0</v>
      </c>
      <c r="J76" s="83">
        <f>Database!P76</f>
        <v>0</v>
      </c>
      <c r="K76" s="101" t="e">
        <f>Database!#REF!</f>
        <v>#REF!</v>
      </c>
      <c r="L76" s="85" t="e">
        <f>Database!#REF!</f>
        <v>#REF!</v>
      </c>
      <c r="M76" s="86" t="e">
        <f>Database!#REF!</f>
        <v>#REF!</v>
      </c>
      <c r="N76" s="84">
        <f>Database!Q76</f>
        <v>0</v>
      </c>
      <c r="O76" s="18">
        <f>Database!C76</f>
        <v>45554</v>
      </c>
      <c r="P76" s="18">
        <f>Database!D76</f>
        <v>45557</v>
      </c>
      <c r="Q76" s="67">
        <f t="shared" si="31"/>
        <v>3</v>
      </c>
      <c r="R76" s="8">
        <f>Database!H76</f>
        <v>0</v>
      </c>
      <c r="S76" s="8"/>
      <c r="T76" s="8">
        <f t="shared" si="26"/>
        <v>3</v>
      </c>
      <c r="U76" s="70">
        <f>'booking nr'!R77</f>
        <v>2715</v>
      </c>
      <c r="V76" s="12">
        <f>IF(G76&gt;1,'booking nr'!AC77,0)</f>
        <v>0</v>
      </c>
      <c r="W76" s="12" t="e">
        <f>Database!#REF!</f>
        <v>#REF!</v>
      </c>
      <c r="X76" s="98" t="e">
        <f t="shared" si="27"/>
        <v>#REF!</v>
      </c>
      <c r="Y76" s="99">
        <f>IF(T76&lt;2,(statestik!M97*'book indtastning'!I76)+(statestik!M97*'book indtastning'!L76),0)</f>
        <v>0</v>
      </c>
      <c r="Z76" s="96">
        <f>IF(N76=$AG$2,(I76+L76)*Q76*'Indtastning data'!$D$10,0)</f>
        <v>0</v>
      </c>
      <c r="AA76" s="96" t="e">
        <f t="shared" si="28"/>
        <v>#REF!</v>
      </c>
      <c r="AB76" s="67"/>
      <c r="AC76" s="8"/>
      <c r="AD76" s="97" t="e">
        <f t="shared" si="29"/>
        <v>#REF!</v>
      </c>
      <c r="AE76" s="71">
        <f t="shared" si="30"/>
        <v>0</v>
      </c>
      <c r="AH76">
        <f t="shared" si="32"/>
        <v>3</v>
      </c>
      <c r="AI76" s="236">
        <f t="shared" si="33"/>
        <v>45554</v>
      </c>
      <c r="AJ76">
        <f t="shared" si="34"/>
        <v>0</v>
      </c>
      <c r="AK76">
        <f t="shared" si="35"/>
        <v>0</v>
      </c>
      <c r="AL76">
        <f t="shared" si="36"/>
        <v>0</v>
      </c>
      <c r="AM76">
        <f t="shared" si="37"/>
        <v>0</v>
      </c>
      <c r="AN76">
        <f t="shared" si="38"/>
        <v>0</v>
      </c>
    </row>
    <row r="77" spans="1:40" x14ac:dyDescent="0.35">
      <c r="A77" s="6"/>
      <c r="B77" s="6">
        <f>Database!A77</f>
        <v>76</v>
      </c>
      <c r="C77" s="6" t="str">
        <f>Database!B77</f>
        <v>Jan Vest Jensen</v>
      </c>
      <c r="D77" s="6" t="e">
        <f>Database!#REF!</f>
        <v>#REF!</v>
      </c>
      <c r="E77" s="9"/>
      <c r="F77" s="117">
        <f>Database!J77</f>
        <v>0</v>
      </c>
      <c r="G77" s="87">
        <f>Database!K77</f>
        <v>0</v>
      </c>
      <c r="H77" s="101">
        <f>Database!M77</f>
        <v>0</v>
      </c>
      <c r="I77" s="83">
        <f>Database!L77</f>
        <v>0</v>
      </c>
      <c r="J77" s="83">
        <f>Database!P77</f>
        <v>0</v>
      </c>
      <c r="K77" s="101" t="e">
        <f>Database!#REF!</f>
        <v>#REF!</v>
      </c>
      <c r="L77" s="85" t="e">
        <f>Database!#REF!</f>
        <v>#REF!</v>
      </c>
      <c r="M77" s="86" t="e">
        <f>Database!#REF!</f>
        <v>#REF!</v>
      </c>
      <c r="N77" s="84">
        <f>Database!Q77</f>
        <v>0</v>
      </c>
      <c r="O77" s="18">
        <f>Database!C77</f>
        <v>45523</v>
      </c>
      <c r="P77" s="18">
        <f>Database!D77</f>
        <v>45529</v>
      </c>
      <c r="Q77" s="67">
        <f t="shared" si="31"/>
        <v>6</v>
      </c>
      <c r="R77" s="8">
        <f>Database!H77</f>
        <v>0</v>
      </c>
      <c r="S77" s="8"/>
      <c r="T77" s="8">
        <f t="shared" si="26"/>
        <v>6</v>
      </c>
      <c r="U77" s="70">
        <f>'booking nr'!R78</f>
        <v>5430</v>
      </c>
      <c r="V77" s="12">
        <f>IF(G77&gt;1,'booking nr'!AC78,0)</f>
        <v>0</v>
      </c>
      <c r="W77" s="12" t="e">
        <f>Database!#REF!</f>
        <v>#REF!</v>
      </c>
      <c r="X77" s="98" t="e">
        <f t="shared" si="27"/>
        <v>#REF!</v>
      </c>
      <c r="Y77" s="99">
        <f>IF(T77&lt;2,(statestik!M98*'book indtastning'!I77)+(statestik!M98*'book indtastning'!L77),0)</f>
        <v>0</v>
      </c>
      <c r="Z77" s="96">
        <f>IF(N77=$AG$2,(I77+L77)*Q77*'Indtastning data'!$D$10,0)</f>
        <v>0</v>
      </c>
      <c r="AA77" s="96" t="e">
        <f t="shared" si="28"/>
        <v>#REF!</v>
      </c>
      <c r="AB77" s="67"/>
      <c r="AC77" s="8"/>
      <c r="AD77" s="97" t="e">
        <f t="shared" si="29"/>
        <v>#REF!</v>
      </c>
      <c r="AE77" s="71">
        <f t="shared" si="30"/>
        <v>0</v>
      </c>
      <c r="AH77">
        <f t="shared" si="32"/>
        <v>6</v>
      </c>
      <c r="AI77" s="236">
        <f t="shared" si="33"/>
        <v>45523</v>
      </c>
      <c r="AJ77">
        <f t="shared" si="34"/>
        <v>0</v>
      </c>
      <c r="AK77">
        <f t="shared" si="35"/>
        <v>0</v>
      </c>
      <c r="AL77">
        <f t="shared" si="36"/>
        <v>0</v>
      </c>
      <c r="AM77">
        <f t="shared" si="37"/>
        <v>0</v>
      </c>
      <c r="AN77">
        <f t="shared" si="38"/>
        <v>0</v>
      </c>
    </row>
    <row r="78" spans="1:40" x14ac:dyDescent="0.35">
      <c r="A78" s="6"/>
      <c r="B78" s="6">
        <f>Database!A78</f>
        <v>77</v>
      </c>
      <c r="C78" s="6" t="str">
        <f>Database!B78</f>
        <v>Anne Hastrup Poulsen</v>
      </c>
      <c r="D78" s="6" t="e">
        <f>Database!#REF!</f>
        <v>#REF!</v>
      </c>
      <c r="E78" s="9"/>
      <c r="F78" s="117">
        <f>Database!J78</f>
        <v>10</v>
      </c>
      <c r="G78" s="87">
        <f>Database!K78</f>
        <v>1</v>
      </c>
      <c r="H78" s="101">
        <f>Database!M78</f>
        <v>0</v>
      </c>
      <c r="I78" s="83">
        <f>Database!L78</f>
        <v>2</v>
      </c>
      <c r="J78" s="83">
        <f>Database!P78</f>
        <v>0</v>
      </c>
      <c r="K78" s="101" t="e">
        <f>Database!#REF!</f>
        <v>#REF!</v>
      </c>
      <c r="L78" s="85" t="e">
        <f>Database!#REF!</f>
        <v>#REF!</v>
      </c>
      <c r="M78" s="86" t="e">
        <f>Database!#REF!</f>
        <v>#REF!</v>
      </c>
      <c r="N78" s="84" t="str">
        <f>Database!Q78</f>
        <v>ja</v>
      </c>
      <c r="O78" s="18">
        <f>Database!C78</f>
        <v>45470</v>
      </c>
      <c r="P78" s="18">
        <f>Database!D78</f>
        <v>45473</v>
      </c>
      <c r="Q78" s="67">
        <f t="shared" si="31"/>
        <v>3</v>
      </c>
      <c r="R78" s="8">
        <f>Database!H78</f>
        <v>0</v>
      </c>
      <c r="S78" s="8"/>
      <c r="T78" s="8">
        <f t="shared" si="26"/>
        <v>3</v>
      </c>
      <c r="U78" s="70">
        <f>'booking nr'!R79</f>
        <v>2715</v>
      </c>
      <c r="V78" s="12">
        <f>IF(G78&gt;1,'booking nr'!AC79,0)</f>
        <v>0</v>
      </c>
      <c r="W78" s="12" t="e">
        <f>Database!#REF!</f>
        <v>#REF!</v>
      </c>
      <c r="X78" s="98" t="e">
        <f t="shared" si="27"/>
        <v>#REF!</v>
      </c>
      <c r="Y78" s="99">
        <f>IF(T78&lt;2,(statestik!M99*'book indtastning'!I78)+(statestik!M99*'book indtastning'!L78),0)</f>
        <v>0</v>
      </c>
      <c r="Z78" s="96">
        <f>IF(N78=$AG$2,(I78+L78)*Q78*'Indtastning data'!$D$10,0)</f>
        <v>0</v>
      </c>
      <c r="AA78" s="96" t="e">
        <f t="shared" si="28"/>
        <v>#REF!</v>
      </c>
      <c r="AB78" s="67"/>
      <c r="AC78" s="8"/>
      <c r="AD78" s="97" t="e">
        <f t="shared" si="29"/>
        <v>#REF!</v>
      </c>
      <c r="AE78" s="71">
        <f t="shared" si="30"/>
        <v>0</v>
      </c>
      <c r="AH78">
        <f t="shared" si="32"/>
        <v>3</v>
      </c>
      <c r="AI78" s="236">
        <f t="shared" si="33"/>
        <v>45470</v>
      </c>
      <c r="AJ78">
        <f t="shared" si="34"/>
        <v>0</v>
      </c>
      <c r="AK78">
        <f t="shared" si="35"/>
        <v>0</v>
      </c>
      <c r="AL78">
        <f t="shared" si="36"/>
        <v>0</v>
      </c>
      <c r="AM78">
        <f t="shared" si="37"/>
        <v>0</v>
      </c>
      <c r="AN78">
        <f t="shared" si="38"/>
        <v>0</v>
      </c>
    </row>
    <row r="79" spans="1:40" x14ac:dyDescent="0.35">
      <c r="A79" s="6"/>
      <c r="B79" s="6">
        <f>Database!A79</f>
        <v>78</v>
      </c>
      <c r="C79" s="6" t="str">
        <f>Database!B79</f>
        <v>Tina Petersen</v>
      </c>
      <c r="D79" s="6" t="e">
        <f>Database!#REF!</f>
        <v>#REF!</v>
      </c>
      <c r="E79" s="9"/>
      <c r="F79" s="117">
        <f>Database!J79</f>
        <v>0</v>
      </c>
      <c r="G79" s="87">
        <f>Database!K79</f>
        <v>1</v>
      </c>
      <c r="H79" s="101">
        <f>Database!M79</f>
        <v>0</v>
      </c>
      <c r="I79" s="83">
        <f>Database!L79</f>
        <v>2</v>
      </c>
      <c r="J79" s="83">
        <f>Database!P79</f>
        <v>0</v>
      </c>
      <c r="K79" s="101" t="e">
        <f>Database!#REF!</f>
        <v>#REF!</v>
      </c>
      <c r="L79" s="85" t="e">
        <f>Database!#REF!</f>
        <v>#REF!</v>
      </c>
      <c r="M79" s="86" t="e">
        <f>Database!#REF!</f>
        <v>#REF!</v>
      </c>
      <c r="N79" s="84" t="str">
        <f>Database!Q79</f>
        <v>ja</v>
      </c>
      <c r="O79" s="18">
        <f>Database!C79</f>
        <v>45490</v>
      </c>
      <c r="P79" s="18">
        <f>Database!D79</f>
        <v>45494</v>
      </c>
      <c r="Q79" s="67">
        <f t="shared" si="31"/>
        <v>4</v>
      </c>
      <c r="R79" s="8">
        <f>Database!H79</f>
        <v>0</v>
      </c>
      <c r="S79" s="8"/>
      <c r="T79" s="8">
        <f t="shared" si="26"/>
        <v>4</v>
      </c>
      <c r="U79" s="70">
        <f>'booking nr'!R80</f>
        <v>3620</v>
      </c>
      <c r="V79" s="12">
        <f>IF(G79&gt;1,'booking nr'!AC80,0)</f>
        <v>0</v>
      </c>
      <c r="W79" s="12" t="e">
        <f>Database!#REF!</f>
        <v>#REF!</v>
      </c>
      <c r="X79" s="98" t="e">
        <f t="shared" si="27"/>
        <v>#REF!</v>
      </c>
      <c r="Y79" s="99">
        <f>IF(T79&lt;2,(statestik!M100*'book indtastning'!I79)+(statestik!M100*'book indtastning'!L79),0)</f>
        <v>0</v>
      </c>
      <c r="Z79" s="96">
        <f>IF(N79=$AG$2,(I79+L79)*Q79*'Indtastning data'!$D$10,0)</f>
        <v>0</v>
      </c>
      <c r="AA79" s="96" t="e">
        <f t="shared" si="28"/>
        <v>#REF!</v>
      </c>
      <c r="AB79" s="67"/>
      <c r="AC79" s="8"/>
      <c r="AD79" s="97" t="e">
        <f t="shared" si="29"/>
        <v>#REF!</v>
      </c>
      <c r="AE79" s="71">
        <f t="shared" si="30"/>
        <v>0</v>
      </c>
      <c r="AH79">
        <f t="shared" si="32"/>
        <v>4</v>
      </c>
      <c r="AI79" s="236">
        <f t="shared" si="33"/>
        <v>45490</v>
      </c>
      <c r="AJ79">
        <f t="shared" si="34"/>
        <v>0</v>
      </c>
      <c r="AK79">
        <f t="shared" si="35"/>
        <v>0</v>
      </c>
      <c r="AL79">
        <f t="shared" si="36"/>
        <v>0</v>
      </c>
      <c r="AM79">
        <f t="shared" si="37"/>
        <v>0</v>
      </c>
      <c r="AN79">
        <f t="shared" si="38"/>
        <v>0</v>
      </c>
    </row>
    <row r="80" spans="1:40" x14ac:dyDescent="0.35">
      <c r="A80" s="6"/>
      <c r="B80" s="6">
        <f>Database!A80</f>
        <v>79</v>
      </c>
      <c r="C80" s="6" t="str">
        <f>Database!B80</f>
        <v>Astrid &amp; Bjarne List Nissen</v>
      </c>
      <c r="D80" s="6" t="e">
        <f>Database!#REF!</f>
        <v>#REF!</v>
      </c>
      <c r="E80" s="21"/>
      <c r="F80" s="117">
        <f>Database!J80</f>
        <v>10</v>
      </c>
      <c r="G80" s="87">
        <f>Database!K80</f>
        <v>1</v>
      </c>
      <c r="H80" s="101">
        <f>Database!M80</f>
        <v>0</v>
      </c>
      <c r="I80" s="83">
        <f>Database!L80</f>
        <v>2</v>
      </c>
      <c r="J80" s="83">
        <f>Database!P80</f>
        <v>0</v>
      </c>
      <c r="K80" s="101" t="e">
        <f>Database!#REF!</f>
        <v>#REF!</v>
      </c>
      <c r="L80" s="85" t="e">
        <f>Database!#REF!</f>
        <v>#REF!</v>
      </c>
      <c r="M80" s="86" t="e">
        <f>Database!#REF!</f>
        <v>#REF!</v>
      </c>
      <c r="N80" s="84" t="str">
        <f>Database!Q80</f>
        <v>ja</v>
      </c>
      <c r="O80" s="18">
        <f>Database!C80</f>
        <v>45479</v>
      </c>
      <c r="P80" s="18">
        <f>Database!D80</f>
        <v>45486</v>
      </c>
      <c r="Q80" s="67">
        <f t="shared" si="31"/>
        <v>7</v>
      </c>
      <c r="R80" s="8">
        <f>Database!H80</f>
        <v>0</v>
      </c>
      <c r="S80" s="8"/>
      <c r="T80" s="8">
        <f t="shared" si="26"/>
        <v>7</v>
      </c>
      <c r="U80" s="70">
        <f>'booking nr'!R81</f>
        <v>6335</v>
      </c>
      <c r="V80" s="12">
        <f>IF(G80&gt;1,'booking nr'!AC81,0)</f>
        <v>0</v>
      </c>
      <c r="W80" s="12" t="e">
        <f>Database!#REF!</f>
        <v>#REF!</v>
      </c>
      <c r="X80" s="98" t="e">
        <f t="shared" si="27"/>
        <v>#REF!</v>
      </c>
      <c r="Y80" s="99">
        <f>IF(T80&lt;2,(statestik!M101*'book indtastning'!I80)+(statestik!M101*'book indtastning'!L80),0)</f>
        <v>0</v>
      </c>
      <c r="Z80" s="96">
        <f>IF(N80=$AG$2,(I80+L80)*Q80*'Indtastning data'!$D$10,0)</f>
        <v>0</v>
      </c>
      <c r="AA80" s="96" t="e">
        <f t="shared" si="28"/>
        <v>#REF!</v>
      </c>
      <c r="AB80" s="67"/>
      <c r="AC80" s="8"/>
      <c r="AD80" s="97" t="e">
        <f t="shared" si="29"/>
        <v>#REF!</v>
      </c>
      <c r="AE80" s="71">
        <f t="shared" si="30"/>
        <v>0</v>
      </c>
      <c r="AH80">
        <f t="shared" si="32"/>
        <v>7</v>
      </c>
      <c r="AI80" s="236">
        <f t="shared" si="33"/>
        <v>45479</v>
      </c>
      <c r="AJ80">
        <f t="shared" si="34"/>
        <v>0</v>
      </c>
      <c r="AK80">
        <f t="shared" si="35"/>
        <v>0</v>
      </c>
      <c r="AL80">
        <f t="shared" si="36"/>
        <v>0</v>
      </c>
      <c r="AM80">
        <f t="shared" si="37"/>
        <v>0</v>
      </c>
      <c r="AN80">
        <f t="shared" si="38"/>
        <v>0</v>
      </c>
    </row>
    <row r="81" spans="1:40" x14ac:dyDescent="0.35">
      <c r="A81" s="6"/>
      <c r="B81" s="6">
        <f>Database!A81</f>
        <v>80</v>
      </c>
      <c r="C81" s="6" t="str">
        <f>Database!B81</f>
        <v>Ann Alsted</v>
      </c>
      <c r="D81" s="6" t="e">
        <f>Database!#REF!</f>
        <v>#REF!</v>
      </c>
      <c r="E81" s="21"/>
      <c r="F81" s="117">
        <f>Database!J81</f>
        <v>10</v>
      </c>
      <c r="G81" s="87">
        <f>Database!K81</f>
        <v>1</v>
      </c>
      <c r="H81" s="101">
        <f>Database!M81</f>
        <v>0</v>
      </c>
      <c r="I81" s="83">
        <f>Database!L81</f>
        <v>2</v>
      </c>
      <c r="J81" s="83">
        <f>Database!P81</f>
        <v>0</v>
      </c>
      <c r="K81" s="101" t="e">
        <f>Database!#REF!</f>
        <v>#REF!</v>
      </c>
      <c r="L81" s="85" t="e">
        <f>Database!#REF!</f>
        <v>#REF!</v>
      </c>
      <c r="M81" s="86" t="e">
        <f>Database!#REF!</f>
        <v>#REF!</v>
      </c>
      <c r="N81" s="84" t="str">
        <f>Database!Q81</f>
        <v>ja</v>
      </c>
      <c r="O81" s="18">
        <f>Database!C81</f>
        <v>45436</v>
      </c>
      <c r="P81" s="18">
        <f>Database!D81</f>
        <v>45440</v>
      </c>
      <c r="Q81" s="67">
        <f t="shared" si="31"/>
        <v>4</v>
      </c>
      <c r="R81" s="8">
        <f>Database!H81</f>
        <v>0</v>
      </c>
      <c r="S81" s="8"/>
      <c r="T81" s="8">
        <f t="shared" si="26"/>
        <v>4</v>
      </c>
      <c r="U81" s="70">
        <f>'booking nr'!R82</f>
        <v>3620</v>
      </c>
      <c r="V81" s="12">
        <f>IF(G81&gt;1,'booking nr'!AC82,0)</f>
        <v>0</v>
      </c>
      <c r="W81" s="12" t="e">
        <f>Database!#REF!</f>
        <v>#REF!</v>
      </c>
      <c r="X81" s="98" t="e">
        <f t="shared" si="27"/>
        <v>#REF!</v>
      </c>
      <c r="Y81" s="99">
        <f>IF(T81&lt;2,(statestik!M102*'book indtastning'!I81)+(statestik!M102*'book indtastning'!L81),0)</f>
        <v>0</v>
      </c>
      <c r="Z81" s="96">
        <f>IF(N81=$AG$2,(I81+L81)*Q81*'Indtastning data'!$D$10,0)</f>
        <v>0</v>
      </c>
      <c r="AA81" s="96" t="e">
        <f t="shared" si="28"/>
        <v>#REF!</v>
      </c>
      <c r="AB81" s="67"/>
      <c r="AC81" s="8"/>
      <c r="AD81" s="97" t="e">
        <f t="shared" si="29"/>
        <v>#REF!</v>
      </c>
      <c r="AE81" s="71">
        <f t="shared" si="30"/>
        <v>0</v>
      </c>
      <c r="AH81">
        <f t="shared" si="32"/>
        <v>4</v>
      </c>
      <c r="AI81" s="236">
        <f t="shared" si="33"/>
        <v>45436</v>
      </c>
      <c r="AJ81">
        <f t="shared" si="34"/>
        <v>0</v>
      </c>
      <c r="AK81">
        <f t="shared" si="35"/>
        <v>0</v>
      </c>
      <c r="AL81">
        <f t="shared" si="36"/>
        <v>0</v>
      </c>
      <c r="AM81">
        <f t="shared" si="37"/>
        <v>0</v>
      </c>
      <c r="AN81">
        <f t="shared" si="38"/>
        <v>0</v>
      </c>
    </row>
    <row r="82" spans="1:40" x14ac:dyDescent="0.35">
      <c r="A82" s="6"/>
      <c r="B82" s="6">
        <f>Database!A82</f>
        <v>81</v>
      </c>
      <c r="C82" s="6" t="str">
        <f>Database!B82</f>
        <v>Kari Anna Ruud</v>
      </c>
      <c r="D82" s="6" t="e">
        <f>Database!#REF!</f>
        <v>#REF!</v>
      </c>
      <c r="E82" s="9"/>
      <c r="F82" s="117">
        <f>Database!J82</f>
        <v>0</v>
      </c>
      <c r="G82" s="87">
        <f>Database!K82</f>
        <v>0</v>
      </c>
      <c r="H82" s="101">
        <f>Database!M82</f>
        <v>0</v>
      </c>
      <c r="I82" s="83">
        <f>Database!L82</f>
        <v>0</v>
      </c>
      <c r="J82" s="83">
        <f>Database!P82</f>
        <v>0</v>
      </c>
      <c r="K82" s="101" t="e">
        <f>Database!#REF!</f>
        <v>#REF!</v>
      </c>
      <c r="L82" s="85" t="e">
        <f>Database!#REF!</f>
        <v>#REF!</v>
      </c>
      <c r="M82" s="86" t="e">
        <f>Database!#REF!</f>
        <v>#REF!</v>
      </c>
      <c r="N82" s="84">
        <f>Database!Q82</f>
        <v>0</v>
      </c>
      <c r="O82" s="18">
        <f>Database!C82</f>
        <v>45475</v>
      </c>
      <c r="P82" s="18">
        <f>Database!D82</f>
        <v>45482</v>
      </c>
      <c r="Q82" s="67">
        <f t="shared" si="31"/>
        <v>7</v>
      </c>
      <c r="R82" s="8">
        <f>Database!H82</f>
        <v>0</v>
      </c>
      <c r="S82" s="8"/>
      <c r="T82" s="8">
        <f t="shared" si="26"/>
        <v>7</v>
      </c>
      <c r="U82" s="70">
        <f>'booking nr'!R83</f>
        <v>6335</v>
      </c>
      <c r="V82" s="12">
        <f>IF(G82&gt;1,'booking nr'!AC83,0)</f>
        <v>0</v>
      </c>
      <c r="W82" s="12" t="e">
        <f>Database!#REF!</f>
        <v>#REF!</v>
      </c>
      <c r="X82" s="98" t="e">
        <f t="shared" si="27"/>
        <v>#REF!</v>
      </c>
      <c r="Y82" s="99">
        <f>IF(T82&lt;2,(statestik!M103*'book indtastning'!I82)+(statestik!M103*'book indtastning'!L82),0)</f>
        <v>0</v>
      </c>
      <c r="Z82" s="96">
        <f>IF(N82=$AG$2,(I82+L82)*Q82*'Indtastning data'!$D$10,0)</f>
        <v>0</v>
      </c>
      <c r="AA82" s="96" t="e">
        <f t="shared" si="28"/>
        <v>#REF!</v>
      </c>
      <c r="AB82" s="67"/>
      <c r="AC82" s="8"/>
      <c r="AD82" s="97" t="e">
        <f t="shared" si="29"/>
        <v>#REF!</v>
      </c>
      <c r="AE82" s="71">
        <f t="shared" si="30"/>
        <v>0</v>
      </c>
      <c r="AH82">
        <f t="shared" si="32"/>
        <v>7</v>
      </c>
      <c r="AI82" s="236">
        <f t="shared" si="33"/>
        <v>45475</v>
      </c>
      <c r="AJ82">
        <f t="shared" si="34"/>
        <v>0</v>
      </c>
      <c r="AK82">
        <f t="shared" si="35"/>
        <v>0</v>
      </c>
      <c r="AL82">
        <f t="shared" si="36"/>
        <v>0</v>
      </c>
      <c r="AM82">
        <f t="shared" si="37"/>
        <v>0</v>
      </c>
      <c r="AN82">
        <f t="shared" si="38"/>
        <v>0</v>
      </c>
    </row>
    <row r="83" spans="1:40" x14ac:dyDescent="0.35">
      <c r="A83" s="6"/>
      <c r="B83" s="6">
        <f>Database!A83</f>
        <v>82</v>
      </c>
      <c r="C83" s="6" t="str">
        <f>Database!B83</f>
        <v>Rikke Stenkjær</v>
      </c>
      <c r="D83" s="6" t="e">
        <f>Database!#REF!</f>
        <v>#REF!</v>
      </c>
      <c r="E83" s="9"/>
      <c r="F83" s="117">
        <f>Database!J83</f>
        <v>0</v>
      </c>
      <c r="G83" s="87">
        <f>Database!K83</f>
        <v>0</v>
      </c>
      <c r="H83" s="101">
        <f>Database!M83</f>
        <v>0</v>
      </c>
      <c r="I83" s="83">
        <f>Database!L83</f>
        <v>0</v>
      </c>
      <c r="J83" s="83">
        <f>Database!P83</f>
        <v>0</v>
      </c>
      <c r="K83" s="101" t="e">
        <f>Database!#REF!</f>
        <v>#REF!</v>
      </c>
      <c r="L83" s="85" t="e">
        <f>Database!#REF!</f>
        <v>#REF!</v>
      </c>
      <c r="M83" s="86" t="e">
        <f>Database!#REF!</f>
        <v>#REF!</v>
      </c>
      <c r="N83" s="84">
        <f>Database!Q83</f>
        <v>0</v>
      </c>
      <c r="O83" s="18">
        <f>Database!C83</f>
        <v>45473</v>
      </c>
      <c r="P83" s="18">
        <f>Database!D83</f>
        <v>45477</v>
      </c>
      <c r="Q83" s="67">
        <f t="shared" si="31"/>
        <v>4</v>
      </c>
      <c r="R83" s="8">
        <f>Database!H83</f>
        <v>0</v>
      </c>
      <c r="S83" s="8"/>
      <c r="T83" s="8">
        <f t="shared" si="26"/>
        <v>4</v>
      </c>
      <c r="U83" s="70">
        <f>'booking nr'!R84</f>
        <v>3620</v>
      </c>
      <c r="V83" s="12">
        <f>IF(G83&gt;1,'booking nr'!AC84,0)</f>
        <v>0</v>
      </c>
      <c r="W83" s="12" t="e">
        <f>Database!#REF!</f>
        <v>#REF!</v>
      </c>
      <c r="X83" s="98" t="e">
        <f t="shared" si="27"/>
        <v>#REF!</v>
      </c>
      <c r="Y83" s="99">
        <f>IF(T83&lt;2,(statestik!M104*'book indtastning'!I83)+(statestik!M104*'book indtastning'!L83),0)</f>
        <v>0</v>
      </c>
      <c r="Z83" s="96">
        <f>IF(N83=$AG$2,(I83+L83)*Q83*'Indtastning data'!$D$10,0)</f>
        <v>0</v>
      </c>
      <c r="AA83" s="96" t="e">
        <f t="shared" si="28"/>
        <v>#REF!</v>
      </c>
      <c r="AB83" s="67"/>
      <c r="AC83" s="8"/>
      <c r="AD83" s="97" t="e">
        <f t="shared" si="29"/>
        <v>#REF!</v>
      </c>
      <c r="AE83" s="71">
        <f t="shared" si="30"/>
        <v>0</v>
      </c>
      <c r="AH83">
        <f t="shared" si="32"/>
        <v>4</v>
      </c>
      <c r="AI83" s="236">
        <f t="shared" si="33"/>
        <v>45473</v>
      </c>
      <c r="AJ83">
        <f t="shared" si="34"/>
        <v>0</v>
      </c>
      <c r="AK83">
        <f t="shared" si="35"/>
        <v>0</v>
      </c>
      <c r="AL83">
        <f t="shared" si="36"/>
        <v>0</v>
      </c>
      <c r="AM83">
        <f t="shared" si="37"/>
        <v>0</v>
      </c>
      <c r="AN83">
        <f t="shared" si="38"/>
        <v>0</v>
      </c>
    </row>
    <row r="84" spans="1:40" x14ac:dyDescent="0.35">
      <c r="A84" s="6"/>
      <c r="B84" s="6">
        <f>Database!A84</f>
        <v>83</v>
      </c>
      <c r="C84" s="6" t="str">
        <f>Database!B84</f>
        <v>Torben Larsen</v>
      </c>
      <c r="D84" s="6" t="e">
        <f>Database!#REF!</f>
        <v>#REF!</v>
      </c>
      <c r="E84" s="9"/>
      <c r="F84" s="117">
        <f>Database!J84</f>
        <v>5</v>
      </c>
      <c r="G84" s="87">
        <f>Database!K84</f>
        <v>2</v>
      </c>
      <c r="H84" s="101" t="str">
        <f>Database!M84</f>
        <v>hatolamail@gmail.com</v>
      </c>
      <c r="I84" s="83">
        <f>Database!L84</f>
        <v>4</v>
      </c>
      <c r="J84" s="83">
        <f>Database!P84</f>
        <v>0</v>
      </c>
      <c r="K84" s="101" t="e">
        <f>Database!#REF!</f>
        <v>#REF!</v>
      </c>
      <c r="L84" s="85" t="e">
        <f>Database!#REF!</f>
        <v>#REF!</v>
      </c>
      <c r="M84" s="86" t="e">
        <f>Database!#REF!</f>
        <v>#REF!</v>
      </c>
      <c r="N84" s="84" t="str">
        <f>Database!Q84</f>
        <v>ja</v>
      </c>
      <c r="O84" s="18">
        <f>Database!C84</f>
        <v>45530</v>
      </c>
      <c r="P84" s="18">
        <f>Database!D84</f>
        <v>45533</v>
      </c>
      <c r="Q84" s="67">
        <f t="shared" si="31"/>
        <v>3</v>
      </c>
      <c r="R84" s="8">
        <f>Database!H84</f>
        <v>0</v>
      </c>
      <c r="S84" s="8"/>
      <c r="T84" s="8">
        <f t="shared" si="26"/>
        <v>3</v>
      </c>
      <c r="U84" s="70">
        <f>'booking nr'!R85</f>
        <v>2715</v>
      </c>
      <c r="V84" s="12" t="e">
        <f>IF(G84&gt;1,'booking nr'!AC85,0)</f>
        <v>#REF!</v>
      </c>
      <c r="W84" s="12" t="e">
        <f>Database!#REF!</f>
        <v>#REF!</v>
      </c>
      <c r="X84" s="98" t="e">
        <f t="shared" si="27"/>
        <v>#REF!</v>
      </c>
      <c r="Y84" s="99">
        <f>IF(T84&lt;2,(statestik!M105*'book indtastning'!I84)+(statestik!M105*'book indtastning'!L84),0)</f>
        <v>0</v>
      </c>
      <c r="Z84" s="96">
        <f>IF(N84=$AG$2,(I84+L84)*Q84*'Indtastning data'!$D$10,0)</f>
        <v>0</v>
      </c>
      <c r="AA84" s="96" t="e">
        <f t="shared" si="28"/>
        <v>#REF!</v>
      </c>
      <c r="AB84" s="67"/>
      <c r="AC84" s="8"/>
      <c r="AD84" s="97" t="e">
        <f t="shared" si="29"/>
        <v>#REF!</v>
      </c>
      <c r="AE84" s="71">
        <f t="shared" si="30"/>
        <v>0</v>
      </c>
      <c r="AH84">
        <f t="shared" si="32"/>
        <v>3</v>
      </c>
      <c r="AI84" s="236">
        <f t="shared" si="33"/>
        <v>45530</v>
      </c>
      <c r="AJ84">
        <f t="shared" si="34"/>
        <v>0</v>
      </c>
      <c r="AK84">
        <f t="shared" si="35"/>
        <v>0</v>
      </c>
      <c r="AL84">
        <f t="shared" si="36"/>
        <v>0</v>
      </c>
      <c r="AM84">
        <f t="shared" si="37"/>
        <v>0</v>
      </c>
      <c r="AN84">
        <f t="shared" si="38"/>
        <v>0</v>
      </c>
    </row>
    <row r="85" spans="1:40" x14ac:dyDescent="0.35">
      <c r="A85" s="6"/>
      <c r="B85" s="6">
        <f>Database!A85</f>
        <v>84</v>
      </c>
      <c r="C85" s="6" t="str">
        <f>Database!B85</f>
        <v>Kaj Hansen</v>
      </c>
      <c r="D85" s="6" t="e">
        <f>Database!#REF!</f>
        <v>#REF!</v>
      </c>
      <c r="E85" s="21"/>
      <c r="F85" s="117">
        <f>Database!J85</f>
        <v>0</v>
      </c>
      <c r="G85" s="87">
        <f>Database!K85</f>
        <v>1</v>
      </c>
      <c r="H85" s="101">
        <f>Database!M85</f>
        <v>0</v>
      </c>
      <c r="I85" s="83">
        <f>Database!L85</f>
        <v>2</v>
      </c>
      <c r="J85" s="83">
        <f>Database!P85</f>
        <v>0</v>
      </c>
      <c r="K85" s="101" t="e">
        <f>Database!#REF!</f>
        <v>#REF!</v>
      </c>
      <c r="L85" s="85" t="e">
        <f>Database!#REF!</f>
        <v>#REF!</v>
      </c>
      <c r="M85" s="86" t="e">
        <f>Database!#REF!</f>
        <v>#REF!</v>
      </c>
      <c r="N85" s="84" t="str">
        <f>Database!Q85</f>
        <v>ja</v>
      </c>
      <c r="O85" s="18">
        <f>Database!C85</f>
        <v>45429</v>
      </c>
      <c r="P85" s="18">
        <f>Database!D85</f>
        <v>45432</v>
      </c>
      <c r="Q85" s="67">
        <f t="shared" si="31"/>
        <v>3</v>
      </c>
      <c r="R85" s="8">
        <f>Database!H85</f>
        <v>0</v>
      </c>
      <c r="S85" s="8"/>
      <c r="T85" s="8">
        <f t="shared" si="26"/>
        <v>3</v>
      </c>
      <c r="U85" s="70">
        <f>'booking nr'!R86</f>
        <v>2715</v>
      </c>
      <c r="V85" s="12">
        <f>IF(G85&gt;1,'booking nr'!AC86,0)</f>
        <v>0</v>
      </c>
      <c r="W85" s="12" t="e">
        <f>Database!#REF!</f>
        <v>#REF!</v>
      </c>
      <c r="X85" s="98" t="e">
        <f t="shared" si="27"/>
        <v>#REF!</v>
      </c>
      <c r="Y85" s="99">
        <f>IF(T85&lt;2,(statestik!M106*'book indtastning'!I85)+(statestik!M106*'book indtastning'!L85),0)</f>
        <v>0</v>
      </c>
      <c r="Z85" s="96">
        <f>IF(N85=$AG$2,(I85+L85)*Q85*'Indtastning data'!$D$10,0)</f>
        <v>0</v>
      </c>
      <c r="AA85" s="96" t="e">
        <f t="shared" si="28"/>
        <v>#REF!</v>
      </c>
      <c r="AB85" s="67"/>
      <c r="AC85" s="8"/>
      <c r="AD85" s="97" t="e">
        <f t="shared" si="29"/>
        <v>#REF!</v>
      </c>
      <c r="AE85" s="71">
        <f t="shared" si="30"/>
        <v>0</v>
      </c>
      <c r="AH85">
        <f t="shared" si="32"/>
        <v>3</v>
      </c>
      <c r="AI85" s="236">
        <f t="shared" si="33"/>
        <v>45429</v>
      </c>
      <c r="AJ85">
        <f t="shared" si="34"/>
        <v>0</v>
      </c>
      <c r="AK85">
        <f t="shared" si="35"/>
        <v>0</v>
      </c>
      <c r="AL85">
        <f t="shared" si="36"/>
        <v>0</v>
      </c>
      <c r="AM85">
        <f t="shared" si="37"/>
        <v>0</v>
      </c>
      <c r="AN85">
        <f t="shared" si="38"/>
        <v>0</v>
      </c>
    </row>
    <row r="86" spans="1:40" x14ac:dyDescent="0.35">
      <c r="A86" s="6"/>
      <c r="B86" s="6">
        <f>Database!A86</f>
        <v>85</v>
      </c>
      <c r="C86" s="6" t="str">
        <f>Database!B86</f>
        <v>Christoffer styffer roland</v>
      </c>
      <c r="D86" s="6" t="e">
        <f>Database!#REF!</f>
        <v>#REF!</v>
      </c>
      <c r="E86" s="9"/>
      <c r="F86" s="117">
        <f>Database!J86</f>
        <v>0</v>
      </c>
      <c r="G86" s="87">
        <f>Database!K86</f>
        <v>1</v>
      </c>
      <c r="H86" s="101" t="str">
        <f>Database!M86</f>
        <v>styffer.roland@hotmail.com</v>
      </c>
      <c r="I86" s="83">
        <f>Database!L86</f>
        <v>2</v>
      </c>
      <c r="J86" s="83">
        <f>Database!P86</f>
        <v>0</v>
      </c>
      <c r="K86" s="101" t="e">
        <f>Database!#REF!</f>
        <v>#REF!</v>
      </c>
      <c r="L86" s="85" t="e">
        <f>Database!#REF!</f>
        <v>#REF!</v>
      </c>
      <c r="M86" s="86" t="e">
        <f>Database!#REF!</f>
        <v>#REF!</v>
      </c>
      <c r="N86" s="84" t="str">
        <f>Database!Q86</f>
        <v>ja</v>
      </c>
      <c r="O86" s="18">
        <f>Database!C86</f>
        <v>45519</v>
      </c>
      <c r="P86" s="18">
        <f>Database!D86</f>
        <v>45522</v>
      </c>
      <c r="Q86" s="67">
        <f t="shared" si="31"/>
        <v>3</v>
      </c>
      <c r="R86" s="8">
        <f>Database!H86</f>
        <v>0</v>
      </c>
      <c r="S86" s="8"/>
      <c r="T86" s="8">
        <f t="shared" si="26"/>
        <v>3</v>
      </c>
      <c r="U86" s="70">
        <f>'booking nr'!R87</f>
        <v>2715</v>
      </c>
      <c r="V86" s="12">
        <f>IF(G86&gt;1,'booking nr'!AC87,0)</f>
        <v>0</v>
      </c>
      <c r="W86" s="12" t="e">
        <f>Database!#REF!</f>
        <v>#REF!</v>
      </c>
      <c r="X86" s="98" t="e">
        <f t="shared" si="27"/>
        <v>#REF!</v>
      </c>
      <c r="Y86" s="99">
        <f>IF(T86&lt;2,(statestik!M107*'book indtastning'!I86)+(statestik!M107*'book indtastning'!L86),0)</f>
        <v>0</v>
      </c>
      <c r="Z86" s="96">
        <f>IF(N86=$AG$2,(I86+L86)*Q86*'Indtastning data'!$D$10,0)</f>
        <v>0</v>
      </c>
      <c r="AA86" s="96" t="e">
        <f t="shared" si="28"/>
        <v>#REF!</v>
      </c>
      <c r="AB86" s="67"/>
      <c r="AC86" s="8"/>
      <c r="AD86" s="97" t="e">
        <f t="shared" si="29"/>
        <v>#REF!</v>
      </c>
      <c r="AE86" s="71">
        <f t="shared" si="30"/>
        <v>0</v>
      </c>
      <c r="AH86">
        <f t="shared" si="32"/>
        <v>3</v>
      </c>
      <c r="AI86" s="236">
        <f t="shared" si="33"/>
        <v>45519</v>
      </c>
      <c r="AJ86">
        <f t="shared" si="34"/>
        <v>0</v>
      </c>
      <c r="AK86">
        <f t="shared" si="35"/>
        <v>0</v>
      </c>
      <c r="AL86">
        <f t="shared" si="36"/>
        <v>0</v>
      </c>
      <c r="AM86">
        <f t="shared" si="37"/>
        <v>0</v>
      </c>
      <c r="AN86">
        <f t="shared" si="38"/>
        <v>0</v>
      </c>
    </row>
    <row r="87" spans="1:40" x14ac:dyDescent="0.35">
      <c r="A87" s="6"/>
      <c r="B87" s="6">
        <f>Database!A87</f>
        <v>86</v>
      </c>
      <c r="C87" s="6" t="str">
        <f>Database!B87</f>
        <v>Sarah Wahlgreen</v>
      </c>
      <c r="D87" s="6" t="e">
        <f>Database!#REF!</f>
        <v>#REF!</v>
      </c>
      <c r="E87" s="21"/>
      <c r="F87" s="117">
        <f>Database!J87</f>
        <v>0</v>
      </c>
      <c r="G87" s="87">
        <f>Database!K87</f>
        <v>0</v>
      </c>
      <c r="H87" s="101">
        <f>Database!M87</f>
        <v>0</v>
      </c>
      <c r="I87" s="83">
        <f>Database!L87</f>
        <v>0</v>
      </c>
      <c r="J87" s="83">
        <f>Database!P87</f>
        <v>0</v>
      </c>
      <c r="K87" s="101" t="e">
        <f>Database!#REF!</f>
        <v>#REF!</v>
      </c>
      <c r="L87" s="85" t="e">
        <f>Database!#REF!</f>
        <v>#REF!</v>
      </c>
      <c r="M87" s="86" t="e">
        <f>Database!#REF!</f>
        <v>#REF!</v>
      </c>
      <c r="N87" s="84">
        <f>Database!Q87</f>
        <v>0</v>
      </c>
      <c r="O87" s="18">
        <f>Database!C87</f>
        <v>45527</v>
      </c>
      <c r="P87" s="18">
        <f>Database!D87</f>
        <v>45530</v>
      </c>
      <c r="Q87" s="67">
        <f t="shared" si="31"/>
        <v>3</v>
      </c>
      <c r="R87" s="8">
        <f>Database!H87</f>
        <v>0</v>
      </c>
      <c r="S87" s="8"/>
      <c r="T87" s="8">
        <f t="shared" ref="T87:T150" si="39">P87-O87</f>
        <v>3</v>
      </c>
      <c r="U87" s="70">
        <f>'booking nr'!R88</f>
        <v>2715</v>
      </c>
      <c r="V87" s="12">
        <f>IF(G87&gt;1,'booking nr'!AC88,0)</f>
        <v>0</v>
      </c>
      <c r="W87" s="12" t="e">
        <f>Database!#REF!</f>
        <v>#REF!</v>
      </c>
      <c r="X87" s="98" t="e">
        <f t="shared" ref="X87:X150" si="40">U87+V87+W87</f>
        <v>#REF!</v>
      </c>
      <c r="Y87" s="99">
        <f>IF(T87&lt;2,(statestik!M108*'book indtastning'!I87)+(statestik!M108*'book indtastning'!L87),0)</f>
        <v>0</v>
      </c>
      <c r="Z87" s="96">
        <f>IF(N87=$AG$2,(I87+L87)*Q87*'Indtastning data'!$D$10,0)</f>
        <v>0</v>
      </c>
      <c r="AA87" s="96" t="e">
        <f t="shared" ref="AA87:AA150" si="41">-(X87/100*F87)</f>
        <v>#REF!</v>
      </c>
      <c r="AB87" s="67"/>
      <c r="AC87" s="8"/>
      <c r="AD87" s="97" t="e">
        <f t="shared" ref="AD87:AD150" si="42">X87+Y87+Z87+AA87+AB87+AC87</f>
        <v>#REF!</v>
      </c>
      <c r="AE87" s="71">
        <f t="shared" ref="AE87:AE150" si="43">E87</f>
        <v>0</v>
      </c>
      <c r="AH87">
        <f t="shared" si="32"/>
        <v>3</v>
      </c>
      <c r="AI87" s="236">
        <f t="shared" si="33"/>
        <v>45527</v>
      </c>
      <c r="AJ87">
        <f t="shared" si="34"/>
        <v>0</v>
      </c>
      <c r="AK87">
        <f t="shared" si="35"/>
        <v>0</v>
      </c>
      <c r="AL87">
        <f t="shared" si="36"/>
        <v>0</v>
      </c>
      <c r="AM87">
        <f t="shared" si="37"/>
        <v>0</v>
      </c>
      <c r="AN87">
        <f t="shared" si="38"/>
        <v>0</v>
      </c>
    </row>
    <row r="88" spans="1:40" x14ac:dyDescent="0.35">
      <c r="A88" s="6"/>
      <c r="B88" s="6">
        <f>Database!A88</f>
        <v>87</v>
      </c>
      <c r="C88" s="6" t="str">
        <f>Database!B88</f>
        <v>Ruth  Edelmann</v>
      </c>
      <c r="D88" s="6" t="e">
        <f>Database!#REF!</f>
        <v>#REF!</v>
      </c>
      <c r="E88" s="9"/>
      <c r="F88" s="117">
        <f>Database!J88</f>
        <v>0</v>
      </c>
      <c r="G88" s="87">
        <f>Database!K88</f>
        <v>1</v>
      </c>
      <c r="H88" s="101" t="str">
        <f>Database!M88</f>
        <v>ruthib039@gmail.com</v>
      </c>
      <c r="I88" s="83">
        <f>Database!L88</f>
        <v>2</v>
      </c>
      <c r="J88" s="83">
        <f>Database!P88</f>
        <v>0</v>
      </c>
      <c r="K88" s="101" t="e">
        <f>Database!#REF!</f>
        <v>#REF!</v>
      </c>
      <c r="L88" s="85" t="e">
        <f>Database!#REF!</f>
        <v>#REF!</v>
      </c>
      <c r="M88" s="86" t="e">
        <f>Database!#REF!</f>
        <v>#REF!</v>
      </c>
      <c r="N88" s="84" t="str">
        <f>Database!Q88</f>
        <v>ja</v>
      </c>
      <c r="O88" s="18">
        <f>Database!C88</f>
        <v>45508</v>
      </c>
      <c r="P88" s="18">
        <f>Database!D88</f>
        <v>45515</v>
      </c>
      <c r="Q88" s="67">
        <f t="shared" si="31"/>
        <v>7</v>
      </c>
      <c r="R88" s="8">
        <f>Database!H88</f>
        <v>0</v>
      </c>
      <c r="S88" s="8"/>
      <c r="T88" s="8">
        <f t="shared" si="39"/>
        <v>7</v>
      </c>
      <c r="U88" s="70">
        <f>'booking nr'!R89</f>
        <v>6335</v>
      </c>
      <c r="V88" s="12">
        <f>IF(G88&gt;1,'booking nr'!AC89,0)</f>
        <v>0</v>
      </c>
      <c r="W88" s="12" t="e">
        <f>Database!#REF!</f>
        <v>#REF!</v>
      </c>
      <c r="X88" s="98" t="e">
        <f t="shared" si="40"/>
        <v>#REF!</v>
      </c>
      <c r="Y88" s="99">
        <f>IF(T88&lt;2,(statestik!M109*'book indtastning'!I88)+(statestik!M109*'book indtastning'!L88),0)</f>
        <v>0</v>
      </c>
      <c r="Z88" s="96">
        <f>IF(N88=$AG$2,(I88+L88)*Q88*'Indtastning data'!$D$10,0)</f>
        <v>0</v>
      </c>
      <c r="AA88" s="96" t="e">
        <f t="shared" si="41"/>
        <v>#REF!</v>
      </c>
      <c r="AB88" s="67"/>
      <c r="AC88" s="8"/>
      <c r="AD88" s="97" t="e">
        <f t="shared" si="42"/>
        <v>#REF!</v>
      </c>
      <c r="AE88" s="71">
        <f t="shared" si="43"/>
        <v>0</v>
      </c>
      <c r="AH88">
        <f t="shared" si="32"/>
        <v>7</v>
      </c>
      <c r="AI88" s="236">
        <f t="shared" si="33"/>
        <v>45508</v>
      </c>
      <c r="AJ88">
        <f t="shared" si="34"/>
        <v>0</v>
      </c>
      <c r="AK88">
        <f t="shared" si="35"/>
        <v>0</v>
      </c>
      <c r="AL88">
        <f t="shared" si="36"/>
        <v>0</v>
      </c>
      <c r="AM88">
        <f t="shared" si="37"/>
        <v>0</v>
      </c>
      <c r="AN88">
        <f t="shared" si="38"/>
        <v>0</v>
      </c>
    </row>
    <row r="89" spans="1:40" x14ac:dyDescent="0.35">
      <c r="A89" s="6"/>
      <c r="B89" s="6">
        <f>Database!A89</f>
        <v>88</v>
      </c>
      <c r="C89" s="6" t="str">
        <f>Database!B89</f>
        <v>Fahr Uwe</v>
      </c>
      <c r="D89" s="6" t="e">
        <f>Database!#REF!</f>
        <v>#REF!</v>
      </c>
      <c r="E89" s="21"/>
      <c r="F89" s="117">
        <f>Database!J89</f>
        <v>0</v>
      </c>
      <c r="G89" s="87">
        <f>Database!K89</f>
        <v>1</v>
      </c>
      <c r="H89" s="101">
        <f>Database!M89</f>
        <v>0</v>
      </c>
      <c r="I89" s="83">
        <f>Database!L89</f>
        <v>2</v>
      </c>
      <c r="J89" s="83">
        <f>Database!P89</f>
        <v>0</v>
      </c>
      <c r="K89" s="101" t="e">
        <f>Database!#REF!</f>
        <v>#REF!</v>
      </c>
      <c r="L89" s="85" t="e">
        <f>Database!#REF!</f>
        <v>#REF!</v>
      </c>
      <c r="M89" s="86" t="e">
        <f>Database!#REF!</f>
        <v>#REF!</v>
      </c>
      <c r="N89" s="84">
        <f>Database!Q89</f>
        <v>0</v>
      </c>
      <c r="O89" s="18">
        <f>Database!C89</f>
        <v>45508</v>
      </c>
      <c r="P89" s="18">
        <f>Database!D89</f>
        <v>45515</v>
      </c>
      <c r="Q89" s="67">
        <f t="shared" si="31"/>
        <v>7</v>
      </c>
      <c r="R89" s="8">
        <f>Database!H89</f>
        <v>0</v>
      </c>
      <c r="S89" s="8"/>
      <c r="T89" s="8">
        <f t="shared" si="39"/>
        <v>7</v>
      </c>
      <c r="U89" s="70">
        <f>'booking nr'!R90</f>
        <v>6335</v>
      </c>
      <c r="V89" s="12">
        <f>IF(G89&gt;1,'booking nr'!AC90,0)</f>
        <v>0</v>
      </c>
      <c r="W89" s="12" t="e">
        <f>Database!#REF!</f>
        <v>#REF!</v>
      </c>
      <c r="X89" s="98" t="e">
        <f t="shared" si="40"/>
        <v>#REF!</v>
      </c>
      <c r="Y89" s="99">
        <f>IF(T89&lt;2,(statestik!M110*'book indtastning'!I89)+(statestik!M110*'book indtastning'!L89),0)</f>
        <v>0</v>
      </c>
      <c r="Z89" s="96">
        <f>IF(N89=$AG$2,(I89+L89)*Q89*'Indtastning data'!$D$10,0)</f>
        <v>0</v>
      </c>
      <c r="AA89" s="96" t="e">
        <f t="shared" si="41"/>
        <v>#REF!</v>
      </c>
      <c r="AB89" s="67"/>
      <c r="AC89" s="8"/>
      <c r="AD89" s="97" t="e">
        <f t="shared" si="42"/>
        <v>#REF!</v>
      </c>
      <c r="AE89" s="71">
        <f t="shared" si="43"/>
        <v>0</v>
      </c>
      <c r="AH89">
        <f t="shared" si="32"/>
        <v>7</v>
      </c>
      <c r="AI89" s="236">
        <f t="shared" si="33"/>
        <v>45508</v>
      </c>
      <c r="AJ89">
        <f t="shared" si="34"/>
        <v>0</v>
      </c>
      <c r="AK89">
        <f t="shared" si="35"/>
        <v>0</v>
      </c>
      <c r="AL89">
        <f t="shared" si="36"/>
        <v>0</v>
      </c>
      <c r="AM89">
        <f t="shared" si="37"/>
        <v>0</v>
      </c>
      <c r="AN89">
        <f t="shared" si="38"/>
        <v>0</v>
      </c>
    </row>
    <row r="90" spans="1:40" x14ac:dyDescent="0.35">
      <c r="A90" s="6"/>
      <c r="B90" s="6">
        <f>Database!A90</f>
        <v>89</v>
      </c>
      <c r="C90" s="6" t="str">
        <f>Database!B90</f>
        <v>Kirsten Petersen Dr</v>
      </c>
      <c r="D90" s="6" t="e">
        <f>Database!#REF!</f>
        <v>#REF!</v>
      </c>
      <c r="E90" s="21"/>
      <c r="F90" s="117">
        <f>Database!J90</f>
        <v>0</v>
      </c>
      <c r="G90" s="87">
        <f>Database!K90</f>
        <v>1</v>
      </c>
      <c r="H90" s="101">
        <f>Database!M90</f>
        <v>0</v>
      </c>
      <c r="I90" s="83">
        <f>Database!L90</f>
        <v>2</v>
      </c>
      <c r="J90" s="83">
        <f>Database!P90</f>
        <v>0</v>
      </c>
      <c r="K90" s="101" t="e">
        <f>Database!#REF!</f>
        <v>#REF!</v>
      </c>
      <c r="L90" s="85" t="e">
        <f>Database!#REF!</f>
        <v>#REF!</v>
      </c>
      <c r="M90" s="86" t="e">
        <f>Database!#REF!</f>
        <v>#REF!</v>
      </c>
      <c r="N90" s="84" t="str">
        <f>Database!Q90</f>
        <v>ja</v>
      </c>
      <c r="O90" s="18">
        <f>Database!C90</f>
        <v>45527</v>
      </c>
      <c r="P90" s="18">
        <f>Database!D90</f>
        <v>45534</v>
      </c>
      <c r="Q90" s="67">
        <f t="shared" si="31"/>
        <v>7</v>
      </c>
      <c r="R90" s="8">
        <f>Database!H90</f>
        <v>0</v>
      </c>
      <c r="S90" s="8"/>
      <c r="T90" s="8">
        <f t="shared" si="39"/>
        <v>7</v>
      </c>
      <c r="U90" s="70">
        <f>'booking nr'!R91</f>
        <v>6335</v>
      </c>
      <c r="V90" s="12">
        <f>IF(G90&gt;1,'booking nr'!AC91,0)</f>
        <v>0</v>
      </c>
      <c r="W90" s="12" t="e">
        <f>Database!#REF!</f>
        <v>#REF!</v>
      </c>
      <c r="X90" s="98" t="e">
        <f t="shared" si="40"/>
        <v>#REF!</v>
      </c>
      <c r="Y90" s="99">
        <f>IF(T90&lt;2,(statestik!M111*'book indtastning'!I90)+(statestik!M111*'book indtastning'!L90),0)</f>
        <v>0</v>
      </c>
      <c r="Z90" s="96">
        <f>IF(N90=$AG$2,(I90+L90)*Q90*'Indtastning data'!$D$10,0)</f>
        <v>0</v>
      </c>
      <c r="AA90" s="96" t="e">
        <f t="shared" si="41"/>
        <v>#REF!</v>
      </c>
      <c r="AB90" s="67"/>
      <c r="AC90" s="8"/>
      <c r="AD90" s="97" t="e">
        <f t="shared" si="42"/>
        <v>#REF!</v>
      </c>
      <c r="AE90" s="71">
        <f t="shared" si="43"/>
        <v>0</v>
      </c>
      <c r="AH90">
        <f t="shared" si="32"/>
        <v>7</v>
      </c>
      <c r="AI90" s="236">
        <f t="shared" si="33"/>
        <v>45527</v>
      </c>
      <c r="AJ90">
        <f t="shared" si="34"/>
        <v>0</v>
      </c>
      <c r="AK90">
        <f t="shared" si="35"/>
        <v>0</v>
      </c>
      <c r="AL90">
        <f t="shared" si="36"/>
        <v>0</v>
      </c>
      <c r="AM90">
        <f t="shared" si="37"/>
        <v>0</v>
      </c>
      <c r="AN90">
        <f t="shared" si="38"/>
        <v>0</v>
      </c>
    </row>
    <row r="91" spans="1:40" x14ac:dyDescent="0.35">
      <c r="A91" s="6"/>
      <c r="B91" s="6">
        <f>Database!A91</f>
        <v>90</v>
      </c>
      <c r="C91" s="6" t="str">
        <f>Database!B91</f>
        <v>Anette Holmslykke Andersen</v>
      </c>
      <c r="D91" s="6" t="e">
        <f>Database!#REF!</f>
        <v>#REF!</v>
      </c>
      <c r="E91" s="21"/>
      <c r="F91" s="117">
        <f>Database!J91</f>
        <v>5</v>
      </c>
      <c r="G91" s="87">
        <f>Database!K91</f>
        <v>1</v>
      </c>
      <c r="H91" s="101" t="str">
        <f>Database!M91</f>
        <v>anette.holmstykke.andersen@gmail.com</v>
      </c>
      <c r="I91" s="83">
        <f>Database!L91</f>
        <v>1</v>
      </c>
      <c r="J91" s="83">
        <f>Database!P91</f>
        <v>0</v>
      </c>
      <c r="K91" s="101" t="e">
        <f>Database!#REF!</f>
        <v>#REF!</v>
      </c>
      <c r="L91" s="85" t="e">
        <f>Database!#REF!</f>
        <v>#REF!</v>
      </c>
      <c r="M91" s="86" t="e">
        <f>Database!#REF!</f>
        <v>#REF!</v>
      </c>
      <c r="N91" s="84" t="str">
        <f>Database!Q91</f>
        <v>ja</v>
      </c>
      <c r="O91" s="18">
        <f>Database!C91</f>
        <v>45472</v>
      </c>
      <c r="P91" s="18">
        <f>Database!D91</f>
        <v>45478</v>
      </c>
      <c r="Q91" s="67">
        <f t="shared" si="31"/>
        <v>6</v>
      </c>
      <c r="R91" s="8">
        <f>Database!H91</f>
        <v>0</v>
      </c>
      <c r="S91" s="8"/>
      <c r="T91" s="8">
        <f t="shared" si="39"/>
        <v>6</v>
      </c>
      <c r="U91" s="70">
        <f>'booking nr'!R92</f>
        <v>5430</v>
      </c>
      <c r="V91" s="12">
        <f>IF(G91&gt;1,'booking nr'!AC92,0)</f>
        <v>0</v>
      </c>
      <c r="W91" s="12" t="e">
        <f>Database!#REF!</f>
        <v>#REF!</v>
      </c>
      <c r="X91" s="98" t="e">
        <f t="shared" si="40"/>
        <v>#REF!</v>
      </c>
      <c r="Y91" s="99">
        <f>IF(T91&lt;2,(statestik!M112*'book indtastning'!I91)+(statestik!M112*'book indtastning'!L91),0)</f>
        <v>0</v>
      </c>
      <c r="Z91" s="96">
        <f>IF(N91=$AG$2,(I91+L91)*Q91*'Indtastning data'!$D$10,0)</f>
        <v>0</v>
      </c>
      <c r="AA91" s="96" t="e">
        <f t="shared" si="41"/>
        <v>#REF!</v>
      </c>
      <c r="AB91" s="67"/>
      <c r="AC91" s="8"/>
      <c r="AD91" s="97" t="e">
        <f t="shared" si="42"/>
        <v>#REF!</v>
      </c>
      <c r="AE91" s="71">
        <f t="shared" si="43"/>
        <v>0</v>
      </c>
      <c r="AH91">
        <f t="shared" si="32"/>
        <v>6</v>
      </c>
      <c r="AI91" s="236">
        <f t="shared" si="33"/>
        <v>45472</v>
      </c>
      <c r="AJ91">
        <f t="shared" si="34"/>
        <v>0</v>
      </c>
      <c r="AK91">
        <f t="shared" si="35"/>
        <v>0</v>
      </c>
      <c r="AL91">
        <f t="shared" si="36"/>
        <v>0</v>
      </c>
      <c r="AM91">
        <f t="shared" si="37"/>
        <v>0</v>
      </c>
      <c r="AN91">
        <f t="shared" si="38"/>
        <v>0</v>
      </c>
    </row>
    <row r="92" spans="1:40" x14ac:dyDescent="0.35">
      <c r="A92" s="6"/>
      <c r="B92" s="6">
        <f>Database!A92</f>
        <v>91</v>
      </c>
      <c r="C92" s="6" t="str">
        <f>Database!B92</f>
        <v>Annemette Hvidfeldt Filstrup</v>
      </c>
      <c r="D92" s="6" t="e">
        <f>Database!#REF!</f>
        <v>#REF!</v>
      </c>
      <c r="E92" s="21"/>
      <c r="F92" s="117">
        <f>Database!J92</f>
        <v>0</v>
      </c>
      <c r="G92" s="87">
        <f>Database!K92</f>
        <v>0</v>
      </c>
      <c r="H92" s="101">
        <f>Database!M92</f>
        <v>0</v>
      </c>
      <c r="I92" s="83">
        <f>Database!L92</f>
        <v>0</v>
      </c>
      <c r="J92" s="83">
        <f>Database!P92</f>
        <v>0</v>
      </c>
      <c r="K92" s="101" t="e">
        <f>Database!#REF!</f>
        <v>#REF!</v>
      </c>
      <c r="L92" s="85" t="e">
        <f>Database!#REF!</f>
        <v>#REF!</v>
      </c>
      <c r="M92" s="86" t="e">
        <f>Database!#REF!</f>
        <v>#REF!</v>
      </c>
      <c r="N92" s="84">
        <f>Database!Q92</f>
        <v>0</v>
      </c>
      <c r="O92" s="18">
        <f>Database!C92</f>
        <v>45501</v>
      </c>
      <c r="P92" s="18">
        <f>Database!D92</f>
        <v>45506</v>
      </c>
      <c r="Q92" s="67">
        <f t="shared" si="31"/>
        <v>5</v>
      </c>
      <c r="R92" s="8">
        <f>Database!H92</f>
        <v>0</v>
      </c>
      <c r="S92" s="8"/>
      <c r="T92" s="8">
        <f t="shared" si="39"/>
        <v>5</v>
      </c>
      <c r="U92" s="70">
        <f>'booking nr'!R93</f>
        <v>4525</v>
      </c>
      <c r="V92" s="12">
        <f>IF(G92&gt;1,'booking nr'!AC93,0)</f>
        <v>0</v>
      </c>
      <c r="W92" s="12" t="e">
        <f>Database!#REF!</f>
        <v>#REF!</v>
      </c>
      <c r="X92" s="98" t="e">
        <f t="shared" si="40"/>
        <v>#REF!</v>
      </c>
      <c r="Y92" s="99">
        <f>IF(T92&lt;2,(statestik!M113*'book indtastning'!I92)+(statestik!M113*'book indtastning'!L92),0)</f>
        <v>0</v>
      </c>
      <c r="Z92" s="96">
        <f>IF(N92=$AG$2,(I92+L92)*Q92*'Indtastning data'!$D$10,0)</f>
        <v>0</v>
      </c>
      <c r="AA92" s="96" t="e">
        <f t="shared" si="41"/>
        <v>#REF!</v>
      </c>
      <c r="AB92" s="67"/>
      <c r="AC92" s="8"/>
      <c r="AD92" s="97" t="e">
        <f t="shared" si="42"/>
        <v>#REF!</v>
      </c>
      <c r="AE92" s="71">
        <f t="shared" si="43"/>
        <v>0</v>
      </c>
      <c r="AH92">
        <f t="shared" si="32"/>
        <v>5</v>
      </c>
      <c r="AI92" s="236">
        <f t="shared" si="33"/>
        <v>45501</v>
      </c>
      <c r="AJ92">
        <f t="shared" si="34"/>
        <v>0</v>
      </c>
      <c r="AK92">
        <f t="shared" si="35"/>
        <v>0</v>
      </c>
      <c r="AL92">
        <f t="shared" si="36"/>
        <v>0</v>
      </c>
      <c r="AM92">
        <f t="shared" si="37"/>
        <v>0</v>
      </c>
      <c r="AN92">
        <f t="shared" si="38"/>
        <v>0</v>
      </c>
    </row>
    <row r="93" spans="1:40" x14ac:dyDescent="0.35">
      <c r="A93" s="6"/>
      <c r="B93" s="6">
        <f>Database!A93</f>
        <v>92</v>
      </c>
      <c r="C93" s="6" t="str">
        <f>Database!B93</f>
        <v>Anton Petersen</v>
      </c>
      <c r="D93" s="6" t="e">
        <f>Database!#REF!</f>
        <v>#REF!</v>
      </c>
      <c r="E93" s="21"/>
      <c r="F93" s="117">
        <f>Database!J93</f>
        <v>0</v>
      </c>
      <c r="G93" s="87">
        <f>Database!K93</f>
        <v>2</v>
      </c>
      <c r="H93" s="101">
        <f>Database!M93</f>
        <v>0</v>
      </c>
      <c r="I93" s="83">
        <f>Database!L93</f>
        <v>2</v>
      </c>
      <c r="J93" s="83">
        <f>Database!P93</f>
        <v>0</v>
      </c>
      <c r="K93" s="101" t="e">
        <f>Database!#REF!</f>
        <v>#REF!</v>
      </c>
      <c r="L93" s="85" t="e">
        <f>Database!#REF!</f>
        <v>#REF!</v>
      </c>
      <c r="M93" s="86" t="e">
        <f>Database!#REF!</f>
        <v>#REF!</v>
      </c>
      <c r="N93" s="84">
        <f>Database!Q93</f>
        <v>0</v>
      </c>
      <c r="O93" s="18">
        <f>Database!C93</f>
        <v>45449</v>
      </c>
      <c r="P93" s="18">
        <f>Database!D93</f>
        <v>45451</v>
      </c>
      <c r="Q93" s="67">
        <f t="shared" si="31"/>
        <v>2</v>
      </c>
      <c r="R93" s="8">
        <f>Database!H93</f>
        <v>0</v>
      </c>
      <c r="S93" s="8"/>
      <c r="T93" s="8">
        <f t="shared" si="39"/>
        <v>2</v>
      </c>
      <c r="U93" s="70">
        <f>'booking nr'!R94</f>
        <v>1810</v>
      </c>
      <c r="V93" s="12" t="e">
        <f>IF(G93&gt;1,'booking nr'!AC94,0)</f>
        <v>#REF!</v>
      </c>
      <c r="W93" s="12" t="e">
        <f>Database!#REF!</f>
        <v>#REF!</v>
      </c>
      <c r="X93" s="98" t="e">
        <f t="shared" si="40"/>
        <v>#REF!</v>
      </c>
      <c r="Y93" s="99">
        <f>IF(T93&lt;2,(statestik!M114*'book indtastning'!I93)+(statestik!M114*'book indtastning'!L93),0)</f>
        <v>0</v>
      </c>
      <c r="Z93" s="96">
        <f>IF(N93=$AG$2,(I93+L93)*Q93*'Indtastning data'!$D$10,0)</f>
        <v>0</v>
      </c>
      <c r="AA93" s="96" t="e">
        <f t="shared" si="41"/>
        <v>#REF!</v>
      </c>
      <c r="AB93" s="67"/>
      <c r="AC93" s="8"/>
      <c r="AD93" s="97" t="e">
        <f t="shared" si="42"/>
        <v>#REF!</v>
      </c>
      <c r="AE93" s="71">
        <f t="shared" si="43"/>
        <v>0</v>
      </c>
      <c r="AH93">
        <f t="shared" si="32"/>
        <v>2</v>
      </c>
      <c r="AI93" s="236">
        <f t="shared" si="33"/>
        <v>45449</v>
      </c>
      <c r="AJ93">
        <f t="shared" si="34"/>
        <v>0</v>
      </c>
      <c r="AK93">
        <f t="shared" si="35"/>
        <v>0</v>
      </c>
      <c r="AL93">
        <f t="shared" si="36"/>
        <v>0</v>
      </c>
      <c r="AM93">
        <f t="shared" si="37"/>
        <v>0</v>
      </c>
      <c r="AN93">
        <f t="shared" si="38"/>
        <v>0</v>
      </c>
    </row>
    <row r="94" spans="1:40" x14ac:dyDescent="0.35">
      <c r="A94" s="6"/>
      <c r="B94" s="6">
        <f>Database!A94</f>
        <v>93</v>
      </c>
      <c r="C94" s="6" t="str">
        <f>Database!B94</f>
        <v>Bodo Hamel</v>
      </c>
      <c r="D94" s="6" t="e">
        <f>Database!#REF!</f>
        <v>#REF!</v>
      </c>
      <c r="E94" s="21"/>
      <c r="F94" s="117">
        <f>Database!J94</f>
        <v>0</v>
      </c>
      <c r="G94" s="87">
        <f>Database!K94</f>
        <v>1</v>
      </c>
      <c r="H94" s="101">
        <f>Database!M94</f>
        <v>0</v>
      </c>
      <c r="I94" s="83">
        <f>Database!L94</f>
        <v>2</v>
      </c>
      <c r="J94" s="83">
        <f>Database!P94</f>
        <v>0</v>
      </c>
      <c r="K94" s="101" t="e">
        <f>Database!#REF!</f>
        <v>#REF!</v>
      </c>
      <c r="L94" s="85" t="e">
        <f>Database!#REF!</f>
        <v>#REF!</v>
      </c>
      <c r="M94" s="86" t="e">
        <f>Database!#REF!</f>
        <v>#REF!</v>
      </c>
      <c r="N94" s="84">
        <f>Database!Q94</f>
        <v>0</v>
      </c>
      <c r="O94" s="18">
        <f>Database!C94</f>
        <v>45551</v>
      </c>
      <c r="P94" s="18">
        <f>Database!D94</f>
        <v>45558</v>
      </c>
      <c r="Q94" s="67">
        <f t="shared" si="31"/>
        <v>7</v>
      </c>
      <c r="R94" s="8">
        <f>Database!H94</f>
        <v>0</v>
      </c>
      <c r="S94" s="8"/>
      <c r="T94" s="8">
        <f t="shared" si="39"/>
        <v>7</v>
      </c>
      <c r="U94" s="70">
        <f>'booking nr'!R95</f>
        <v>6335</v>
      </c>
      <c r="V94" s="12">
        <f>IF(G94&gt;1,'booking nr'!AC95,0)</f>
        <v>0</v>
      </c>
      <c r="W94" s="12" t="e">
        <f>Database!#REF!</f>
        <v>#REF!</v>
      </c>
      <c r="X94" s="98" t="e">
        <f t="shared" si="40"/>
        <v>#REF!</v>
      </c>
      <c r="Y94" s="99">
        <f>IF(T94&lt;2,(statestik!M115*'book indtastning'!I94)+(statestik!M115*'book indtastning'!L94),0)</f>
        <v>0</v>
      </c>
      <c r="Z94" s="96">
        <f>IF(N94=$AG$2,(I94+L94)*Q94*'Indtastning data'!$D$10,0)</f>
        <v>0</v>
      </c>
      <c r="AA94" s="96" t="e">
        <f t="shared" si="41"/>
        <v>#REF!</v>
      </c>
      <c r="AB94" s="67"/>
      <c r="AC94" s="8"/>
      <c r="AD94" s="97" t="e">
        <f t="shared" si="42"/>
        <v>#REF!</v>
      </c>
      <c r="AE94" s="71">
        <f t="shared" si="43"/>
        <v>0</v>
      </c>
      <c r="AH94">
        <f t="shared" si="32"/>
        <v>7</v>
      </c>
      <c r="AI94" s="236">
        <f t="shared" si="33"/>
        <v>45551</v>
      </c>
      <c r="AJ94">
        <f t="shared" si="34"/>
        <v>0</v>
      </c>
      <c r="AK94">
        <f t="shared" si="35"/>
        <v>0</v>
      </c>
      <c r="AL94">
        <f t="shared" si="36"/>
        <v>0</v>
      </c>
      <c r="AM94">
        <f t="shared" si="37"/>
        <v>0</v>
      </c>
      <c r="AN94">
        <f t="shared" si="38"/>
        <v>0</v>
      </c>
    </row>
    <row r="95" spans="1:40" x14ac:dyDescent="0.35">
      <c r="A95" s="6"/>
      <c r="B95" s="6">
        <f>Database!A95</f>
        <v>94</v>
      </c>
      <c r="C95" s="6" t="str">
        <f>Database!B95</f>
        <v>Lars Erik Johannesson</v>
      </c>
      <c r="D95" s="6" t="e">
        <f>Database!#REF!</f>
        <v>#REF!</v>
      </c>
      <c r="E95" s="9"/>
      <c r="F95" s="117">
        <f>Database!J95</f>
        <v>0</v>
      </c>
      <c r="G95" s="87">
        <f>Database!K95</f>
        <v>1</v>
      </c>
      <c r="H95" s="101">
        <f>Database!M95</f>
        <v>0</v>
      </c>
      <c r="I95" s="83">
        <f>Database!L95</f>
        <v>2</v>
      </c>
      <c r="J95" s="83">
        <f>Database!P95</f>
        <v>0</v>
      </c>
      <c r="K95" s="101" t="e">
        <f>Database!#REF!</f>
        <v>#REF!</v>
      </c>
      <c r="L95" s="85" t="e">
        <f>Database!#REF!</f>
        <v>#REF!</v>
      </c>
      <c r="M95" s="86" t="e">
        <f>Database!#REF!</f>
        <v>#REF!</v>
      </c>
      <c r="N95" s="84" t="str">
        <f>Database!Q95</f>
        <v>ja</v>
      </c>
      <c r="O95" s="18">
        <f>Database!C95</f>
        <v>45558</v>
      </c>
      <c r="P95" s="18">
        <f>Database!D95</f>
        <v>45563</v>
      </c>
      <c r="Q95" s="67">
        <f t="shared" si="31"/>
        <v>5</v>
      </c>
      <c r="R95" s="8">
        <f>Database!H95</f>
        <v>0</v>
      </c>
      <c r="S95" s="8"/>
      <c r="T95" s="8">
        <f t="shared" si="39"/>
        <v>5</v>
      </c>
      <c r="U95" s="70">
        <f>'booking nr'!R96</f>
        <v>4525</v>
      </c>
      <c r="V95" s="12">
        <f>IF(G95&gt;1,'booking nr'!AC96,0)</f>
        <v>0</v>
      </c>
      <c r="W95" s="12" t="e">
        <f>Database!#REF!</f>
        <v>#REF!</v>
      </c>
      <c r="X95" s="98" t="e">
        <f t="shared" si="40"/>
        <v>#REF!</v>
      </c>
      <c r="Y95" s="99">
        <f>IF(T95&lt;2,(statestik!M116*'book indtastning'!I95)+(statestik!M116*'book indtastning'!L95),0)</f>
        <v>0</v>
      </c>
      <c r="Z95" s="96">
        <f>IF(N95=$AG$2,(I95+L95)*Q95*'Indtastning data'!$D$10,0)</f>
        <v>0</v>
      </c>
      <c r="AA95" s="96" t="e">
        <f t="shared" si="41"/>
        <v>#REF!</v>
      </c>
      <c r="AB95" s="67"/>
      <c r="AC95" s="8"/>
      <c r="AD95" s="97" t="e">
        <f t="shared" si="42"/>
        <v>#REF!</v>
      </c>
      <c r="AE95" s="71">
        <f t="shared" si="43"/>
        <v>0</v>
      </c>
      <c r="AH95">
        <f t="shared" si="32"/>
        <v>5</v>
      </c>
      <c r="AI95" s="236">
        <f t="shared" si="33"/>
        <v>45558</v>
      </c>
      <c r="AJ95">
        <f t="shared" si="34"/>
        <v>0</v>
      </c>
      <c r="AK95">
        <f t="shared" si="35"/>
        <v>0</v>
      </c>
      <c r="AL95">
        <f t="shared" si="36"/>
        <v>0</v>
      </c>
      <c r="AM95">
        <f t="shared" si="37"/>
        <v>0</v>
      </c>
      <c r="AN95">
        <f t="shared" si="38"/>
        <v>0</v>
      </c>
    </row>
    <row r="96" spans="1:40" x14ac:dyDescent="0.35">
      <c r="A96" s="6"/>
      <c r="B96" s="6">
        <f>Database!A96</f>
        <v>95</v>
      </c>
      <c r="C96" s="6" t="str">
        <f>Database!B96</f>
        <v>Nadja Kristiansen</v>
      </c>
      <c r="D96" s="6" t="e">
        <f>Database!#REF!</f>
        <v>#REF!</v>
      </c>
      <c r="E96" s="9"/>
      <c r="F96" s="117">
        <f>Database!J96</f>
        <v>0</v>
      </c>
      <c r="G96" s="87">
        <f>Database!K96</f>
        <v>0</v>
      </c>
      <c r="H96" s="101">
        <f>Database!M96</f>
        <v>0</v>
      </c>
      <c r="I96" s="83">
        <f>Database!L96</f>
        <v>0</v>
      </c>
      <c r="J96" s="83">
        <f>Database!P96</f>
        <v>0</v>
      </c>
      <c r="K96" s="101" t="e">
        <f>Database!#REF!</f>
        <v>#REF!</v>
      </c>
      <c r="L96" s="85" t="e">
        <f>Database!#REF!</f>
        <v>#REF!</v>
      </c>
      <c r="M96" s="86" t="e">
        <f>Database!#REF!</f>
        <v>#REF!</v>
      </c>
      <c r="N96" s="84">
        <f>Database!Q96</f>
        <v>0</v>
      </c>
      <c r="O96" s="18">
        <f>Database!C96</f>
        <v>45568</v>
      </c>
      <c r="P96" s="18">
        <f>Database!D96</f>
        <v>45571</v>
      </c>
      <c r="Q96" s="67">
        <f t="shared" si="31"/>
        <v>3</v>
      </c>
      <c r="R96" s="8">
        <f>Database!H96</f>
        <v>0</v>
      </c>
      <c r="S96" s="8"/>
      <c r="T96" s="8">
        <f t="shared" si="39"/>
        <v>3</v>
      </c>
      <c r="U96" s="70">
        <f>'booking nr'!R97</f>
        <v>2715</v>
      </c>
      <c r="V96" s="12">
        <f>IF(G96&gt;1,'booking nr'!AC97,0)</f>
        <v>0</v>
      </c>
      <c r="W96" s="12" t="e">
        <f>Database!#REF!</f>
        <v>#REF!</v>
      </c>
      <c r="X96" s="98" t="e">
        <f t="shared" si="40"/>
        <v>#REF!</v>
      </c>
      <c r="Y96" s="99">
        <f>IF(T96&lt;2,(statestik!M117*'book indtastning'!I96)+(statestik!M117*'book indtastning'!L96),0)</f>
        <v>0</v>
      </c>
      <c r="Z96" s="96">
        <f>IF(N96=$AG$2,(I96+L96)*Q96*'Indtastning data'!$D$10,0)</f>
        <v>0</v>
      </c>
      <c r="AA96" s="96" t="e">
        <f t="shared" si="41"/>
        <v>#REF!</v>
      </c>
      <c r="AB96" s="67"/>
      <c r="AC96" s="8"/>
      <c r="AD96" s="97" t="e">
        <f t="shared" si="42"/>
        <v>#REF!</v>
      </c>
      <c r="AE96" s="71">
        <f t="shared" si="43"/>
        <v>0</v>
      </c>
      <c r="AH96">
        <f t="shared" si="32"/>
        <v>3</v>
      </c>
      <c r="AI96" s="236">
        <f t="shared" si="33"/>
        <v>45568</v>
      </c>
      <c r="AJ96">
        <f t="shared" si="34"/>
        <v>0</v>
      </c>
      <c r="AK96">
        <f t="shared" si="35"/>
        <v>0</v>
      </c>
      <c r="AL96">
        <f t="shared" si="36"/>
        <v>0</v>
      </c>
      <c r="AM96">
        <f t="shared" si="37"/>
        <v>0</v>
      </c>
      <c r="AN96">
        <f t="shared" si="38"/>
        <v>0</v>
      </c>
    </row>
    <row r="97" spans="1:40" x14ac:dyDescent="0.35">
      <c r="A97" s="6"/>
      <c r="B97" s="6">
        <f>Database!A97</f>
        <v>96</v>
      </c>
      <c r="C97" s="6" t="str">
        <f>Database!B97</f>
        <v>Jeff Craven</v>
      </c>
      <c r="D97" s="6" t="e">
        <f>Database!#REF!</f>
        <v>#REF!</v>
      </c>
      <c r="E97" s="21"/>
      <c r="F97" s="117">
        <f>Database!J97</f>
        <v>0</v>
      </c>
      <c r="G97" s="87">
        <f>Database!K97</f>
        <v>1</v>
      </c>
      <c r="H97" s="101">
        <f>Database!M97</f>
        <v>0</v>
      </c>
      <c r="I97" s="83">
        <f>Database!L97</f>
        <v>1</v>
      </c>
      <c r="J97" s="83" t="str">
        <f>Database!P97</f>
        <v>ja</v>
      </c>
      <c r="K97" s="101" t="e">
        <f>Database!#REF!</f>
        <v>#REF!</v>
      </c>
      <c r="L97" s="85" t="e">
        <f>Database!#REF!</f>
        <v>#REF!</v>
      </c>
      <c r="M97" s="86" t="e">
        <f>Database!#REF!</f>
        <v>#REF!</v>
      </c>
      <c r="N97" s="84">
        <f>Database!Q97</f>
        <v>0</v>
      </c>
      <c r="O97" s="18">
        <f>Database!C97</f>
        <v>45415</v>
      </c>
      <c r="P97" s="18">
        <f>Database!D97</f>
        <v>45417</v>
      </c>
      <c r="Q97" s="67">
        <f t="shared" si="31"/>
        <v>2</v>
      </c>
      <c r="R97" s="8">
        <f>Database!H97</f>
        <v>0</v>
      </c>
      <c r="S97" s="8"/>
      <c r="T97" s="8">
        <f t="shared" si="39"/>
        <v>2</v>
      </c>
      <c r="U97" s="70">
        <f>'booking nr'!R98</f>
        <v>1810</v>
      </c>
      <c r="V97" s="12">
        <f>IF(G97&gt;1,'booking nr'!AC98,0)</f>
        <v>0</v>
      </c>
      <c r="W97" s="12" t="e">
        <f>Database!#REF!</f>
        <v>#REF!</v>
      </c>
      <c r="X97" s="98" t="e">
        <f t="shared" si="40"/>
        <v>#REF!</v>
      </c>
      <c r="Y97" s="99">
        <f>IF(T97&lt;2,(statestik!M118*'book indtastning'!I97)+(statestik!M118*'book indtastning'!L97),0)</f>
        <v>0</v>
      </c>
      <c r="Z97" s="96">
        <f>IF(N97=$AG$2,(I97+L97)*Q97*'Indtastning data'!$D$10,0)</f>
        <v>0</v>
      </c>
      <c r="AA97" s="96" t="e">
        <f t="shared" si="41"/>
        <v>#REF!</v>
      </c>
      <c r="AB97" s="67"/>
      <c r="AC97" s="8"/>
      <c r="AD97" s="97" t="e">
        <f t="shared" si="42"/>
        <v>#REF!</v>
      </c>
      <c r="AE97" s="71">
        <f t="shared" si="43"/>
        <v>0</v>
      </c>
      <c r="AH97">
        <f t="shared" si="32"/>
        <v>2</v>
      </c>
      <c r="AI97" s="236">
        <f t="shared" si="33"/>
        <v>45415</v>
      </c>
      <c r="AJ97">
        <f t="shared" si="34"/>
        <v>0</v>
      </c>
      <c r="AK97">
        <f t="shared" si="35"/>
        <v>0</v>
      </c>
      <c r="AL97">
        <f t="shared" si="36"/>
        <v>0</v>
      </c>
      <c r="AM97">
        <f t="shared" si="37"/>
        <v>0</v>
      </c>
      <c r="AN97">
        <f t="shared" si="38"/>
        <v>0</v>
      </c>
    </row>
    <row r="98" spans="1:40" x14ac:dyDescent="0.35">
      <c r="A98" s="6"/>
      <c r="B98" s="6">
        <f>Database!A98</f>
        <v>97</v>
      </c>
      <c r="C98" s="6" t="str">
        <f>Database!B98</f>
        <v>Shengxi LI</v>
      </c>
      <c r="D98" s="6" t="e">
        <f>Database!#REF!</f>
        <v>#REF!</v>
      </c>
      <c r="E98" s="91"/>
      <c r="F98" s="117">
        <f>Database!J98</f>
        <v>0</v>
      </c>
      <c r="G98" s="87">
        <f>Database!K98</f>
        <v>1</v>
      </c>
      <c r="H98" s="101">
        <f>Database!M98</f>
        <v>0</v>
      </c>
      <c r="I98" s="83">
        <f>Database!L98</f>
        <v>2</v>
      </c>
      <c r="J98" s="83">
        <f>Database!P98</f>
        <v>0</v>
      </c>
      <c r="K98" s="101" t="e">
        <f>Database!#REF!</f>
        <v>#REF!</v>
      </c>
      <c r="L98" s="85" t="e">
        <f>Database!#REF!</f>
        <v>#REF!</v>
      </c>
      <c r="M98" s="86" t="e">
        <f>Database!#REF!</f>
        <v>#REF!</v>
      </c>
      <c r="N98" s="84" t="str">
        <f>Database!Q98</f>
        <v>ja</v>
      </c>
      <c r="O98" s="18">
        <f>Database!C98</f>
        <v>45508</v>
      </c>
      <c r="P98" s="18">
        <f>Database!D98</f>
        <v>45512</v>
      </c>
      <c r="Q98" s="67">
        <f t="shared" si="31"/>
        <v>4</v>
      </c>
      <c r="R98" s="8">
        <f>Database!H98</f>
        <v>0</v>
      </c>
      <c r="S98" s="8"/>
      <c r="T98" s="8">
        <f t="shared" si="39"/>
        <v>4</v>
      </c>
      <c r="U98" s="70">
        <f>'booking nr'!R99</f>
        <v>3620</v>
      </c>
      <c r="V98" s="12">
        <f>IF(G98&gt;1,'booking nr'!AC99,0)</f>
        <v>0</v>
      </c>
      <c r="W98" s="12" t="e">
        <f>Database!#REF!</f>
        <v>#REF!</v>
      </c>
      <c r="X98" s="98" t="e">
        <f t="shared" si="40"/>
        <v>#REF!</v>
      </c>
      <c r="Y98" s="99">
        <f>IF(T98&lt;2,(statestik!M119*'book indtastning'!I98)+(statestik!M119*'book indtastning'!L98),0)</f>
        <v>0</v>
      </c>
      <c r="Z98" s="96">
        <f>IF(N98=$AG$2,(I98+L98)*Q98*'Indtastning data'!$D$10,0)</f>
        <v>0</v>
      </c>
      <c r="AA98" s="96" t="e">
        <f t="shared" si="41"/>
        <v>#REF!</v>
      </c>
      <c r="AB98" s="67"/>
      <c r="AC98" s="8"/>
      <c r="AD98" s="97" t="e">
        <f t="shared" si="42"/>
        <v>#REF!</v>
      </c>
      <c r="AE98" s="71">
        <f t="shared" si="43"/>
        <v>0</v>
      </c>
      <c r="AH98">
        <f t="shared" si="32"/>
        <v>4</v>
      </c>
      <c r="AI98" s="236">
        <f t="shared" si="33"/>
        <v>45508</v>
      </c>
      <c r="AJ98">
        <f t="shared" si="34"/>
        <v>0</v>
      </c>
      <c r="AK98">
        <f t="shared" si="35"/>
        <v>0</v>
      </c>
      <c r="AL98">
        <f t="shared" si="36"/>
        <v>0</v>
      </c>
      <c r="AM98">
        <f t="shared" si="37"/>
        <v>0</v>
      </c>
      <c r="AN98">
        <f t="shared" si="38"/>
        <v>0</v>
      </c>
    </row>
    <row r="99" spans="1:40" x14ac:dyDescent="0.35">
      <c r="A99" s="6"/>
      <c r="B99" s="6">
        <f>Database!A99</f>
        <v>98</v>
      </c>
      <c r="C99" s="6" t="str">
        <f>Database!B99</f>
        <v>Yoanna Gorova</v>
      </c>
      <c r="D99" s="6" t="e">
        <f>Database!#REF!</f>
        <v>#REF!</v>
      </c>
      <c r="E99" s="21"/>
      <c r="F99" s="117">
        <f>Database!J99</f>
        <v>0</v>
      </c>
      <c r="G99" s="87">
        <f>Database!K99</f>
        <v>1</v>
      </c>
      <c r="H99" s="101">
        <f>Database!M99</f>
        <v>0</v>
      </c>
      <c r="I99" s="83">
        <f>Database!L99</f>
        <v>2</v>
      </c>
      <c r="J99" s="83">
        <f>Database!P99</f>
        <v>0</v>
      </c>
      <c r="K99" s="101" t="e">
        <f>Database!#REF!</f>
        <v>#REF!</v>
      </c>
      <c r="L99" s="85" t="e">
        <f>Database!#REF!</f>
        <v>#REF!</v>
      </c>
      <c r="M99" s="86" t="e">
        <f>Database!#REF!</f>
        <v>#REF!</v>
      </c>
      <c r="N99" s="84">
        <f>Database!Q99</f>
        <v>0</v>
      </c>
      <c r="O99" s="18">
        <f>Database!C99</f>
        <v>45428</v>
      </c>
      <c r="P99" s="18">
        <f>Database!D99</f>
        <v>45431</v>
      </c>
      <c r="Q99" s="67">
        <f t="shared" si="31"/>
        <v>3</v>
      </c>
      <c r="R99" s="8">
        <f>Database!H99</f>
        <v>0</v>
      </c>
      <c r="S99" s="8"/>
      <c r="T99" s="8">
        <f t="shared" si="39"/>
        <v>3</v>
      </c>
      <c r="U99" s="70">
        <f>'booking nr'!R100</f>
        <v>2715</v>
      </c>
      <c r="V99" s="12">
        <f>IF(G99&gt;1,'booking nr'!AC100,0)</f>
        <v>0</v>
      </c>
      <c r="W99" s="12" t="e">
        <f>Database!#REF!</f>
        <v>#REF!</v>
      </c>
      <c r="X99" s="98" t="e">
        <f t="shared" si="40"/>
        <v>#REF!</v>
      </c>
      <c r="Y99" s="99">
        <f>IF(T99&lt;2,(statestik!M120*'book indtastning'!I99)+(statestik!M120*'book indtastning'!L99),0)</f>
        <v>0</v>
      </c>
      <c r="Z99" s="96">
        <f>IF(N99=$AG$2,(I99+L99)*Q99*'Indtastning data'!$D$10,0)</f>
        <v>0</v>
      </c>
      <c r="AA99" s="96" t="e">
        <f t="shared" si="41"/>
        <v>#REF!</v>
      </c>
      <c r="AB99" s="67"/>
      <c r="AC99" s="8"/>
      <c r="AD99" s="97" t="e">
        <f t="shared" si="42"/>
        <v>#REF!</v>
      </c>
      <c r="AE99" s="71">
        <f t="shared" si="43"/>
        <v>0</v>
      </c>
      <c r="AH99">
        <f t="shared" si="32"/>
        <v>3</v>
      </c>
      <c r="AI99" s="236">
        <f t="shared" si="33"/>
        <v>45428</v>
      </c>
      <c r="AJ99">
        <f t="shared" si="34"/>
        <v>0</v>
      </c>
      <c r="AK99">
        <f t="shared" si="35"/>
        <v>0</v>
      </c>
      <c r="AL99">
        <f t="shared" si="36"/>
        <v>0</v>
      </c>
      <c r="AM99">
        <f t="shared" si="37"/>
        <v>0</v>
      </c>
      <c r="AN99">
        <f t="shared" si="38"/>
        <v>0</v>
      </c>
    </row>
    <row r="100" spans="1:40" x14ac:dyDescent="0.35">
      <c r="A100" s="6"/>
      <c r="B100" s="6">
        <f>Database!A100</f>
        <v>99</v>
      </c>
      <c r="C100" s="6" t="str">
        <f>Database!B100</f>
        <v>Sandra Kreuzinger</v>
      </c>
      <c r="D100" s="6" t="e">
        <f>Database!#REF!</f>
        <v>#REF!</v>
      </c>
      <c r="E100" s="9"/>
      <c r="F100" s="117">
        <f>Database!J100</f>
        <v>0</v>
      </c>
      <c r="G100" s="87">
        <f>Database!K100</f>
        <v>0</v>
      </c>
      <c r="H100" s="101">
        <f>Database!M100</f>
        <v>0</v>
      </c>
      <c r="I100" s="83">
        <f>Database!L100</f>
        <v>0</v>
      </c>
      <c r="J100" s="83">
        <f>Database!P100</f>
        <v>0</v>
      </c>
      <c r="K100" s="101" t="e">
        <f>Database!#REF!</f>
        <v>#REF!</v>
      </c>
      <c r="L100" s="85" t="e">
        <f>Database!#REF!</f>
        <v>#REF!</v>
      </c>
      <c r="M100" s="86" t="e">
        <f>Database!#REF!</f>
        <v>#REF!</v>
      </c>
      <c r="N100" s="84">
        <f>Database!Q100</f>
        <v>0</v>
      </c>
      <c r="O100" s="18">
        <f>Database!C100</f>
        <v>45533</v>
      </c>
      <c r="P100" s="18">
        <f>Database!D100</f>
        <v>45537</v>
      </c>
      <c r="Q100" s="67">
        <f t="shared" si="31"/>
        <v>4</v>
      </c>
      <c r="R100" s="8">
        <f>Database!H100</f>
        <v>0</v>
      </c>
      <c r="S100" s="8"/>
      <c r="T100" s="8">
        <f t="shared" si="39"/>
        <v>4</v>
      </c>
      <c r="U100" s="70">
        <f>'booking nr'!R101</f>
        <v>3620</v>
      </c>
      <c r="V100" s="12">
        <f>IF(G100&gt;1,'booking nr'!AC101,0)</f>
        <v>0</v>
      </c>
      <c r="W100" s="12" t="e">
        <f>Database!#REF!</f>
        <v>#REF!</v>
      </c>
      <c r="X100" s="98" t="e">
        <f t="shared" si="40"/>
        <v>#REF!</v>
      </c>
      <c r="Y100" s="99">
        <f>IF(T100&lt;2,(statestik!M121*'book indtastning'!I100)+(statestik!M121*'book indtastning'!L100),0)</f>
        <v>0</v>
      </c>
      <c r="Z100" s="96">
        <f>IF(N100=$AG$2,(I100+L100)*Q100*'Indtastning data'!$D$10,0)</f>
        <v>0</v>
      </c>
      <c r="AA100" s="96" t="e">
        <f t="shared" si="41"/>
        <v>#REF!</v>
      </c>
      <c r="AB100" s="67"/>
      <c r="AC100" s="8"/>
      <c r="AD100" s="97" t="e">
        <f t="shared" si="42"/>
        <v>#REF!</v>
      </c>
      <c r="AE100" s="71">
        <f t="shared" si="43"/>
        <v>0</v>
      </c>
      <c r="AH100">
        <f t="shared" si="32"/>
        <v>4</v>
      </c>
      <c r="AI100" s="236">
        <f t="shared" si="33"/>
        <v>45533</v>
      </c>
      <c r="AJ100">
        <f t="shared" si="34"/>
        <v>0</v>
      </c>
      <c r="AK100">
        <f t="shared" si="35"/>
        <v>0</v>
      </c>
      <c r="AL100">
        <f t="shared" si="36"/>
        <v>0</v>
      </c>
      <c r="AM100">
        <f t="shared" si="37"/>
        <v>0</v>
      </c>
      <c r="AN100">
        <f t="shared" si="38"/>
        <v>0</v>
      </c>
    </row>
    <row r="101" spans="1:40" x14ac:dyDescent="0.35">
      <c r="A101" s="6"/>
      <c r="B101" s="6">
        <f>Database!A101</f>
        <v>100</v>
      </c>
      <c r="C101" s="6" t="str">
        <f>Database!B101</f>
        <v>Adam Blazejewski</v>
      </c>
      <c r="D101" s="6" t="e">
        <f>Database!#REF!</f>
        <v>#REF!</v>
      </c>
      <c r="E101" s="21"/>
      <c r="F101" s="117">
        <f>Database!J101</f>
        <v>0</v>
      </c>
      <c r="G101" s="87">
        <f>Database!K101</f>
        <v>1</v>
      </c>
      <c r="H101" s="101">
        <f>Database!M101</f>
        <v>0</v>
      </c>
      <c r="I101" s="83">
        <f>Database!L101</f>
        <v>2</v>
      </c>
      <c r="J101" s="83">
        <f>Database!P101</f>
        <v>0</v>
      </c>
      <c r="K101" s="101" t="e">
        <f>Database!#REF!</f>
        <v>#REF!</v>
      </c>
      <c r="L101" s="85" t="e">
        <f>Database!#REF!</f>
        <v>#REF!</v>
      </c>
      <c r="M101" s="86" t="e">
        <f>Database!#REF!</f>
        <v>#REF!</v>
      </c>
      <c r="N101" s="84">
        <f>Database!Q101</f>
        <v>0</v>
      </c>
      <c r="O101" s="18">
        <f>Database!C101</f>
        <v>45414</v>
      </c>
      <c r="P101" s="18">
        <f>Database!D101</f>
        <v>45417</v>
      </c>
      <c r="Q101" s="67">
        <f t="shared" si="31"/>
        <v>3</v>
      </c>
      <c r="R101" s="8">
        <f>Database!H101</f>
        <v>0</v>
      </c>
      <c r="S101" s="8"/>
      <c r="T101" s="8">
        <f t="shared" si="39"/>
        <v>3</v>
      </c>
      <c r="U101" s="70">
        <f>'booking nr'!R102</f>
        <v>2715</v>
      </c>
      <c r="V101" s="12">
        <f>IF(G101&gt;1,'booking nr'!AC102,0)</f>
        <v>0</v>
      </c>
      <c r="W101" s="12" t="e">
        <f>Database!#REF!</f>
        <v>#REF!</v>
      </c>
      <c r="X101" s="98" t="e">
        <f t="shared" si="40"/>
        <v>#REF!</v>
      </c>
      <c r="Y101" s="99">
        <f>IF(T101&lt;2,(statestik!M122*'book indtastning'!I101)+(statestik!M122*'book indtastning'!L101),0)</f>
        <v>0</v>
      </c>
      <c r="Z101" s="96">
        <f>IF(N101=$AG$2,(I101+L101)*Q101*'Indtastning data'!$D$10,0)</f>
        <v>0</v>
      </c>
      <c r="AA101" s="96" t="e">
        <f t="shared" si="41"/>
        <v>#REF!</v>
      </c>
      <c r="AB101" s="67"/>
      <c r="AC101" s="8"/>
      <c r="AD101" s="97" t="e">
        <f t="shared" si="42"/>
        <v>#REF!</v>
      </c>
      <c r="AE101" s="71">
        <f t="shared" si="43"/>
        <v>0</v>
      </c>
      <c r="AH101">
        <f t="shared" si="32"/>
        <v>3</v>
      </c>
      <c r="AI101" s="236">
        <f t="shared" si="33"/>
        <v>45414</v>
      </c>
      <c r="AJ101">
        <f t="shared" si="34"/>
        <v>0</v>
      </c>
      <c r="AK101">
        <f t="shared" si="35"/>
        <v>0</v>
      </c>
      <c r="AL101">
        <f t="shared" si="36"/>
        <v>0</v>
      </c>
      <c r="AM101">
        <f t="shared" si="37"/>
        <v>0</v>
      </c>
      <c r="AN101">
        <f t="shared" si="38"/>
        <v>0</v>
      </c>
    </row>
    <row r="102" spans="1:40" x14ac:dyDescent="0.35">
      <c r="A102" s="6"/>
      <c r="B102" s="6">
        <f>Database!A102</f>
        <v>101</v>
      </c>
      <c r="C102" s="6" t="str">
        <f>Database!B102</f>
        <v>Mats Skoglund</v>
      </c>
      <c r="D102" s="6" t="e">
        <f>Database!#REF!</f>
        <v>#REF!</v>
      </c>
      <c r="E102" s="21"/>
      <c r="F102" s="117">
        <f>Database!J102</f>
        <v>0</v>
      </c>
      <c r="G102" s="87">
        <f>Database!K102</f>
        <v>1</v>
      </c>
      <c r="H102" s="101">
        <f>Database!M102</f>
        <v>0</v>
      </c>
      <c r="I102" s="83">
        <f>Database!L102</f>
        <v>2</v>
      </c>
      <c r="J102" s="83">
        <f>Database!P102</f>
        <v>0</v>
      </c>
      <c r="K102" s="101" t="e">
        <f>Database!#REF!</f>
        <v>#REF!</v>
      </c>
      <c r="L102" s="85" t="e">
        <f>Database!#REF!</f>
        <v>#REF!</v>
      </c>
      <c r="M102" s="86" t="e">
        <f>Database!#REF!</f>
        <v>#REF!</v>
      </c>
      <c r="N102" s="84">
        <f>Database!Q102</f>
        <v>0</v>
      </c>
      <c r="O102" s="18">
        <f>Database!C102</f>
        <v>45503</v>
      </c>
      <c r="P102" s="18">
        <f>Database!D102</f>
        <v>45507</v>
      </c>
      <c r="Q102" s="67">
        <f t="shared" si="31"/>
        <v>4</v>
      </c>
      <c r="R102" s="8">
        <f>Database!H102</f>
        <v>0</v>
      </c>
      <c r="S102" s="8"/>
      <c r="T102" s="8">
        <f t="shared" si="39"/>
        <v>4</v>
      </c>
      <c r="U102" s="70">
        <f>'booking nr'!R103</f>
        <v>3620</v>
      </c>
      <c r="V102" s="12">
        <f>IF(G102&gt;1,'booking nr'!AC103,0)</f>
        <v>0</v>
      </c>
      <c r="W102" s="12" t="e">
        <f>Database!#REF!</f>
        <v>#REF!</v>
      </c>
      <c r="X102" s="98" t="e">
        <f t="shared" si="40"/>
        <v>#REF!</v>
      </c>
      <c r="Y102" s="99">
        <f>IF(T102&lt;2,(statestik!M123*'book indtastning'!I102)+(statestik!M123*'book indtastning'!L102),0)</f>
        <v>0</v>
      </c>
      <c r="Z102" s="96">
        <f>IF(N102=$AG$2,(I102+L102)*Q102*'Indtastning data'!$D$10,0)</f>
        <v>0</v>
      </c>
      <c r="AA102" s="96" t="e">
        <f t="shared" si="41"/>
        <v>#REF!</v>
      </c>
      <c r="AB102" s="67"/>
      <c r="AC102" s="8"/>
      <c r="AD102" s="97" t="e">
        <f t="shared" si="42"/>
        <v>#REF!</v>
      </c>
      <c r="AE102" s="71">
        <f t="shared" si="43"/>
        <v>0</v>
      </c>
      <c r="AH102">
        <f t="shared" si="32"/>
        <v>4</v>
      </c>
      <c r="AI102" s="236">
        <f t="shared" si="33"/>
        <v>45503</v>
      </c>
      <c r="AJ102">
        <f t="shared" si="34"/>
        <v>0</v>
      </c>
      <c r="AK102">
        <f t="shared" si="35"/>
        <v>0</v>
      </c>
      <c r="AL102">
        <f t="shared" si="36"/>
        <v>0</v>
      </c>
      <c r="AM102">
        <f t="shared" si="37"/>
        <v>0</v>
      </c>
      <c r="AN102">
        <f t="shared" si="38"/>
        <v>0</v>
      </c>
    </row>
    <row r="103" spans="1:40" x14ac:dyDescent="0.35">
      <c r="A103" s="6"/>
      <c r="B103" s="6">
        <f>Database!A103</f>
        <v>102</v>
      </c>
      <c r="C103" s="6" t="str">
        <f>Database!B103</f>
        <v>Bert Van der Vegte</v>
      </c>
      <c r="D103" s="6" t="e">
        <f>Database!#REF!</f>
        <v>#REF!</v>
      </c>
      <c r="E103" s="21"/>
      <c r="F103" s="117">
        <f>Database!J103</f>
        <v>0</v>
      </c>
      <c r="G103" s="87">
        <f>Database!K103</f>
        <v>1</v>
      </c>
      <c r="H103" s="101">
        <f>Database!M103</f>
        <v>0</v>
      </c>
      <c r="I103" s="83">
        <f>Database!L103</f>
        <v>2</v>
      </c>
      <c r="J103" s="83">
        <f>Database!P103</f>
        <v>0</v>
      </c>
      <c r="K103" s="101" t="e">
        <f>Database!#REF!</f>
        <v>#REF!</v>
      </c>
      <c r="L103" s="85" t="e">
        <f>Database!#REF!</f>
        <v>#REF!</v>
      </c>
      <c r="M103" s="86" t="e">
        <f>Database!#REF!</f>
        <v>#REF!</v>
      </c>
      <c r="N103" s="84">
        <f>Database!Q103</f>
        <v>0</v>
      </c>
      <c r="O103" s="18">
        <f>Database!C103</f>
        <v>45475</v>
      </c>
      <c r="P103" s="18">
        <f>Database!D103</f>
        <v>45478</v>
      </c>
      <c r="Q103" s="67">
        <f t="shared" si="31"/>
        <v>3</v>
      </c>
      <c r="R103" s="8">
        <f>Database!H103</f>
        <v>0</v>
      </c>
      <c r="S103" s="8"/>
      <c r="T103" s="8">
        <f t="shared" si="39"/>
        <v>3</v>
      </c>
      <c r="U103" s="70">
        <f>'booking nr'!R104</f>
        <v>2715</v>
      </c>
      <c r="V103" s="12">
        <f>IF(G103&gt;1,'booking nr'!AC104,0)</f>
        <v>0</v>
      </c>
      <c r="W103" s="12" t="e">
        <f>Database!#REF!</f>
        <v>#REF!</v>
      </c>
      <c r="X103" s="98" t="e">
        <f t="shared" si="40"/>
        <v>#REF!</v>
      </c>
      <c r="Y103" s="99">
        <f>IF(T103&lt;2,(statestik!M124*'book indtastning'!I103)+(statestik!M124*'book indtastning'!L103),0)</f>
        <v>0</v>
      </c>
      <c r="Z103" s="96">
        <f>IF(N103=$AG$2,(I103+L103)*Q103*'Indtastning data'!$D$10,0)</f>
        <v>0</v>
      </c>
      <c r="AA103" s="96" t="e">
        <f t="shared" si="41"/>
        <v>#REF!</v>
      </c>
      <c r="AB103" s="67"/>
      <c r="AC103" s="8"/>
      <c r="AD103" s="97" t="e">
        <f t="shared" si="42"/>
        <v>#REF!</v>
      </c>
      <c r="AE103" s="71">
        <f t="shared" si="43"/>
        <v>0</v>
      </c>
      <c r="AH103">
        <f t="shared" si="32"/>
        <v>3</v>
      </c>
      <c r="AI103" s="236">
        <f t="shared" si="33"/>
        <v>45475</v>
      </c>
      <c r="AJ103">
        <f t="shared" si="34"/>
        <v>0</v>
      </c>
      <c r="AK103">
        <f t="shared" si="35"/>
        <v>0</v>
      </c>
      <c r="AL103">
        <f t="shared" si="36"/>
        <v>0</v>
      </c>
      <c r="AM103">
        <f t="shared" si="37"/>
        <v>0</v>
      </c>
      <c r="AN103">
        <f t="shared" si="38"/>
        <v>0</v>
      </c>
    </row>
    <row r="104" spans="1:40" x14ac:dyDescent="0.35">
      <c r="A104" s="6"/>
      <c r="B104" s="6">
        <f>Database!A104</f>
        <v>103</v>
      </c>
      <c r="C104" s="6" t="str">
        <f>Database!B104</f>
        <v>Guido Grimme</v>
      </c>
      <c r="D104" s="6" t="e">
        <f>Database!#REF!</f>
        <v>#REF!</v>
      </c>
      <c r="E104" s="21"/>
      <c r="F104" s="117">
        <f>Database!J104</f>
        <v>0</v>
      </c>
      <c r="G104" s="87">
        <f>Database!K104</f>
        <v>1</v>
      </c>
      <c r="H104" s="101">
        <f>Database!M104</f>
        <v>0</v>
      </c>
      <c r="I104" s="83">
        <f>Database!L104</f>
        <v>2</v>
      </c>
      <c r="J104" s="83">
        <f>Database!P104</f>
        <v>0</v>
      </c>
      <c r="K104" s="101" t="e">
        <f>Database!#REF!</f>
        <v>#REF!</v>
      </c>
      <c r="L104" s="85" t="e">
        <f>Database!#REF!</f>
        <v>#REF!</v>
      </c>
      <c r="M104" s="86" t="e">
        <f>Database!#REF!</f>
        <v>#REF!</v>
      </c>
      <c r="N104" s="84">
        <f>Database!Q104</f>
        <v>0</v>
      </c>
      <c r="O104" s="18">
        <f>Database!C104</f>
        <v>45522</v>
      </c>
      <c r="P104" s="18">
        <f>Database!D104</f>
        <v>45525</v>
      </c>
      <c r="Q104" s="67">
        <f t="shared" si="31"/>
        <v>3</v>
      </c>
      <c r="R104" s="8">
        <f>Database!H104</f>
        <v>0</v>
      </c>
      <c r="S104" s="8"/>
      <c r="T104" s="8">
        <f t="shared" si="39"/>
        <v>3</v>
      </c>
      <c r="U104" s="70">
        <f>'booking nr'!R105</f>
        <v>2715</v>
      </c>
      <c r="V104" s="12">
        <f>IF(G104&gt;1,'booking nr'!AC105,0)</f>
        <v>0</v>
      </c>
      <c r="W104" s="12" t="e">
        <f>Database!#REF!</f>
        <v>#REF!</v>
      </c>
      <c r="X104" s="98" t="e">
        <f t="shared" si="40"/>
        <v>#REF!</v>
      </c>
      <c r="Y104" s="99">
        <f>IF(T104&lt;2,(statestik!M125*'book indtastning'!I104)+(statestik!M125*'book indtastning'!L104),0)</f>
        <v>0</v>
      </c>
      <c r="Z104" s="96">
        <f>IF(N104=$AG$2,(I104+L104)*Q104*'Indtastning data'!$D$10,0)</f>
        <v>0</v>
      </c>
      <c r="AA104" s="96" t="e">
        <f t="shared" si="41"/>
        <v>#REF!</v>
      </c>
      <c r="AB104" s="67"/>
      <c r="AC104" s="8"/>
      <c r="AD104" s="97" t="e">
        <f t="shared" si="42"/>
        <v>#REF!</v>
      </c>
      <c r="AE104" s="71">
        <f t="shared" si="43"/>
        <v>0</v>
      </c>
      <c r="AH104">
        <f t="shared" si="32"/>
        <v>3</v>
      </c>
      <c r="AI104" s="236">
        <f t="shared" si="33"/>
        <v>45522</v>
      </c>
      <c r="AJ104">
        <f t="shared" si="34"/>
        <v>0</v>
      </c>
      <c r="AK104">
        <f t="shared" si="35"/>
        <v>0</v>
      </c>
      <c r="AL104">
        <f t="shared" si="36"/>
        <v>0</v>
      </c>
      <c r="AM104">
        <f t="shared" si="37"/>
        <v>0</v>
      </c>
      <c r="AN104">
        <f t="shared" si="38"/>
        <v>0</v>
      </c>
    </row>
    <row r="105" spans="1:40" x14ac:dyDescent="0.35">
      <c r="A105" s="6"/>
      <c r="B105" s="6">
        <f>Database!A105</f>
        <v>104</v>
      </c>
      <c r="C105" s="6" t="str">
        <f>Database!B105</f>
        <v>Anders Brandtoft</v>
      </c>
      <c r="D105" s="6" t="e">
        <f>Database!#REF!</f>
        <v>#REF!</v>
      </c>
      <c r="E105" s="21"/>
      <c r="F105" s="117">
        <f>Database!J105</f>
        <v>0</v>
      </c>
      <c r="G105" s="87">
        <f>Database!K105</f>
        <v>1</v>
      </c>
      <c r="H105" s="101" t="str">
        <f>Database!M105</f>
        <v>ab@industriensfond.dk</v>
      </c>
      <c r="I105" s="83">
        <f>Database!L105</f>
        <v>2</v>
      </c>
      <c r="J105" s="83">
        <f>Database!P105</f>
        <v>0</v>
      </c>
      <c r="K105" s="101" t="e">
        <f>Database!#REF!</f>
        <v>#REF!</v>
      </c>
      <c r="L105" s="85" t="e">
        <f>Database!#REF!</f>
        <v>#REF!</v>
      </c>
      <c r="M105" s="86" t="e">
        <f>Database!#REF!</f>
        <v>#REF!</v>
      </c>
      <c r="N105" s="84" t="str">
        <f>Database!Q105</f>
        <v>ja</v>
      </c>
      <c r="O105" s="18">
        <f>Database!C105</f>
        <v>45454</v>
      </c>
      <c r="P105" s="18">
        <f>Database!D105</f>
        <v>45459</v>
      </c>
      <c r="Q105" s="67">
        <f t="shared" si="31"/>
        <v>5</v>
      </c>
      <c r="R105" s="8">
        <f>Database!H105</f>
        <v>0</v>
      </c>
      <c r="S105" s="8"/>
      <c r="T105" s="8">
        <f t="shared" si="39"/>
        <v>5</v>
      </c>
      <c r="U105" s="70">
        <f>'booking nr'!R106</f>
        <v>4525</v>
      </c>
      <c r="V105" s="12">
        <f>IF(G105&gt;1,'booking nr'!AC106,0)</f>
        <v>0</v>
      </c>
      <c r="W105" s="12" t="e">
        <f>Database!#REF!</f>
        <v>#REF!</v>
      </c>
      <c r="X105" s="98" t="e">
        <f t="shared" si="40"/>
        <v>#REF!</v>
      </c>
      <c r="Y105" s="99">
        <f>IF(T105&lt;2,(statestik!M126*'book indtastning'!I105)+(statestik!M126*'book indtastning'!L105),0)</f>
        <v>0</v>
      </c>
      <c r="Z105" s="96">
        <f>IF(N105=$AG$2,(I105+L105)*Q105*'Indtastning data'!$D$10,0)</f>
        <v>0</v>
      </c>
      <c r="AA105" s="96" t="e">
        <f t="shared" si="41"/>
        <v>#REF!</v>
      </c>
      <c r="AB105" s="67"/>
      <c r="AC105" s="8"/>
      <c r="AD105" s="97" t="e">
        <f t="shared" si="42"/>
        <v>#REF!</v>
      </c>
      <c r="AE105" s="71">
        <f t="shared" si="43"/>
        <v>0</v>
      </c>
      <c r="AH105">
        <f t="shared" si="32"/>
        <v>5</v>
      </c>
      <c r="AI105" s="236">
        <f t="shared" si="33"/>
        <v>45454</v>
      </c>
      <c r="AJ105">
        <f t="shared" si="34"/>
        <v>0</v>
      </c>
      <c r="AK105">
        <f t="shared" si="35"/>
        <v>0</v>
      </c>
      <c r="AL105">
        <f t="shared" si="36"/>
        <v>0</v>
      </c>
      <c r="AM105">
        <f t="shared" si="37"/>
        <v>0</v>
      </c>
      <c r="AN105">
        <f t="shared" si="38"/>
        <v>0</v>
      </c>
    </row>
    <row r="106" spans="1:40" x14ac:dyDescent="0.35">
      <c r="A106" s="6"/>
      <c r="B106" s="6">
        <f>Database!A106</f>
        <v>105</v>
      </c>
      <c r="C106" s="6" t="str">
        <f>Database!B106</f>
        <v>Thomaz Gawron-Gawrzynski</v>
      </c>
      <c r="D106" s="6" t="e">
        <f>Database!#REF!</f>
        <v>#REF!</v>
      </c>
      <c r="E106" s="21"/>
      <c r="F106" s="117">
        <f>Database!J106</f>
        <v>0</v>
      </c>
      <c r="G106" s="87">
        <f>Database!K106</f>
        <v>0</v>
      </c>
      <c r="H106" s="101">
        <f>Database!M106</f>
        <v>0</v>
      </c>
      <c r="I106" s="83">
        <f>Database!L106</f>
        <v>0</v>
      </c>
      <c r="J106" s="83">
        <f>Database!P106</f>
        <v>0</v>
      </c>
      <c r="K106" s="101" t="e">
        <f>Database!#REF!</f>
        <v>#REF!</v>
      </c>
      <c r="L106" s="85" t="e">
        <f>Database!#REF!</f>
        <v>#REF!</v>
      </c>
      <c r="M106" s="86" t="e">
        <f>Database!#REF!</f>
        <v>#REF!</v>
      </c>
      <c r="N106" s="84">
        <f>Database!Q106</f>
        <v>0</v>
      </c>
      <c r="O106" s="18">
        <f>Database!C106</f>
        <v>45526</v>
      </c>
      <c r="P106" s="18">
        <f>Database!D106</f>
        <v>45532</v>
      </c>
      <c r="Q106" s="67">
        <f t="shared" si="31"/>
        <v>6</v>
      </c>
      <c r="R106" s="8">
        <f>Database!H106</f>
        <v>0</v>
      </c>
      <c r="S106" s="8"/>
      <c r="T106" s="8">
        <f t="shared" si="39"/>
        <v>6</v>
      </c>
      <c r="U106" s="70">
        <f>'booking nr'!R107</f>
        <v>5430</v>
      </c>
      <c r="V106" s="12">
        <f>IF(G106&gt;1,'booking nr'!AC107,0)</f>
        <v>0</v>
      </c>
      <c r="W106" s="12" t="e">
        <f>Database!#REF!</f>
        <v>#REF!</v>
      </c>
      <c r="X106" s="98" t="e">
        <f t="shared" si="40"/>
        <v>#REF!</v>
      </c>
      <c r="Y106" s="99">
        <f>IF(T106&lt;2,(statestik!M127*'book indtastning'!I106)+(statestik!M127*'book indtastning'!L106),0)</f>
        <v>0</v>
      </c>
      <c r="Z106" s="96">
        <f>IF(N106=$AG$2,(I106+L106)*Q106*'Indtastning data'!$D$10,0)</f>
        <v>0</v>
      </c>
      <c r="AA106" s="96" t="e">
        <f t="shared" si="41"/>
        <v>#REF!</v>
      </c>
      <c r="AB106" s="67"/>
      <c r="AC106" s="8"/>
      <c r="AD106" s="97" t="e">
        <f t="shared" si="42"/>
        <v>#REF!</v>
      </c>
      <c r="AE106" s="71">
        <f t="shared" si="43"/>
        <v>0</v>
      </c>
      <c r="AH106">
        <f t="shared" si="32"/>
        <v>6</v>
      </c>
      <c r="AI106" s="236">
        <f t="shared" si="33"/>
        <v>45526</v>
      </c>
      <c r="AJ106">
        <f t="shared" si="34"/>
        <v>0</v>
      </c>
      <c r="AK106">
        <f t="shared" si="35"/>
        <v>0</v>
      </c>
      <c r="AL106">
        <f t="shared" si="36"/>
        <v>0</v>
      </c>
      <c r="AM106">
        <f t="shared" si="37"/>
        <v>0</v>
      </c>
      <c r="AN106">
        <f t="shared" si="38"/>
        <v>0</v>
      </c>
    </row>
    <row r="107" spans="1:40" x14ac:dyDescent="0.35">
      <c r="A107" s="6"/>
      <c r="B107" s="6">
        <f>Database!A107</f>
        <v>106</v>
      </c>
      <c r="C107" s="6" t="str">
        <f>Database!B107</f>
        <v>Henrik Skydejerg Hansen</v>
      </c>
      <c r="D107" s="6" t="e">
        <f>Database!#REF!</f>
        <v>#REF!</v>
      </c>
      <c r="E107" s="21"/>
      <c r="F107" s="117">
        <f>Database!J107</f>
        <v>0</v>
      </c>
      <c r="G107" s="87">
        <f>Database!K107</f>
        <v>1</v>
      </c>
      <c r="H107" s="101">
        <f>Database!M107</f>
        <v>0</v>
      </c>
      <c r="I107" s="83">
        <f>Database!L107</f>
        <v>2</v>
      </c>
      <c r="J107" s="83">
        <f>Database!P107</f>
        <v>0</v>
      </c>
      <c r="K107" s="101" t="e">
        <f>Database!#REF!</f>
        <v>#REF!</v>
      </c>
      <c r="L107" s="85" t="e">
        <f>Database!#REF!</f>
        <v>#REF!</v>
      </c>
      <c r="M107" s="86" t="e">
        <f>Database!#REF!</f>
        <v>#REF!</v>
      </c>
      <c r="N107" s="84" t="str">
        <f>Database!Q107</f>
        <v>ja</v>
      </c>
      <c r="O107" s="18">
        <f>Database!C107</f>
        <v>45467</v>
      </c>
      <c r="P107" s="18">
        <f>Database!D107</f>
        <v>45474</v>
      </c>
      <c r="Q107" s="67">
        <f t="shared" si="31"/>
        <v>7</v>
      </c>
      <c r="R107" s="8">
        <f>Database!H107</f>
        <v>0</v>
      </c>
      <c r="S107" s="8"/>
      <c r="T107" s="8">
        <f t="shared" si="39"/>
        <v>7</v>
      </c>
      <c r="U107" s="70">
        <f>'booking nr'!R108</f>
        <v>6335</v>
      </c>
      <c r="V107" s="12">
        <f>IF(G107&gt;1,'booking nr'!AC108,0)</f>
        <v>0</v>
      </c>
      <c r="W107" s="12" t="e">
        <f>Database!#REF!</f>
        <v>#REF!</v>
      </c>
      <c r="X107" s="98" t="e">
        <f t="shared" si="40"/>
        <v>#REF!</v>
      </c>
      <c r="Y107" s="99">
        <f>IF(T107&lt;2,(statestik!M128*'book indtastning'!I107)+(statestik!M128*'book indtastning'!L107),0)</f>
        <v>0</v>
      </c>
      <c r="Z107" s="96">
        <f>IF(N107=$AG$2,(I107+L107)*Q107*'Indtastning data'!$D$10,0)</f>
        <v>0</v>
      </c>
      <c r="AA107" s="96" t="e">
        <f t="shared" si="41"/>
        <v>#REF!</v>
      </c>
      <c r="AB107" s="67"/>
      <c r="AC107" s="8"/>
      <c r="AD107" s="97" t="e">
        <f t="shared" si="42"/>
        <v>#REF!</v>
      </c>
      <c r="AE107" s="71">
        <f t="shared" si="43"/>
        <v>0</v>
      </c>
      <c r="AH107">
        <f t="shared" si="32"/>
        <v>7</v>
      </c>
      <c r="AI107" s="236">
        <f t="shared" si="33"/>
        <v>45467</v>
      </c>
      <c r="AJ107">
        <f t="shared" si="34"/>
        <v>0</v>
      </c>
      <c r="AK107">
        <f t="shared" si="35"/>
        <v>0</v>
      </c>
      <c r="AL107">
        <f t="shared" si="36"/>
        <v>0</v>
      </c>
      <c r="AM107">
        <f t="shared" si="37"/>
        <v>0</v>
      </c>
      <c r="AN107">
        <f t="shared" si="38"/>
        <v>0</v>
      </c>
    </row>
    <row r="108" spans="1:40" x14ac:dyDescent="0.35">
      <c r="A108" s="6"/>
      <c r="B108" s="6">
        <f>Database!A108</f>
        <v>107</v>
      </c>
      <c r="C108" s="6" t="str">
        <f>Database!B108</f>
        <v>Susan Kierch</v>
      </c>
      <c r="D108" s="6" t="e">
        <f>Database!#REF!</f>
        <v>#REF!</v>
      </c>
      <c r="E108" s="21"/>
      <c r="F108" s="117">
        <f>Database!J108</f>
        <v>0</v>
      </c>
      <c r="G108" s="87">
        <f>Database!K108</f>
        <v>1</v>
      </c>
      <c r="H108" s="101" t="str">
        <f>Database!M108</f>
        <v>susankierch@stofanet.dk</v>
      </c>
      <c r="I108" s="83">
        <f>Database!L108</f>
        <v>2</v>
      </c>
      <c r="J108" s="83">
        <f>Database!P108</f>
        <v>0</v>
      </c>
      <c r="K108" s="101" t="e">
        <f>Database!#REF!</f>
        <v>#REF!</v>
      </c>
      <c r="L108" s="85" t="e">
        <f>Database!#REF!</f>
        <v>#REF!</v>
      </c>
      <c r="M108" s="86" t="e">
        <f>Database!#REF!</f>
        <v>#REF!</v>
      </c>
      <c r="N108" s="84" t="str">
        <f>Database!Q108</f>
        <v>ja</v>
      </c>
      <c r="O108" s="18">
        <f>Database!C108</f>
        <v>45523</v>
      </c>
      <c r="P108" s="18">
        <f>Database!D108</f>
        <v>45528</v>
      </c>
      <c r="Q108" s="67">
        <f t="shared" si="31"/>
        <v>5</v>
      </c>
      <c r="R108" s="8">
        <f>Database!H108</f>
        <v>0</v>
      </c>
      <c r="S108" s="8"/>
      <c r="T108" s="8">
        <f t="shared" si="39"/>
        <v>5</v>
      </c>
      <c r="U108" s="70">
        <f>'booking nr'!R109</f>
        <v>4525</v>
      </c>
      <c r="V108" s="12">
        <f>IF(G108&gt;1,'booking nr'!AC109,0)</f>
        <v>0</v>
      </c>
      <c r="W108" s="12" t="e">
        <f>Database!#REF!</f>
        <v>#REF!</v>
      </c>
      <c r="X108" s="98" t="e">
        <f t="shared" si="40"/>
        <v>#REF!</v>
      </c>
      <c r="Y108" s="99">
        <f>IF(T108&lt;2,(statestik!M129*'book indtastning'!I108)+(statestik!M129*'book indtastning'!L108),0)</f>
        <v>0</v>
      </c>
      <c r="Z108" s="96">
        <f>IF(N108=$AG$2,(I108+L108)*Q108*'Indtastning data'!$D$10,0)</f>
        <v>0</v>
      </c>
      <c r="AA108" s="96" t="e">
        <f t="shared" si="41"/>
        <v>#REF!</v>
      </c>
      <c r="AB108" s="67"/>
      <c r="AC108" s="8"/>
      <c r="AD108" s="97" t="e">
        <f t="shared" si="42"/>
        <v>#REF!</v>
      </c>
      <c r="AE108" s="71">
        <f t="shared" si="43"/>
        <v>0</v>
      </c>
      <c r="AH108">
        <f t="shared" si="32"/>
        <v>5</v>
      </c>
      <c r="AI108" s="236">
        <f t="shared" si="33"/>
        <v>45523</v>
      </c>
      <c r="AJ108">
        <f t="shared" si="34"/>
        <v>0</v>
      </c>
      <c r="AK108">
        <f t="shared" si="35"/>
        <v>0</v>
      </c>
      <c r="AL108">
        <f t="shared" si="36"/>
        <v>0</v>
      </c>
      <c r="AM108">
        <f t="shared" si="37"/>
        <v>0</v>
      </c>
      <c r="AN108">
        <f t="shared" si="38"/>
        <v>0</v>
      </c>
    </row>
    <row r="109" spans="1:40" x14ac:dyDescent="0.35">
      <c r="A109" s="6"/>
      <c r="B109" s="6">
        <f>Database!A109</f>
        <v>108</v>
      </c>
      <c r="C109" s="6" t="str">
        <f>Database!B109</f>
        <v>Peter Lindermann</v>
      </c>
      <c r="D109" s="6" t="e">
        <f>Database!#REF!</f>
        <v>#REF!</v>
      </c>
      <c r="E109" s="21"/>
      <c r="F109" s="117">
        <f>Database!J109</f>
        <v>0</v>
      </c>
      <c r="G109" s="87">
        <f>Database!K109</f>
        <v>1</v>
      </c>
      <c r="H109" s="101">
        <f>Database!M109</f>
        <v>0</v>
      </c>
      <c r="I109" s="83">
        <f>Database!L109</f>
        <v>2</v>
      </c>
      <c r="J109" s="83">
        <f>Database!P109</f>
        <v>0</v>
      </c>
      <c r="K109" s="101" t="e">
        <f>Database!#REF!</f>
        <v>#REF!</v>
      </c>
      <c r="L109" s="85" t="e">
        <f>Database!#REF!</f>
        <v>#REF!</v>
      </c>
      <c r="M109" s="86" t="e">
        <f>Database!#REF!</f>
        <v>#REF!</v>
      </c>
      <c r="N109" s="84">
        <f>Database!Q109</f>
        <v>0</v>
      </c>
      <c r="O109" s="18">
        <f>Database!C109</f>
        <v>45429</v>
      </c>
      <c r="P109" s="18">
        <f>Database!D109</f>
        <v>45432</v>
      </c>
      <c r="Q109" s="67">
        <f t="shared" si="31"/>
        <v>3</v>
      </c>
      <c r="R109" s="8">
        <f>Database!H109</f>
        <v>0</v>
      </c>
      <c r="S109" s="8"/>
      <c r="T109" s="8">
        <f t="shared" si="39"/>
        <v>3</v>
      </c>
      <c r="U109" s="70">
        <f>'booking nr'!R110</f>
        <v>2715</v>
      </c>
      <c r="V109" s="12">
        <f>IF(G109&gt;1,'booking nr'!AC110,0)</f>
        <v>0</v>
      </c>
      <c r="W109" s="12" t="e">
        <f>Database!#REF!</f>
        <v>#REF!</v>
      </c>
      <c r="X109" s="98" t="e">
        <f t="shared" si="40"/>
        <v>#REF!</v>
      </c>
      <c r="Y109" s="99">
        <f>IF(T109&lt;2,(statestik!M130*'book indtastning'!I109)+(statestik!M130*'book indtastning'!L109),0)</f>
        <v>0</v>
      </c>
      <c r="Z109" s="96">
        <f>IF(N109=$AG$2,(I109+L109)*Q109*'Indtastning data'!$D$10,0)</f>
        <v>0</v>
      </c>
      <c r="AA109" s="96" t="e">
        <f t="shared" si="41"/>
        <v>#REF!</v>
      </c>
      <c r="AB109" s="67"/>
      <c r="AC109" s="8"/>
      <c r="AD109" s="97" t="e">
        <f t="shared" si="42"/>
        <v>#REF!</v>
      </c>
      <c r="AE109" s="71">
        <f t="shared" si="43"/>
        <v>0</v>
      </c>
      <c r="AH109">
        <f t="shared" si="32"/>
        <v>3</v>
      </c>
      <c r="AI109" s="236">
        <f t="shared" si="33"/>
        <v>45429</v>
      </c>
      <c r="AJ109">
        <f t="shared" si="34"/>
        <v>0</v>
      </c>
      <c r="AK109">
        <f t="shared" si="35"/>
        <v>0</v>
      </c>
      <c r="AL109">
        <f t="shared" si="36"/>
        <v>0</v>
      </c>
      <c r="AM109">
        <f t="shared" si="37"/>
        <v>0</v>
      </c>
      <c r="AN109">
        <f t="shared" si="38"/>
        <v>0</v>
      </c>
    </row>
    <row r="110" spans="1:40" x14ac:dyDescent="0.35">
      <c r="A110" s="6"/>
      <c r="B110" s="6">
        <f>Database!A110</f>
        <v>109</v>
      </c>
      <c r="C110" s="6" t="str">
        <f>Database!B110</f>
        <v>Ander Poul Hansen</v>
      </c>
      <c r="D110" s="6" t="e">
        <f>Database!#REF!</f>
        <v>#REF!</v>
      </c>
      <c r="E110" s="21"/>
      <c r="F110" s="117">
        <f>Database!J110</f>
        <v>0</v>
      </c>
      <c r="G110" s="87">
        <f>Database!K110</f>
        <v>1</v>
      </c>
      <c r="H110" s="101">
        <f>Database!M110</f>
        <v>0</v>
      </c>
      <c r="I110" s="83">
        <f>Database!L110</f>
        <v>2</v>
      </c>
      <c r="J110" s="83">
        <f>Database!P110</f>
        <v>0</v>
      </c>
      <c r="K110" s="101" t="e">
        <f>Database!#REF!</f>
        <v>#REF!</v>
      </c>
      <c r="L110" s="85" t="e">
        <f>Database!#REF!</f>
        <v>#REF!</v>
      </c>
      <c r="M110" s="86" t="e">
        <f>Database!#REF!</f>
        <v>#REF!</v>
      </c>
      <c r="N110" s="84" t="str">
        <f>Database!Q110</f>
        <v>ja</v>
      </c>
      <c r="O110" s="18">
        <f>Database!C110</f>
        <v>45415</v>
      </c>
      <c r="P110" s="18">
        <f>Database!D110</f>
        <v>45417</v>
      </c>
      <c r="Q110" s="67">
        <f t="shared" si="31"/>
        <v>2</v>
      </c>
      <c r="R110" s="8">
        <f>Database!H110</f>
        <v>0</v>
      </c>
      <c r="S110" s="8"/>
      <c r="T110" s="8">
        <f t="shared" si="39"/>
        <v>2</v>
      </c>
      <c r="U110" s="70">
        <f>'booking nr'!R111</f>
        <v>1810</v>
      </c>
      <c r="V110" s="12">
        <f>IF(G110&gt;1,'booking nr'!AC111,0)</f>
        <v>0</v>
      </c>
      <c r="W110" s="12" t="e">
        <f>Database!#REF!</f>
        <v>#REF!</v>
      </c>
      <c r="X110" s="98" t="e">
        <f t="shared" si="40"/>
        <v>#REF!</v>
      </c>
      <c r="Y110" s="99">
        <f>IF(T110&lt;2,(statestik!M131*'book indtastning'!I110)+(statestik!M131*'book indtastning'!L110),0)</f>
        <v>0</v>
      </c>
      <c r="Z110" s="96">
        <f>IF(N110=$AG$2,(I110+L110)*Q110*'Indtastning data'!$D$10,0)</f>
        <v>0</v>
      </c>
      <c r="AA110" s="96" t="e">
        <f t="shared" si="41"/>
        <v>#REF!</v>
      </c>
      <c r="AB110" s="67"/>
      <c r="AC110" s="8"/>
      <c r="AD110" s="97" t="e">
        <f t="shared" si="42"/>
        <v>#REF!</v>
      </c>
      <c r="AE110" s="71">
        <f t="shared" si="43"/>
        <v>0</v>
      </c>
      <c r="AH110">
        <f t="shared" si="32"/>
        <v>2</v>
      </c>
      <c r="AI110" s="236">
        <f t="shared" si="33"/>
        <v>45415</v>
      </c>
      <c r="AJ110">
        <f t="shared" si="34"/>
        <v>0</v>
      </c>
      <c r="AK110">
        <f t="shared" si="35"/>
        <v>0</v>
      </c>
      <c r="AL110">
        <f t="shared" si="36"/>
        <v>0</v>
      </c>
      <c r="AM110">
        <f t="shared" si="37"/>
        <v>0</v>
      </c>
      <c r="AN110">
        <f t="shared" si="38"/>
        <v>0</v>
      </c>
    </row>
    <row r="111" spans="1:40" x14ac:dyDescent="0.35">
      <c r="A111" s="6"/>
      <c r="B111" s="6">
        <f>Database!A111</f>
        <v>110</v>
      </c>
      <c r="C111" s="6" t="str">
        <f>Database!B111</f>
        <v>Grethe &amp; Birger Lindberg Skov</v>
      </c>
      <c r="D111" s="6" t="e">
        <f>Database!#REF!</f>
        <v>#REF!</v>
      </c>
      <c r="E111" s="21"/>
      <c r="F111" s="117">
        <f>Database!J111</f>
        <v>0</v>
      </c>
      <c r="G111" s="87">
        <f>Database!K111</f>
        <v>1</v>
      </c>
      <c r="H111" s="101" t="str">
        <f>Database!M111</f>
        <v>gls@lindbergconsulting.dk</v>
      </c>
      <c r="I111" s="83">
        <f>Database!L111</f>
        <v>2</v>
      </c>
      <c r="J111" s="83">
        <f>Database!P111</f>
        <v>0</v>
      </c>
      <c r="K111" s="101" t="e">
        <f>Database!#REF!</f>
        <v>#REF!</v>
      </c>
      <c r="L111" s="85" t="e">
        <f>Database!#REF!</f>
        <v>#REF!</v>
      </c>
      <c r="M111" s="86" t="e">
        <f>Database!#REF!</f>
        <v>#REF!</v>
      </c>
      <c r="N111" s="84" t="str">
        <f>Database!Q111</f>
        <v>ja</v>
      </c>
      <c r="O111" s="18">
        <f>Database!C111</f>
        <v>45467</v>
      </c>
      <c r="P111" s="18">
        <f>Database!D111</f>
        <v>45470</v>
      </c>
      <c r="Q111" s="67">
        <f t="shared" si="31"/>
        <v>3</v>
      </c>
      <c r="R111" s="8">
        <f>Database!H111</f>
        <v>0</v>
      </c>
      <c r="S111" s="8"/>
      <c r="T111" s="8">
        <f t="shared" si="39"/>
        <v>3</v>
      </c>
      <c r="U111" s="70">
        <f>'booking nr'!R112</f>
        <v>2715</v>
      </c>
      <c r="V111" s="12">
        <f>IF(G111&gt;1,'booking nr'!AC112,0)</f>
        <v>0</v>
      </c>
      <c r="W111" s="12" t="e">
        <f>Database!#REF!</f>
        <v>#REF!</v>
      </c>
      <c r="X111" s="98" t="e">
        <f t="shared" si="40"/>
        <v>#REF!</v>
      </c>
      <c r="Y111" s="99">
        <f>IF(T111&lt;2,(statestik!M132*'book indtastning'!I111)+(statestik!M132*'book indtastning'!L111),0)</f>
        <v>0</v>
      </c>
      <c r="Z111" s="96">
        <f>IF(N111=$AG$2,(I111+L111)*Q111*'Indtastning data'!$D$10,0)</f>
        <v>0</v>
      </c>
      <c r="AA111" s="96" t="e">
        <f t="shared" si="41"/>
        <v>#REF!</v>
      </c>
      <c r="AB111" s="67"/>
      <c r="AC111" s="8"/>
      <c r="AD111" s="97" t="e">
        <f t="shared" si="42"/>
        <v>#REF!</v>
      </c>
      <c r="AE111" s="71">
        <f t="shared" si="43"/>
        <v>0</v>
      </c>
      <c r="AH111">
        <f t="shared" si="32"/>
        <v>3</v>
      </c>
      <c r="AI111" s="236">
        <f t="shared" si="33"/>
        <v>45467</v>
      </c>
      <c r="AJ111">
        <f t="shared" si="34"/>
        <v>0</v>
      </c>
      <c r="AK111">
        <f t="shared" si="35"/>
        <v>0</v>
      </c>
      <c r="AL111">
        <f t="shared" si="36"/>
        <v>0</v>
      </c>
      <c r="AM111">
        <f t="shared" si="37"/>
        <v>0</v>
      </c>
      <c r="AN111">
        <f t="shared" si="38"/>
        <v>0</v>
      </c>
    </row>
    <row r="112" spans="1:40" x14ac:dyDescent="0.35">
      <c r="A112" s="6"/>
      <c r="B112" s="6">
        <f>Database!A112</f>
        <v>111</v>
      </c>
      <c r="C112" s="6" t="str">
        <f>Database!B112</f>
        <v>Ulli Rettenmaier</v>
      </c>
      <c r="D112" s="6" t="e">
        <f>Database!#REF!</f>
        <v>#REF!</v>
      </c>
      <c r="E112" s="21"/>
      <c r="F112" s="117">
        <f>Database!J112</f>
        <v>10</v>
      </c>
      <c r="G112" s="87">
        <f>Database!K112</f>
        <v>1</v>
      </c>
      <c r="H112" s="101" t="str">
        <f>Database!M112</f>
        <v>ullirm@gmxde</v>
      </c>
      <c r="I112" s="83">
        <f>Database!L112</f>
        <v>1</v>
      </c>
      <c r="J112" s="83" t="str">
        <f>Database!P112</f>
        <v>ja</v>
      </c>
      <c r="K112" s="101" t="e">
        <f>Database!#REF!</f>
        <v>#REF!</v>
      </c>
      <c r="L112" s="85" t="e">
        <f>Database!#REF!</f>
        <v>#REF!</v>
      </c>
      <c r="M112" s="86" t="e">
        <f>Database!#REF!</f>
        <v>#REF!</v>
      </c>
      <c r="N112" s="84" t="str">
        <f>Database!Q112</f>
        <v>ja</v>
      </c>
      <c r="O112" s="18">
        <f>Database!C112</f>
        <v>45544</v>
      </c>
      <c r="P112" s="18">
        <f>Database!D112</f>
        <v>45551</v>
      </c>
      <c r="Q112" s="67">
        <f t="shared" si="31"/>
        <v>7</v>
      </c>
      <c r="R112" s="8">
        <f>Database!H112</f>
        <v>0</v>
      </c>
      <c r="S112" s="8"/>
      <c r="T112" s="8">
        <f t="shared" si="39"/>
        <v>7</v>
      </c>
      <c r="U112" s="70">
        <f>'booking nr'!R113</f>
        <v>6335</v>
      </c>
      <c r="V112" s="12">
        <f>IF(G112&gt;1,'booking nr'!AC113,0)</f>
        <v>0</v>
      </c>
      <c r="W112" s="12" t="e">
        <f>Database!#REF!</f>
        <v>#REF!</v>
      </c>
      <c r="X112" s="98" t="e">
        <f t="shared" si="40"/>
        <v>#REF!</v>
      </c>
      <c r="Y112" s="99">
        <f>IF(T112&lt;2,(statestik!M133*'book indtastning'!I112)+(statestik!M133*'book indtastning'!L112),0)</f>
        <v>0</v>
      </c>
      <c r="Z112" s="96">
        <f>IF(N112=$AG$2,(I112+L112)*Q112*'Indtastning data'!$D$10,0)</f>
        <v>0</v>
      </c>
      <c r="AA112" s="96" t="e">
        <f t="shared" si="41"/>
        <v>#REF!</v>
      </c>
      <c r="AB112" s="67"/>
      <c r="AC112" s="8"/>
      <c r="AD112" s="97" t="e">
        <f t="shared" si="42"/>
        <v>#REF!</v>
      </c>
      <c r="AE112" s="71">
        <f t="shared" si="43"/>
        <v>0</v>
      </c>
      <c r="AH112">
        <f t="shared" si="32"/>
        <v>7</v>
      </c>
      <c r="AI112" s="236">
        <f t="shared" si="33"/>
        <v>45544</v>
      </c>
      <c r="AJ112">
        <f t="shared" si="34"/>
        <v>0</v>
      </c>
      <c r="AK112">
        <f t="shared" si="35"/>
        <v>0</v>
      </c>
      <c r="AL112">
        <f t="shared" si="36"/>
        <v>0</v>
      </c>
      <c r="AM112">
        <f t="shared" si="37"/>
        <v>0</v>
      </c>
      <c r="AN112">
        <f t="shared" si="38"/>
        <v>0</v>
      </c>
    </row>
    <row r="113" spans="1:40" x14ac:dyDescent="0.35">
      <c r="A113" s="6"/>
      <c r="B113" s="6">
        <f>Database!A113</f>
        <v>112</v>
      </c>
      <c r="C113" s="6" t="str">
        <f>Database!B113</f>
        <v>Henrik Larsen</v>
      </c>
      <c r="D113" s="6" t="e">
        <f>Database!#REF!</f>
        <v>#REF!</v>
      </c>
      <c r="E113" s="21"/>
      <c r="F113" s="117">
        <f>Database!J113</f>
        <v>0</v>
      </c>
      <c r="G113" s="87">
        <f>Database!K113</f>
        <v>1</v>
      </c>
      <c r="H113" s="101">
        <f>Database!M113</f>
        <v>0</v>
      </c>
      <c r="I113" s="83">
        <f>Database!L113</f>
        <v>2</v>
      </c>
      <c r="J113" s="83">
        <f>Database!P113</f>
        <v>0</v>
      </c>
      <c r="K113" s="101" t="e">
        <f>Database!#REF!</f>
        <v>#REF!</v>
      </c>
      <c r="L113" s="85" t="e">
        <f>Database!#REF!</f>
        <v>#REF!</v>
      </c>
      <c r="M113" s="86" t="e">
        <f>Database!#REF!</f>
        <v>#REF!</v>
      </c>
      <c r="N113" s="84" t="str">
        <f>Database!Q113</f>
        <v>ja</v>
      </c>
      <c r="O113" s="18">
        <f>Database!C113</f>
        <v>45429</v>
      </c>
      <c r="P113" s="18">
        <f>Database!D113</f>
        <v>45431</v>
      </c>
      <c r="Q113" s="67">
        <f t="shared" si="31"/>
        <v>2</v>
      </c>
      <c r="R113" s="8">
        <f>Database!H113</f>
        <v>0</v>
      </c>
      <c r="S113" s="8"/>
      <c r="T113" s="8">
        <f t="shared" si="39"/>
        <v>2</v>
      </c>
      <c r="U113" s="70">
        <f>'booking nr'!R114</f>
        <v>1810</v>
      </c>
      <c r="V113" s="12">
        <f>IF(G113&gt;1,'booking nr'!AC114,0)</f>
        <v>0</v>
      </c>
      <c r="W113" s="12" t="e">
        <f>Database!#REF!</f>
        <v>#REF!</v>
      </c>
      <c r="X113" s="98" t="e">
        <f t="shared" si="40"/>
        <v>#REF!</v>
      </c>
      <c r="Y113" s="99">
        <f>IF(T113&lt;2,(statestik!M134*'book indtastning'!I113)+(statestik!M134*'book indtastning'!L113),0)</f>
        <v>0</v>
      </c>
      <c r="Z113" s="96">
        <f>IF(N113=$AG$2,(I113+L113)*Q113*'Indtastning data'!$D$10,0)</f>
        <v>0</v>
      </c>
      <c r="AA113" s="96" t="e">
        <f t="shared" si="41"/>
        <v>#REF!</v>
      </c>
      <c r="AB113" s="67"/>
      <c r="AC113" s="8"/>
      <c r="AD113" s="97" t="e">
        <f t="shared" si="42"/>
        <v>#REF!</v>
      </c>
      <c r="AE113" s="71">
        <f t="shared" si="43"/>
        <v>0</v>
      </c>
      <c r="AH113">
        <f t="shared" si="32"/>
        <v>2</v>
      </c>
      <c r="AI113" s="236">
        <f t="shared" si="33"/>
        <v>45429</v>
      </c>
      <c r="AJ113">
        <f t="shared" si="34"/>
        <v>0</v>
      </c>
      <c r="AK113">
        <f t="shared" si="35"/>
        <v>0</v>
      </c>
      <c r="AL113">
        <f t="shared" si="36"/>
        <v>0</v>
      </c>
      <c r="AM113">
        <f t="shared" si="37"/>
        <v>0</v>
      </c>
      <c r="AN113">
        <f t="shared" si="38"/>
        <v>0</v>
      </c>
    </row>
    <row r="114" spans="1:40" x14ac:dyDescent="0.35">
      <c r="A114" s="6"/>
      <c r="B114" s="6">
        <f>Database!A114</f>
        <v>113</v>
      </c>
      <c r="C114" s="6" t="str">
        <f>Database!B114</f>
        <v>Birgith Fernqvist</v>
      </c>
      <c r="D114" s="6" t="e">
        <f>Database!#REF!</f>
        <v>#REF!</v>
      </c>
      <c r="E114" s="21"/>
      <c r="F114" s="117">
        <f>Database!J114</f>
        <v>0</v>
      </c>
      <c r="G114" s="87">
        <f>Database!K114</f>
        <v>1</v>
      </c>
      <c r="H114" s="101">
        <f>Database!M114</f>
        <v>0</v>
      </c>
      <c r="I114" s="83">
        <f>Database!L114</f>
        <v>2</v>
      </c>
      <c r="J114" s="83">
        <f>Database!P114</f>
        <v>0</v>
      </c>
      <c r="K114" s="101" t="e">
        <f>Database!#REF!</f>
        <v>#REF!</v>
      </c>
      <c r="L114" s="85" t="e">
        <f>Database!#REF!</f>
        <v>#REF!</v>
      </c>
      <c r="M114" s="86" t="e">
        <f>Database!#REF!</f>
        <v>#REF!</v>
      </c>
      <c r="N114" s="84" t="str">
        <f>Database!Q114</f>
        <v>ja</v>
      </c>
      <c r="O114" s="18">
        <f>Database!C114</f>
        <v>45500</v>
      </c>
      <c r="P114" s="18">
        <f>Database!D114</f>
        <v>45502</v>
      </c>
      <c r="Q114" s="67">
        <f t="shared" si="31"/>
        <v>2</v>
      </c>
      <c r="R114" s="8">
        <f>Database!H114</f>
        <v>0</v>
      </c>
      <c r="S114" s="8"/>
      <c r="T114" s="8">
        <f t="shared" si="39"/>
        <v>2</v>
      </c>
      <c r="U114" s="70">
        <f>'booking nr'!R115</f>
        <v>1810</v>
      </c>
      <c r="V114" s="12">
        <f>IF(G114&gt;1,'booking nr'!AC115,0)</f>
        <v>0</v>
      </c>
      <c r="W114" s="12" t="e">
        <f>Database!#REF!</f>
        <v>#REF!</v>
      </c>
      <c r="X114" s="98" t="e">
        <f t="shared" si="40"/>
        <v>#REF!</v>
      </c>
      <c r="Y114" s="99">
        <f>IF(T114&lt;2,(statestik!M135*'book indtastning'!I114)+(statestik!M135*'book indtastning'!L114),0)</f>
        <v>0</v>
      </c>
      <c r="Z114" s="96">
        <f>IF(N114=$AG$2,(I114+L114)*Q114*'Indtastning data'!$D$10,0)</f>
        <v>0</v>
      </c>
      <c r="AA114" s="96" t="e">
        <f t="shared" si="41"/>
        <v>#REF!</v>
      </c>
      <c r="AB114" s="67"/>
      <c r="AC114" s="8"/>
      <c r="AD114" s="97" t="e">
        <f t="shared" si="42"/>
        <v>#REF!</v>
      </c>
      <c r="AE114" s="71">
        <f t="shared" si="43"/>
        <v>0</v>
      </c>
      <c r="AH114">
        <f t="shared" si="32"/>
        <v>2</v>
      </c>
      <c r="AI114" s="236">
        <f t="shared" si="33"/>
        <v>45500</v>
      </c>
      <c r="AJ114">
        <f t="shared" si="34"/>
        <v>0</v>
      </c>
      <c r="AK114">
        <f t="shared" si="35"/>
        <v>0</v>
      </c>
      <c r="AL114">
        <f t="shared" si="36"/>
        <v>0</v>
      </c>
      <c r="AM114">
        <f t="shared" si="37"/>
        <v>0</v>
      </c>
      <c r="AN114">
        <f t="shared" si="38"/>
        <v>0</v>
      </c>
    </row>
    <row r="115" spans="1:40" x14ac:dyDescent="0.35">
      <c r="A115" s="6"/>
      <c r="B115" s="6">
        <f>Database!A115</f>
        <v>114</v>
      </c>
      <c r="C115" s="6" t="str">
        <f>Database!B115</f>
        <v>Bjarne Jørgensen</v>
      </c>
      <c r="D115" s="6" t="e">
        <f>Database!#REF!</f>
        <v>#REF!</v>
      </c>
      <c r="E115" s="21"/>
      <c r="F115" s="117">
        <f>Database!J115</f>
        <v>10</v>
      </c>
      <c r="G115" s="87">
        <f>Database!K115</f>
        <v>1</v>
      </c>
      <c r="H115" s="101" t="str">
        <f>Database!M115</f>
        <v>bj_cph@yahoo.dk</v>
      </c>
      <c r="I115" s="83">
        <f>Database!L115</f>
        <v>2</v>
      </c>
      <c r="J115" s="83">
        <f>Database!P115</f>
        <v>0</v>
      </c>
      <c r="K115" s="101" t="e">
        <f>Database!#REF!</f>
        <v>#REF!</v>
      </c>
      <c r="L115" s="85" t="e">
        <f>Database!#REF!</f>
        <v>#REF!</v>
      </c>
      <c r="M115" s="86" t="e">
        <f>Database!#REF!</f>
        <v>#REF!</v>
      </c>
      <c r="N115" s="84">
        <f>Database!Q115</f>
        <v>0</v>
      </c>
      <c r="O115" s="18">
        <f>Database!C115</f>
        <v>45450</v>
      </c>
      <c r="P115" s="18">
        <f>Database!D115</f>
        <v>45453</v>
      </c>
      <c r="Q115" s="67">
        <f t="shared" si="31"/>
        <v>3</v>
      </c>
      <c r="R115" s="8">
        <f>Database!H115</f>
        <v>0</v>
      </c>
      <c r="S115" s="8"/>
      <c r="T115" s="8">
        <f t="shared" si="39"/>
        <v>3</v>
      </c>
      <c r="U115" s="70">
        <f>'booking nr'!R116</f>
        <v>2715</v>
      </c>
      <c r="V115" s="12">
        <f>IF(G115&gt;1,'booking nr'!AC116,0)</f>
        <v>0</v>
      </c>
      <c r="W115" s="12" t="e">
        <f>Database!#REF!</f>
        <v>#REF!</v>
      </c>
      <c r="X115" s="98" t="e">
        <f t="shared" si="40"/>
        <v>#REF!</v>
      </c>
      <c r="Y115" s="99">
        <f>IF(T115&lt;2,(statestik!M136*'book indtastning'!I115)+(statestik!M136*'book indtastning'!L115),0)</f>
        <v>0</v>
      </c>
      <c r="Z115" s="96">
        <f>IF(N115=$AG$2,(I115+L115)*Q115*'Indtastning data'!$D$10,0)</f>
        <v>0</v>
      </c>
      <c r="AA115" s="96" t="e">
        <f t="shared" si="41"/>
        <v>#REF!</v>
      </c>
      <c r="AB115" s="67"/>
      <c r="AC115" s="8"/>
      <c r="AD115" s="97" t="e">
        <f t="shared" si="42"/>
        <v>#REF!</v>
      </c>
      <c r="AE115" s="71">
        <f t="shared" si="43"/>
        <v>0</v>
      </c>
      <c r="AH115">
        <f t="shared" si="32"/>
        <v>3</v>
      </c>
      <c r="AI115" s="236">
        <f t="shared" si="33"/>
        <v>45450</v>
      </c>
      <c r="AJ115">
        <f t="shared" si="34"/>
        <v>0</v>
      </c>
      <c r="AK115">
        <f t="shared" si="35"/>
        <v>0</v>
      </c>
      <c r="AL115">
        <f t="shared" si="36"/>
        <v>0</v>
      </c>
      <c r="AM115">
        <f t="shared" si="37"/>
        <v>0</v>
      </c>
      <c r="AN115">
        <f t="shared" si="38"/>
        <v>0</v>
      </c>
    </row>
    <row r="116" spans="1:40" x14ac:dyDescent="0.35">
      <c r="A116" s="6"/>
      <c r="B116" s="6">
        <f>Database!A116</f>
        <v>115</v>
      </c>
      <c r="C116" s="6" t="str">
        <f>Database!B116</f>
        <v>Lilian Jørgensen</v>
      </c>
      <c r="D116" s="6" t="e">
        <f>Database!#REF!</f>
        <v>#REF!</v>
      </c>
      <c r="E116" s="21"/>
      <c r="F116" s="117">
        <f>Database!J116</f>
        <v>5</v>
      </c>
      <c r="G116" s="87">
        <f>Database!K116</f>
        <v>2</v>
      </c>
      <c r="H116" s="101" t="str">
        <f>Database!M116</f>
        <v>limajeto@gmail.com</v>
      </c>
      <c r="I116" s="83">
        <f>Database!L116</f>
        <v>3</v>
      </c>
      <c r="J116" s="83">
        <f>Database!P116</f>
        <v>0</v>
      </c>
      <c r="K116" s="101" t="e">
        <f>Database!#REF!</f>
        <v>#REF!</v>
      </c>
      <c r="L116" s="85" t="e">
        <f>Database!#REF!</f>
        <v>#REF!</v>
      </c>
      <c r="M116" s="86" t="e">
        <f>Database!#REF!</f>
        <v>#REF!</v>
      </c>
      <c r="N116" s="84">
        <f>Database!Q116</f>
        <v>0</v>
      </c>
      <c r="O116" s="18">
        <f>Database!C116</f>
        <v>45451</v>
      </c>
      <c r="P116" s="18">
        <f>Database!D116</f>
        <v>45454</v>
      </c>
      <c r="Q116" s="67">
        <f t="shared" si="31"/>
        <v>3</v>
      </c>
      <c r="R116" s="8">
        <f>Database!H116</f>
        <v>0</v>
      </c>
      <c r="S116" s="8"/>
      <c r="T116" s="8">
        <f t="shared" si="39"/>
        <v>3</v>
      </c>
      <c r="U116" s="70">
        <f>'booking nr'!R117</f>
        <v>2715</v>
      </c>
      <c r="V116" s="12" t="e">
        <f>IF(G116&gt;1,'booking nr'!AC117,0)</f>
        <v>#REF!</v>
      </c>
      <c r="W116" s="12" t="e">
        <f>Database!#REF!</f>
        <v>#REF!</v>
      </c>
      <c r="X116" s="98" t="e">
        <f t="shared" si="40"/>
        <v>#REF!</v>
      </c>
      <c r="Y116" s="99">
        <f>IF(T116&lt;2,(statestik!M137*'book indtastning'!I116)+(statestik!M137*'book indtastning'!L116),0)</f>
        <v>0</v>
      </c>
      <c r="Z116" s="96">
        <f>IF(N116=$AG$2,(I116+L116)*Q116*'Indtastning data'!$D$10,0)</f>
        <v>0</v>
      </c>
      <c r="AA116" s="96" t="e">
        <f t="shared" si="41"/>
        <v>#REF!</v>
      </c>
      <c r="AB116" s="67"/>
      <c r="AC116" s="8"/>
      <c r="AD116" s="97" t="e">
        <f t="shared" si="42"/>
        <v>#REF!</v>
      </c>
      <c r="AE116" s="71">
        <f t="shared" si="43"/>
        <v>0</v>
      </c>
      <c r="AH116">
        <f t="shared" si="32"/>
        <v>3</v>
      </c>
      <c r="AI116" s="236">
        <f t="shared" si="33"/>
        <v>45451</v>
      </c>
      <c r="AJ116">
        <f t="shared" si="34"/>
        <v>0</v>
      </c>
      <c r="AK116">
        <f t="shared" si="35"/>
        <v>0</v>
      </c>
      <c r="AL116">
        <f t="shared" si="36"/>
        <v>0</v>
      </c>
      <c r="AM116">
        <f t="shared" si="37"/>
        <v>0</v>
      </c>
      <c r="AN116">
        <f t="shared" si="38"/>
        <v>0</v>
      </c>
    </row>
    <row r="117" spans="1:40" x14ac:dyDescent="0.35">
      <c r="A117" s="6"/>
      <c r="B117" s="6">
        <f>Database!A117</f>
        <v>116</v>
      </c>
      <c r="C117" s="6" t="str">
        <f>Database!B117</f>
        <v>Alice Lydia Andersen</v>
      </c>
      <c r="D117" s="6" t="e">
        <f>Database!#REF!</f>
        <v>#REF!</v>
      </c>
      <c r="E117" s="21"/>
      <c r="F117" s="117">
        <f>Database!J117</f>
        <v>10</v>
      </c>
      <c r="G117" s="87">
        <f>Database!K117</f>
        <v>1</v>
      </c>
      <c r="H117" s="101" t="str">
        <f>Database!M117</f>
        <v>aliceogjoel@gmail.com</v>
      </c>
      <c r="I117" s="83">
        <f>Database!L117</f>
        <v>2</v>
      </c>
      <c r="J117" s="83" t="str">
        <f>Database!P117</f>
        <v>nej</v>
      </c>
      <c r="K117" s="101" t="e">
        <f>Database!#REF!</f>
        <v>#REF!</v>
      </c>
      <c r="L117" s="85" t="e">
        <f>Database!#REF!</f>
        <v>#REF!</v>
      </c>
      <c r="M117" s="86" t="e">
        <f>Database!#REF!</f>
        <v>#REF!</v>
      </c>
      <c r="N117" s="84" t="str">
        <f>Database!Q117</f>
        <v>ja</v>
      </c>
      <c r="O117" s="18">
        <f>Database!C117</f>
        <v>45543</v>
      </c>
      <c r="P117" s="18">
        <f>Database!D117</f>
        <v>45548</v>
      </c>
      <c r="Q117" s="67">
        <f t="shared" si="31"/>
        <v>5</v>
      </c>
      <c r="R117" s="8">
        <f>Database!H117</f>
        <v>0</v>
      </c>
      <c r="S117" s="8"/>
      <c r="T117" s="8">
        <f t="shared" si="39"/>
        <v>5</v>
      </c>
      <c r="U117" s="70">
        <f>'booking nr'!R118</f>
        <v>4525</v>
      </c>
      <c r="V117" s="12">
        <f>IF(G117&gt;1,'booking nr'!AC118,0)</f>
        <v>0</v>
      </c>
      <c r="W117" s="12" t="e">
        <f>Database!#REF!</f>
        <v>#REF!</v>
      </c>
      <c r="X117" s="98" t="e">
        <f t="shared" si="40"/>
        <v>#REF!</v>
      </c>
      <c r="Y117" s="99">
        <f>IF(T117&lt;2,(statestik!M138*'book indtastning'!I117)+(statestik!M138*'book indtastning'!L117),0)</f>
        <v>0</v>
      </c>
      <c r="Z117" s="96">
        <f>IF(N117=$AG$2,(I117+L117)*Q117*'Indtastning data'!$D$10,0)</f>
        <v>0</v>
      </c>
      <c r="AA117" s="96" t="e">
        <f t="shared" si="41"/>
        <v>#REF!</v>
      </c>
      <c r="AB117" s="67"/>
      <c r="AC117" s="8"/>
      <c r="AD117" s="97" t="e">
        <f t="shared" si="42"/>
        <v>#REF!</v>
      </c>
      <c r="AE117" s="71">
        <f t="shared" si="43"/>
        <v>0</v>
      </c>
      <c r="AH117">
        <f t="shared" si="32"/>
        <v>5</v>
      </c>
      <c r="AI117" s="236">
        <f t="shared" si="33"/>
        <v>45543</v>
      </c>
      <c r="AJ117">
        <f t="shared" si="34"/>
        <v>0</v>
      </c>
      <c r="AK117">
        <f t="shared" si="35"/>
        <v>0</v>
      </c>
      <c r="AL117">
        <f t="shared" si="36"/>
        <v>0</v>
      </c>
      <c r="AM117">
        <f t="shared" si="37"/>
        <v>0</v>
      </c>
      <c r="AN117">
        <f t="shared" si="38"/>
        <v>0</v>
      </c>
    </row>
    <row r="118" spans="1:40" x14ac:dyDescent="0.35">
      <c r="A118" s="6"/>
      <c r="B118" s="6">
        <f>Database!A118</f>
        <v>117</v>
      </c>
      <c r="C118" s="6" t="str">
        <f>Database!B118</f>
        <v>Kim Teglberg</v>
      </c>
      <c r="D118" s="6" t="e">
        <f>Database!#REF!</f>
        <v>#REF!</v>
      </c>
      <c r="E118" s="21"/>
      <c r="F118" s="117">
        <f>Database!J118</f>
        <v>10</v>
      </c>
      <c r="G118" s="87">
        <f>Database!K118</f>
        <v>1</v>
      </c>
      <c r="H118" s="101" t="str">
        <f>Database!M118</f>
        <v>kim.teglberg1@gmail.com</v>
      </c>
      <c r="I118" s="83">
        <f>Database!L118</f>
        <v>2</v>
      </c>
      <c r="J118" s="83" t="str">
        <f>Database!P118</f>
        <v>ja</v>
      </c>
      <c r="K118" s="101" t="e">
        <f>Database!#REF!</f>
        <v>#REF!</v>
      </c>
      <c r="L118" s="85" t="e">
        <f>Database!#REF!</f>
        <v>#REF!</v>
      </c>
      <c r="M118" s="86" t="e">
        <f>Database!#REF!</f>
        <v>#REF!</v>
      </c>
      <c r="N118" s="84" t="str">
        <f>Database!Q118</f>
        <v>ja</v>
      </c>
      <c r="O118" s="18">
        <f>Database!C118</f>
        <v>45473</v>
      </c>
      <c r="P118" s="18">
        <f>Database!D118</f>
        <v>45474</v>
      </c>
      <c r="Q118" s="67">
        <f t="shared" si="31"/>
        <v>1</v>
      </c>
      <c r="R118" s="8">
        <f>Database!H118</f>
        <v>0</v>
      </c>
      <c r="S118" s="8"/>
      <c r="T118" s="8">
        <f t="shared" si="39"/>
        <v>1</v>
      </c>
      <c r="U118" s="70">
        <f>'booking nr'!R119</f>
        <v>905</v>
      </c>
      <c r="V118" s="12">
        <f>IF(G118&gt;1,'booking nr'!AC119,0)</f>
        <v>0</v>
      </c>
      <c r="W118" s="12" t="e">
        <f>Database!#REF!</f>
        <v>#REF!</v>
      </c>
      <c r="X118" s="98" t="e">
        <f t="shared" si="40"/>
        <v>#REF!</v>
      </c>
      <c r="Y118" s="99" t="e">
        <f>IF(T118&lt;2,(statestik!M139*'book indtastning'!I118)+(statestik!M139*'book indtastning'!L118),0)</f>
        <v>#REF!</v>
      </c>
      <c r="Z118" s="96">
        <f>IF(N118=$AG$2,(I118+L118)*Q118*'Indtastning data'!$D$10,0)</f>
        <v>0</v>
      </c>
      <c r="AA118" s="96" t="e">
        <f t="shared" si="41"/>
        <v>#REF!</v>
      </c>
      <c r="AB118" s="67"/>
      <c r="AC118" s="8"/>
      <c r="AD118" s="97" t="e">
        <f t="shared" si="42"/>
        <v>#REF!</v>
      </c>
      <c r="AE118" s="71">
        <f t="shared" si="43"/>
        <v>0</v>
      </c>
      <c r="AH118">
        <f t="shared" si="32"/>
        <v>1</v>
      </c>
      <c r="AI118" s="236">
        <f t="shared" si="33"/>
        <v>45473</v>
      </c>
      <c r="AJ118">
        <f t="shared" si="34"/>
        <v>0</v>
      </c>
      <c r="AK118">
        <f t="shared" si="35"/>
        <v>0</v>
      </c>
      <c r="AL118">
        <f t="shared" si="36"/>
        <v>0</v>
      </c>
      <c r="AM118">
        <f t="shared" si="37"/>
        <v>0</v>
      </c>
      <c r="AN118">
        <f t="shared" si="38"/>
        <v>0</v>
      </c>
    </row>
    <row r="119" spans="1:40" x14ac:dyDescent="0.35">
      <c r="A119" s="6"/>
      <c r="B119" s="6">
        <f>Database!A119</f>
        <v>118</v>
      </c>
      <c r="C119" s="6" t="str">
        <f>Database!B119</f>
        <v>Michael Brinkhaus</v>
      </c>
      <c r="D119" s="6" t="e">
        <f>Database!#REF!</f>
        <v>#REF!</v>
      </c>
      <c r="E119" s="21"/>
      <c r="F119" s="117">
        <f>Database!J119</f>
        <v>0</v>
      </c>
      <c r="G119" s="87">
        <f>Database!K119</f>
        <v>1</v>
      </c>
      <c r="H119" s="101">
        <f>Database!M119</f>
        <v>0</v>
      </c>
      <c r="I119" s="83">
        <f>Database!L119</f>
        <v>2</v>
      </c>
      <c r="J119" s="83">
        <f>Database!P119</f>
        <v>0</v>
      </c>
      <c r="K119" s="101" t="e">
        <f>Database!#REF!</f>
        <v>#REF!</v>
      </c>
      <c r="L119" s="85" t="e">
        <f>Database!#REF!</f>
        <v>#REF!</v>
      </c>
      <c r="M119" s="86" t="e">
        <f>Database!#REF!</f>
        <v>#REF!</v>
      </c>
      <c r="N119" s="84" t="str">
        <f>Database!Q119</f>
        <v>nej</v>
      </c>
      <c r="O119" s="18">
        <f>Database!C119</f>
        <v>45527</v>
      </c>
      <c r="P119" s="18">
        <f>Database!D119</f>
        <v>45530</v>
      </c>
      <c r="Q119" s="67">
        <f t="shared" si="31"/>
        <v>3</v>
      </c>
      <c r="R119" s="8">
        <f>Database!H119</f>
        <v>0</v>
      </c>
      <c r="S119" s="8"/>
      <c r="T119" s="8">
        <f t="shared" si="39"/>
        <v>3</v>
      </c>
      <c r="U119" s="70">
        <f>'booking nr'!R120</f>
        <v>2715</v>
      </c>
      <c r="V119" s="12">
        <f>IF(G119&gt;1,'booking nr'!AC120,0)</f>
        <v>0</v>
      </c>
      <c r="W119" s="12" t="e">
        <f>Database!#REF!</f>
        <v>#REF!</v>
      </c>
      <c r="X119" s="98" t="e">
        <f t="shared" si="40"/>
        <v>#REF!</v>
      </c>
      <c r="Y119" s="99">
        <f>IF(T119&lt;2,(statestik!M140*'book indtastning'!I119)+(statestik!M140*'book indtastning'!L119),0)</f>
        <v>0</v>
      </c>
      <c r="Z119" s="96">
        <f>IF(N119=$AG$2,(I119+L119)*Q119*'Indtastning data'!$D$10,0)</f>
        <v>0</v>
      </c>
      <c r="AA119" s="96" t="e">
        <f t="shared" si="41"/>
        <v>#REF!</v>
      </c>
      <c r="AB119" s="67"/>
      <c r="AC119" s="8"/>
      <c r="AD119" s="97" t="e">
        <f t="shared" si="42"/>
        <v>#REF!</v>
      </c>
      <c r="AE119" s="71">
        <f t="shared" si="43"/>
        <v>0</v>
      </c>
      <c r="AH119">
        <f t="shared" si="32"/>
        <v>3</v>
      </c>
      <c r="AI119" s="236">
        <f t="shared" si="33"/>
        <v>45527</v>
      </c>
      <c r="AJ119">
        <f t="shared" si="34"/>
        <v>0</v>
      </c>
      <c r="AK119">
        <f t="shared" si="35"/>
        <v>0</v>
      </c>
      <c r="AL119">
        <f t="shared" si="36"/>
        <v>0</v>
      </c>
      <c r="AM119">
        <f t="shared" si="37"/>
        <v>0</v>
      </c>
      <c r="AN119">
        <f t="shared" si="38"/>
        <v>0</v>
      </c>
    </row>
    <row r="120" spans="1:40" x14ac:dyDescent="0.35">
      <c r="A120" s="6"/>
      <c r="B120" s="6">
        <f>Database!A120</f>
        <v>119</v>
      </c>
      <c r="C120" s="6" t="str">
        <f>Database!B120</f>
        <v>Poul Skadhede</v>
      </c>
      <c r="D120" s="6" t="e">
        <f>Database!#REF!</f>
        <v>#REF!</v>
      </c>
      <c r="E120" s="21"/>
      <c r="F120" s="117">
        <f>Database!J120</f>
        <v>0</v>
      </c>
      <c r="G120" s="87">
        <f>Database!K120</f>
        <v>1</v>
      </c>
      <c r="H120" s="101" t="str">
        <f>Database!M120</f>
        <v>ps@odensemaritime.com</v>
      </c>
      <c r="I120" s="83">
        <f>Database!L120</f>
        <v>1</v>
      </c>
      <c r="J120" s="83">
        <f>Database!P120</f>
        <v>0</v>
      </c>
      <c r="K120" s="101" t="e">
        <f>Database!#REF!</f>
        <v>#REF!</v>
      </c>
      <c r="L120" s="85" t="e">
        <f>Database!#REF!</f>
        <v>#REF!</v>
      </c>
      <c r="M120" s="86" t="e">
        <f>Database!#REF!</f>
        <v>#REF!</v>
      </c>
      <c r="N120" s="84">
        <f>Database!Q120</f>
        <v>0</v>
      </c>
      <c r="O120" s="18">
        <f>Database!C120</f>
        <v>45457</v>
      </c>
      <c r="P120" s="18">
        <f>Database!D120</f>
        <v>45459</v>
      </c>
      <c r="Q120" s="67">
        <f t="shared" si="31"/>
        <v>2</v>
      </c>
      <c r="R120" s="8">
        <f>Database!H120</f>
        <v>0</v>
      </c>
      <c r="S120" s="8"/>
      <c r="T120" s="8">
        <f t="shared" si="39"/>
        <v>2</v>
      </c>
      <c r="U120" s="70">
        <f>'booking nr'!R121</f>
        <v>1810</v>
      </c>
      <c r="V120" s="12">
        <f>IF(G120&gt;1,'booking nr'!AC121,0)</f>
        <v>0</v>
      </c>
      <c r="W120" s="12" t="e">
        <f>Database!#REF!</f>
        <v>#REF!</v>
      </c>
      <c r="X120" s="98" t="e">
        <f t="shared" si="40"/>
        <v>#REF!</v>
      </c>
      <c r="Y120" s="99">
        <f>IF(T120&lt;2,(statestik!M141*'book indtastning'!I120)+(statestik!M141*'book indtastning'!L120),0)</f>
        <v>0</v>
      </c>
      <c r="Z120" s="96">
        <f>IF(N120=$AG$2,(I120+L120)*Q120*'Indtastning data'!$D$10,0)</f>
        <v>0</v>
      </c>
      <c r="AA120" s="96" t="e">
        <f t="shared" si="41"/>
        <v>#REF!</v>
      </c>
      <c r="AB120" s="67"/>
      <c r="AC120" s="8"/>
      <c r="AD120" s="97" t="e">
        <f t="shared" si="42"/>
        <v>#REF!</v>
      </c>
      <c r="AE120" s="71">
        <f t="shared" si="43"/>
        <v>0</v>
      </c>
      <c r="AH120">
        <f t="shared" si="32"/>
        <v>2</v>
      </c>
      <c r="AI120" s="236">
        <f t="shared" si="33"/>
        <v>45457</v>
      </c>
      <c r="AJ120">
        <f t="shared" si="34"/>
        <v>0</v>
      </c>
      <c r="AK120">
        <f t="shared" si="35"/>
        <v>0</v>
      </c>
      <c r="AL120">
        <f t="shared" si="36"/>
        <v>0</v>
      </c>
      <c r="AM120">
        <f t="shared" si="37"/>
        <v>0</v>
      </c>
      <c r="AN120">
        <f t="shared" si="38"/>
        <v>0</v>
      </c>
    </row>
    <row r="121" spans="1:40" x14ac:dyDescent="0.35">
      <c r="A121" s="22"/>
      <c r="B121" s="6">
        <f>Database!A121</f>
        <v>120</v>
      </c>
      <c r="C121" s="6" t="str">
        <f>Database!B121</f>
        <v>Jan Lindberg</v>
      </c>
      <c r="D121" s="6" t="e">
        <f>Database!#REF!</f>
        <v>#REF!</v>
      </c>
      <c r="E121" s="31"/>
      <c r="F121" s="117">
        <f>Database!J121</f>
        <v>10</v>
      </c>
      <c r="G121" s="87">
        <f>Database!K121</f>
        <v>1</v>
      </c>
      <c r="H121" s="101" t="str">
        <f>Database!M121</f>
        <v>limpan199@gmail.com</v>
      </c>
      <c r="I121" s="83">
        <f>Database!L121</f>
        <v>2</v>
      </c>
      <c r="J121" s="83">
        <f>Database!P121</f>
        <v>0</v>
      </c>
      <c r="K121" s="101" t="e">
        <f>Database!#REF!</f>
        <v>#REF!</v>
      </c>
      <c r="L121" s="85" t="e">
        <f>Database!#REF!</f>
        <v>#REF!</v>
      </c>
      <c r="M121" s="86" t="e">
        <f>Database!#REF!</f>
        <v>#REF!</v>
      </c>
      <c r="N121" s="84" t="str">
        <f>Database!Q121</f>
        <v>ja</v>
      </c>
      <c r="O121" s="18">
        <f>Database!C121</f>
        <v>45521</v>
      </c>
      <c r="P121" s="18">
        <f>Database!D121</f>
        <v>45523</v>
      </c>
      <c r="Q121" s="67">
        <f t="shared" si="31"/>
        <v>2</v>
      </c>
      <c r="R121" s="8" t="str">
        <f>Database!H121</f>
        <v>ca. 1430</v>
      </c>
      <c r="S121" s="8"/>
      <c r="T121" s="8">
        <f t="shared" si="39"/>
        <v>2</v>
      </c>
      <c r="U121" s="70">
        <f>'booking nr'!R122</f>
        <v>1810</v>
      </c>
      <c r="V121" s="12">
        <f>IF(G121&gt;1,'booking nr'!AC122,0)</f>
        <v>0</v>
      </c>
      <c r="W121" s="12" t="e">
        <f>Database!#REF!</f>
        <v>#REF!</v>
      </c>
      <c r="X121" s="98" t="e">
        <f t="shared" si="40"/>
        <v>#REF!</v>
      </c>
      <c r="Y121" s="99">
        <f>IF(T121&lt;2,(statestik!M142*'book indtastning'!I121)+(statestik!M142*'book indtastning'!L121),0)</f>
        <v>0</v>
      </c>
      <c r="Z121" s="96">
        <f>IF(N121=$AG$2,(I121+L121)*Q121*'Indtastning data'!$D$10,0)</f>
        <v>0</v>
      </c>
      <c r="AA121" s="96" t="e">
        <f t="shared" si="41"/>
        <v>#REF!</v>
      </c>
      <c r="AB121" s="67"/>
      <c r="AC121" s="8"/>
      <c r="AD121" s="97" t="e">
        <f t="shared" si="42"/>
        <v>#REF!</v>
      </c>
      <c r="AE121" s="71">
        <f t="shared" si="43"/>
        <v>0</v>
      </c>
      <c r="AH121">
        <f t="shared" si="32"/>
        <v>2</v>
      </c>
      <c r="AI121" s="236">
        <f t="shared" si="33"/>
        <v>45521</v>
      </c>
      <c r="AJ121">
        <f t="shared" si="34"/>
        <v>0</v>
      </c>
      <c r="AK121">
        <f t="shared" si="35"/>
        <v>0</v>
      </c>
      <c r="AL121">
        <f t="shared" si="36"/>
        <v>0</v>
      </c>
      <c r="AM121">
        <f t="shared" si="37"/>
        <v>0</v>
      </c>
      <c r="AN121">
        <f t="shared" si="38"/>
        <v>0</v>
      </c>
    </row>
    <row r="122" spans="1:40" x14ac:dyDescent="0.35">
      <c r="A122" s="22"/>
      <c r="B122" s="6">
        <f>Database!A122</f>
        <v>121</v>
      </c>
      <c r="C122" s="6" t="str">
        <f>Database!B122</f>
        <v>Rikke W Eriksen</v>
      </c>
      <c r="D122" s="6" t="e">
        <f>Database!#REF!</f>
        <v>#REF!</v>
      </c>
      <c r="E122" s="31"/>
      <c r="F122" s="117">
        <f>Database!J122</f>
        <v>0</v>
      </c>
      <c r="G122" s="87">
        <f>Database!K122</f>
        <v>0</v>
      </c>
      <c r="H122" s="101">
        <f>Database!M122</f>
        <v>0</v>
      </c>
      <c r="I122" s="83">
        <f>Database!L122</f>
        <v>0</v>
      </c>
      <c r="J122" s="83">
        <f>Database!P122</f>
        <v>0</v>
      </c>
      <c r="K122" s="101" t="e">
        <f>Database!#REF!</f>
        <v>#REF!</v>
      </c>
      <c r="L122" s="85" t="e">
        <f>Database!#REF!</f>
        <v>#REF!</v>
      </c>
      <c r="M122" s="86" t="e">
        <f>Database!#REF!</f>
        <v>#REF!</v>
      </c>
      <c r="N122" s="84">
        <f>Database!Q122</f>
        <v>0</v>
      </c>
      <c r="O122" s="18">
        <f>Database!C122</f>
        <v>45471</v>
      </c>
      <c r="P122" s="18">
        <f>Database!D122</f>
        <v>45473</v>
      </c>
      <c r="Q122" s="67">
        <f t="shared" si="31"/>
        <v>2</v>
      </c>
      <c r="R122" s="8">
        <f>Database!H122</f>
        <v>0</v>
      </c>
      <c r="S122" s="23"/>
      <c r="T122" s="8">
        <f t="shared" si="39"/>
        <v>2</v>
      </c>
      <c r="U122" s="70">
        <f>'booking nr'!R123</f>
        <v>1810</v>
      </c>
      <c r="V122" s="12">
        <f>IF(G122&gt;1,'booking nr'!AC123,0)</f>
        <v>0</v>
      </c>
      <c r="W122" s="12" t="e">
        <f>Database!#REF!</f>
        <v>#REF!</v>
      </c>
      <c r="X122" s="98" t="e">
        <f t="shared" si="40"/>
        <v>#REF!</v>
      </c>
      <c r="Y122" s="99">
        <f>IF(T122&lt;2,(statestik!M143*'book indtastning'!I122)+(statestik!M143*'book indtastning'!L122),0)</f>
        <v>0</v>
      </c>
      <c r="Z122" s="96">
        <f>IF(N122=$AG$2,(I122+L122)*Q122*'Indtastning data'!$D$10,0)</f>
        <v>0</v>
      </c>
      <c r="AA122" s="96" t="e">
        <f t="shared" si="41"/>
        <v>#REF!</v>
      </c>
      <c r="AB122" s="67"/>
      <c r="AC122" s="8"/>
      <c r="AD122" s="97" t="e">
        <f t="shared" si="42"/>
        <v>#REF!</v>
      </c>
      <c r="AE122" s="71">
        <f t="shared" si="43"/>
        <v>0</v>
      </c>
      <c r="AF122" s="22"/>
      <c r="AH122">
        <f t="shared" si="32"/>
        <v>2</v>
      </c>
      <c r="AI122" s="236">
        <f t="shared" si="33"/>
        <v>45471</v>
      </c>
      <c r="AJ122">
        <f t="shared" si="34"/>
        <v>0</v>
      </c>
      <c r="AK122">
        <f t="shared" si="35"/>
        <v>0</v>
      </c>
      <c r="AL122">
        <f t="shared" si="36"/>
        <v>0</v>
      </c>
      <c r="AM122">
        <f t="shared" si="37"/>
        <v>0</v>
      </c>
      <c r="AN122">
        <f t="shared" si="38"/>
        <v>0</v>
      </c>
    </row>
    <row r="123" spans="1:40" x14ac:dyDescent="0.35">
      <c r="A123" s="6"/>
      <c r="B123" s="6">
        <f>Database!A123</f>
        <v>122</v>
      </c>
      <c r="C123" s="6" t="str">
        <f>Database!B123</f>
        <v>Benoden Faoja</v>
      </c>
      <c r="D123" s="6" t="e">
        <f>Database!#REF!</f>
        <v>#REF!</v>
      </c>
      <c r="E123" s="21"/>
      <c r="F123" s="117">
        <f>Database!J123</f>
        <v>0</v>
      </c>
      <c r="G123" s="87">
        <f>Database!K123</f>
        <v>1</v>
      </c>
      <c r="H123" s="101">
        <f>Database!M123</f>
        <v>0</v>
      </c>
      <c r="I123" s="83">
        <f>Database!L123</f>
        <v>2</v>
      </c>
      <c r="J123" s="83">
        <f>Database!P123</f>
        <v>0</v>
      </c>
      <c r="K123" s="101" t="e">
        <f>Database!#REF!</f>
        <v>#REF!</v>
      </c>
      <c r="L123" s="85" t="e">
        <f>Database!#REF!</f>
        <v>#REF!</v>
      </c>
      <c r="M123" s="86" t="e">
        <f>Database!#REF!</f>
        <v>#REF!</v>
      </c>
      <c r="N123" s="84" t="str">
        <f>Database!Q123</f>
        <v>ja</v>
      </c>
      <c r="O123" s="18">
        <f>Database!C123</f>
        <v>45474</v>
      </c>
      <c r="P123" s="18">
        <f>Database!D123</f>
        <v>45478</v>
      </c>
      <c r="Q123" s="67">
        <f t="shared" si="31"/>
        <v>4</v>
      </c>
      <c r="R123" s="8">
        <f>Database!H123</f>
        <v>0</v>
      </c>
      <c r="S123" s="23"/>
      <c r="T123" s="8">
        <f t="shared" si="39"/>
        <v>4</v>
      </c>
      <c r="U123" s="70">
        <f>'booking nr'!R124</f>
        <v>3620</v>
      </c>
      <c r="V123" s="12">
        <f>IF(G123&gt;1,'booking nr'!AC124,0)</f>
        <v>0</v>
      </c>
      <c r="W123" s="12" t="e">
        <f>Database!#REF!</f>
        <v>#REF!</v>
      </c>
      <c r="X123" s="98" t="e">
        <f t="shared" si="40"/>
        <v>#REF!</v>
      </c>
      <c r="Y123" s="99">
        <f>IF(T123&lt;2,(statestik!M144*'book indtastning'!I123)+(statestik!M144*'book indtastning'!L123),0)</f>
        <v>0</v>
      </c>
      <c r="Z123" s="96">
        <f>IF(N123=$AG$2,(I123+L123)*Q123*'Indtastning data'!$D$10,0)</f>
        <v>0</v>
      </c>
      <c r="AA123" s="96" t="e">
        <f t="shared" si="41"/>
        <v>#REF!</v>
      </c>
      <c r="AB123" s="67"/>
      <c r="AC123" s="8"/>
      <c r="AD123" s="97" t="e">
        <f t="shared" si="42"/>
        <v>#REF!</v>
      </c>
      <c r="AE123" s="71">
        <f t="shared" si="43"/>
        <v>0</v>
      </c>
      <c r="AF123" s="6"/>
      <c r="AH123">
        <f t="shared" si="32"/>
        <v>4</v>
      </c>
      <c r="AI123" s="236">
        <f t="shared" si="33"/>
        <v>45474</v>
      </c>
      <c r="AJ123">
        <f t="shared" si="34"/>
        <v>0</v>
      </c>
      <c r="AK123">
        <f t="shared" si="35"/>
        <v>0</v>
      </c>
      <c r="AL123">
        <f t="shared" si="36"/>
        <v>0</v>
      </c>
      <c r="AM123">
        <f t="shared" si="37"/>
        <v>0</v>
      </c>
      <c r="AN123">
        <f t="shared" si="38"/>
        <v>0</v>
      </c>
    </row>
    <row r="124" spans="1:40" x14ac:dyDescent="0.35">
      <c r="A124" s="6"/>
      <c r="B124" s="6">
        <f>Database!A124</f>
        <v>123</v>
      </c>
      <c r="C124" s="6" t="str">
        <f>Database!B124</f>
        <v>Britt Lundqvist</v>
      </c>
      <c r="D124" s="6" t="e">
        <f>Database!#REF!</f>
        <v>#REF!</v>
      </c>
      <c r="E124" s="91"/>
      <c r="F124" s="117">
        <f>Database!J124</f>
        <v>0</v>
      </c>
      <c r="G124" s="87">
        <f>Database!K124</f>
        <v>1</v>
      </c>
      <c r="H124" s="101">
        <f>Database!M124</f>
        <v>0</v>
      </c>
      <c r="I124" s="83">
        <f>Database!L124</f>
        <v>2</v>
      </c>
      <c r="J124" s="83">
        <f>Database!P124</f>
        <v>0</v>
      </c>
      <c r="K124" s="101" t="e">
        <f>Database!#REF!</f>
        <v>#REF!</v>
      </c>
      <c r="L124" s="85" t="e">
        <f>Database!#REF!</f>
        <v>#REF!</v>
      </c>
      <c r="M124" s="86" t="e">
        <f>Database!#REF!</f>
        <v>#REF!</v>
      </c>
      <c r="N124" s="84" t="str">
        <f>Database!Q124</f>
        <v>ja</v>
      </c>
      <c r="O124" s="18">
        <f>Database!C124</f>
        <v>45478</v>
      </c>
      <c r="P124" s="18">
        <f>Database!D124</f>
        <v>45482</v>
      </c>
      <c r="Q124" s="67">
        <f t="shared" si="31"/>
        <v>4</v>
      </c>
      <c r="R124" s="8">
        <f>Database!H124</f>
        <v>0</v>
      </c>
      <c r="S124" s="23"/>
      <c r="T124" s="8">
        <f t="shared" si="39"/>
        <v>4</v>
      </c>
      <c r="U124" s="70">
        <f>'booking nr'!R125</f>
        <v>3620</v>
      </c>
      <c r="V124" s="12">
        <f>IF(G124&gt;1,'booking nr'!AC125,0)</f>
        <v>0</v>
      </c>
      <c r="W124" s="12" t="e">
        <f>Database!#REF!</f>
        <v>#REF!</v>
      </c>
      <c r="X124" s="98" t="e">
        <f t="shared" si="40"/>
        <v>#REF!</v>
      </c>
      <c r="Y124" s="99">
        <f>IF(T124&lt;2,(statestik!M145*'book indtastning'!I124)+(statestik!M145*'book indtastning'!L124),0)</f>
        <v>0</v>
      </c>
      <c r="Z124" s="96">
        <f>IF(N124=$AG$2,(I124+L124)*Q124*'Indtastning data'!$D$10,0)</f>
        <v>0</v>
      </c>
      <c r="AA124" s="96" t="e">
        <f t="shared" si="41"/>
        <v>#REF!</v>
      </c>
      <c r="AB124" s="67"/>
      <c r="AC124" s="8"/>
      <c r="AD124" s="97" t="e">
        <f t="shared" si="42"/>
        <v>#REF!</v>
      </c>
      <c r="AE124" s="71">
        <f t="shared" si="43"/>
        <v>0</v>
      </c>
      <c r="AF124" s="6"/>
      <c r="AH124">
        <f t="shared" si="32"/>
        <v>4</v>
      </c>
      <c r="AI124" s="236">
        <f t="shared" si="33"/>
        <v>45478</v>
      </c>
      <c r="AJ124">
        <f t="shared" si="34"/>
        <v>0</v>
      </c>
      <c r="AK124">
        <f t="shared" si="35"/>
        <v>0</v>
      </c>
      <c r="AL124">
        <f t="shared" si="36"/>
        <v>0</v>
      </c>
      <c r="AM124">
        <f t="shared" si="37"/>
        <v>0</v>
      </c>
      <c r="AN124">
        <f t="shared" si="38"/>
        <v>0</v>
      </c>
    </row>
    <row r="125" spans="1:40" x14ac:dyDescent="0.35">
      <c r="A125" s="6"/>
      <c r="B125" s="6">
        <f>Database!A125</f>
        <v>124</v>
      </c>
      <c r="C125" s="6" t="str">
        <f>Database!B125</f>
        <v>Sigrid Lenric Forss</v>
      </c>
      <c r="D125" s="6" t="e">
        <f>Database!#REF!</f>
        <v>#REF!</v>
      </c>
      <c r="E125" s="21"/>
      <c r="F125" s="117">
        <f>Database!J125</f>
        <v>0</v>
      </c>
      <c r="G125" s="87">
        <f>Database!K125</f>
        <v>2</v>
      </c>
      <c r="H125" s="101" t="str">
        <f>Database!M125</f>
        <v>sigridforss@gmail.com</v>
      </c>
      <c r="I125" s="83">
        <f>Database!L125</f>
        <v>4</v>
      </c>
      <c r="J125" s="83" t="str">
        <f>Database!P125</f>
        <v>nej</v>
      </c>
      <c r="K125" s="101" t="e">
        <f>Database!#REF!</f>
        <v>#REF!</v>
      </c>
      <c r="L125" s="85" t="e">
        <f>Database!#REF!</f>
        <v>#REF!</v>
      </c>
      <c r="M125" s="86" t="e">
        <f>Database!#REF!</f>
        <v>#REF!</v>
      </c>
      <c r="N125" s="84" t="str">
        <f>Database!Q125</f>
        <v>ja</v>
      </c>
      <c r="O125" s="18">
        <f>Database!C125</f>
        <v>45556</v>
      </c>
      <c r="P125" s="18">
        <f>Database!D125</f>
        <v>45558</v>
      </c>
      <c r="Q125" s="67">
        <f t="shared" si="31"/>
        <v>2</v>
      </c>
      <c r="R125" s="8">
        <f>Database!H125</f>
        <v>0</v>
      </c>
      <c r="S125" s="23"/>
      <c r="T125" s="8">
        <f t="shared" si="39"/>
        <v>2</v>
      </c>
      <c r="U125" s="70">
        <f>'booking nr'!R126</f>
        <v>1810</v>
      </c>
      <c r="V125" s="12" t="e">
        <f>IF(G125&gt;1,'booking nr'!AC126,0)</f>
        <v>#REF!</v>
      </c>
      <c r="W125" s="12" t="e">
        <f>Database!#REF!</f>
        <v>#REF!</v>
      </c>
      <c r="X125" s="98" t="e">
        <f t="shared" si="40"/>
        <v>#REF!</v>
      </c>
      <c r="Y125" s="99">
        <f>IF(T125&lt;2,(statestik!M146*'book indtastning'!I125)+(statestik!M146*'book indtastning'!L125),0)</f>
        <v>0</v>
      </c>
      <c r="Z125" s="96">
        <f>IF(N125=$AG$2,(I125+L125)*Q125*'Indtastning data'!$D$10,0)</f>
        <v>0</v>
      </c>
      <c r="AA125" s="96" t="e">
        <f t="shared" si="41"/>
        <v>#REF!</v>
      </c>
      <c r="AB125" s="67"/>
      <c r="AC125" s="8"/>
      <c r="AD125" s="97" t="e">
        <f t="shared" si="42"/>
        <v>#REF!</v>
      </c>
      <c r="AE125" s="71">
        <f t="shared" si="43"/>
        <v>0</v>
      </c>
      <c r="AF125" s="6"/>
      <c r="AH125">
        <f t="shared" si="32"/>
        <v>2</v>
      </c>
      <c r="AI125" s="236">
        <f t="shared" si="33"/>
        <v>45556</v>
      </c>
      <c r="AJ125">
        <f t="shared" si="34"/>
        <v>0</v>
      </c>
      <c r="AK125">
        <f t="shared" si="35"/>
        <v>0</v>
      </c>
      <c r="AL125">
        <f t="shared" si="36"/>
        <v>0</v>
      </c>
      <c r="AM125">
        <f t="shared" si="37"/>
        <v>0</v>
      </c>
      <c r="AN125">
        <f t="shared" si="38"/>
        <v>0</v>
      </c>
    </row>
    <row r="126" spans="1:40" x14ac:dyDescent="0.35">
      <c r="A126" s="6"/>
      <c r="B126" s="6">
        <f>Database!A126</f>
        <v>125</v>
      </c>
      <c r="C126" s="6" t="str">
        <f>Database!B126</f>
        <v>Jenny Warnerbring</v>
      </c>
      <c r="D126" s="6" t="e">
        <f>Database!#REF!</f>
        <v>#REF!</v>
      </c>
      <c r="E126" s="21"/>
      <c r="F126" s="117">
        <f>Database!J126</f>
        <v>0</v>
      </c>
      <c r="G126" s="87">
        <f>Database!K126</f>
        <v>0</v>
      </c>
      <c r="H126" s="101">
        <f>Database!M126</f>
        <v>0</v>
      </c>
      <c r="I126" s="83">
        <f>Database!L126</f>
        <v>0</v>
      </c>
      <c r="J126" s="83">
        <f>Database!P126</f>
        <v>0</v>
      </c>
      <c r="K126" s="101" t="e">
        <f>Database!#REF!</f>
        <v>#REF!</v>
      </c>
      <c r="L126" s="85" t="e">
        <f>Database!#REF!</f>
        <v>#REF!</v>
      </c>
      <c r="M126" s="86" t="e">
        <f>Database!#REF!</f>
        <v>#REF!</v>
      </c>
      <c r="N126" s="84">
        <f>Database!Q126</f>
        <v>0</v>
      </c>
      <c r="O126" s="18">
        <f>Database!C126</f>
        <v>45509</v>
      </c>
      <c r="P126" s="18">
        <f>Database!D126</f>
        <v>45511</v>
      </c>
      <c r="Q126" s="67">
        <f t="shared" si="31"/>
        <v>2</v>
      </c>
      <c r="R126" s="8">
        <f>Database!H126</f>
        <v>0</v>
      </c>
      <c r="S126" s="23"/>
      <c r="T126" s="8">
        <f t="shared" si="39"/>
        <v>2</v>
      </c>
      <c r="U126" s="70">
        <f>'booking nr'!R127</f>
        <v>1810</v>
      </c>
      <c r="V126" s="12">
        <f>IF(G126&gt;1,'booking nr'!AC127,0)</f>
        <v>0</v>
      </c>
      <c r="W126" s="12" t="e">
        <f>Database!#REF!</f>
        <v>#REF!</v>
      </c>
      <c r="X126" s="98" t="e">
        <f t="shared" si="40"/>
        <v>#REF!</v>
      </c>
      <c r="Y126" s="99">
        <f>IF(T126&lt;2,(statestik!M147*'book indtastning'!I126)+(statestik!M147*'book indtastning'!L126),0)</f>
        <v>0</v>
      </c>
      <c r="Z126" s="96">
        <f>IF(N126=$AG$2,(I126+L126)*Q126*'Indtastning data'!$D$10,0)</f>
        <v>0</v>
      </c>
      <c r="AA126" s="96" t="e">
        <f t="shared" si="41"/>
        <v>#REF!</v>
      </c>
      <c r="AB126" s="67"/>
      <c r="AC126" s="8"/>
      <c r="AD126" s="97" t="e">
        <f t="shared" si="42"/>
        <v>#REF!</v>
      </c>
      <c r="AE126" s="71">
        <f t="shared" si="43"/>
        <v>0</v>
      </c>
      <c r="AF126" s="6"/>
      <c r="AH126">
        <f t="shared" si="32"/>
        <v>2</v>
      </c>
      <c r="AI126" s="236">
        <f t="shared" si="33"/>
        <v>45509</v>
      </c>
      <c r="AJ126">
        <f t="shared" si="34"/>
        <v>0</v>
      </c>
      <c r="AK126">
        <f t="shared" si="35"/>
        <v>0</v>
      </c>
      <c r="AL126">
        <f t="shared" si="36"/>
        <v>0</v>
      </c>
      <c r="AM126">
        <f t="shared" si="37"/>
        <v>0</v>
      </c>
      <c r="AN126">
        <f t="shared" si="38"/>
        <v>0</v>
      </c>
    </row>
    <row r="127" spans="1:40" x14ac:dyDescent="0.35">
      <c r="A127" s="6"/>
      <c r="B127" s="6">
        <f>Database!A127</f>
        <v>126</v>
      </c>
      <c r="C127" s="6" t="str">
        <f>Database!B127</f>
        <v>Sonja S. Mogensen</v>
      </c>
      <c r="D127" s="6" t="e">
        <f>Database!#REF!</f>
        <v>#REF!</v>
      </c>
      <c r="E127" s="21"/>
      <c r="F127" s="117">
        <f>Database!J127</f>
        <v>0</v>
      </c>
      <c r="G127" s="87">
        <f>Database!K127</f>
        <v>0</v>
      </c>
      <c r="H127" s="101">
        <f>Database!M127</f>
        <v>0</v>
      </c>
      <c r="I127" s="83">
        <f>Database!L127</f>
        <v>0</v>
      </c>
      <c r="J127" s="83">
        <f>Database!P127</f>
        <v>0</v>
      </c>
      <c r="K127" s="101" t="e">
        <f>Database!#REF!</f>
        <v>#REF!</v>
      </c>
      <c r="L127" s="85" t="e">
        <f>Database!#REF!</f>
        <v>#REF!</v>
      </c>
      <c r="M127" s="86" t="e">
        <f>Database!#REF!</f>
        <v>#REF!</v>
      </c>
      <c r="N127" s="84" t="str">
        <f>Database!Q127</f>
        <v>ja</v>
      </c>
      <c r="O127" s="18">
        <f>Database!C127</f>
        <v>45506</v>
      </c>
      <c r="P127" s="18">
        <f>Database!D127</f>
        <v>45508</v>
      </c>
      <c r="Q127" s="67">
        <f t="shared" si="31"/>
        <v>2</v>
      </c>
      <c r="R127" s="8">
        <f>Database!H127</f>
        <v>0</v>
      </c>
      <c r="S127" s="8"/>
      <c r="T127" s="8">
        <f t="shared" si="39"/>
        <v>2</v>
      </c>
      <c r="U127" s="70">
        <f>'booking nr'!R128</f>
        <v>1810</v>
      </c>
      <c r="V127" s="12">
        <f>IF(G127&gt;1,'booking nr'!AC128,0)</f>
        <v>0</v>
      </c>
      <c r="W127" s="12" t="e">
        <f>Database!#REF!</f>
        <v>#REF!</v>
      </c>
      <c r="X127" s="98" t="e">
        <f t="shared" si="40"/>
        <v>#REF!</v>
      </c>
      <c r="Y127" s="99">
        <f>IF(T127&lt;2,(statestik!M148*'book indtastning'!I127)+(statestik!M148*'book indtastning'!L127),0)</f>
        <v>0</v>
      </c>
      <c r="Z127" s="96">
        <f>IF(N127=$AG$2,(I127+L127)*Q127*'Indtastning data'!$D$10,0)</f>
        <v>0</v>
      </c>
      <c r="AA127" s="96" t="e">
        <f t="shared" si="41"/>
        <v>#REF!</v>
      </c>
      <c r="AB127" s="67"/>
      <c r="AC127" s="8"/>
      <c r="AD127" s="97" t="e">
        <f t="shared" si="42"/>
        <v>#REF!</v>
      </c>
      <c r="AE127" s="71">
        <f t="shared" si="43"/>
        <v>0</v>
      </c>
      <c r="AF127" s="6"/>
      <c r="AH127">
        <f t="shared" si="32"/>
        <v>2</v>
      </c>
      <c r="AI127" s="236">
        <f t="shared" si="33"/>
        <v>45506</v>
      </c>
      <c r="AJ127">
        <f t="shared" si="34"/>
        <v>0</v>
      </c>
      <c r="AK127">
        <f t="shared" si="35"/>
        <v>0</v>
      </c>
      <c r="AL127">
        <f t="shared" si="36"/>
        <v>0</v>
      </c>
      <c r="AM127">
        <f t="shared" si="37"/>
        <v>0</v>
      </c>
      <c r="AN127">
        <f t="shared" si="38"/>
        <v>0</v>
      </c>
    </row>
    <row r="128" spans="1:40" x14ac:dyDescent="0.35">
      <c r="A128" s="6"/>
      <c r="B128" s="6">
        <f>Database!A128</f>
        <v>127</v>
      </c>
      <c r="C128" s="6" t="str">
        <f>Database!B128</f>
        <v>Joan Reed</v>
      </c>
      <c r="D128" s="6" t="e">
        <f>Database!#REF!</f>
        <v>#REF!</v>
      </c>
      <c r="E128" s="21"/>
      <c r="F128" s="117">
        <f>Database!J128</f>
        <v>0</v>
      </c>
      <c r="G128" s="87">
        <f>Database!K128</f>
        <v>1</v>
      </c>
      <c r="H128" s="101">
        <f>Database!M128</f>
        <v>0</v>
      </c>
      <c r="I128" s="83">
        <f>Database!L128</f>
        <v>2</v>
      </c>
      <c r="J128" s="83">
        <f>Database!P128</f>
        <v>0</v>
      </c>
      <c r="K128" s="101" t="e">
        <f>Database!#REF!</f>
        <v>#REF!</v>
      </c>
      <c r="L128" s="85" t="e">
        <f>Database!#REF!</f>
        <v>#REF!</v>
      </c>
      <c r="M128" s="86" t="e">
        <f>Database!#REF!</f>
        <v>#REF!</v>
      </c>
      <c r="N128" s="84" t="str">
        <f>Database!Q128</f>
        <v>nej</v>
      </c>
      <c r="O128" s="18">
        <f>Database!C128</f>
        <v>45509</v>
      </c>
      <c r="P128" s="18">
        <f>Database!D128</f>
        <v>45511</v>
      </c>
      <c r="Q128" s="67">
        <f t="shared" si="31"/>
        <v>2</v>
      </c>
      <c r="R128" s="8">
        <f>Database!H128</f>
        <v>0</v>
      </c>
      <c r="S128" s="8"/>
      <c r="T128" s="8">
        <f t="shared" si="39"/>
        <v>2</v>
      </c>
      <c r="U128" s="70">
        <f>'booking nr'!R129</f>
        <v>1810</v>
      </c>
      <c r="V128" s="12">
        <f>IF(G128&gt;1,'booking nr'!AC129,0)</f>
        <v>0</v>
      </c>
      <c r="W128" s="12" t="e">
        <f>Database!#REF!</f>
        <v>#REF!</v>
      </c>
      <c r="X128" s="98" t="e">
        <f t="shared" si="40"/>
        <v>#REF!</v>
      </c>
      <c r="Y128" s="99">
        <f>IF(T128&lt;2,(statestik!M149*'book indtastning'!I128)+(statestik!M149*'book indtastning'!L128),0)</f>
        <v>0</v>
      </c>
      <c r="Z128" s="96">
        <f>IF(N128=$AG$2,(I128+L128)*Q128*'Indtastning data'!$D$10,0)</f>
        <v>0</v>
      </c>
      <c r="AA128" s="96" t="e">
        <f t="shared" si="41"/>
        <v>#REF!</v>
      </c>
      <c r="AB128" s="67"/>
      <c r="AC128" s="8"/>
      <c r="AD128" s="97" t="e">
        <f t="shared" si="42"/>
        <v>#REF!</v>
      </c>
      <c r="AE128" s="71">
        <f t="shared" si="43"/>
        <v>0</v>
      </c>
      <c r="AF128" s="6"/>
      <c r="AH128">
        <f t="shared" si="32"/>
        <v>2</v>
      </c>
      <c r="AI128" s="236">
        <f t="shared" si="33"/>
        <v>45509</v>
      </c>
      <c r="AJ128">
        <f t="shared" si="34"/>
        <v>0</v>
      </c>
      <c r="AK128">
        <f t="shared" si="35"/>
        <v>0</v>
      </c>
      <c r="AL128">
        <f t="shared" si="36"/>
        <v>0</v>
      </c>
      <c r="AM128">
        <f t="shared" si="37"/>
        <v>0</v>
      </c>
      <c r="AN128">
        <f t="shared" si="38"/>
        <v>0</v>
      </c>
    </row>
    <row r="129" spans="1:40" x14ac:dyDescent="0.35">
      <c r="A129" s="6"/>
      <c r="B129" s="6">
        <f>Database!A129</f>
        <v>128</v>
      </c>
      <c r="C129" s="6" t="str">
        <f>Database!B129</f>
        <v>Anette Møllebæk</v>
      </c>
      <c r="D129" s="6" t="e">
        <f>Database!#REF!</f>
        <v>#REF!</v>
      </c>
      <c r="E129" s="21"/>
      <c r="F129" s="117">
        <f>Database!J129</f>
        <v>0</v>
      </c>
      <c r="G129" s="87">
        <f>Database!K129</f>
        <v>1</v>
      </c>
      <c r="H129" s="101">
        <f>Database!M129</f>
        <v>0</v>
      </c>
      <c r="I129" s="83">
        <f>Database!L129</f>
        <v>2</v>
      </c>
      <c r="J129" s="83">
        <f>Database!P129</f>
        <v>0</v>
      </c>
      <c r="K129" s="101" t="e">
        <f>Database!#REF!</f>
        <v>#REF!</v>
      </c>
      <c r="L129" s="85" t="e">
        <f>Database!#REF!</f>
        <v>#REF!</v>
      </c>
      <c r="M129" s="86" t="e">
        <f>Database!#REF!</f>
        <v>#REF!</v>
      </c>
      <c r="N129" s="84" t="str">
        <f>Database!Q129</f>
        <v>ja</v>
      </c>
      <c r="O129" s="18">
        <f>Database!C129</f>
        <v>45525</v>
      </c>
      <c r="P129" s="18">
        <f>Database!D129</f>
        <v>45528</v>
      </c>
      <c r="Q129" s="67">
        <f t="shared" si="31"/>
        <v>3</v>
      </c>
      <c r="R129" s="8" t="str">
        <f>Database!H129</f>
        <v>14:00</v>
      </c>
      <c r="S129" s="8"/>
      <c r="T129" s="8">
        <f t="shared" si="39"/>
        <v>3</v>
      </c>
      <c r="U129" s="70">
        <f>'booking nr'!R130</f>
        <v>2715</v>
      </c>
      <c r="V129" s="12">
        <f>IF(G129&gt;1,'booking nr'!AC130,0)</f>
        <v>0</v>
      </c>
      <c r="W129" s="12" t="e">
        <f>Database!#REF!</f>
        <v>#REF!</v>
      </c>
      <c r="X129" s="98" t="e">
        <f t="shared" si="40"/>
        <v>#REF!</v>
      </c>
      <c r="Y129" s="99">
        <f>IF(T129&lt;2,(statestik!M150*'book indtastning'!I129)+(statestik!M150*'book indtastning'!L129),0)</f>
        <v>0</v>
      </c>
      <c r="Z129" s="96">
        <f>IF(N129=$AG$2,(I129+L129)*Q129*'Indtastning data'!$D$10,0)</f>
        <v>0</v>
      </c>
      <c r="AA129" s="96" t="e">
        <f t="shared" si="41"/>
        <v>#REF!</v>
      </c>
      <c r="AB129" s="67"/>
      <c r="AC129" s="8"/>
      <c r="AD129" s="97" t="e">
        <f t="shared" si="42"/>
        <v>#REF!</v>
      </c>
      <c r="AE129" s="71">
        <f t="shared" si="43"/>
        <v>0</v>
      </c>
      <c r="AF129" s="6"/>
      <c r="AH129">
        <f t="shared" si="32"/>
        <v>3</v>
      </c>
      <c r="AI129" s="236">
        <f t="shared" si="33"/>
        <v>45525</v>
      </c>
      <c r="AJ129">
        <f t="shared" si="34"/>
        <v>0</v>
      </c>
      <c r="AK129">
        <f t="shared" si="35"/>
        <v>0</v>
      </c>
      <c r="AL129">
        <f t="shared" si="36"/>
        <v>0</v>
      </c>
      <c r="AM129">
        <f t="shared" si="37"/>
        <v>0</v>
      </c>
      <c r="AN129">
        <f t="shared" si="38"/>
        <v>0</v>
      </c>
    </row>
    <row r="130" spans="1:40" x14ac:dyDescent="0.35">
      <c r="A130" s="6"/>
      <c r="B130" s="6">
        <f>Database!A130</f>
        <v>129</v>
      </c>
      <c r="C130" s="6" t="str">
        <f>Database!B130</f>
        <v>Britta Thunbo</v>
      </c>
      <c r="D130" s="6" t="e">
        <f>Database!#REF!</f>
        <v>#REF!</v>
      </c>
      <c r="E130" s="21"/>
      <c r="F130" s="117">
        <f>Database!J130</f>
        <v>10</v>
      </c>
      <c r="G130" s="87">
        <f>Database!K130</f>
        <v>1</v>
      </c>
      <c r="H130" s="101" t="str">
        <f>Database!M130</f>
        <v>brittathunbo@gmail.com</v>
      </c>
      <c r="I130" s="83">
        <f>Database!L130</f>
        <v>2</v>
      </c>
      <c r="J130" s="83">
        <f>Database!P130</f>
        <v>0</v>
      </c>
      <c r="K130" s="101" t="e">
        <f>Database!#REF!</f>
        <v>#REF!</v>
      </c>
      <c r="L130" s="85" t="e">
        <f>Database!#REF!</f>
        <v>#REF!</v>
      </c>
      <c r="M130" s="86" t="e">
        <f>Database!#REF!</f>
        <v>#REF!</v>
      </c>
      <c r="N130" s="84" t="str">
        <f>Database!Q130</f>
        <v>ja</v>
      </c>
      <c r="O130" s="18">
        <f>Database!C130</f>
        <v>45548</v>
      </c>
      <c r="P130" s="18">
        <f>Database!D130</f>
        <v>45555</v>
      </c>
      <c r="Q130" s="67">
        <f t="shared" si="31"/>
        <v>7</v>
      </c>
      <c r="R130" s="8">
        <f>Database!H130</f>
        <v>0</v>
      </c>
      <c r="S130" s="8"/>
      <c r="T130" s="8">
        <f t="shared" si="39"/>
        <v>7</v>
      </c>
      <c r="U130" s="70">
        <f>'booking nr'!R131</f>
        <v>6335</v>
      </c>
      <c r="V130" s="12">
        <f>IF(G130&gt;1,'booking nr'!AC131,0)</f>
        <v>0</v>
      </c>
      <c r="W130" s="12" t="e">
        <f>Database!#REF!</f>
        <v>#REF!</v>
      </c>
      <c r="X130" s="98" t="e">
        <f t="shared" si="40"/>
        <v>#REF!</v>
      </c>
      <c r="Y130" s="99">
        <f>IF(T130&lt;2,(statestik!M151*'book indtastning'!I130)+(statestik!M151*'book indtastning'!L130),0)</f>
        <v>0</v>
      </c>
      <c r="Z130" s="96">
        <f>IF(N130=$AG$2,(I130+L130)*Q130*'Indtastning data'!$D$10,0)</f>
        <v>0</v>
      </c>
      <c r="AA130" s="96" t="e">
        <f t="shared" si="41"/>
        <v>#REF!</v>
      </c>
      <c r="AB130" s="67"/>
      <c r="AC130" s="8"/>
      <c r="AD130" s="97" t="e">
        <f t="shared" si="42"/>
        <v>#REF!</v>
      </c>
      <c r="AE130" s="71">
        <f t="shared" si="43"/>
        <v>0</v>
      </c>
      <c r="AF130" s="6"/>
      <c r="AH130">
        <f t="shared" si="32"/>
        <v>7</v>
      </c>
      <c r="AI130" s="236">
        <f t="shared" si="33"/>
        <v>45548</v>
      </c>
      <c r="AJ130">
        <f t="shared" si="34"/>
        <v>0</v>
      </c>
      <c r="AK130">
        <f t="shared" si="35"/>
        <v>0</v>
      </c>
      <c r="AL130">
        <f t="shared" si="36"/>
        <v>0</v>
      </c>
      <c r="AM130">
        <f t="shared" si="37"/>
        <v>0</v>
      </c>
      <c r="AN130">
        <f t="shared" si="38"/>
        <v>0</v>
      </c>
    </row>
    <row r="131" spans="1:40" x14ac:dyDescent="0.35">
      <c r="A131" s="6"/>
      <c r="B131" s="6">
        <f>Database!A131</f>
        <v>130</v>
      </c>
      <c r="C131" s="6" t="str">
        <f>Database!B131</f>
        <v>Lene Birkholm</v>
      </c>
      <c r="D131" s="6" t="e">
        <f>Database!#REF!</f>
        <v>#REF!</v>
      </c>
      <c r="E131" s="21"/>
      <c r="F131" s="117">
        <f>Database!J131</f>
        <v>0</v>
      </c>
      <c r="G131" s="87">
        <f>Database!K131</f>
        <v>1</v>
      </c>
      <c r="H131" s="101">
        <f>Database!M131</f>
        <v>0</v>
      </c>
      <c r="I131" s="83">
        <f>Database!L131</f>
        <v>2</v>
      </c>
      <c r="J131" s="83">
        <f>Database!P131</f>
        <v>0</v>
      </c>
      <c r="K131" s="101" t="e">
        <f>Database!#REF!</f>
        <v>#REF!</v>
      </c>
      <c r="L131" s="85" t="e">
        <f>Database!#REF!</f>
        <v>#REF!</v>
      </c>
      <c r="M131" s="86" t="e">
        <f>Database!#REF!</f>
        <v>#REF!</v>
      </c>
      <c r="N131" s="84" t="str">
        <f>Database!Q131</f>
        <v>ja</v>
      </c>
      <c r="O131" s="18">
        <f>Database!C131</f>
        <v>45558</v>
      </c>
      <c r="P131" s="18">
        <f>Database!D131</f>
        <v>45563</v>
      </c>
      <c r="Q131" s="67">
        <f t="shared" ref="Q131:Q194" si="44">P131-O131</f>
        <v>5</v>
      </c>
      <c r="R131" s="8">
        <f>Database!H131</f>
        <v>0</v>
      </c>
      <c r="S131" s="8"/>
      <c r="T131" s="8">
        <f t="shared" si="39"/>
        <v>5</v>
      </c>
      <c r="U131" s="70">
        <f>'booking nr'!R132</f>
        <v>4525</v>
      </c>
      <c r="V131" s="12">
        <f>IF(G131&gt;1,'booking nr'!AC132,0)</f>
        <v>0</v>
      </c>
      <c r="W131" s="12" t="e">
        <f>Database!#REF!</f>
        <v>#REF!</v>
      </c>
      <c r="X131" s="98" t="e">
        <f t="shared" si="40"/>
        <v>#REF!</v>
      </c>
      <c r="Y131" s="99">
        <f>IF(T131&lt;2,(statestik!M152*'book indtastning'!I131)+(statestik!M152*'book indtastning'!L131),0)</f>
        <v>0</v>
      </c>
      <c r="Z131" s="96">
        <f>IF(N131=$AG$2,(I131+L131)*Q131*'Indtastning data'!$D$10,0)</f>
        <v>0</v>
      </c>
      <c r="AA131" s="96" t="e">
        <f t="shared" si="41"/>
        <v>#REF!</v>
      </c>
      <c r="AB131" s="67"/>
      <c r="AC131" s="8"/>
      <c r="AD131" s="97" t="e">
        <f t="shared" si="42"/>
        <v>#REF!</v>
      </c>
      <c r="AE131" s="71">
        <f t="shared" si="43"/>
        <v>0</v>
      </c>
      <c r="AF131" s="6"/>
      <c r="AH131">
        <f t="shared" si="32"/>
        <v>5</v>
      </c>
      <c r="AI131" s="236">
        <f t="shared" si="33"/>
        <v>45558</v>
      </c>
      <c r="AJ131">
        <f t="shared" si="34"/>
        <v>0</v>
      </c>
      <c r="AK131">
        <f t="shared" si="35"/>
        <v>0</v>
      </c>
      <c r="AL131">
        <f t="shared" si="36"/>
        <v>0</v>
      </c>
      <c r="AM131">
        <f t="shared" si="37"/>
        <v>0</v>
      </c>
      <c r="AN131">
        <f t="shared" si="38"/>
        <v>0</v>
      </c>
    </row>
    <row r="132" spans="1:40" x14ac:dyDescent="0.35">
      <c r="A132" s="6"/>
      <c r="B132" s="6">
        <f>Database!A132</f>
        <v>131</v>
      </c>
      <c r="C132" s="6" t="str">
        <f>Database!B132</f>
        <v>Brita Jursza</v>
      </c>
      <c r="D132" s="6" t="e">
        <f>Database!#REF!</f>
        <v>#REF!</v>
      </c>
      <c r="E132" s="21"/>
      <c r="F132" s="117">
        <f>Database!J132</f>
        <v>0</v>
      </c>
      <c r="G132" s="87">
        <f>Database!K132</f>
        <v>1</v>
      </c>
      <c r="H132" s="101">
        <f>Database!M132</f>
        <v>0</v>
      </c>
      <c r="I132" s="83">
        <f>Database!L132</f>
        <v>2</v>
      </c>
      <c r="J132" s="83">
        <f>Database!P132</f>
        <v>0</v>
      </c>
      <c r="K132" s="101" t="e">
        <f>Database!#REF!</f>
        <v>#REF!</v>
      </c>
      <c r="L132" s="85" t="e">
        <f>Database!#REF!</f>
        <v>#REF!</v>
      </c>
      <c r="M132" s="86" t="e">
        <f>Database!#REF!</f>
        <v>#REF!</v>
      </c>
      <c r="N132" s="84" t="str">
        <f>Database!Q132</f>
        <v>nej</v>
      </c>
      <c r="O132" s="18">
        <f>Database!C132</f>
        <v>45516</v>
      </c>
      <c r="P132" s="18">
        <f>Database!D132</f>
        <v>45518</v>
      </c>
      <c r="Q132" s="67">
        <f t="shared" si="44"/>
        <v>2</v>
      </c>
      <c r="R132" s="8">
        <f>Database!H132</f>
        <v>0</v>
      </c>
      <c r="S132" s="8"/>
      <c r="T132" s="8">
        <f t="shared" si="39"/>
        <v>2</v>
      </c>
      <c r="U132" s="70">
        <f>'booking nr'!R133</f>
        <v>1810</v>
      </c>
      <c r="V132" s="12">
        <f>IF(G132&gt;1,'booking nr'!AC133,0)</f>
        <v>0</v>
      </c>
      <c r="W132" s="12" t="e">
        <f>Database!#REF!</f>
        <v>#REF!</v>
      </c>
      <c r="X132" s="98" t="e">
        <f t="shared" si="40"/>
        <v>#REF!</v>
      </c>
      <c r="Y132" s="99">
        <f>IF(T132&lt;2,(statestik!M153*'book indtastning'!I132)+(statestik!M153*'book indtastning'!L132),0)</f>
        <v>0</v>
      </c>
      <c r="Z132" s="96">
        <f>IF(N132=$AG$2,(I132+L132)*Q132*'Indtastning data'!$D$10,0)</f>
        <v>0</v>
      </c>
      <c r="AA132" s="96" t="e">
        <f t="shared" si="41"/>
        <v>#REF!</v>
      </c>
      <c r="AB132" s="67"/>
      <c r="AC132" s="8"/>
      <c r="AD132" s="97" t="e">
        <f t="shared" si="42"/>
        <v>#REF!</v>
      </c>
      <c r="AE132" s="71">
        <f t="shared" si="43"/>
        <v>0</v>
      </c>
      <c r="AF132" s="6"/>
      <c r="AH132">
        <f t="shared" si="32"/>
        <v>2</v>
      </c>
      <c r="AI132" s="236">
        <f t="shared" si="33"/>
        <v>45516</v>
      </c>
      <c r="AJ132">
        <f t="shared" si="34"/>
        <v>0</v>
      </c>
      <c r="AK132">
        <f t="shared" si="35"/>
        <v>0</v>
      </c>
      <c r="AL132">
        <f t="shared" si="36"/>
        <v>0</v>
      </c>
      <c r="AM132">
        <f t="shared" si="37"/>
        <v>0</v>
      </c>
      <c r="AN132">
        <f t="shared" si="38"/>
        <v>0</v>
      </c>
    </row>
    <row r="133" spans="1:40" x14ac:dyDescent="0.35">
      <c r="A133" s="6"/>
      <c r="B133" s="6">
        <f>Database!A133</f>
        <v>132</v>
      </c>
      <c r="C133" s="6" t="str">
        <f>Database!B133</f>
        <v>Peter Evertsen</v>
      </c>
      <c r="D133" s="6" t="e">
        <f>Database!#REF!</f>
        <v>#REF!</v>
      </c>
      <c r="E133" s="21"/>
      <c r="F133" s="117">
        <f>Database!J133</f>
        <v>0</v>
      </c>
      <c r="G133" s="87">
        <f>Database!K133</f>
        <v>1</v>
      </c>
      <c r="H133" s="101">
        <f>Database!M133</f>
        <v>0</v>
      </c>
      <c r="I133" s="83">
        <f>Database!L133</f>
        <v>2</v>
      </c>
      <c r="J133" s="83">
        <f>Database!P133</f>
        <v>0</v>
      </c>
      <c r="K133" s="101" t="e">
        <f>Database!#REF!</f>
        <v>#REF!</v>
      </c>
      <c r="L133" s="85" t="e">
        <f>Database!#REF!</f>
        <v>#REF!</v>
      </c>
      <c r="M133" s="86" t="e">
        <f>Database!#REF!</f>
        <v>#REF!</v>
      </c>
      <c r="N133" s="84" t="str">
        <f>Database!Q133</f>
        <v>ja</v>
      </c>
      <c r="O133" s="18">
        <f>Database!C133</f>
        <v>45527</v>
      </c>
      <c r="P133" s="18">
        <f>Database!D133</f>
        <v>45529</v>
      </c>
      <c r="Q133" s="67">
        <f t="shared" si="44"/>
        <v>2</v>
      </c>
      <c r="R133" s="8">
        <f>Database!H133</f>
        <v>0</v>
      </c>
      <c r="S133" s="8"/>
      <c r="T133" s="8">
        <f t="shared" si="39"/>
        <v>2</v>
      </c>
      <c r="U133" s="70">
        <f>'booking nr'!R134</f>
        <v>1810</v>
      </c>
      <c r="V133" s="12">
        <f>IF(G133&gt;1,'booking nr'!AC134,0)</f>
        <v>0</v>
      </c>
      <c r="W133" s="12" t="e">
        <f>Database!#REF!</f>
        <v>#REF!</v>
      </c>
      <c r="X133" s="98" t="e">
        <f t="shared" si="40"/>
        <v>#REF!</v>
      </c>
      <c r="Y133" s="99">
        <f>IF(T133&lt;2,(statestik!M154*'book indtastning'!I133)+(statestik!M154*'book indtastning'!L133),0)</f>
        <v>0</v>
      </c>
      <c r="Z133" s="96">
        <f>IF(N133=$AG$2,(I133+L133)*Q133*'Indtastning data'!$D$10,0)</f>
        <v>0</v>
      </c>
      <c r="AA133" s="96" t="e">
        <f t="shared" si="41"/>
        <v>#REF!</v>
      </c>
      <c r="AB133" s="67"/>
      <c r="AC133" s="8"/>
      <c r="AD133" s="97" t="e">
        <f t="shared" si="42"/>
        <v>#REF!</v>
      </c>
      <c r="AE133" s="71">
        <f t="shared" si="43"/>
        <v>0</v>
      </c>
      <c r="AF133" s="6"/>
      <c r="AH133">
        <f t="shared" si="32"/>
        <v>2</v>
      </c>
      <c r="AI133" s="236">
        <f t="shared" si="33"/>
        <v>45527</v>
      </c>
      <c r="AJ133">
        <f t="shared" si="34"/>
        <v>0</v>
      </c>
      <c r="AK133">
        <f t="shared" si="35"/>
        <v>0</v>
      </c>
      <c r="AL133">
        <f t="shared" si="36"/>
        <v>0</v>
      </c>
      <c r="AM133">
        <f t="shared" si="37"/>
        <v>0</v>
      </c>
      <c r="AN133">
        <f t="shared" si="38"/>
        <v>0</v>
      </c>
    </row>
    <row r="134" spans="1:40" x14ac:dyDescent="0.35">
      <c r="A134" s="6"/>
      <c r="B134" s="6">
        <f>Database!A134</f>
        <v>133</v>
      </c>
      <c r="C134" s="6" t="str">
        <f>Database!B134</f>
        <v>Bent Jespersen</v>
      </c>
      <c r="D134" s="6" t="e">
        <f>Database!#REF!</f>
        <v>#REF!</v>
      </c>
      <c r="E134" s="21"/>
      <c r="F134" s="117">
        <f>Database!J134</f>
        <v>10</v>
      </c>
      <c r="G134" s="87">
        <f>Database!K134</f>
        <v>1</v>
      </c>
      <c r="H134" s="101" t="str">
        <f>Database!M134</f>
        <v>bent.jespersen@hotmail.dk</v>
      </c>
      <c r="I134" s="83">
        <f>Database!L134</f>
        <v>2</v>
      </c>
      <c r="J134" s="83">
        <f>Database!P134</f>
        <v>0</v>
      </c>
      <c r="K134" s="101" t="e">
        <f>Database!#REF!</f>
        <v>#REF!</v>
      </c>
      <c r="L134" s="85" t="e">
        <f>Database!#REF!</f>
        <v>#REF!</v>
      </c>
      <c r="M134" s="86" t="e">
        <f>Database!#REF!</f>
        <v>#REF!</v>
      </c>
      <c r="N134" s="84" t="str">
        <f>Database!Q134</f>
        <v>ja</v>
      </c>
      <c r="O134" s="18">
        <f>Database!C134</f>
        <v>45536</v>
      </c>
      <c r="P134" s="18">
        <f>Database!D134</f>
        <v>45539</v>
      </c>
      <c r="Q134" s="67">
        <f t="shared" si="44"/>
        <v>3</v>
      </c>
      <c r="R134" s="8">
        <f>Database!H134</f>
        <v>0</v>
      </c>
      <c r="S134" s="8"/>
      <c r="T134" s="8">
        <f t="shared" si="39"/>
        <v>3</v>
      </c>
      <c r="U134" s="70">
        <f>'booking nr'!R135</f>
        <v>2715</v>
      </c>
      <c r="V134" s="12">
        <f>IF(G134&gt;1,'booking nr'!AC135,0)</f>
        <v>0</v>
      </c>
      <c r="W134" s="12" t="e">
        <f>Database!#REF!</f>
        <v>#REF!</v>
      </c>
      <c r="X134" s="98" t="e">
        <f t="shared" si="40"/>
        <v>#REF!</v>
      </c>
      <c r="Y134" s="99">
        <f>IF(T134&lt;2,(statestik!M155*'book indtastning'!I134)+(statestik!M155*'book indtastning'!L134),0)</f>
        <v>0</v>
      </c>
      <c r="Z134" s="96">
        <f>IF(N134=$AG$2,(I134+L134)*Q134*'Indtastning data'!$D$10,0)</f>
        <v>0</v>
      </c>
      <c r="AA134" s="96" t="e">
        <f t="shared" si="41"/>
        <v>#REF!</v>
      </c>
      <c r="AB134" s="67"/>
      <c r="AC134" s="8"/>
      <c r="AD134" s="97" t="e">
        <f t="shared" si="42"/>
        <v>#REF!</v>
      </c>
      <c r="AE134" s="71">
        <f t="shared" si="43"/>
        <v>0</v>
      </c>
      <c r="AF134" s="6"/>
      <c r="AH134">
        <f t="shared" si="32"/>
        <v>3</v>
      </c>
      <c r="AI134" s="236">
        <f t="shared" si="33"/>
        <v>45536</v>
      </c>
      <c r="AJ134">
        <f t="shared" si="34"/>
        <v>0</v>
      </c>
      <c r="AK134">
        <f t="shared" si="35"/>
        <v>0</v>
      </c>
      <c r="AL134">
        <f t="shared" si="36"/>
        <v>0</v>
      </c>
      <c r="AM134">
        <f t="shared" si="37"/>
        <v>0</v>
      </c>
      <c r="AN134">
        <f t="shared" si="38"/>
        <v>0</v>
      </c>
    </row>
    <row r="135" spans="1:40" x14ac:dyDescent="0.35">
      <c r="A135" s="6"/>
      <c r="B135" s="6">
        <f>Database!A135</f>
        <v>134</v>
      </c>
      <c r="C135" s="6" t="str">
        <f>Database!B135</f>
        <v>Per Henning Christensen</v>
      </c>
      <c r="D135" s="6" t="e">
        <f>Database!#REF!</f>
        <v>#REF!</v>
      </c>
      <c r="E135" s="21"/>
      <c r="F135" s="117">
        <f>Database!J135</f>
        <v>0</v>
      </c>
      <c r="G135" s="87">
        <f>Database!K135</f>
        <v>1</v>
      </c>
      <c r="H135" s="101">
        <f>Database!M135</f>
        <v>0</v>
      </c>
      <c r="I135" s="83">
        <f>Database!L135</f>
        <v>2</v>
      </c>
      <c r="J135" s="83">
        <f>Database!P135</f>
        <v>0</v>
      </c>
      <c r="K135" s="101" t="e">
        <f>Database!#REF!</f>
        <v>#REF!</v>
      </c>
      <c r="L135" s="85" t="e">
        <f>Database!#REF!</f>
        <v>#REF!</v>
      </c>
      <c r="M135" s="86" t="e">
        <f>Database!#REF!</f>
        <v>#REF!</v>
      </c>
      <c r="N135" s="84" t="str">
        <f>Database!Q135</f>
        <v>nej</v>
      </c>
      <c r="O135" s="18">
        <f>Database!C135</f>
        <v>45528</v>
      </c>
      <c r="P135" s="18">
        <f>Database!D135</f>
        <v>45530</v>
      </c>
      <c r="Q135" s="67">
        <f t="shared" si="44"/>
        <v>2</v>
      </c>
      <c r="R135" s="8">
        <f>Database!H135</f>
        <v>0</v>
      </c>
      <c r="S135" s="8"/>
      <c r="T135" s="8">
        <f t="shared" si="39"/>
        <v>2</v>
      </c>
      <c r="U135" s="70">
        <f>'booking nr'!R136</f>
        <v>1810</v>
      </c>
      <c r="V135" s="12">
        <f>IF(G135&gt;1,'booking nr'!AC136,0)</f>
        <v>0</v>
      </c>
      <c r="W135" s="12" t="e">
        <f>Database!#REF!</f>
        <v>#REF!</v>
      </c>
      <c r="X135" s="98" t="e">
        <f t="shared" si="40"/>
        <v>#REF!</v>
      </c>
      <c r="Y135" s="99">
        <f>IF(T135&lt;2,(statestik!M156*'book indtastning'!I135)+(statestik!M156*'book indtastning'!L135),0)</f>
        <v>0</v>
      </c>
      <c r="Z135" s="96">
        <f>IF(N135=$AG$2,(I135+L135)*Q135*'Indtastning data'!$D$10,0)</f>
        <v>0</v>
      </c>
      <c r="AA135" s="96" t="e">
        <f t="shared" si="41"/>
        <v>#REF!</v>
      </c>
      <c r="AB135" s="67"/>
      <c r="AC135" s="8"/>
      <c r="AD135" s="97" t="e">
        <f t="shared" si="42"/>
        <v>#REF!</v>
      </c>
      <c r="AE135" s="71">
        <f t="shared" si="43"/>
        <v>0</v>
      </c>
      <c r="AF135" s="6"/>
      <c r="AH135">
        <f t="shared" si="32"/>
        <v>2</v>
      </c>
      <c r="AI135" s="236">
        <f t="shared" si="33"/>
        <v>45528</v>
      </c>
      <c r="AJ135">
        <f t="shared" si="34"/>
        <v>0</v>
      </c>
      <c r="AK135">
        <f t="shared" si="35"/>
        <v>0</v>
      </c>
      <c r="AL135">
        <f t="shared" si="36"/>
        <v>0</v>
      </c>
      <c r="AM135">
        <f t="shared" si="37"/>
        <v>0</v>
      </c>
      <c r="AN135">
        <f t="shared" si="38"/>
        <v>0</v>
      </c>
    </row>
    <row r="136" spans="1:40" x14ac:dyDescent="0.35">
      <c r="A136" s="6"/>
      <c r="B136" s="6">
        <f>Database!A136</f>
        <v>135</v>
      </c>
      <c r="C136" s="6" t="str">
        <f>Database!B136</f>
        <v>Cecilia Östling</v>
      </c>
      <c r="D136" s="6" t="e">
        <f>Database!#REF!</f>
        <v>#REF!</v>
      </c>
      <c r="E136" s="21"/>
      <c r="F136" s="117">
        <f>Database!J136</f>
        <v>0</v>
      </c>
      <c r="G136" s="87">
        <f>Database!K136</f>
        <v>1</v>
      </c>
      <c r="H136" s="101">
        <f>Database!M136</f>
        <v>0</v>
      </c>
      <c r="I136" s="83">
        <f>Database!L136</f>
        <v>2</v>
      </c>
      <c r="J136" s="83" t="str">
        <f>Database!P136</f>
        <v>nej</v>
      </c>
      <c r="K136" s="101" t="e">
        <f>Database!#REF!</f>
        <v>#REF!</v>
      </c>
      <c r="L136" s="85" t="e">
        <f>Database!#REF!</f>
        <v>#REF!</v>
      </c>
      <c r="M136" s="86" t="e">
        <f>Database!#REF!</f>
        <v>#REF!</v>
      </c>
      <c r="N136" s="84" t="str">
        <f>Database!Q136</f>
        <v>ja</v>
      </c>
      <c r="O136" s="18">
        <f>Database!C136</f>
        <v>45517</v>
      </c>
      <c r="P136" s="18">
        <f>Database!D136</f>
        <v>45519</v>
      </c>
      <c r="Q136" s="67">
        <f t="shared" si="44"/>
        <v>2</v>
      </c>
      <c r="R136" s="8">
        <f>Database!H136</f>
        <v>0</v>
      </c>
      <c r="S136" s="8"/>
      <c r="T136" s="8">
        <f t="shared" si="39"/>
        <v>2</v>
      </c>
      <c r="U136" s="70">
        <f>'booking nr'!R137</f>
        <v>1810</v>
      </c>
      <c r="V136" s="12">
        <f>IF(G136&gt;1,'booking nr'!AC137,0)</f>
        <v>0</v>
      </c>
      <c r="W136" s="12" t="e">
        <f>Database!#REF!</f>
        <v>#REF!</v>
      </c>
      <c r="X136" s="98" t="e">
        <f t="shared" si="40"/>
        <v>#REF!</v>
      </c>
      <c r="Y136" s="99">
        <f>IF(T136&lt;2,(statestik!M157*'book indtastning'!I136)+(statestik!M157*'book indtastning'!L136),0)</f>
        <v>0</v>
      </c>
      <c r="Z136" s="96">
        <f>IF(N136=$AG$2,(I136+L136)*Q136*'Indtastning data'!$D$10,0)</f>
        <v>0</v>
      </c>
      <c r="AA136" s="96" t="e">
        <f t="shared" si="41"/>
        <v>#REF!</v>
      </c>
      <c r="AB136" s="67"/>
      <c r="AC136" s="8"/>
      <c r="AD136" s="97" t="e">
        <f t="shared" si="42"/>
        <v>#REF!</v>
      </c>
      <c r="AE136" s="71">
        <f t="shared" si="43"/>
        <v>0</v>
      </c>
      <c r="AF136" s="6"/>
      <c r="AH136">
        <f t="shared" si="32"/>
        <v>2</v>
      </c>
      <c r="AI136" s="236">
        <f t="shared" si="33"/>
        <v>45517</v>
      </c>
      <c r="AJ136">
        <f t="shared" si="34"/>
        <v>0</v>
      </c>
      <c r="AK136">
        <f t="shared" si="35"/>
        <v>0</v>
      </c>
      <c r="AL136">
        <f t="shared" si="36"/>
        <v>0</v>
      </c>
      <c r="AM136">
        <f t="shared" si="37"/>
        <v>0</v>
      </c>
      <c r="AN136">
        <f t="shared" si="38"/>
        <v>0</v>
      </c>
    </row>
    <row r="137" spans="1:40" x14ac:dyDescent="0.35">
      <c r="A137" s="6"/>
      <c r="B137" s="6">
        <f>Database!A137</f>
        <v>136</v>
      </c>
      <c r="C137" s="6" t="str">
        <f>Database!B137</f>
        <v>Beatrice Janssen</v>
      </c>
      <c r="D137" s="6" t="e">
        <f>Database!#REF!</f>
        <v>#REF!</v>
      </c>
      <c r="E137" s="21"/>
      <c r="F137" s="117">
        <f>Database!J137</f>
        <v>0</v>
      </c>
      <c r="G137" s="87">
        <f>Database!K137</f>
        <v>1</v>
      </c>
      <c r="H137" s="101">
        <f>Database!M137</f>
        <v>0</v>
      </c>
      <c r="I137" s="83">
        <f>Database!L137</f>
        <v>1</v>
      </c>
      <c r="J137" s="83" t="str">
        <f>Database!P137</f>
        <v>ja</v>
      </c>
      <c r="K137" s="101" t="e">
        <f>Database!#REF!</f>
        <v>#REF!</v>
      </c>
      <c r="L137" s="85" t="e">
        <f>Database!#REF!</f>
        <v>#REF!</v>
      </c>
      <c r="M137" s="86" t="e">
        <f>Database!#REF!</f>
        <v>#REF!</v>
      </c>
      <c r="N137" s="84" t="str">
        <f>Database!Q137</f>
        <v>nej</v>
      </c>
      <c r="O137" s="18">
        <f>Database!C137</f>
        <v>45544</v>
      </c>
      <c r="P137" s="18">
        <f>Database!D137</f>
        <v>45546</v>
      </c>
      <c r="Q137" s="67">
        <f t="shared" si="44"/>
        <v>2</v>
      </c>
      <c r="R137" s="8">
        <f>Database!H137</f>
        <v>0</v>
      </c>
      <c r="S137" s="8"/>
      <c r="T137" s="8">
        <f t="shared" si="39"/>
        <v>2</v>
      </c>
      <c r="U137" s="70">
        <f>'booking nr'!R138</f>
        <v>1810</v>
      </c>
      <c r="V137" s="12">
        <f>IF(G137&gt;1,'booking nr'!AC138,0)</f>
        <v>0</v>
      </c>
      <c r="W137" s="12" t="e">
        <f>Database!#REF!</f>
        <v>#REF!</v>
      </c>
      <c r="X137" s="98" t="e">
        <f t="shared" si="40"/>
        <v>#REF!</v>
      </c>
      <c r="Y137" s="99">
        <f>IF(T137&lt;2,(statestik!M158*'book indtastning'!I137)+(statestik!M158*'book indtastning'!L137),0)</f>
        <v>0</v>
      </c>
      <c r="Z137" s="96">
        <f>IF(N137=$AG$2,(I137+L137)*Q137*'Indtastning data'!$D$10,0)</f>
        <v>0</v>
      </c>
      <c r="AA137" s="96" t="e">
        <f t="shared" si="41"/>
        <v>#REF!</v>
      </c>
      <c r="AB137" s="67"/>
      <c r="AC137" s="8"/>
      <c r="AD137" s="97" t="e">
        <f t="shared" si="42"/>
        <v>#REF!</v>
      </c>
      <c r="AE137" s="71">
        <f t="shared" si="43"/>
        <v>0</v>
      </c>
      <c r="AF137" s="6"/>
      <c r="AH137">
        <f t="shared" si="32"/>
        <v>2</v>
      </c>
      <c r="AI137" s="236">
        <f t="shared" si="33"/>
        <v>45544</v>
      </c>
      <c r="AJ137">
        <f t="shared" si="34"/>
        <v>0</v>
      </c>
      <c r="AK137">
        <f t="shared" si="35"/>
        <v>0</v>
      </c>
      <c r="AL137">
        <f t="shared" si="36"/>
        <v>0</v>
      </c>
      <c r="AM137">
        <f t="shared" si="37"/>
        <v>0</v>
      </c>
      <c r="AN137">
        <f t="shared" si="38"/>
        <v>0</v>
      </c>
    </row>
    <row r="138" spans="1:40" x14ac:dyDescent="0.35">
      <c r="A138" s="6"/>
      <c r="B138" s="6">
        <f>Database!A138</f>
        <v>137</v>
      </c>
      <c r="C138" s="6" t="str">
        <f>Database!B138</f>
        <v>Lars Møller</v>
      </c>
      <c r="D138" s="6" t="e">
        <f>Database!#REF!</f>
        <v>#REF!</v>
      </c>
      <c r="E138" s="21"/>
      <c r="F138" s="117">
        <f>Database!J138</f>
        <v>0</v>
      </c>
      <c r="G138" s="87">
        <f>Database!K138</f>
        <v>1</v>
      </c>
      <c r="H138" s="101">
        <f>Database!M138</f>
        <v>0</v>
      </c>
      <c r="I138" s="83">
        <f>Database!L138</f>
        <v>2</v>
      </c>
      <c r="J138" s="83" t="str">
        <f>Database!P138</f>
        <v>nej</v>
      </c>
      <c r="K138" s="101" t="e">
        <f>Database!#REF!</f>
        <v>#REF!</v>
      </c>
      <c r="L138" s="85" t="e">
        <f>Database!#REF!</f>
        <v>#REF!</v>
      </c>
      <c r="M138" s="86" t="e">
        <f>Database!#REF!</f>
        <v>#REF!</v>
      </c>
      <c r="N138" s="84" t="str">
        <f>Database!Q138</f>
        <v>ja</v>
      </c>
      <c r="O138" s="18">
        <f>Database!C138</f>
        <v>45560</v>
      </c>
      <c r="P138" s="18">
        <f>Database!D138</f>
        <v>45564</v>
      </c>
      <c r="Q138" s="67">
        <f t="shared" si="44"/>
        <v>4</v>
      </c>
      <c r="R138" s="8" t="str">
        <f>Database!H138</f>
        <v>14-15</v>
      </c>
      <c r="S138" s="8"/>
      <c r="T138" s="8">
        <f t="shared" si="39"/>
        <v>4</v>
      </c>
      <c r="U138" s="70">
        <f>'booking nr'!R139</f>
        <v>3620</v>
      </c>
      <c r="V138" s="12">
        <f>IF(G138&gt;1,'booking nr'!AC139,0)</f>
        <v>0</v>
      </c>
      <c r="W138" s="12" t="e">
        <f>Database!#REF!</f>
        <v>#REF!</v>
      </c>
      <c r="X138" s="98" t="e">
        <f t="shared" si="40"/>
        <v>#REF!</v>
      </c>
      <c r="Y138" s="99">
        <f>IF(T138&lt;2,(statestik!M159*'book indtastning'!I138)+(statestik!M159*'book indtastning'!L138),0)</f>
        <v>0</v>
      </c>
      <c r="Z138" s="96">
        <f>IF(N138=$AG$2,(I138+L138)*Q138*'Indtastning data'!$D$10,0)</f>
        <v>0</v>
      </c>
      <c r="AA138" s="96" t="e">
        <f t="shared" si="41"/>
        <v>#REF!</v>
      </c>
      <c r="AB138" s="67"/>
      <c r="AC138" s="8"/>
      <c r="AD138" s="97" t="e">
        <f t="shared" si="42"/>
        <v>#REF!</v>
      </c>
      <c r="AE138" s="71">
        <f t="shared" si="43"/>
        <v>0</v>
      </c>
      <c r="AF138" s="6"/>
      <c r="AH138">
        <f t="shared" si="32"/>
        <v>4</v>
      </c>
      <c r="AI138" s="236">
        <f t="shared" si="33"/>
        <v>45560</v>
      </c>
      <c r="AJ138">
        <f t="shared" si="34"/>
        <v>0</v>
      </c>
      <c r="AK138">
        <f t="shared" si="35"/>
        <v>0</v>
      </c>
      <c r="AL138">
        <f t="shared" si="36"/>
        <v>0</v>
      </c>
      <c r="AM138">
        <f t="shared" si="37"/>
        <v>0</v>
      </c>
      <c r="AN138">
        <f t="shared" si="38"/>
        <v>0</v>
      </c>
    </row>
    <row r="139" spans="1:40" x14ac:dyDescent="0.35">
      <c r="A139" s="6"/>
      <c r="B139" s="6">
        <f>Database!A139</f>
        <v>138</v>
      </c>
      <c r="C139" s="6" t="str">
        <f>Database!B139</f>
        <v>Lars-Ove Järrrebring</v>
      </c>
      <c r="D139" s="6" t="e">
        <f>Database!#REF!</f>
        <v>#REF!</v>
      </c>
      <c r="E139" s="21"/>
      <c r="F139" s="117">
        <f>Database!J139</f>
        <v>0</v>
      </c>
      <c r="G139" s="87">
        <f>Database!K139</f>
        <v>1</v>
      </c>
      <c r="H139" s="101">
        <f>Database!M139</f>
        <v>0</v>
      </c>
      <c r="I139" s="83">
        <f>Database!L139</f>
        <v>2</v>
      </c>
      <c r="J139" s="83" t="str">
        <f>Database!P139</f>
        <v>nej</v>
      </c>
      <c r="K139" s="101" t="e">
        <f>Database!#REF!</f>
        <v>#REF!</v>
      </c>
      <c r="L139" s="85" t="e">
        <f>Database!#REF!</f>
        <v>#REF!</v>
      </c>
      <c r="M139" s="86" t="e">
        <f>Database!#REF!</f>
        <v>#REF!</v>
      </c>
      <c r="N139" s="84" t="str">
        <f>Database!Q139</f>
        <v>nej</v>
      </c>
      <c r="O139" s="18">
        <f>Database!C139</f>
        <v>45537</v>
      </c>
      <c r="P139" s="18">
        <f>Database!D139</f>
        <v>45540</v>
      </c>
      <c r="Q139" s="67">
        <f t="shared" si="44"/>
        <v>3</v>
      </c>
      <c r="R139" s="8" t="str">
        <f>Database!H139</f>
        <v>14-15</v>
      </c>
      <c r="S139" s="8"/>
      <c r="T139" s="8">
        <f t="shared" si="39"/>
        <v>3</v>
      </c>
      <c r="U139" s="70">
        <f>'booking nr'!R140</f>
        <v>2715</v>
      </c>
      <c r="V139" s="12">
        <f>IF(G139&gt;1,'booking nr'!AC140,0)</f>
        <v>0</v>
      </c>
      <c r="W139" s="12" t="e">
        <f>Database!#REF!</f>
        <v>#REF!</v>
      </c>
      <c r="X139" s="98" t="e">
        <f t="shared" si="40"/>
        <v>#REF!</v>
      </c>
      <c r="Y139" s="99">
        <f>IF(T139&lt;2,(statestik!M160*'book indtastning'!I139)+(statestik!M160*'book indtastning'!L139),0)</f>
        <v>0</v>
      </c>
      <c r="Z139" s="96">
        <f>IF(N139=$AG$2,(I139+L139)*Q139*'Indtastning data'!$D$10,0)</f>
        <v>0</v>
      </c>
      <c r="AA139" s="96" t="e">
        <f t="shared" si="41"/>
        <v>#REF!</v>
      </c>
      <c r="AB139" s="67"/>
      <c r="AC139" s="8"/>
      <c r="AD139" s="97" t="e">
        <f t="shared" si="42"/>
        <v>#REF!</v>
      </c>
      <c r="AE139" s="71">
        <f t="shared" si="43"/>
        <v>0</v>
      </c>
      <c r="AF139" s="6"/>
      <c r="AH139">
        <f t="shared" ref="AH139:AH202" si="45">T139</f>
        <v>3</v>
      </c>
      <c r="AI139" s="236">
        <f t="shared" ref="AI139:AI202" si="46">O139</f>
        <v>45537</v>
      </c>
      <c r="AJ139">
        <f t="shared" ref="AJ139:AJ202" si="47">IF(AND(AI139&gt;=$AO$3,AI139&lt;$AP$3),AH139,0)</f>
        <v>0</v>
      </c>
      <c r="AK139">
        <f t="shared" ref="AK139:AK202" si="48">IF(AND(AI139&gt;=$AO$4,AI139&lt;$AP$4),AH139,0)</f>
        <v>0</v>
      </c>
      <c r="AL139">
        <f t="shared" ref="AL139:AL202" si="49">IF(AND(AI139&gt;=$AO$5,AI139&lt;$AP$5),AH139,0)</f>
        <v>0</v>
      </c>
      <c r="AM139">
        <f t="shared" ref="AM139:AM202" si="50">IF(AND(AI139&gt;=$AO$6,AI139&lt;$AP$6),AH139,0)</f>
        <v>0</v>
      </c>
      <c r="AN139">
        <f t="shared" ref="AN139:AN202" si="51">IF(AND(AI139&gt;=$AO$7,AI139&lt;$AP$7),AH139,0)</f>
        <v>0</v>
      </c>
    </row>
    <row r="140" spans="1:40" x14ac:dyDescent="0.35">
      <c r="A140" s="6"/>
      <c r="B140" s="6">
        <f>Database!A140</f>
        <v>139</v>
      </c>
      <c r="C140" s="6" t="str">
        <f>Database!B140</f>
        <v>Niklas Sønderhøj</v>
      </c>
      <c r="D140" s="6" t="e">
        <f>Database!#REF!</f>
        <v>#REF!</v>
      </c>
      <c r="E140" s="21"/>
      <c r="F140" s="117">
        <f>Database!J140</f>
        <v>0</v>
      </c>
      <c r="G140" s="87">
        <f>Database!K140</f>
        <v>1</v>
      </c>
      <c r="H140" s="101">
        <f>Database!M140</f>
        <v>0</v>
      </c>
      <c r="I140" s="83">
        <f>Database!L140</f>
        <v>1</v>
      </c>
      <c r="J140" s="83" t="str">
        <f>Database!P140</f>
        <v>ja</v>
      </c>
      <c r="K140" s="101" t="e">
        <f>Database!#REF!</f>
        <v>#REF!</v>
      </c>
      <c r="L140" s="85" t="e">
        <f>Database!#REF!</f>
        <v>#REF!</v>
      </c>
      <c r="M140" s="86" t="e">
        <f>Database!#REF!</f>
        <v>#REF!</v>
      </c>
      <c r="N140" s="84" t="str">
        <f>Database!Q140</f>
        <v>nej</v>
      </c>
      <c r="O140" s="18">
        <f>Database!C140</f>
        <v>45534</v>
      </c>
      <c r="P140" s="18">
        <f>Database!D140</f>
        <v>45538</v>
      </c>
      <c r="Q140" s="67">
        <f t="shared" si="44"/>
        <v>4</v>
      </c>
      <c r="R140" s="8">
        <f>Database!H140</f>
        <v>0</v>
      </c>
      <c r="S140" s="8"/>
      <c r="T140" s="8">
        <f t="shared" si="39"/>
        <v>4</v>
      </c>
      <c r="U140" s="70">
        <f>'booking nr'!R141</f>
        <v>3620</v>
      </c>
      <c r="V140" s="12">
        <f>IF(G140&gt;1,'booking nr'!AC141,0)</f>
        <v>0</v>
      </c>
      <c r="W140" s="12" t="e">
        <f>Database!#REF!</f>
        <v>#REF!</v>
      </c>
      <c r="X140" s="98" t="e">
        <f t="shared" si="40"/>
        <v>#REF!</v>
      </c>
      <c r="Y140" s="99">
        <f>IF(T140&lt;2,(statestik!M161*'book indtastning'!I140)+(statestik!M161*'book indtastning'!L140),0)</f>
        <v>0</v>
      </c>
      <c r="Z140" s="96">
        <f>IF(N140=$AG$2,(I140+L140)*Q140*'Indtastning data'!$D$10,0)</f>
        <v>0</v>
      </c>
      <c r="AA140" s="96" t="e">
        <f t="shared" si="41"/>
        <v>#REF!</v>
      </c>
      <c r="AB140" s="67"/>
      <c r="AC140" s="8"/>
      <c r="AD140" s="97" t="e">
        <f t="shared" si="42"/>
        <v>#REF!</v>
      </c>
      <c r="AE140" s="71">
        <f t="shared" si="43"/>
        <v>0</v>
      </c>
      <c r="AF140" s="6"/>
      <c r="AH140">
        <f t="shared" si="45"/>
        <v>4</v>
      </c>
      <c r="AI140" s="236">
        <f t="shared" si="46"/>
        <v>45534</v>
      </c>
      <c r="AJ140">
        <f t="shared" si="47"/>
        <v>0</v>
      </c>
      <c r="AK140">
        <f t="shared" si="48"/>
        <v>0</v>
      </c>
      <c r="AL140">
        <f t="shared" si="49"/>
        <v>0</v>
      </c>
      <c r="AM140">
        <f t="shared" si="50"/>
        <v>0</v>
      </c>
      <c r="AN140">
        <f t="shared" si="51"/>
        <v>0</v>
      </c>
    </row>
    <row r="141" spans="1:40" x14ac:dyDescent="0.35">
      <c r="A141" s="6"/>
      <c r="B141" s="6">
        <f>Database!A141</f>
        <v>140</v>
      </c>
      <c r="C141" s="6" t="str">
        <f>Database!B141</f>
        <v>Eva Kerschl</v>
      </c>
      <c r="D141" s="6" t="e">
        <f>Database!#REF!</f>
        <v>#REF!</v>
      </c>
      <c r="E141" s="21"/>
      <c r="F141" s="117">
        <f>Database!J141</f>
        <v>5</v>
      </c>
      <c r="G141" s="87">
        <f>Database!K141</f>
        <v>1</v>
      </c>
      <c r="H141" s="101" t="str">
        <f>Database!M141</f>
        <v>abu5@online.de</v>
      </c>
      <c r="I141" s="83">
        <f>Database!L141</f>
        <v>1</v>
      </c>
      <c r="J141" s="83" t="str">
        <f>Database!P141</f>
        <v>ja</v>
      </c>
      <c r="K141" s="101" t="e">
        <f>Database!#REF!</f>
        <v>#REF!</v>
      </c>
      <c r="L141" s="85" t="e">
        <f>Database!#REF!</f>
        <v>#REF!</v>
      </c>
      <c r="M141" s="86" t="e">
        <f>Database!#REF!</f>
        <v>#REF!</v>
      </c>
      <c r="N141" s="84" t="str">
        <f>Database!Q141</f>
        <v>ja</v>
      </c>
      <c r="O141" s="18">
        <f>Database!C141</f>
        <v>45533</v>
      </c>
      <c r="P141" s="18">
        <f>Database!D141</f>
        <v>45536</v>
      </c>
      <c r="Q141" s="67">
        <f t="shared" si="44"/>
        <v>3</v>
      </c>
      <c r="R141" s="8" t="str">
        <f>Database!H141</f>
        <v>17</v>
      </c>
      <c r="S141" s="8"/>
      <c r="T141" s="8">
        <f t="shared" si="39"/>
        <v>3</v>
      </c>
      <c r="U141" s="70">
        <f>'booking nr'!R142</f>
        <v>2715</v>
      </c>
      <c r="V141" s="12">
        <f>IF(G141&gt;1,'booking nr'!AC142,0)</f>
        <v>0</v>
      </c>
      <c r="W141" s="12" t="e">
        <f>Database!#REF!</f>
        <v>#REF!</v>
      </c>
      <c r="X141" s="98" t="e">
        <f t="shared" si="40"/>
        <v>#REF!</v>
      </c>
      <c r="Y141" s="99">
        <f>IF(T141&lt;2,(statestik!M162*'book indtastning'!I141)+(statestik!M162*'book indtastning'!L141),0)</f>
        <v>0</v>
      </c>
      <c r="Z141" s="96">
        <f>IF(N141=$AG$2,(I141+L141)*Q141*'Indtastning data'!$D$10,0)</f>
        <v>0</v>
      </c>
      <c r="AA141" s="96" t="e">
        <f t="shared" si="41"/>
        <v>#REF!</v>
      </c>
      <c r="AB141" s="67"/>
      <c r="AC141" s="8"/>
      <c r="AD141" s="97" t="e">
        <f t="shared" si="42"/>
        <v>#REF!</v>
      </c>
      <c r="AE141" s="71">
        <f t="shared" si="43"/>
        <v>0</v>
      </c>
      <c r="AF141" s="6"/>
      <c r="AH141">
        <f t="shared" si="45"/>
        <v>3</v>
      </c>
      <c r="AI141" s="236">
        <f t="shared" si="46"/>
        <v>45533</v>
      </c>
      <c r="AJ141">
        <f t="shared" si="47"/>
        <v>0</v>
      </c>
      <c r="AK141">
        <f t="shared" si="48"/>
        <v>0</v>
      </c>
      <c r="AL141">
        <f t="shared" si="49"/>
        <v>0</v>
      </c>
      <c r="AM141">
        <f t="shared" si="50"/>
        <v>0</v>
      </c>
      <c r="AN141">
        <f t="shared" si="51"/>
        <v>0</v>
      </c>
    </row>
    <row r="142" spans="1:40" x14ac:dyDescent="0.35">
      <c r="A142" s="6"/>
      <c r="B142" s="6">
        <f>Database!A142</f>
        <v>141</v>
      </c>
      <c r="C142" s="6" t="str">
        <f>Database!B142</f>
        <v>Linda Maidon</v>
      </c>
      <c r="D142" s="6" t="e">
        <f>Database!#REF!</f>
        <v>#REF!</v>
      </c>
      <c r="E142" s="21"/>
      <c r="F142" s="117">
        <f>Database!J142</f>
        <v>0</v>
      </c>
      <c r="G142" s="87">
        <f>Database!K142</f>
        <v>1</v>
      </c>
      <c r="H142" s="101">
        <f>Database!M142</f>
        <v>0</v>
      </c>
      <c r="I142" s="83">
        <f>Database!L142</f>
        <v>1</v>
      </c>
      <c r="J142" s="83" t="str">
        <f>Database!P142</f>
        <v>ja</v>
      </c>
      <c r="K142" s="101" t="e">
        <f>Database!#REF!</f>
        <v>#REF!</v>
      </c>
      <c r="L142" s="85" t="e">
        <f>Database!#REF!</f>
        <v>#REF!</v>
      </c>
      <c r="M142" s="86" t="e">
        <f>Database!#REF!</f>
        <v>#REF!</v>
      </c>
      <c r="N142" s="84" t="str">
        <f>Database!Q142</f>
        <v>ja</v>
      </c>
      <c r="O142" s="18">
        <f>Database!C142</f>
        <v>45532</v>
      </c>
      <c r="P142" s="18">
        <f>Database!D142</f>
        <v>45535</v>
      </c>
      <c r="Q142" s="67">
        <f t="shared" si="44"/>
        <v>3</v>
      </c>
      <c r="R142" s="8" t="str">
        <f>Database!H142</f>
        <v>17-18</v>
      </c>
      <c r="S142" s="8"/>
      <c r="T142" s="8">
        <f t="shared" si="39"/>
        <v>3</v>
      </c>
      <c r="U142" s="70">
        <f>'booking nr'!R143</f>
        <v>2715</v>
      </c>
      <c r="V142" s="12">
        <f>IF(G142&gt;1,'booking nr'!AC143,0)</f>
        <v>0</v>
      </c>
      <c r="W142" s="12" t="e">
        <f>Database!#REF!</f>
        <v>#REF!</v>
      </c>
      <c r="X142" s="98" t="e">
        <f t="shared" si="40"/>
        <v>#REF!</v>
      </c>
      <c r="Y142" s="99">
        <f>IF(T142&lt;2,(statestik!M163*'book indtastning'!I142)+(statestik!M163*'book indtastning'!L142),0)</f>
        <v>0</v>
      </c>
      <c r="Z142" s="96">
        <f>IF(N142=$AG$2,(I142+L142)*Q142*'Indtastning data'!$D$10,0)</f>
        <v>0</v>
      </c>
      <c r="AA142" s="96" t="e">
        <f t="shared" si="41"/>
        <v>#REF!</v>
      </c>
      <c r="AB142" s="67"/>
      <c r="AC142" s="8"/>
      <c r="AD142" s="97" t="e">
        <f t="shared" si="42"/>
        <v>#REF!</v>
      </c>
      <c r="AE142" s="71">
        <f t="shared" si="43"/>
        <v>0</v>
      </c>
      <c r="AF142" s="6"/>
      <c r="AH142">
        <f t="shared" si="45"/>
        <v>3</v>
      </c>
      <c r="AI142" s="236">
        <f t="shared" si="46"/>
        <v>45532</v>
      </c>
      <c r="AJ142">
        <f t="shared" si="47"/>
        <v>0</v>
      </c>
      <c r="AK142">
        <f t="shared" si="48"/>
        <v>0</v>
      </c>
      <c r="AL142">
        <f t="shared" si="49"/>
        <v>0</v>
      </c>
      <c r="AM142">
        <f t="shared" si="50"/>
        <v>0</v>
      </c>
      <c r="AN142">
        <f t="shared" si="51"/>
        <v>0</v>
      </c>
    </row>
    <row r="143" spans="1:40" x14ac:dyDescent="0.35">
      <c r="A143" s="6"/>
      <c r="B143" s="6">
        <f>Database!A143</f>
        <v>142</v>
      </c>
      <c r="C143" s="6" t="str">
        <f>Database!B143</f>
        <v>Kurt Sørensen</v>
      </c>
      <c r="D143" s="6" t="e">
        <f>Database!#REF!</f>
        <v>#REF!</v>
      </c>
      <c r="E143" s="21"/>
      <c r="F143" s="117">
        <f>Database!J143</f>
        <v>0</v>
      </c>
      <c r="G143" s="87">
        <f>Database!K143</f>
        <v>1</v>
      </c>
      <c r="H143" s="101">
        <f>Database!M143</f>
        <v>0</v>
      </c>
      <c r="I143" s="83">
        <f>Database!L143</f>
        <v>2</v>
      </c>
      <c r="J143" s="83" t="str">
        <f>Database!P143</f>
        <v>N</v>
      </c>
      <c r="K143" s="101" t="e">
        <f>Database!#REF!</f>
        <v>#REF!</v>
      </c>
      <c r="L143" s="85" t="e">
        <f>Database!#REF!</f>
        <v>#REF!</v>
      </c>
      <c r="M143" s="86" t="e">
        <f>Database!#REF!</f>
        <v>#REF!</v>
      </c>
      <c r="N143" s="84" t="str">
        <f>Database!Q143</f>
        <v>N</v>
      </c>
      <c r="O143" s="18">
        <f>Database!C143</f>
        <v>45544</v>
      </c>
      <c r="P143" s="18">
        <f>Database!D143</f>
        <v>45549</v>
      </c>
      <c r="Q143" s="67">
        <f t="shared" si="44"/>
        <v>5</v>
      </c>
      <c r="R143" s="8">
        <f>Database!H143</f>
        <v>0</v>
      </c>
      <c r="S143" s="8"/>
      <c r="T143" s="8">
        <f t="shared" si="39"/>
        <v>5</v>
      </c>
      <c r="U143" s="70">
        <f>'booking nr'!R144</f>
        <v>4525</v>
      </c>
      <c r="V143" s="12">
        <f>IF(G143&gt;1,'booking nr'!AC144,0)</f>
        <v>0</v>
      </c>
      <c r="W143" s="12" t="e">
        <f>Database!#REF!</f>
        <v>#REF!</v>
      </c>
      <c r="X143" s="98" t="e">
        <f t="shared" si="40"/>
        <v>#REF!</v>
      </c>
      <c r="Y143" s="99">
        <f>IF(T143&lt;2,(statestik!M164*'book indtastning'!I143)+(statestik!M164*'book indtastning'!L143),0)</f>
        <v>0</v>
      </c>
      <c r="Z143" s="96">
        <f>IF(N143=$AG$2,(I143+L143)*Q143*'Indtastning data'!$D$10,0)</f>
        <v>0</v>
      </c>
      <c r="AA143" s="96" t="e">
        <f t="shared" si="41"/>
        <v>#REF!</v>
      </c>
      <c r="AB143" s="67"/>
      <c r="AC143" s="8"/>
      <c r="AD143" s="97" t="e">
        <f t="shared" si="42"/>
        <v>#REF!</v>
      </c>
      <c r="AE143" s="71">
        <f t="shared" si="43"/>
        <v>0</v>
      </c>
      <c r="AF143" s="6"/>
      <c r="AH143">
        <f t="shared" si="45"/>
        <v>5</v>
      </c>
      <c r="AI143" s="236">
        <f t="shared" si="46"/>
        <v>45544</v>
      </c>
      <c r="AJ143">
        <f t="shared" si="47"/>
        <v>0</v>
      </c>
      <c r="AK143">
        <f t="shared" si="48"/>
        <v>0</v>
      </c>
      <c r="AL143">
        <f t="shared" si="49"/>
        <v>0</v>
      </c>
      <c r="AM143">
        <f t="shared" si="50"/>
        <v>0</v>
      </c>
      <c r="AN143">
        <f t="shared" si="51"/>
        <v>0</v>
      </c>
    </row>
    <row r="144" spans="1:40" x14ac:dyDescent="0.35">
      <c r="A144" s="6"/>
      <c r="B144" s="6">
        <f>Database!A144</f>
        <v>143</v>
      </c>
      <c r="C144" s="6" t="str">
        <f>Database!B144</f>
        <v>Claus Kaae</v>
      </c>
      <c r="D144" s="6" t="e">
        <f>Database!#REF!</f>
        <v>#REF!</v>
      </c>
      <c r="E144" s="21"/>
      <c r="F144" s="117">
        <f>Database!J144</f>
        <v>10</v>
      </c>
      <c r="G144" s="87">
        <f>Database!K144</f>
        <v>1</v>
      </c>
      <c r="H144" s="101" t="str">
        <f>Database!M144</f>
        <v>clauskaae@mail.dk</v>
      </c>
      <c r="I144" s="83">
        <f>Database!L144</f>
        <v>2</v>
      </c>
      <c r="J144" s="83" t="str">
        <f>Database!P144</f>
        <v>N</v>
      </c>
      <c r="K144" s="101" t="e">
        <f>Database!#REF!</f>
        <v>#REF!</v>
      </c>
      <c r="L144" s="85" t="e">
        <f>Database!#REF!</f>
        <v>#REF!</v>
      </c>
      <c r="M144" s="86" t="e">
        <f>Database!#REF!</f>
        <v>#REF!</v>
      </c>
      <c r="N144" s="84" t="str">
        <f>Database!Q144</f>
        <v>Y</v>
      </c>
      <c r="O144" s="18">
        <f>Database!C144</f>
        <v>45557</v>
      </c>
      <c r="P144" s="18">
        <f>Database!D144</f>
        <v>45560</v>
      </c>
      <c r="Q144" s="67">
        <f t="shared" si="44"/>
        <v>3</v>
      </c>
      <c r="R144" s="8">
        <f>Database!H144</f>
        <v>0</v>
      </c>
      <c r="S144" s="8"/>
      <c r="T144" s="8">
        <f t="shared" si="39"/>
        <v>3</v>
      </c>
      <c r="U144" s="70">
        <f>'booking nr'!R145</f>
        <v>2715</v>
      </c>
      <c r="V144" s="12">
        <f>IF(G144&gt;1,'booking nr'!AC145,0)</f>
        <v>0</v>
      </c>
      <c r="W144" s="12" t="e">
        <f>Database!#REF!</f>
        <v>#REF!</v>
      </c>
      <c r="X144" s="98" t="e">
        <f t="shared" si="40"/>
        <v>#REF!</v>
      </c>
      <c r="Y144" s="99">
        <f>IF(T144&lt;2,(statestik!M165*'book indtastning'!I144)+(statestik!M165*'book indtastning'!L144),0)</f>
        <v>0</v>
      </c>
      <c r="Z144" s="96">
        <f>IF(N144=$AG$2,(I144+L144)*Q144*'Indtastning data'!$D$10,0)</f>
        <v>0</v>
      </c>
      <c r="AA144" s="96" t="e">
        <f t="shared" si="41"/>
        <v>#REF!</v>
      </c>
      <c r="AB144" s="67"/>
      <c r="AC144" s="8"/>
      <c r="AD144" s="97" t="e">
        <f t="shared" si="42"/>
        <v>#REF!</v>
      </c>
      <c r="AE144" s="71">
        <f t="shared" si="43"/>
        <v>0</v>
      </c>
      <c r="AF144" s="6"/>
      <c r="AH144">
        <f t="shared" si="45"/>
        <v>3</v>
      </c>
      <c r="AI144" s="236">
        <f t="shared" si="46"/>
        <v>45557</v>
      </c>
      <c r="AJ144">
        <f t="shared" si="47"/>
        <v>0</v>
      </c>
      <c r="AK144">
        <f t="shared" si="48"/>
        <v>0</v>
      </c>
      <c r="AL144">
        <f t="shared" si="49"/>
        <v>0</v>
      </c>
      <c r="AM144">
        <f t="shared" si="50"/>
        <v>0</v>
      </c>
      <c r="AN144">
        <f t="shared" si="51"/>
        <v>0</v>
      </c>
    </row>
    <row r="145" spans="1:40" x14ac:dyDescent="0.35">
      <c r="A145" s="6"/>
      <c r="B145" s="6">
        <f>Database!A145</f>
        <v>144</v>
      </c>
      <c r="C145" s="6" t="str">
        <f>Database!B145</f>
        <v>Ole Graversen</v>
      </c>
      <c r="D145" s="6" t="e">
        <f>Database!#REF!</f>
        <v>#REF!</v>
      </c>
      <c r="E145" s="21"/>
      <c r="F145" s="117">
        <f>Database!J145</f>
        <v>0</v>
      </c>
      <c r="G145" s="87">
        <f>Database!K145</f>
        <v>1</v>
      </c>
      <c r="H145" s="101">
        <f>Database!M145</f>
        <v>0</v>
      </c>
      <c r="I145" s="83">
        <f>Database!L145</f>
        <v>2</v>
      </c>
      <c r="J145" s="83" t="str">
        <f>Database!P145</f>
        <v>N</v>
      </c>
      <c r="K145" s="101" t="e">
        <f>Database!#REF!</f>
        <v>#REF!</v>
      </c>
      <c r="L145" s="85" t="e">
        <f>Database!#REF!</f>
        <v>#REF!</v>
      </c>
      <c r="M145" s="86" t="e">
        <f>Database!#REF!</f>
        <v>#REF!</v>
      </c>
      <c r="N145" s="84" t="str">
        <f>Database!Q145</f>
        <v>Y</v>
      </c>
      <c r="O145" s="18">
        <f>Database!C145</f>
        <v>45559</v>
      </c>
      <c r="P145" s="18">
        <f>Database!D145</f>
        <v>45563</v>
      </c>
      <c r="Q145" s="67">
        <f t="shared" si="44"/>
        <v>4</v>
      </c>
      <c r="R145" s="8">
        <f>Database!H145</f>
        <v>0</v>
      </c>
      <c r="S145" s="8"/>
      <c r="T145" s="8">
        <f t="shared" si="39"/>
        <v>4</v>
      </c>
      <c r="U145" s="70">
        <f>'booking nr'!R146</f>
        <v>3620</v>
      </c>
      <c r="V145" s="12">
        <f>IF(G145&gt;1,'booking nr'!AC146,0)</f>
        <v>0</v>
      </c>
      <c r="W145" s="12" t="e">
        <f>Database!#REF!</f>
        <v>#REF!</v>
      </c>
      <c r="X145" s="98" t="e">
        <f t="shared" si="40"/>
        <v>#REF!</v>
      </c>
      <c r="Y145" s="99">
        <f>IF(T145&lt;2,(statestik!M166*'book indtastning'!I145)+(statestik!M166*'book indtastning'!L145),0)</f>
        <v>0</v>
      </c>
      <c r="Z145" s="96">
        <f>IF(N145=$AG$2,(I145+L145)*Q145*'Indtastning data'!$D$10,0)</f>
        <v>0</v>
      </c>
      <c r="AA145" s="96" t="e">
        <f t="shared" si="41"/>
        <v>#REF!</v>
      </c>
      <c r="AB145" s="67"/>
      <c r="AC145" s="8"/>
      <c r="AD145" s="97" t="e">
        <f t="shared" si="42"/>
        <v>#REF!</v>
      </c>
      <c r="AE145" s="71">
        <f t="shared" si="43"/>
        <v>0</v>
      </c>
      <c r="AF145" s="6"/>
      <c r="AH145">
        <f t="shared" si="45"/>
        <v>4</v>
      </c>
      <c r="AI145" s="236">
        <f t="shared" si="46"/>
        <v>45559</v>
      </c>
      <c r="AJ145">
        <f t="shared" si="47"/>
        <v>0</v>
      </c>
      <c r="AK145">
        <f t="shared" si="48"/>
        <v>0</v>
      </c>
      <c r="AL145">
        <f t="shared" si="49"/>
        <v>0</v>
      </c>
      <c r="AM145">
        <f t="shared" si="50"/>
        <v>0</v>
      </c>
      <c r="AN145">
        <f t="shared" si="51"/>
        <v>0</v>
      </c>
    </row>
    <row r="146" spans="1:40" x14ac:dyDescent="0.35">
      <c r="A146" s="6"/>
      <c r="B146" s="6">
        <f>Database!A146</f>
        <v>145</v>
      </c>
      <c r="C146" s="6" t="str">
        <f>Database!B146</f>
        <v>Henrik Sørensen</v>
      </c>
      <c r="D146" s="6" t="e">
        <f>Database!#REF!</f>
        <v>#REF!</v>
      </c>
      <c r="E146" s="21"/>
      <c r="F146" s="117">
        <f>Database!J146</f>
        <v>10</v>
      </c>
      <c r="G146" s="87">
        <f>Database!K146</f>
        <v>1</v>
      </c>
      <c r="H146" s="101" t="str">
        <f>Database!M146</f>
        <v>hencom@webspeed.dk</v>
      </c>
      <c r="I146" s="83">
        <f>Database!L146</f>
        <v>1</v>
      </c>
      <c r="J146" s="83" t="str">
        <f>Database!P146</f>
        <v>Y</v>
      </c>
      <c r="K146" s="101" t="e">
        <f>Database!#REF!</f>
        <v>#REF!</v>
      </c>
      <c r="L146" s="85" t="e">
        <f>Database!#REF!</f>
        <v>#REF!</v>
      </c>
      <c r="M146" s="86" t="e">
        <f>Database!#REF!</f>
        <v>#REF!</v>
      </c>
      <c r="N146" s="84" t="str">
        <f>Database!Q146</f>
        <v>Y</v>
      </c>
      <c r="O146" s="18">
        <f>Database!C146</f>
        <v>45563</v>
      </c>
      <c r="P146" s="18">
        <f>Database!D146</f>
        <v>45567</v>
      </c>
      <c r="Q146" s="67">
        <f t="shared" si="44"/>
        <v>4</v>
      </c>
      <c r="R146" s="8">
        <f>Database!H146</f>
        <v>0</v>
      </c>
      <c r="S146" s="8"/>
      <c r="T146" s="8">
        <f t="shared" si="39"/>
        <v>4</v>
      </c>
      <c r="U146" s="70">
        <f>'booking nr'!R147</f>
        <v>3620</v>
      </c>
      <c r="V146" s="12">
        <f>IF(G146&gt;1,'booking nr'!AC147,0)</f>
        <v>0</v>
      </c>
      <c r="W146" s="12" t="e">
        <f>Database!#REF!</f>
        <v>#REF!</v>
      </c>
      <c r="X146" s="98" t="e">
        <f t="shared" si="40"/>
        <v>#REF!</v>
      </c>
      <c r="Y146" s="99">
        <f>IF(T146&lt;2,(statestik!M167*'book indtastning'!I146)+(statestik!M167*'book indtastning'!L146),0)</f>
        <v>0</v>
      </c>
      <c r="Z146" s="96">
        <f>IF(N146=$AG$2,(I146+L146)*Q146*'Indtastning data'!$D$10,0)</f>
        <v>0</v>
      </c>
      <c r="AA146" s="96" t="e">
        <f t="shared" si="41"/>
        <v>#REF!</v>
      </c>
      <c r="AB146" s="67"/>
      <c r="AC146" s="8"/>
      <c r="AD146" s="97" t="e">
        <f t="shared" si="42"/>
        <v>#REF!</v>
      </c>
      <c r="AE146" s="71">
        <f t="shared" si="43"/>
        <v>0</v>
      </c>
      <c r="AF146" s="6"/>
      <c r="AH146">
        <f t="shared" si="45"/>
        <v>4</v>
      </c>
      <c r="AI146" s="236">
        <f t="shared" si="46"/>
        <v>45563</v>
      </c>
      <c r="AJ146">
        <f t="shared" si="47"/>
        <v>0</v>
      </c>
      <c r="AK146">
        <f t="shared" si="48"/>
        <v>0</v>
      </c>
      <c r="AL146">
        <f t="shared" si="49"/>
        <v>0</v>
      </c>
      <c r="AM146">
        <f t="shared" si="50"/>
        <v>0</v>
      </c>
      <c r="AN146">
        <f t="shared" si="51"/>
        <v>0</v>
      </c>
    </row>
    <row r="147" spans="1:40" x14ac:dyDescent="0.35">
      <c r="A147" s="6"/>
      <c r="B147" s="6">
        <f>Database!A147</f>
        <v>146</v>
      </c>
      <c r="C147" s="6" t="str">
        <f>Database!B147</f>
        <v>Kaj Henriksen</v>
      </c>
      <c r="D147" s="6" t="e">
        <f>Database!#REF!</f>
        <v>#REF!</v>
      </c>
      <c r="E147" s="21"/>
      <c r="F147" s="117">
        <f>Database!J147</f>
        <v>0</v>
      </c>
      <c r="G147" s="87">
        <f>Database!K147</f>
        <v>1</v>
      </c>
      <c r="H147" s="101">
        <f>Database!M147</f>
        <v>0</v>
      </c>
      <c r="I147" s="83">
        <f>Database!L147</f>
        <v>2</v>
      </c>
      <c r="J147" s="83" t="str">
        <f>Database!P147</f>
        <v>Y</v>
      </c>
      <c r="K147" s="101" t="e">
        <f>Database!#REF!</f>
        <v>#REF!</v>
      </c>
      <c r="L147" s="85" t="e">
        <f>Database!#REF!</f>
        <v>#REF!</v>
      </c>
      <c r="M147" s="86" t="e">
        <f>Database!#REF!</f>
        <v>#REF!</v>
      </c>
      <c r="N147" s="84" t="str">
        <f>Database!Q147</f>
        <v>Y</v>
      </c>
      <c r="O147" s="18">
        <f>Database!C147</f>
        <v>45562</v>
      </c>
      <c r="P147" s="18">
        <f>Database!D147</f>
        <v>45567</v>
      </c>
      <c r="Q147" s="67">
        <f t="shared" si="44"/>
        <v>5</v>
      </c>
      <c r="R147" s="8">
        <f>Database!H147</f>
        <v>0</v>
      </c>
      <c r="S147" s="8"/>
      <c r="T147" s="8">
        <f t="shared" si="39"/>
        <v>5</v>
      </c>
      <c r="U147" s="70">
        <f>'booking nr'!R148</f>
        <v>4525</v>
      </c>
      <c r="V147" s="12">
        <f>IF(G147&gt;1,'booking nr'!AC148,0)</f>
        <v>0</v>
      </c>
      <c r="W147" s="12" t="e">
        <f>Database!#REF!</f>
        <v>#REF!</v>
      </c>
      <c r="X147" s="98" t="e">
        <f t="shared" si="40"/>
        <v>#REF!</v>
      </c>
      <c r="Y147" s="99">
        <f>IF(T147&lt;2,(statestik!M168*'book indtastning'!I147)+(statestik!M168*'book indtastning'!L147),0)</f>
        <v>0</v>
      </c>
      <c r="Z147" s="96">
        <f>IF(N147=$AG$2,(I147+L147)*Q147*'Indtastning data'!$D$10,0)</f>
        <v>0</v>
      </c>
      <c r="AA147" s="96" t="e">
        <f t="shared" si="41"/>
        <v>#REF!</v>
      </c>
      <c r="AB147" s="67"/>
      <c r="AC147" s="8"/>
      <c r="AD147" s="97" t="e">
        <f t="shared" si="42"/>
        <v>#REF!</v>
      </c>
      <c r="AE147" s="71">
        <f t="shared" si="43"/>
        <v>0</v>
      </c>
      <c r="AF147" s="6"/>
      <c r="AH147">
        <f t="shared" si="45"/>
        <v>5</v>
      </c>
      <c r="AI147" s="236">
        <f t="shared" si="46"/>
        <v>45562</v>
      </c>
      <c r="AJ147">
        <f t="shared" si="47"/>
        <v>0</v>
      </c>
      <c r="AK147">
        <f t="shared" si="48"/>
        <v>0</v>
      </c>
      <c r="AL147">
        <f t="shared" si="49"/>
        <v>0</v>
      </c>
      <c r="AM147">
        <f t="shared" si="50"/>
        <v>0</v>
      </c>
      <c r="AN147">
        <f t="shared" si="51"/>
        <v>0</v>
      </c>
    </row>
    <row r="148" spans="1:40" x14ac:dyDescent="0.35">
      <c r="A148" s="6"/>
      <c r="B148" s="6">
        <f>Database!A148</f>
        <v>147</v>
      </c>
      <c r="C148" s="6">
        <f>Database!B148</f>
        <v>0</v>
      </c>
      <c r="D148" s="6" t="e">
        <f>Database!#REF!</f>
        <v>#REF!</v>
      </c>
      <c r="E148" s="21"/>
      <c r="F148" s="117">
        <f>Database!J148</f>
        <v>0</v>
      </c>
      <c r="G148" s="87">
        <f>Database!K148</f>
        <v>0</v>
      </c>
      <c r="H148" s="101">
        <f>Database!M148</f>
        <v>0</v>
      </c>
      <c r="I148" s="83">
        <f>Database!L148</f>
        <v>0</v>
      </c>
      <c r="J148" s="83">
        <f>Database!P148</f>
        <v>0</v>
      </c>
      <c r="K148" s="101" t="e">
        <f>Database!#REF!</f>
        <v>#REF!</v>
      </c>
      <c r="L148" s="85" t="e">
        <f>Database!#REF!</f>
        <v>#REF!</v>
      </c>
      <c r="M148" s="86" t="e">
        <f>Database!#REF!</f>
        <v>#REF!</v>
      </c>
      <c r="N148" s="84">
        <f>Database!Q148</f>
        <v>0</v>
      </c>
      <c r="O148" s="18">
        <f>Database!C148</f>
        <v>0</v>
      </c>
      <c r="P148" s="18">
        <f>Database!D148</f>
        <v>0</v>
      </c>
      <c r="Q148" s="67">
        <f t="shared" si="44"/>
        <v>0</v>
      </c>
      <c r="R148" s="8">
        <f>Database!H148</f>
        <v>0</v>
      </c>
      <c r="S148" s="8"/>
      <c r="T148" s="8">
        <f t="shared" si="39"/>
        <v>0</v>
      </c>
      <c r="U148" s="70">
        <f>'booking nr'!R149</f>
        <v>0</v>
      </c>
      <c r="V148" s="12">
        <f>IF(G148&gt;1,'booking nr'!AC149,0)</f>
        <v>0</v>
      </c>
      <c r="W148" s="12" t="e">
        <f>Database!#REF!</f>
        <v>#REF!</v>
      </c>
      <c r="X148" s="98" t="e">
        <f t="shared" si="40"/>
        <v>#REF!</v>
      </c>
      <c r="Y148" s="99" t="e">
        <f>IF(T148&lt;2,(statestik!M169*'book indtastning'!I148)+(statestik!M169*'book indtastning'!L148),0)</f>
        <v>#REF!</v>
      </c>
      <c r="Z148" s="96">
        <f>IF(N148=$AG$2,(I148+L148)*Q148*'Indtastning data'!$D$10,0)</f>
        <v>0</v>
      </c>
      <c r="AA148" s="96" t="e">
        <f t="shared" si="41"/>
        <v>#REF!</v>
      </c>
      <c r="AB148" s="67"/>
      <c r="AC148" s="8"/>
      <c r="AD148" s="97" t="e">
        <f t="shared" si="42"/>
        <v>#REF!</v>
      </c>
      <c r="AE148" s="71">
        <f t="shared" si="43"/>
        <v>0</v>
      </c>
      <c r="AF148" s="6"/>
      <c r="AH148">
        <f t="shared" si="45"/>
        <v>0</v>
      </c>
      <c r="AI148" s="236">
        <f t="shared" si="46"/>
        <v>0</v>
      </c>
      <c r="AJ148">
        <f t="shared" si="47"/>
        <v>0</v>
      </c>
      <c r="AK148">
        <f t="shared" si="48"/>
        <v>0</v>
      </c>
      <c r="AL148">
        <f t="shared" si="49"/>
        <v>0</v>
      </c>
      <c r="AM148">
        <f t="shared" si="50"/>
        <v>0</v>
      </c>
      <c r="AN148">
        <f t="shared" si="51"/>
        <v>0</v>
      </c>
    </row>
    <row r="149" spans="1:40" x14ac:dyDescent="0.35">
      <c r="A149" s="6"/>
      <c r="B149" s="6">
        <f>Database!A149</f>
        <v>148</v>
      </c>
      <c r="C149" s="6">
        <f>Database!B149</f>
        <v>0</v>
      </c>
      <c r="D149" s="6" t="e">
        <f>Database!#REF!</f>
        <v>#REF!</v>
      </c>
      <c r="E149" s="21"/>
      <c r="F149" s="117">
        <f>Database!J149</f>
        <v>0</v>
      </c>
      <c r="G149" s="87">
        <f>Database!K149</f>
        <v>0</v>
      </c>
      <c r="H149" s="101">
        <f>Database!M149</f>
        <v>0</v>
      </c>
      <c r="I149" s="83">
        <f>Database!L149</f>
        <v>0</v>
      </c>
      <c r="J149" s="83">
        <f>Database!P149</f>
        <v>0</v>
      </c>
      <c r="K149" s="101" t="e">
        <f>Database!#REF!</f>
        <v>#REF!</v>
      </c>
      <c r="L149" s="85" t="e">
        <f>Database!#REF!</f>
        <v>#REF!</v>
      </c>
      <c r="M149" s="86" t="e">
        <f>Database!#REF!</f>
        <v>#REF!</v>
      </c>
      <c r="N149" s="84">
        <f>Database!Q149</f>
        <v>0</v>
      </c>
      <c r="O149" s="18">
        <f>Database!C149</f>
        <v>0</v>
      </c>
      <c r="P149" s="18">
        <f>Database!D149</f>
        <v>0</v>
      </c>
      <c r="Q149" s="67">
        <f t="shared" si="44"/>
        <v>0</v>
      </c>
      <c r="R149" s="8">
        <f>Database!H149</f>
        <v>0</v>
      </c>
      <c r="S149" s="8"/>
      <c r="T149" s="8">
        <f t="shared" si="39"/>
        <v>0</v>
      </c>
      <c r="U149" s="70">
        <f>'booking nr'!R150</f>
        <v>0</v>
      </c>
      <c r="V149" s="12">
        <f>IF(G149&gt;1,'booking nr'!AC150,0)</f>
        <v>0</v>
      </c>
      <c r="W149" s="12" t="e">
        <f>Database!#REF!</f>
        <v>#REF!</v>
      </c>
      <c r="X149" s="98" t="e">
        <f t="shared" si="40"/>
        <v>#REF!</v>
      </c>
      <c r="Y149" s="99" t="e">
        <f>IF(T149&lt;2,(statestik!M170*'book indtastning'!I149)+(statestik!M170*'book indtastning'!L149),0)</f>
        <v>#REF!</v>
      </c>
      <c r="Z149" s="96">
        <f>IF(N149=$AG$2,(I149+L149)*Q149*'Indtastning data'!$D$10,0)</f>
        <v>0</v>
      </c>
      <c r="AA149" s="96" t="e">
        <f t="shared" si="41"/>
        <v>#REF!</v>
      </c>
      <c r="AB149" s="67"/>
      <c r="AC149" s="8"/>
      <c r="AD149" s="97" t="e">
        <f t="shared" si="42"/>
        <v>#REF!</v>
      </c>
      <c r="AE149" s="71">
        <f t="shared" si="43"/>
        <v>0</v>
      </c>
      <c r="AF149" s="6"/>
      <c r="AH149">
        <f t="shared" si="45"/>
        <v>0</v>
      </c>
      <c r="AI149" s="236">
        <f t="shared" si="46"/>
        <v>0</v>
      </c>
      <c r="AJ149">
        <f t="shared" si="47"/>
        <v>0</v>
      </c>
      <c r="AK149">
        <f t="shared" si="48"/>
        <v>0</v>
      </c>
      <c r="AL149">
        <f t="shared" si="49"/>
        <v>0</v>
      </c>
      <c r="AM149">
        <f t="shared" si="50"/>
        <v>0</v>
      </c>
      <c r="AN149">
        <f t="shared" si="51"/>
        <v>0</v>
      </c>
    </row>
    <row r="150" spans="1:40" x14ac:dyDescent="0.35">
      <c r="A150" s="6"/>
      <c r="B150" s="6">
        <f>Database!A150</f>
        <v>149</v>
      </c>
      <c r="C150" s="6">
        <f>Database!B150</f>
        <v>0</v>
      </c>
      <c r="D150" s="6" t="e">
        <f>Database!#REF!</f>
        <v>#REF!</v>
      </c>
      <c r="E150" s="21"/>
      <c r="F150" s="117">
        <f>Database!J150</f>
        <v>0</v>
      </c>
      <c r="G150" s="87">
        <f>Database!K150</f>
        <v>0</v>
      </c>
      <c r="H150" s="101">
        <f>Database!M150</f>
        <v>0</v>
      </c>
      <c r="I150" s="83">
        <f>Database!L150</f>
        <v>0</v>
      </c>
      <c r="J150" s="83">
        <f>Database!P150</f>
        <v>0</v>
      </c>
      <c r="K150" s="101" t="e">
        <f>Database!#REF!</f>
        <v>#REF!</v>
      </c>
      <c r="L150" s="85" t="e">
        <f>Database!#REF!</f>
        <v>#REF!</v>
      </c>
      <c r="M150" s="86" t="e">
        <f>Database!#REF!</f>
        <v>#REF!</v>
      </c>
      <c r="N150" s="84">
        <f>Database!Q150</f>
        <v>0</v>
      </c>
      <c r="O150" s="18">
        <f>Database!C150</f>
        <v>0</v>
      </c>
      <c r="P150" s="18">
        <f>Database!D150</f>
        <v>0</v>
      </c>
      <c r="Q150" s="67">
        <f t="shared" si="44"/>
        <v>0</v>
      </c>
      <c r="R150" s="8">
        <f>Database!H150</f>
        <v>0</v>
      </c>
      <c r="S150" s="8"/>
      <c r="T150" s="8">
        <f t="shared" si="39"/>
        <v>0</v>
      </c>
      <c r="U150" s="70">
        <f>'booking nr'!R151</f>
        <v>0</v>
      </c>
      <c r="V150" s="12">
        <f>IF(G150&gt;1,'booking nr'!AC151,0)</f>
        <v>0</v>
      </c>
      <c r="W150" s="12" t="e">
        <f>Database!#REF!</f>
        <v>#REF!</v>
      </c>
      <c r="X150" s="98" t="e">
        <f t="shared" si="40"/>
        <v>#REF!</v>
      </c>
      <c r="Y150" s="99" t="e">
        <f>IF(T150&lt;2,(statestik!M171*'book indtastning'!I150)+(statestik!M171*'book indtastning'!L150),0)</f>
        <v>#REF!</v>
      </c>
      <c r="Z150" s="96">
        <f>IF(N150=$AG$2,(I150+L150)*Q150*'Indtastning data'!$D$10,0)</f>
        <v>0</v>
      </c>
      <c r="AA150" s="96" t="e">
        <f t="shared" si="41"/>
        <v>#REF!</v>
      </c>
      <c r="AB150" s="67"/>
      <c r="AC150" s="8"/>
      <c r="AD150" s="97" t="e">
        <f t="shared" si="42"/>
        <v>#REF!</v>
      </c>
      <c r="AE150" s="71">
        <f t="shared" si="43"/>
        <v>0</v>
      </c>
      <c r="AF150" s="6"/>
      <c r="AH150">
        <f t="shared" si="45"/>
        <v>0</v>
      </c>
      <c r="AI150" s="236">
        <f t="shared" si="46"/>
        <v>0</v>
      </c>
      <c r="AJ150">
        <f t="shared" si="47"/>
        <v>0</v>
      </c>
      <c r="AK150">
        <f t="shared" si="48"/>
        <v>0</v>
      </c>
      <c r="AL150">
        <f t="shared" si="49"/>
        <v>0</v>
      </c>
      <c r="AM150">
        <f t="shared" si="50"/>
        <v>0</v>
      </c>
      <c r="AN150">
        <f t="shared" si="51"/>
        <v>0</v>
      </c>
    </row>
    <row r="151" spans="1:40" x14ac:dyDescent="0.35">
      <c r="A151" s="6"/>
      <c r="B151" s="6">
        <f>Database!A151</f>
        <v>150</v>
      </c>
      <c r="C151" s="6">
        <f>Database!B151</f>
        <v>0</v>
      </c>
      <c r="D151" s="6" t="e">
        <f>Database!#REF!</f>
        <v>#REF!</v>
      </c>
      <c r="E151" s="21"/>
      <c r="F151" s="117">
        <f>Database!J151</f>
        <v>0</v>
      </c>
      <c r="G151" s="87">
        <f>Database!K151</f>
        <v>0</v>
      </c>
      <c r="H151" s="101">
        <f>Database!M151</f>
        <v>0</v>
      </c>
      <c r="I151" s="83">
        <f>Database!L151</f>
        <v>0</v>
      </c>
      <c r="J151" s="83">
        <f>Database!P151</f>
        <v>0</v>
      </c>
      <c r="K151" s="101" t="e">
        <f>Database!#REF!</f>
        <v>#REF!</v>
      </c>
      <c r="L151" s="85" t="e">
        <f>Database!#REF!</f>
        <v>#REF!</v>
      </c>
      <c r="M151" s="86" t="e">
        <f>Database!#REF!</f>
        <v>#REF!</v>
      </c>
      <c r="N151" s="84">
        <f>Database!Q151</f>
        <v>0</v>
      </c>
      <c r="O151" s="18">
        <f>Database!C151</f>
        <v>0</v>
      </c>
      <c r="P151" s="18">
        <f>Database!D151</f>
        <v>0</v>
      </c>
      <c r="Q151" s="67">
        <f t="shared" si="44"/>
        <v>0</v>
      </c>
      <c r="R151" s="8">
        <f>Database!H151</f>
        <v>0</v>
      </c>
      <c r="S151" s="8"/>
      <c r="T151" s="8">
        <f t="shared" ref="T151:T210" si="52">P151-O151</f>
        <v>0</v>
      </c>
      <c r="U151" s="70">
        <f>'booking nr'!R152</f>
        <v>0</v>
      </c>
      <c r="V151" s="12">
        <f>IF(G151&gt;1,'booking nr'!AC152,0)</f>
        <v>0</v>
      </c>
      <c r="W151" s="12" t="e">
        <f>Database!#REF!</f>
        <v>#REF!</v>
      </c>
      <c r="X151" s="98" t="e">
        <f t="shared" ref="X151:X210" si="53">U151+V151+W151</f>
        <v>#REF!</v>
      </c>
      <c r="Y151" s="99" t="e">
        <f>IF(T151&lt;2,(statestik!M172*'book indtastning'!I151)+(statestik!M172*'book indtastning'!L151),0)</f>
        <v>#REF!</v>
      </c>
      <c r="Z151" s="96">
        <f>IF(N151=$AG$2,(I151+L151)*Q151*'Indtastning data'!$D$10,0)</f>
        <v>0</v>
      </c>
      <c r="AA151" s="96" t="e">
        <f t="shared" ref="AA151:AA210" si="54">-(X151/100*F151)</f>
        <v>#REF!</v>
      </c>
      <c r="AB151" s="67"/>
      <c r="AC151" s="8"/>
      <c r="AD151" s="97" t="e">
        <f t="shared" ref="AD151:AD210" si="55">X151+Y151+Z151+AA151+AB151+AC151</f>
        <v>#REF!</v>
      </c>
      <c r="AE151" s="71">
        <f t="shared" ref="AE151:AE210" si="56">E151</f>
        <v>0</v>
      </c>
      <c r="AF151" s="6"/>
      <c r="AH151">
        <f t="shared" si="45"/>
        <v>0</v>
      </c>
      <c r="AI151" s="236">
        <f t="shared" si="46"/>
        <v>0</v>
      </c>
      <c r="AJ151">
        <f t="shared" si="47"/>
        <v>0</v>
      </c>
      <c r="AK151">
        <f t="shared" si="48"/>
        <v>0</v>
      </c>
      <c r="AL151">
        <f t="shared" si="49"/>
        <v>0</v>
      </c>
      <c r="AM151">
        <f t="shared" si="50"/>
        <v>0</v>
      </c>
      <c r="AN151">
        <f t="shared" si="51"/>
        <v>0</v>
      </c>
    </row>
    <row r="152" spans="1:40" x14ac:dyDescent="0.35">
      <c r="A152" s="6"/>
      <c r="B152" s="6">
        <f>Database!A152</f>
        <v>151</v>
      </c>
      <c r="C152" s="6">
        <f>Database!B152</f>
        <v>0</v>
      </c>
      <c r="D152" s="6" t="e">
        <f>Database!#REF!</f>
        <v>#REF!</v>
      </c>
      <c r="E152" s="21"/>
      <c r="F152" s="117">
        <f>Database!J152</f>
        <v>0</v>
      </c>
      <c r="G152" s="87">
        <f>Database!K152</f>
        <v>0</v>
      </c>
      <c r="H152" s="101">
        <f>Database!M152</f>
        <v>0</v>
      </c>
      <c r="I152" s="83">
        <f>Database!L152</f>
        <v>0</v>
      </c>
      <c r="J152" s="83">
        <f>Database!P152</f>
        <v>0</v>
      </c>
      <c r="K152" s="101" t="e">
        <f>Database!#REF!</f>
        <v>#REF!</v>
      </c>
      <c r="L152" s="85" t="e">
        <f>Database!#REF!</f>
        <v>#REF!</v>
      </c>
      <c r="M152" s="86" t="e">
        <f>Database!#REF!</f>
        <v>#REF!</v>
      </c>
      <c r="N152" s="84">
        <f>Database!Q152</f>
        <v>0</v>
      </c>
      <c r="O152" s="18">
        <f>Database!C152</f>
        <v>0</v>
      </c>
      <c r="P152" s="18">
        <f>Database!D152</f>
        <v>0</v>
      </c>
      <c r="Q152" s="67">
        <f t="shared" si="44"/>
        <v>0</v>
      </c>
      <c r="R152" s="8">
        <f>Database!H152</f>
        <v>0</v>
      </c>
      <c r="S152" s="8"/>
      <c r="T152" s="8">
        <f t="shared" si="52"/>
        <v>0</v>
      </c>
      <c r="U152" s="70">
        <f>'booking nr'!R153</f>
        <v>0</v>
      </c>
      <c r="V152" s="12">
        <f>IF(G152&gt;1,'booking nr'!AC153,0)</f>
        <v>0</v>
      </c>
      <c r="W152" s="12" t="e">
        <f>Database!#REF!</f>
        <v>#REF!</v>
      </c>
      <c r="X152" s="98" t="e">
        <f t="shared" si="53"/>
        <v>#REF!</v>
      </c>
      <c r="Y152" s="99" t="e">
        <f>IF(T152&lt;2,(statestik!M173*'book indtastning'!I152)+(statestik!M173*'book indtastning'!L152),0)</f>
        <v>#REF!</v>
      </c>
      <c r="Z152" s="96">
        <f>IF(N152=$AG$2,(I152+L152)*Q152*'Indtastning data'!$D$10,0)</f>
        <v>0</v>
      </c>
      <c r="AA152" s="96" t="e">
        <f t="shared" si="54"/>
        <v>#REF!</v>
      </c>
      <c r="AB152" s="67"/>
      <c r="AC152" s="8"/>
      <c r="AD152" s="97" t="e">
        <f t="shared" si="55"/>
        <v>#REF!</v>
      </c>
      <c r="AE152" s="71">
        <f t="shared" si="56"/>
        <v>0</v>
      </c>
      <c r="AF152" s="6"/>
      <c r="AH152">
        <f t="shared" si="45"/>
        <v>0</v>
      </c>
      <c r="AI152" s="236">
        <f t="shared" si="46"/>
        <v>0</v>
      </c>
      <c r="AJ152">
        <f t="shared" si="47"/>
        <v>0</v>
      </c>
      <c r="AK152">
        <f t="shared" si="48"/>
        <v>0</v>
      </c>
      <c r="AL152">
        <f t="shared" si="49"/>
        <v>0</v>
      </c>
      <c r="AM152">
        <f t="shared" si="50"/>
        <v>0</v>
      </c>
      <c r="AN152">
        <f t="shared" si="51"/>
        <v>0</v>
      </c>
    </row>
    <row r="153" spans="1:40" x14ac:dyDescent="0.35">
      <c r="A153" s="6"/>
      <c r="B153" s="6">
        <f>Database!A153</f>
        <v>152</v>
      </c>
      <c r="C153" s="6">
        <f>Database!B153</f>
        <v>0</v>
      </c>
      <c r="D153" s="6" t="e">
        <f>Database!#REF!</f>
        <v>#REF!</v>
      </c>
      <c r="E153" s="21"/>
      <c r="F153" s="117">
        <f>Database!J153</f>
        <v>0</v>
      </c>
      <c r="G153" s="87">
        <f>Database!K153</f>
        <v>0</v>
      </c>
      <c r="H153" s="101">
        <f>Database!M153</f>
        <v>0</v>
      </c>
      <c r="I153" s="83">
        <f>Database!L153</f>
        <v>0</v>
      </c>
      <c r="J153" s="83">
        <f>Database!P153</f>
        <v>0</v>
      </c>
      <c r="K153" s="101" t="e">
        <f>Database!#REF!</f>
        <v>#REF!</v>
      </c>
      <c r="L153" s="85" t="e">
        <f>Database!#REF!</f>
        <v>#REF!</v>
      </c>
      <c r="M153" s="86" t="e">
        <f>Database!#REF!</f>
        <v>#REF!</v>
      </c>
      <c r="N153" s="84">
        <f>Database!Q153</f>
        <v>0</v>
      </c>
      <c r="O153" s="18">
        <f>Database!C153</f>
        <v>0</v>
      </c>
      <c r="P153" s="18">
        <f>Database!D153</f>
        <v>0</v>
      </c>
      <c r="Q153" s="67">
        <f t="shared" si="44"/>
        <v>0</v>
      </c>
      <c r="R153" s="8">
        <f>Database!H153</f>
        <v>0</v>
      </c>
      <c r="S153" s="8"/>
      <c r="T153" s="8">
        <f t="shared" si="52"/>
        <v>0</v>
      </c>
      <c r="U153" s="70">
        <f>'booking nr'!R154</f>
        <v>0</v>
      </c>
      <c r="V153" s="12">
        <f>IF(G153&gt;1,'booking nr'!AC154,0)</f>
        <v>0</v>
      </c>
      <c r="W153" s="12" t="e">
        <f>Database!#REF!</f>
        <v>#REF!</v>
      </c>
      <c r="X153" s="98" t="e">
        <f t="shared" si="53"/>
        <v>#REF!</v>
      </c>
      <c r="Y153" s="99" t="e">
        <f>IF(T153&lt;2,(statestik!M174*'book indtastning'!I153)+(statestik!M174*'book indtastning'!L153),0)</f>
        <v>#REF!</v>
      </c>
      <c r="Z153" s="96">
        <f>IF(N153=$AG$2,(I153+L153)*Q153*'Indtastning data'!$D$10,0)</f>
        <v>0</v>
      </c>
      <c r="AA153" s="96" t="e">
        <f t="shared" si="54"/>
        <v>#REF!</v>
      </c>
      <c r="AB153" s="67"/>
      <c r="AC153" s="8"/>
      <c r="AD153" s="97" t="e">
        <f t="shared" si="55"/>
        <v>#REF!</v>
      </c>
      <c r="AE153" s="71">
        <f t="shared" si="56"/>
        <v>0</v>
      </c>
      <c r="AF153" s="6"/>
      <c r="AH153">
        <f t="shared" si="45"/>
        <v>0</v>
      </c>
      <c r="AI153" s="236">
        <f t="shared" si="46"/>
        <v>0</v>
      </c>
      <c r="AJ153">
        <f t="shared" si="47"/>
        <v>0</v>
      </c>
      <c r="AK153">
        <f t="shared" si="48"/>
        <v>0</v>
      </c>
      <c r="AL153">
        <f t="shared" si="49"/>
        <v>0</v>
      </c>
      <c r="AM153">
        <f t="shared" si="50"/>
        <v>0</v>
      </c>
      <c r="AN153">
        <f t="shared" si="51"/>
        <v>0</v>
      </c>
    </row>
    <row r="154" spans="1:40" x14ac:dyDescent="0.35">
      <c r="A154" s="6"/>
      <c r="B154" s="6">
        <f>Database!A154</f>
        <v>153</v>
      </c>
      <c r="C154" s="6">
        <f>Database!B154</f>
        <v>0</v>
      </c>
      <c r="D154" s="6" t="e">
        <f>Database!#REF!</f>
        <v>#REF!</v>
      </c>
      <c r="E154" s="21"/>
      <c r="F154" s="117">
        <f>Database!J154</f>
        <v>0</v>
      </c>
      <c r="G154" s="87">
        <f>Database!K154</f>
        <v>0</v>
      </c>
      <c r="H154" s="101">
        <f>Database!M154</f>
        <v>0</v>
      </c>
      <c r="I154" s="83">
        <f>Database!L154</f>
        <v>0</v>
      </c>
      <c r="J154" s="83">
        <f>Database!P154</f>
        <v>0</v>
      </c>
      <c r="K154" s="101" t="e">
        <f>Database!#REF!</f>
        <v>#REF!</v>
      </c>
      <c r="L154" s="85" t="e">
        <f>Database!#REF!</f>
        <v>#REF!</v>
      </c>
      <c r="M154" s="86" t="e">
        <f>Database!#REF!</f>
        <v>#REF!</v>
      </c>
      <c r="N154" s="84">
        <f>Database!Q154</f>
        <v>0</v>
      </c>
      <c r="O154" s="18">
        <f>Database!C154</f>
        <v>0</v>
      </c>
      <c r="P154" s="18">
        <f>Database!D154</f>
        <v>0</v>
      </c>
      <c r="Q154" s="67">
        <f t="shared" si="44"/>
        <v>0</v>
      </c>
      <c r="R154" s="8">
        <f>Database!H154</f>
        <v>0</v>
      </c>
      <c r="S154" s="8"/>
      <c r="T154" s="8">
        <f t="shared" si="52"/>
        <v>0</v>
      </c>
      <c r="U154" s="70">
        <f>'booking nr'!R155</f>
        <v>0</v>
      </c>
      <c r="V154" s="12">
        <f>IF(G154&gt;1,'booking nr'!AC155,0)</f>
        <v>0</v>
      </c>
      <c r="W154" s="12" t="e">
        <f>Database!#REF!</f>
        <v>#REF!</v>
      </c>
      <c r="X154" s="98" t="e">
        <f t="shared" si="53"/>
        <v>#REF!</v>
      </c>
      <c r="Y154" s="99" t="e">
        <f>IF(T154&lt;2,(statestik!M175*'book indtastning'!I154)+(statestik!M175*'book indtastning'!L154),0)</f>
        <v>#REF!</v>
      </c>
      <c r="Z154" s="96">
        <f>IF(N154=$AG$2,(I154+L154)*Q154*'Indtastning data'!$D$10,0)</f>
        <v>0</v>
      </c>
      <c r="AA154" s="96" t="e">
        <f t="shared" si="54"/>
        <v>#REF!</v>
      </c>
      <c r="AB154" s="67"/>
      <c r="AC154" s="8"/>
      <c r="AD154" s="97" t="e">
        <f t="shared" si="55"/>
        <v>#REF!</v>
      </c>
      <c r="AE154" s="71">
        <f t="shared" si="56"/>
        <v>0</v>
      </c>
      <c r="AF154" s="6"/>
      <c r="AH154">
        <f t="shared" si="45"/>
        <v>0</v>
      </c>
      <c r="AI154" s="236">
        <f t="shared" si="46"/>
        <v>0</v>
      </c>
      <c r="AJ154">
        <f t="shared" si="47"/>
        <v>0</v>
      </c>
      <c r="AK154">
        <f t="shared" si="48"/>
        <v>0</v>
      </c>
      <c r="AL154">
        <f t="shared" si="49"/>
        <v>0</v>
      </c>
      <c r="AM154">
        <f t="shared" si="50"/>
        <v>0</v>
      </c>
      <c r="AN154">
        <f t="shared" si="51"/>
        <v>0</v>
      </c>
    </row>
    <row r="155" spans="1:40" x14ac:dyDescent="0.35">
      <c r="A155" s="6"/>
      <c r="B155" s="6">
        <f>Database!A155</f>
        <v>154</v>
      </c>
      <c r="C155" s="6">
        <f>Database!B155</f>
        <v>0</v>
      </c>
      <c r="D155" s="6" t="e">
        <f>Database!#REF!</f>
        <v>#REF!</v>
      </c>
      <c r="E155" s="21"/>
      <c r="F155" s="117">
        <f>Database!J155</f>
        <v>0</v>
      </c>
      <c r="G155" s="87">
        <f>Database!K155</f>
        <v>0</v>
      </c>
      <c r="H155" s="101">
        <f>Database!M155</f>
        <v>0</v>
      </c>
      <c r="I155" s="83">
        <f>Database!L155</f>
        <v>0</v>
      </c>
      <c r="J155" s="83">
        <f>Database!P155</f>
        <v>0</v>
      </c>
      <c r="K155" s="101" t="e">
        <f>Database!#REF!</f>
        <v>#REF!</v>
      </c>
      <c r="L155" s="85" t="e">
        <f>Database!#REF!</f>
        <v>#REF!</v>
      </c>
      <c r="M155" s="86" t="e">
        <f>Database!#REF!</f>
        <v>#REF!</v>
      </c>
      <c r="N155" s="84">
        <f>Database!Q155</f>
        <v>0</v>
      </c>
      <c r="O155" s="18">
        <f>Database!C155</f>
        <v>0</v>
      </c>
      <c r="P155" s="18">
        <f>Database!D155</f>
        <v>0</v>
      </c>
      <c r="Q155" s="67">
        <f t="shared" si="44"/>
        <v>0</v>
      </c>
      <c r="R155" s="8">
        <f>Database!H155</f>
        <v>0</v>
      </c>
      <c r="S155" s="8"/>
      <c r="T155" s="8">
        <f t="shared" si="52"/>
        <v>0</v>
      </c>
      <c r="U155" s="70">
        <f>'booking nr'!R156</f>
        <v>0</v>
      </c>
      <c r="V155" s="12">
        <f>IF(G155&gt;1,'booking nr'!AC156,0)</f>
        <v>0</v>
      </c>
      <c r="W155" s="12" t="e">
        <f>Database!#REF!</f>
        <v>#REF!</v>
      </c>
      <c r="X155" s="98" t="e">
        <f t="shared" si="53"/>
        <v>#REF!</v>
      </c>
      <c r="Y155" s="99" t="e">
        <f>IF(T155&lt;2,(statestik!M176*'book indtastning'!I155)+(statestik!M176*'book indtastning'!L155),0)</f>
        <v>#REF!</v>
      </c>
      <c r="Z155" s="96">
        <f>IF(N155=$AG$2,(I155+L155)*Q155*'Indtastning data'!$D$10,0)</f>
        <v>0</v>
      </c>
      <c r="AA155" s="96" t="e">
        <f t="shared" si="54"/>
        <v>#REF!</v>
      </c>
      <c r="AB155" s="67"/>
      <c r="AC155" s="8"/>
      <c r="AD155" s="97" t="e">
        <f t="shared" si="55"/>
        <v>#REF!</v>
      </c>
      <c r="AE155" s="71">
        <f t="shared" si="56"/>
        <v>0</v>
      </c>
      <c r="AF155" s="6"/>
      <c r="AH155">
        <f t="shared" si="45"/>
        <v>0</v>
      </c>
      <c r="AI155" s="236">
        <f t="shared" si="46"/>
        <v>0</v>
      </c>
      <c r="AJ155">
        <f t="shared" si="47"/>
        <v>0</v>
      </c>
      <c r="AK155">
        <f t="shared" si="48"/>
        <v>0</v>
      </c>
      <c r="AL155">
        <f t="shared" si="49"/>
        <v>0</v>
      </c>
      <c r="AM155">
        <f t="shared" si="50"/>
        <v>0</v>
      </c>
      <c r="AN155">
        <f t="shared" si="51"/>
        <v>0</v>
      </c>
    </row>
    <row r="156" spans="1:40" x14ac:dyDescent="0.35">
      <c r="A156" s="6"/>
      <c r="B156" s="6">
        <f>Database!A156</f>
        <v>155</v>
      </c>
      <c r="C156" s="6">
        <f>Database!B156</f>
        <v>0</v>
      </c>
      <c r="D156" s="6" t="e">
        <f>Database!#REF!</f>
        <v>#REF!</v>
      </c>
      <c r="E156" s="21"/>
      <c r="F156" s="117">
        <f>Database!J156</f>
        <v>0</v>
      </c>
      <c r="G156" s="87">
        <f>Database!K156</f>
        <v>0</v>
      </c>
      <c r="H156" s="101">
        <f>Database!M156</f>
        <v>0</v>
      </c>
      <c r="I156" s="83">
        <f>Database!L156</f>
        <v>0</v>
      </c>
      <c r="J156" s="83">
        <f>Database!P156</f>
        <v>0</v>
      </c>
      <c r="K156" s="101" t="e">
        <f>Database!#REF!</f>
        <v>#REF!</v>
      </c>
      <c r="L156" s="85" t="e">
        <f>Database!#REF!</f>
        <v>#REF!</v>
      </c>
      <c r="M156" s="86" t="e">
        <f>Database!#REF!</f>
        <v>#REF!</v>
      </c>
      <c r="N156" s="84">
        <f>Database!Q156</f>
        <v>0</v>
      </c>
      <c r="O156" s="18">
        <f>Database!C156</f>
        <v>0</v>
      </c>
      <c r="P156" s="18">
        <f>Database!D156</f>
        <v>0</v>
      </c>
      <c r="Q156" s="67">
        <f t="shared" si="44"/>
        <v>0</v>
      </c>
      <c r="R156" s="8">
        <f>Database!H156</f>
        <v>0</v>
      </c>
      <c r="S156" s="8"/>
      <c r="T156" s="8">
        <f t="shared" si="52"/>
        <v>0</v>
      </c>
      <c r="U156" s="70">
        <f>'booking nr'!R157</f>
        <v>0</v>
      </c>
      <c r="V156" s="12">
        <f>IF(G156&gt;1,'booking nr'!AC157,0)</f>
        <v>0</v>
      </c>
      <c r="W156" s="12" t="e">
        <f>Database!#REF!</f>
        <v>#REF!</v>
      </c>
      <c r="X156" s="98" t="e">
        <f t="shared" si="53"/>
        <v>#REF!</v>
      </c>
      <c r="Y156" s="99" t="e">
        <f>IF(T156&lt;2,(statestik!M177*'book indtastning'!I156)+(statestik!M177*'book indtastning'!L156),0)</f>
        <v>#REF!</v>
      </c>
      <c r="Z156" s="96">
        <f>IF(N156=$AG$2,(I156+L156)*Q156*'Indtastning data'!$D$10,0)</f>
        <v>0</v>
      </c>
      <c r="AA156" s="96" t="e">
        <f t="shared" si="54"/>
        <v>#REF!</v>
      </c>
      <c r="AB156" s="67"/>
      <c r="AC156" s="8"/>
      <c r="AD156" s="97" t="e">
        <f t="shared" si="55"/>
        <v>#REF!</v>
      </c>
      <c r="AE156" s="71">
        <f t="shared" si="56"/>
        <v>0</v>
      </c>
      <c r="AF156" s="6"/>
      <c r="AH156">
        <f t="shared" si="45"/>
        <v>0</v>
      </c>
      <c r="AI156" s="236">
        <f t="shared" si="46"/>
        <v>0</v>
      </c>
      <c r="AJ156">
        <f t="shared" si="47"/>
        <v>0</v>
      </c>
      <c r="AK156">
        <f t="shared" si="48"/>
        <v>0</v>
      </c>
      <c r="AL156">
        <f t="shared" si="49"/>
        <v>0</v>
      </c>
      <c r="AM156">
        <f t="shared" si="50"/>
        <v>0</v>
      </c>
      <c r="AN156">
        <f t="shared" si="51"/>
        <v>0</v>
      </c>
    </row>
    <row r="157" spans="1:40" x14ac:dyDescent="0.35">
      <c r="A157" s="6"/>
      <c r="B157" s="6">
        <f>Database!A157</f>
        <v>156</v>
      </c>
      <c r="C157" s="6">
        <f>Database!B157</f>
        <v>0</v>
      </c>
      <c r="D157" s="6" t="e">
        <f>Database!#REF!</f>
        <v>#REF!</v>
      </c>
      <c r="E157" s="21"/>
      <c r="F157" s="117">
        <f>Database!J157</f>
        <v>0</v>
      </c>
      <c r="G157" s="87">
        <f>Database!K157</f>
        <v>0</v>
      </c>
      <c r="H157" s="101">
        <f>Database!M157</f>
        <v>0</v>
      </c>
      <c r="I157" s="83">
        <f>Database!L157</f>
        <v>0</v>
      </c>
      <c r="J157" s="83">
        <f>Database!P157</f>
        <v>0</v>
      </c>
      <c r="K157" s="101" t="e">
        <f>Database!#REF!</f>
        <v>#REF!</v>
      </c>
      <c r="L157" s="85" t="e">
        <f>Database!#REF!</f>
        <v>#REF!</v>
      </c>
      <c r="M157" s="86" t="e">
        <f>Database!#REF!</f>
        <v>#REF!</v>
      </c>
      <c r="N157" s="84">
        <f>Database!Q157</f>
        <v>0</v>
      </c>
      <c r="O157" s="18">
        <f>Database!C157</f>
        <v>0</v>
      </c>
      <c r="P157" s="18">
        <f>Database!D157</f>
        <v>0</v>
      </c>
      <c r="Q157" s="67">
        <f t="shared" si="44"/>
        <v>0</v>
      </c>
      <c r="R157" s="8">
        <f>Database!H157</f>
        <v>0</v>
      </c>
      <c r="S157" s="8"/>
      <c r="T157" s="8">
        <f t="shared" si="52"/>
        <v>0</v>
      </c>
      <c r="U157" s="70">
        <f>'booking nr'!R158</f>
        <v>0</v>
      </c>
      <c r="V157" s="12">
        <f>IF(G157&gt;1,'booking nr'!AC158,0)</f>
        <v>0</v>
      </c>
      <c r="W157" s="12" t="e">
        <f>Database!#REF!</f>
        <v>#REF!</v>
      </c>
      <c r="X157" s="98" t="e">
        <f t="shared" si="53"/>
        <v>#REF!</v>
      </c>
      <c r="Y157" s="99" t="e">
        <f>IF(T157&lt;2,(statestik!M178*'book indtastning'!I157)+(statestik!M178*'book indtastning'!L157),0)</f>
        <v>#REF!</v>
      </c>
      <c r="Z157" s="96">
        <f>IF(N157=$AG$2,(I157+L157)*Q157*'Indtastning data'!$D$10,0)</f>
        <v>0</v>
      </c>
      <c r="AA157" s="96" t="e">
        <f t="shared" si="54"/>
        <v>#REF!</v>
      </c>
      <c r="AB157" s="67"/>
      <c r="AC157" s="8"/>
      <c r="AD157" s="97" t="e">
        <f t="shared" si="55"/>
        <v>#REF!</v>
      </c>
      <c r="AE157" s="71">
        <f t="shared" si="56"/>
        <v>0</v>
      </c>
      <c r="AF157" s="6"/>
      <c r="AH157">
        <f t="shared" si="45"/>
        <v>0</v>
      </c>
      <c r="AI157" s="236">
        <f t="shared" si="46"/>
        <v>0</v>
      </c>
      <c r="AJ157">
        <f t="shared" si="47"/>
        <v>0</v>
      </c>
      <c r="AK157">
        <f t="shared" si="48"/>
        <v>0</v>
      </c>
      <c r="AL157">
        <f t="shared" si="49"/>
        <v>0</v>
      </c>
      <c r="AM157">
        <f t="shared" si="50"/>
        <v>0</v>
      </c>
      <c r="AN157">
        <f t="shared" si="51"/>
        <v>0</v>
      </c>
    </row>
    <row r="158" spans="1:40" x14ac:dyDescent="0.35">
      <c r="A158" s="6"/>
      <c r="B158" s="6">
        <f>Database!A158</f>
        <v>157</v>
      </c>
      <c r="C158" s="6">
        <f>Database!B158</f>
        <v>0</v>
      </c>
      <c r="D158" s="6" t="e">
        <f>Database!#REF!</f>
        <v>#REF!</v>
      </c>
      <c r="E158" s="21"/>
      <c r="F158" s="117">
        <f>Database!J158</f>
        <v>0</v>
      </c>
      <c r="G158" s="87">
        <f>Database!K158</f>
        <v>0</v>
      </c>
      <c r="H158" s="101">
        <f>Database!M158</f>
        <v>0</v>
      </c>
      <c r="I158" s="83">
        <f>Database!L158</f>
        <v>0</v>
      </c>
      <c r="J158" s="83">
        <f>Database!P158</f>
        <v>0</v>
      </c>
      <c r="K158" s="101" t="e">
        <f>Database!#REF!</f>
        <v>#REF!</v>
      </c>
      <c r="L158" s="85" t="e">
        <f>Database!#REF!</f>
        <v>#REF!</v>
      </c>
      <c r="M158" s="86" t="e">
        <f>Database!#REF!</f>
        <v>#REF!</v>
      </c>
      <c r="N158" s="84">
        <f>Database!Q158</f>
        <v>0</v>
      </c>
      <c r="O158" s="18">
        <f>Database!C158</f>
        <v>0</v>
      </c>
      <c r="P158" s="18">
        <f>Database!D158</f>
        <v>0</v>
      </c>
      <c r="Q158" s="67">
        <f t="shared" si="44"/>
        <v>0</v>
      </c>
      <c r="R158" s="8">
        <f>Database!H158</f>
        <v>0</v>
      </c>
      <c r="S158" s="8"/>
      <c r="T158" s="8">
        <f t="shared" si="52"/>
        <v>0</v>
      </c>
      <c r="U158" s="70">
        <f>'booking nr'!R159</f>
        <v>0</v>
      </c>
      <c r="V158" s="12">
        <f>IF(G158&gt;1,'booking nr'!AC159,0)</f>
        <v>0</v>
      </c>
      <c r="W158" s="12" t="e">
        <f>Database!#REF!</f>
        <v>#REF!</v>
      </c>
      <c r="X158" s="98" t="e">
        <f t="shared" si="53"/>
        <v>#REF!</v>
      </c>
      <c r="Y158" s="99" t="e">
        <f>IF(T158&lt;2,(statestik!M179*'book indtastning'!I158)+(statestik!M179*'book indtastning'!L158),0)</f>
        <v>#REF!</v>
      </c>
      <c r="Z158" s="96">
        <f>IF(N158=$AG$2,(I158+L158)*Q158*'Indtastning data'!$D$10,0)</f>
        <v>0</v>
      </c>
      <c r="AA158" s="96" t="e">
        <f t="shared" si="54"/>
        <v>#REF!</v>
      </c>
      <c r="AB158" s="67"/>
      <c r="AC158" s="8"/>
      <c r="AD158" s="97" t="e">
        <f t="shared" si="55"/>
        <v>#REF!</v>
      </c>
      <c r="AE158" s="71">
        <f t="shared" si="56"/>
        <v>0</v>
      </c>
      <c r="AF158" s="6"/>
      <c r="AH158">
        <f t="shared" si="45"/>
        <v>0</v>
      </c>
      <c r="AI158" s="236">
        <f t="shared" si="46"/>
        <v>0</v>
      </c>
      <c r="AJ158">
        <f t="shared" si="47"/>
        <v>0</v>
      </c>
      <c r="AK158">
        <f t="shared" si="48"/>
        <v>0</v>
      </c>
      <c r="AL158">
        <f t="shared" si="49"/>
        <v>0</v>
      </c>
      <c r="AM158">
        <f t="shared" si="50"/>
        <v>0</v>
      </c>
      <c r="AN158">
        <f t="shared" si="51"/>
        <v>0</v>
      </c>
    </row>
    <row r="159" spans="1:40" x14ac:dyDescent="0.35">
      <c r="A159" s="6"/>
      <c r="B159" s="6">
        <f>Database!A159</f>
        <v>158</v>
      </c>
      <c r="C159" s="6">
        <f>Database!B159</f>
        <v>0</v>
      </c>
      <c r="D159" s="6" t="e">
        <f>Database!#REF!</f>
        <v>#REF!</v>
      </c>
      <c r="E159" s="21"/>
      <c r="F159" s="117">
        <f>Database!J159</f>
        <v>0</v>
      </c>
      <c r="G159" s="87">
        <f>Database!K159</f>
        <v>0</v>
      </c>
      <c r="H159" s="101">
        <f>Database!M159</f>
        <v>0</v>
      </c>
      <c r="I159" s="83">
        <f>Database!L159</f>
        <v>0</v>
      </c>
      <c r="J159" s="83">
        <f>Database!P159</f>
        <v>0</v>
      </c>
      <c r="K159" s="101" t="e">
        <f>Database!#REF!</f>
        <v>#REF!</v>
      </c>
      <c r="L159" s="85" t="e">
        <f>Database!#REF!</f>
        <v>#REF!</v>
      </c>
      <c r="M159" s="86" t="e">
        <f>Database!#REF!</f>
        <v>#REF!</v>
      </c>
      <c r="N159" s="84">
        <f>Database!Q159</f>
        <v>0</v>
      </c>
      <c r="O159" s="18">
        <f>Database!C159</f>
        <v>0</v>
      </c>
      <c r="P159" s="18">
        <f>Database!D159</f>
        <v>0</v>
      </c>
      <c r="Q159" s="67">
        <f t="shared" si="44"/>
        <v>0</v>
      </c>
      <c r="R159" s="8">
        <f>Database!H159</f>
        <v>0</v>
      </c>
      <c r="S159" s="8"/>
      <c r="T159" s="8">
        <f t="shared" si="52"/>
        <v>0</v>
      </c>
      <c r="U159" s="70">
        <f>'booking nr'!R160</f>
        <v>0</v>
      </c>
      <c r="V159" s="12">
        <f>IF(G159&gt;1,'booking nr'!AC160,0)</f>
        <v>0</v>
      </c>
      <c r="W159" s="12" t="e">
        <f>Database!#REF!</f>
        <v>#REF!</v>
      </c>
      <c r="X159" s="98" t="e">
        <f t="shared" si="53"/>
        <v>#REF!</v>
      </c>
      <c r="Y159" s="99" t="e">
        <f>IF(T159&lt;2,(statestik!M180*'book indtastning'!I159)+(statestik!M180*'book indtastning'!L159),0)</f>
        <v>#REF!</v>
      </c>
      <c r="Z159" s="96">
        <f>IF(N159=$AG$2,(I159+L159)*Q159*'Indtastning data'!$D$10,0)</f>
        <v>0</v>
      </c>
      <c r="AA159" s="96" t="e">
        <f t="shared" si="54"/>
        <v>#REF!</v>
      </c>
      <c r="AB159" s="67"/>
      <c r="AC159" s="8"/>
      <c r="AD159" s="97" t="e">
        <f t="shared" si="55"/>
        <v>#REF!</v>
      </c>
      <c r="AE159" s="71">
        <f t="shared" si="56"/>
        <v>0</v>
      </c>
      <c r="AF159" s="6"/>
      <c r="AH159">
        <f t="shared" si="45"/>
        <v>0</v>
      </c>
      <c r="AI159" s="236">
        <f t="shared" si="46"/>
        <v>0</v>
      </c>
      <c r="AJ159">
        <f t="shared" si="47"/>
        <v>0</v>
      </c>
      <c r="AK159">
        <f t="shared" si="48"/>
        <v>0</v>
      </c>
      <c r="AL159">
        <f t="shared" si="49"/>
        <v>0</v>
      </c>
      <c r="AM159">
        <f t="shared" si="50"/>
        <v>0</v>
      </c>
      <c r="AN159">
        <f t="shared" si="51"/>
        <v>0</v>
      </c>
    </row>
    <row r="160" spans="1:40" x14ac:dyDescent="0.35">
      <c r="A160" s="6"/>
      <c r="B160" s="6">
        <f>Database!A160</f>
        <v>159</v>
      </c>
      <c r="C160" s="6">
        <f>Database!B160</f>
        <v>0</v>
      </c>
      <c r="D160" s="6" t="e">
        <f>Database!#REF!</f>
        <v>#REF!</v>
      </c>
      <c r="E160" s="21"/>
      <c r="F160" s="117">
        <f>Database!J160</f>
        <v>0</v>
      </c>
      <c r="G160" s="87">
        <f>Database!K160</f>
        <v>0</v>
      </c>
      <c r="H160" s="101">
        <f>Database!M160</f>
        <v>0</v>
      </c>
      <c r="I160" s="83">
        <f>Database!L160</f>
        <v>0</v>
      </c>
      <c r="J160" s="83">
        <f>Database!P160</f>
        <v>0</v>
      </c>
      <c r="K160" s="101" t="e">
        <f>Database!#REF!</f>
        <v>#REF!</v>
      </c>
      <c r="L160" s="85" t="e">
        <f>Database!#REF!</f>
        <v>#REF!</v>
      </c>
      <c r="M160" s="86" t="e">
        <f>Database!#REF!</f>
        <v>#REF!</v>
      </c>
      <c r="N160" s="84">
        <f>Database!Q160</f>
        <v>0</v>
      </c>
      <c r="O160" s="18">
        <f>Database!C160</f>
        <v>0</v>
      </c>
      <c r="P160" s="18">
        <f>Database!D160</f>
        <v>0</v>
      </c>
      <c r="Q160" s="67">
        <f t="shared" si="44"/>
        <v>0</v>
      </c>
      <c r="R160" s="8">
        <f>Database!H160</f>
        <v>0</v>
      </c>
      <c r="S160" s="8"/>
      <c r="T160" s="8">
        <f t="shared" si="52"/>
        <v>0</v>
      </c>
      <c r="U160" s="70">
        <f>'booking nr'!R161</f>
        <v>0</v>
      </c>
      <c r="V160" s="12">
        <f>IF(G160&gt;1,'booking nr'!AC161,0)</f>
        <v>0</v>
      </c>
      <c r="W160" s="12" t="e">
        <f>Database!#REF!</f>
        <v>#REF!</v>
      </c>
      <c r="X160" s="98" t="e">
        <f t="shared" si="53"/>
        <v>#REF!</v>
      </c>
      <c r="Y160" s="99" t="e">
        <f>IF(T160&lt;2,(statestik!M181*'book indtastning'!I160)+(statestik!M181*'book indtastning'!L160),0)</f>
        <v>#REF!</v>
      </c>
      <c r="Z160" s="96">
        <f>IF(N160=$AG$2,(I160+L160)*Q160*'Indtastning data'!$D$10,0)</f>
        <v>0</v>
      </c>
      <c r="AA160" s="96" t="e">
        <f t="shared" si="54"/>
        <v>#REF!</v>
      </c>
      <c r="AB160" s="67"/>
      <c r="AC160" s="8"/>
      <c r="AD160" s="97" t="e">
        <f t="shared" si="55"/>
        <v>#REF!</v>
      </c>
      <c r="AE160" s="71">
        <f t="shared" si="56"/>
        <v>0</v>
      </c>
      <c r="AF160" s="6"/>
      <c r="AH160">
        <f t="shared" si="45"/>
        <v>0</v>
      </c>
      <c r="AI160" s="236">
        <f t="shared" si="46"/>
        <v>0</v>
      </c>
      <c r="AJ160">
        <f t="shared" si="47"/>
        <v>0</v>
      </c>
      <c r="AK160">
        <f t="shared" si="48"/>
        <v>0</v>
      </c>
      <c r="AL160">
        <f t="shared" si="49"/>
        <v>0</v>
      </c>
      <c r="AM160">
        <f t="shared" si="50"/>
        <v>0</v>
      </c>
      <c r="AN160">
        <f t="shared" si="51"/>
        <v>0</v>
      </c>
    </row>
    <row r="161" spans="1:40" x14ac:dyDescent="0.35">
      <c r="A161" s="6"/>
      <c r="B161" s="6">
        <f>Database!A161</f>
        <v>160</v>
      </c>
      <c r="C161" s="6">
        <f>Database!B161</f>
        <v>0</v>
      </c>
      <c r="D161" s="6" t="e">
        <f>Database!#REF!</f>
        <v>#REF!</v>
      </c>
      <c r="E161" s="21"/>
      <c r="F161" s="117">
        <f>Database!J161</f>
        <v>0</v>
      </c>
      <c r="G161" s="87">
        <f>Database!K161</f>
        <v>0</v>
      </c>
      <c r="H161" s="101">
        <f>Database!M161</f>
        <v>0</v>
      </c>
      <c r="I161" s="83">
        <f>Database!L161</f>
        <v>0</v>
      </c>
      <c r="J161" s="83">
        <f>Database!P161</f>
        <v>0</v>
      </c>
      <c r="K161" s="101" t="e">
        <f>Database!#REF!</f>
        <v>#REF!</v>
      </c>
      <c r="L161" s="85" t="e">
        <f>Database!#REF!</f>
        <v>#REF!</v>
      </c>
      <c r="M161" s="86" t="e">
        <f>Database!#REF!</f>
        <v>#REF!</v>
      </c>
      <c r="N161" s="84">
        <f>Database!Q161</f>
        <v>0</v>
      </c>
      <c r="O161" s="18">
        <f>Database!C161</f>
        <v>0</v>
      </c>
      <c r="P161" s="18">
        <f>Database!D161</f>
        <v>0</v>
      </c>
      <c r="Q161" s="67">
        <f t="shared" si="44"/>
        <v>0</v>
      </c>
      <c r="R161" s="8">
        <f>Database!H161</f>
        <v>0</v>
      </c>
      <c r="S161" s="8"/>
      <c r="T161" s="8">
        <f t="shared" si="52"/>
        <v>0</v>
      </c>
      <c r="U161" s="70">
        <f>'booking nr'!R162</f>
        <v>0</v>
      </c>
      <c r="V161" s="12">
        <f>IF(G161&gt;1,'booking nr'!AC162,0)</f>
        <v>0</v>
      </c>
      <c r="W161" s="12" t="e">
        <f>Database!#REF!</f>
        <v>#REF!</v>
      </c>
      <c r="X161" s="98" t="e">
        <f t="shared" si="53"/>
        <v>#REF!</v>
      </c>
      <c r="Y161" s="99" t="e">
        <f>IF(T161&lt;2,(statestik!M182*'book indtastning'!I161)+(statestik!M182*'book indtastning'!L161),0)</f>
        <v>#REF!</v>
      </c>
      <c r="Z161" s="96">
        <f>IF(N161=$AG$2,(I161+L161)*Q161*'Indtastning data'!$D$10,0)</f>
        <v>0</v>
      </c>
      <c r="AA161" s="96" t="e">
        <f t="shared" si="54"/>
        <v>#REF!</v>
      </c>
      <c r="AB161" s="67"/>
      <c r="AC161" s="8"/>
      <c r="AD161" s="97" t="e">
        <f t="shared" si="55"/>
        <v>#REF!</v>
      </c>
      <c r="AE161" s="71">
        <f t="shared" si="56"/>
        <v>0</v>
      </c>
      <c r="AF161" s="6"/>
      <c r="AH161">
        <f t="shared" si="45"/>
        <v>0</v>
      </c>
      <c r="AI161" s="236">
        <f t="shared" si="46"/>
        <v>0</v>
      </c>
      <c r="AJ161">
        <f t="shared" si="47"/>
        <v>0</v>
      </c>
      <c r="AK161">
        <f t="shared" si="48"/>
        <v>0</v>
      </c>
      <c r="AL161">
        <f t="shared" si="49"/>
        <v>0</v>
      </c>
      <c r="AM161">
        <f t="shared" si="50"/>
        <v>0</v>
      </c>
      <c r="AN161">
        <f t="shared" si="51"/>
        <v>0</v>
      </c>
    </row>
    <row r="162" spans="1:40" x14ac:dyDescent="0.35">
      <c r="A162" s="6"/>
      <c r="B162" s="6">
        <f>Database!A162</f>
        <v>161</v>
      </c>
      <c r="C162" s="6">
        <f>Database!B162</f>
        <v>0</v>
      </c>
      <c r="D162" s="6" t="e">
        <f>Database!#REF!</f>
        <v>#REF!</v>
      </c>
      <c r="E162" s="21"/>
      <c r="F162" s="117">
        <f>Database!J162</f>
        <v>0</v>
      </c>
      <c r="G162" s="87">
        <f>Database!K162</f>
        <v>0</v>
      </c>
      <c r="H162" s="101">
        <f>Database!M162</f>
        <v>0</v>
      </c>
      <c r="I162" s="83">
        <f>Database!L162</f>
        <v>0</v>
      </c>
      <c r="J162" s="83">
        <f>Database!P162</f>
        <v>0</v>
      </c>
      <c r="K162" s="101" t="e">
        <f>Database!#REF!</f>
        <v>#REF!</v>
      </c>
      <c r="L162" s="85" t="e">
        <f>Database!#REF!</f>
        <v>#REF!</v>
      </c>
      <c r="M162" s="86" t="e">
        <f>Database!#REF!</f>
        <v>#REF!</v>
      </c>
      <c r="N162" s="84">
        <f>Database!Q162</f>
        <v>0</v>
      </c>
      <c r="O162" s="18">
        <f>Database!C162</f>
        <v>0</v>
      </c>
      <c r="P162" s="18">
        <f>Database!D162</f>
        <v>0</v>
      </c>
      <c r="Q162" s="67">
        <f t="shared" si="44"/>
        <v>0</v>
      </c>
      <c r="R162" s="8">
        <f>Database!H162</f>
        <v>0</v>
      </c>
      <c r="S162" s="8"/>
      <c r="T162" s="8">
        <f t="shared" si="52"/>
        <v>0</v>
      </c>
      <c r="U162" s="70">
        <f>'booking nr'!R163</f>
        <v>0</v>
      </c>
      <c r="V162" s="12">
        <f>IF(G162&gt;1,'booking nr'!AC163,0)</f>
        <v>0</v>
      </c>
      <c r="W162" s="12" t="e">
        <f>Database!#REF!</f>
        <v>#REF!</v>
      </c>
      <c r="X162" s="98" t="e">
        <f t="shared" si="53"/>
        <v>#REF!</v>
      </c>
      <c r="Y162" s="99" t="e">
        <f>IF(T162&lt;2,(statestik!M183*'book indtastning'!I162)+(statestik!M183*'book indtastning'!L162),0)</f>
        <v>#REF!</v>
      </c>
      <c r="Z162" s="96">
        <f>IF(N162=$AG$2,(I162+L162)*Q162*'Indtastning data'!$D$10,0)</f>
        <v>0</v>
      </c>
      <c r="AA162" s="96" t="e">
        <f t="shared" si="54"/>
        <v>#REF!</v>
      </c>
      <c r="AB162" s="67"/>
      <c r="AC162" s="8"/>
      <c r="AD162" s="97" t="e">
        <f t="shared" si="55"/>
        <v>#REF!</v>
      </c>
      <c r="AE162" s="71">
        <f t="shared" si="56"/>
        <v>0</v>
      </c>
      <c r="AF162" s="6"/>
      <c r="AH162">
        <f t="shared" si="45"/>
        <v>0</v>
      </c>
      <c r="AI162" s="236">
        <f t="shared" si="46"/>
        <v>0</v>
      </c>
      <c r="AJ162">
        <f t="shared" si="47"/>
        <v>0</v>
      </c>
      <c r="AK162">
        <f t="shared" si="48"/>
        <v>0</v>
      </c>
      <c r="AL162">
        <f t="shared" si="49"/>
        <v>0</v>
      </c>
      <c r="AM162">
        <f t="shared" si="50"/>
        <v>0</v>
      </c>
      <c r="AN162">
        <f t="shared" si="51"/>
        <v>0</v>
      </c>
    </row>
    <row r="163" spans="1:40" x14ac:dyDescent="0.35">
      <c r="A163" s="6"/>
      <c r="B163" s="6">
        <f>Database!A163</f>
        <v>162</v>
      </c>
      <c r="C163" s="6">
        <f>Database!B163</f>
        <v>0</v>
      </c>
      <c r="D163" s="6" t="e">
        <f>Database!#REF!</f>
        <v>#REF!</v>
      </c>
      <c r="E163" s="21"/>
      <c r="F163" s="117">
        <f>Database!J163</f>
        <v>0</v>
      </c>
      <c r="G163" s="87">
        <f>Database!K163</f>
        <v>0</v>
      </c>
      <c r="H163" s="101">
        <f>Database!M163</f>
        <v>0</v>
      </c>
      <c r="I163" s="83">
        <f>Database!L163</f>
        <v>0</v>
      </c>
      <c r="J163" s="83">
        <f>Database!P163</f>
        <v>0</v>
      </c>
      <c r="K163" s="101" t="e">
        <f>Database!#REF!</f>
        <v>#REF!</v>
      </c>
      <c r="L163" s="85" t="e">
        <f>Database!#REF!</f>
        <v>#REF!</v>
      </c>
      <c r="M163" s="86" t="e">
        <f>Database!#REF!</f>
        <v>#REF!</v>
      </c>
      <c r="N163" s="84">
        <f>Database!Q163</f>
        <v>0</v>
      </c>
      <c r="O163" s="18">
        <f>Database!C163</f>
        <v>0</v>
      </c>
      <c r="P163" s="18">
        <f>Database!D163</f>
        <v>0</v>
      </c>
      <c r="Q163" s="67">
        <f t="shared" si="44"/>
        <v>0</v>
      </c>
      <c r="R163" s="8">
        <f>Database!H163</f>
        <v>0</v>
      </c>
      <c r="S163" s="8"/>
      <c r="T163" s="8">
        <f t="shared" si="52"/>
        <v>0</v>
      </c>
      <c r="U163" s="70">
        <f>'booking nr'!R164</f>
        <v>0</v>
      </c>
      <c r="V163" s="12">
        <f>IF(G163&gt;1,'booking nr'!AC164,0)</f>
        <v>0</v>
      </c>
      <c r="W163" s="12" t="e">
        <f>Database!#REF!</f>
        <v>#REF!</v>
      </c>
      <c r="X163" s="98" t="e">
        <f t="shared" si="53"/>
        <v>#REF!</v>
      </c>
      <c r="Y163" s="99" t="e">
        <f>IF(T163&lt;2,(statestik!M184*'book indtastning'!I163)+(statestik!M184*'book indtastning'!L163),0)</f>
        <v>#REF!</v>
      </c>
      <c r="Z163" s="96">
        <f>IF(N163=$AG$2,(I163+L163)*Q163*'Indtastning data'!$D$10,0)</f>
        <v>0</v>
      </c>
      <c r="AA163" s="96" t="e">
        <f t="shared" si="54"/>
        <v>#REF!</v>
      </c>
      <c r="AB163" s="67"/>
      <c r="AC163" s="8"/>
      <c r="AD163" s="97" t="e">
        <f t="shared" si="55"/>
        <v>#REF!</v>
      </c>
      <c r="AE163" s="71">
        <f t="shared" si="56"/>
        <v>0</v>
      </c>
      <c r="AF163" s="6"/>
      <c r="AH163">
        <f t="shared" si="45"/>
        <v>0</v>
      </c>
      <c r="AI163" s="236">
        <f t="shared" si="46"/>
        <v>0</v>
      </c>
      <c r="AJ163">
        <f t="shared" si="47"/>
        <v>0</v>
      </c>
      <c r="AK163">
        <f t="shared" si="48"/>
        <v>0</v>
      </c>
      <c r="AL163">
        <f t="shared" si="49"/>
        <v>0</v>
      </c>
      <c r="AM163">
        <f t="shared" si="50"/>
        <v>0</v>
      </c>
      <c r="AN163">
        <f t="shared" si="51"/>
        <v>0</v>
      </c>
    </row>
    <row r="164" spans="1:40" x14ac:dyDescent="0.35">
      <c r="A164" s="6"/>
      <c r="B164" s="6">
        <f>Database!A164</f>
        <v>163</v>
      </c>
      <c r="C164" s="6">
        <f>Database!B164</f>
        <v>0</v>
      </c>
      <c r="D164" s="6" t="e">
        <f>Database!#REF!</f>
        <v>#REF!</v>
      </c>
      <c r="E164" s="21"/>
      <c r="F164" s="117">
        <f>Database!J164</f>
        <v>0</v>
      </c>
      <c r="G164" s="87">
        <f>Database!K164</f>
        <v>0</v>
      </c>
      <c r="H164" s="101">
        <f>Database!M164</f>
        <v>0</v>
      </c>
      <c r="I164" s="83">
        <f>Database!L164</f>
        <v>0</v>
      </c>
      <c r="J164" s="83">
        <f>Database!P164</f>
        <v>0</v>
      </c>
      <c r="K164" s="101" t="e">
        <f>Database!#REF!</f>
        <v>#REF!</v>
      </c>
      <c r="L164" s="85" t="e">
        <f>Database!#REF!</f>
        <v>#REF!</v>
      </c>
      <c r="M164" s="86" t="e">
        <f>Database!#REF!</f>
        <v>#REF!</v>
      </c>
      <c r="N164" s="84">
        <f>Database!Q164</f>
        <v>0</v>
      </c>
      <c r="O164" s="18">
        <f>Database!C164</f>
        <v>0</v>
      </c>
      <c r="P164" s="18">
        <f>Database!D164</f>
        <v>0</v>
      </c>
      <c r="Q164" s="67">
        <f t="shared" si="44"/>
        <v>0</v>
      </c>
      <c r="R164" s="8">
        <f>Database!H164</f>
        <v>0</v>
      </c>
      <c r="S164" s="8"/>
      <c r="T164" s="8">
        <f t="shared" si="52"/>
        <v>0</v>
      </c>
      <c r="U164" s="70">
        <f>'booking nr'!R165</f>
        <v>0</v>
      </c>
      <c r="V164" s="12">
        <f>IF(G164&gt;1,'booking nr'!AC165,0)</f>
        <v>0</v>
      </c>
      <c r="W164" s="12" t="e">
        <f>Database!#REF!</f>
        <v>#REF!</v>
      </c>
      <c r="X164" s="98" t="e">
        <f t="shared" si="53"/>
        <v>#REF!</v>
      </c>
      <c r="Y164" s="99" t="e">
        <f>IF(T164&lt;2,(statestik!M185*'book indtastning'!I164)+(statestik!M185*'book indtastning'!L164),0)</f>
        <v>#REF!</v>
      </c>
      <c r="Z164" s="96">
        <f>IF(N164=$AG$2,(I164+L164)*Q164*'Indtastning data'!$D$10,0)</f>
        <v>0</v>
      </c>
      <c r="AA164" s="96" t="e">
        <f t="shared" si="54"/>
        <v>#REF!</v>
      </c>
      <c r="AB164" s="67"/>
      <c r="AC164" s="8"/>
      <c r="AD164" s="97" t="e">
        <f t="shared" si="55"/>
        <v>#REF!</v>
      </c>
      <c r="AE164" s="71">
        <f t="shared" si="56"/>
        <v>0</v>
      </c>
      <c r="AF164" s="6"/>
      <c r="AH164">
        <f t="shared" si="45"/>
        <v>0</v>
      </c>
      <c r="AI164" s="236">
        <f t="shared" si="46"/>
        <v>0</v>
      </c>
      <c r="AJ164">
        <f t="shared" si="47"/>
        <v>0</v>
      </c>
      <c r="AK164">
        <f t="shared" si="48"/>
        <v>0</v>
      </c>
      <c r="AL164">
        <f t="shared" si="49"/>
        <v>0</v>
      </c>
      <c r="AM164">
        <f t="shared" si="50"/>
        <v>0</v>
      </c>
      <c r="AN164">
        <f t="shared" si="51"/>
        <v>0</v>
      </c>
    </row>
    <row r="165" spans="1:40" x14ac:dyDescent="0.35">
      <c r="A165" s="6"/>
      <c r="B165" s="6">
        <f>Database!A165</f>
        <v>164</v>
      </c>
      <c r="C165" s="6">
        <f>Database!B165</f>
        <v>0</v>
      </c>
      <c r="D165" s="6" t="e">
        <f>Database!#REF!</f>
        <v>#REF!</v>
      </c>
      <c r="E165" s="21"/>
      <c r="F165" s="117">
        <f>Database!J165</f>
        <v>0</v>
      </c>
      <c r="G165" s="87">
        <f>Database!K165</f>
        <v>0</v>
      </c>
      <c r="H165" s="101">
        <f>Database!M165</f>
        <v>0</v>
      </c>
      <c r="I165" s="83">
        <f>Database!L165</f>
        <v>0</v>
      </c>
      <c r="J165" s="83">
        <f>Database!P165</f>
        <v>0</v>
      </c>
      <c r="K165" s="101" t="e">
        <f>Database!#REF!</f>
        <v>#REF!</v>
      </c>
      <c r="L165" s="85" t="e">
        <f>Database!#REF!</f>
        <v>#REF!</v>
      </c>
      <c r="M165" s="86" t="e">
        <f>Database!#REF!</f>
        <v>#REF!</v>
      </c>
      <c r="N165" s="84">
        <f>Database!Q165</f>
        <v>0</v>
      </c>
      <c r="O165" s="18">
        <f>Database!C165</f>
        <v>0</v>
      </c>
      <c r="P165" s="18">
        <f>Database!D165</f>
        <v>0</v>
      </c>
      <c r="Q165" s="67">
        <f t="shared" si="44"/>
        <v>0</v>
      </c>
      <c r="R165" s="8">
        <f>Database!H165</f>
        <v>0</v>
      </c>
      <c r="S165" s="8"/>
      <c r="T165" s="8">
        <f t="shared" si="52"/>
        <v>0</v>
      </c>
      <c r="U165" s="70">
        <f>'booking nr'!R166</f>
        <v>0</v>
      </c>
      <c r="V165" s="12">
        <f>IF(G165&gt;1,'booking nr'!AC166,0)</f>
        <v>0</v>
      </c>
      <c r="W165" s="12" t="e">
        <f>Database!#REF!</f>
        <v>#REF!</v>
      </c>
      <c r="X165" s="98" t="e">
        <f t="shared" si="53"/>
        <v>#REF!</v>
      </c>
      <c r="Y165" s="99" t="e">
        <f>IF(T165&lt;2,(statestik!M186*'book indtastning'!I165)+(statestik!M186*'book indtastning'!L165),0)</f>
        <v>#REF!</v>
      </c>
      <c r="Z165" s="96">
        <f>IF(N165=$AG$2,(I165+L165)*Q165*'Indtastning data'!$D$10,0)</f>
        <v>0</v>
      </c>
      <c r="AA165" s="96" t="e">
        <f t="shared" si="54"/>
        <v>#REF!</v>
      </c>
      <c r="AB165" s="67"/>
      <c r="AC165" s="8"/>
      <c r="AD165" s="97" t="e">
        <f t="shared" si="55"/>
        <v>#REF!</v>
      </c>
      <c r="AE165" s="71">
        <f t="shared" si="56"/>
        <v>0</v>
      </c>
      <c r="AF165" s="6"/>
      <c r="AH165">
        <f t="shared" si="45"/>
        <v>0</v>
      </c>
      <c r="AI165" s="236">
        <f t="shared" si="46"/>
        <v>0</v>
      </c>
      <c r="AJ165">
        <f t="shared" si="47"/>
        <v>0</v>
      </c>
      <c r="AK165">
        <f t="shared" si="48"/>
        <v>0</v>
      </c>
      <c r="AL165">
        <f t="shared" si="49"/>
        <v>0</v>
      </c>
      <c r="AM165">
        <f t="shared" si="50"/>
        <v>0</v>
      </c>
      <c r="AN165">
        <f t="shared" si="51"/>
        <v>0</v>
      </c>
    </row>
    <row r="166" spans="1:40" x14ac:dyDescent="0.35">
      <c r="A166" s="6"/>
      <c r="B166" s="6">
        <f>Database!A166</f>
        <v>165</v>
      </c>
      <c r="C166" s="6">
        <f>Database!B166</f>
        <v>0</v>
      </c>
      <c r="D166" s="6" t="e">
        <f>Database!#REF!</f>
        <v>#REF!</v>
      </c>
      <c r="E166" s="21"/>
      <c r="F166" s="117">
        <f>Database!J166</f>
        <v>0</v>
      </c>
      <c r="G166" s="87">
        <f>Database!K166</f>
        <v>0</v>
      </c>
      <c r="H166" s="101">
        <f>Database!M166</f>
        <v>0</v>
      </c>
      <c r="I166" s="83">
        <f>Database!L166</f>
        <v>0</v>
      </c>
      <c r="J166" s="83">
        <f>Database!P166</f>
        <v>0</v>
      </c>
      <c r="K166" s="101" t="e">
        <f>Database!#REF!</f>
        <v>#REF!</v>
      </c>
      <c r="L166" s="85" t="e">
        <f>Database!#REF!</f>
        <v>#REF!</v>
      </c>
      <c r="M166" s="86" t="e">
        <f>Database!#REF!</f>
        <v>#REF!</v>
      </c>
      <c r="N166" s="84">
        <f>Database!Q166</f>
        <v>0</v>
      </c>
      <c r="O166" s="18">
        <f>Database!C166</f>
        <v>0</v>
      </c>
      <c r="P166" s="18">
        <f>Database!D166</f>
        <v>0</v>
      </c>
      <c r="Q166" s="67">
        <f t="shared" si="44"/>
        <v>0</v>
      </c>
      <c r="R166" s="8">
        <f>Database!H166</f>
        <v>0</v>
      </c>
      <c r="S166" s="8"/>
      <c r="T166" s="8">
        <f t="shared" si="52"/>
        <v>0</v>
      </c>
      <c r="U166" s="70">
        <f>'booking nr'!R167</f>
        <v>0</v>
      </c>
      <c r="V166" s="12">
        <f>IF(G166&gt;1,'booking nr'!AC167,0)</f>
        <v>0</v>
      </c>
      <c r="W166" s="12" t="e">
        <f>Database!#REF!</f>
        <v>#REF!</v>
      </c>
      <c r="X166" s="98" t="e">
        <f t="shared" si="53"/>
        <v>#REF!</v>
      </c>
      <c r="Y166" s="99" t="e">
        <f>IF(T166&lt;2,(statestik!M187*'book indtastning'!I166)+(statestik!M187*'book indtastning'!L166),0)</f>
        <v>#REF!</v>
      </c>
      <c r="Z166" s="96">
        <f>IF(N166=$AG$2,(I166+L166)*Q166*'Indtastning data'!$D$10,0)</f>
        <v>0</v>
      </c>
      <c r="AA166" s="96" t="e">
        <f t="shared" si="54"/>
        <v>#REF!</v>
      </c>
      <c r="AB166" s="67"/>
      <c r="AC166" s="8"/>
      <c r="AD166" s="97" t="e">
        <f t="shared" si="55"/>
        <v>#REF!</v>
      </c>
      <c r="AE166" s="71">
        <f t="shared" si="56"/>
        <v>0</v>
      </c>
      <c r="AF166" s="6"/>
      <c r="AH166">
        <f t="shared" si="45"/>
        <v>0</v>
      </c>
      <c r="AI166" s="236">
        <f t="shared" si="46"/>
        <v>0</v>
      </c>
      <c r="AJ166">
        <f t="shared" si="47"/>
        <v>0</v>
      </c>
      <c r="AK166">
        <f t="shared" si="48"/>
        <v>0</v>
      </c>
      <c r="AL166">
        <f t="shared" si="49"/>
        <v>0</v>
      </c>
      <c r="AM166">
        <f t="shared" si="50"/>
        <v>0</v>
      </c>
      <c r="AN166">
        <f t="shared" si="51"/>
        <v>0</v>
      </c>
    </row>
    <row r="167" spans="1:40" x14ac:dyDescent="0.35">
      <c r="A167" s="6"/>
      <c r="B167" s="6">
        <f>Database!A167</f>
        <v>166</v>
      </c>
      <c r="C167" s="6">
        <f>Database!B167</f>
        <v>0</v>
      </c>
      <c r="D167" s="6" t="e">
        <f>Database!#REF!</f>
        <v>#REF!</v>
      </c>
      <c r="E167" s="21"/>
      <c r="F167" s="117">
        <f>Database!J167</f>
        <v>0</v>
      </c>
      <c r="G167" s="87">
        <f>Database!K167</f>
        <v>0</v>
      </c>
      <c r="H167" s="101">
        <f>Database!M167</f>
        <v>0</v>
      </c>
      <c r="I167" s="83">
        <f>Database!L167</f>
        <v>0</v>
      </c>
      <c r="J167" s="83">
        <f>Database!P167</f>
        <v>0</v>
      </c>
      <c r="K167" s="101" t="e">
        <f>Database!#REF!</f>
        <v>#REF!</v>
      </c>
      <c r="L167" s="85" t="e">
        <f>Database!#REF!</f>
        <v>#REF!</v>
      </c>
      <c r="M167" s="86" t="e">
        <f>Database!#REF!</f>
        <v>#REF!</v>
      </c>
      <c r="N167" s="84">
        <f>Database!Q167</f>
        <v>0</v>
      </c>
      <c r="O167" s="18">
        <f>Database!C167</f>
        <v>0</v>
      </c>
      <c r="P167" s="18">
        <f>Database!D167</f>
        <v>0</v>
      </c>
      <c r="Q167" s="67">
        <f t="shared" si="44"/>
        <v>0</v>
      </c>
      <c r="R167" s="8">
        <f>Database!H167</f>
        <v>0</v>
      </c>
      <c r="S167" s="8"/>
      <c r="T167" s="8">
        <f t="shared" si="52"/>
        <v>0</v>
      </c>
      <c r="U167" s="70">
        <f>'booking nr'!R168</f>
        <v>0</v>
      </c>
      <c r="V167" s="12">
        <f>IF(G167&gt;1,'booking nr'!AC168,0)</f>
        <v>0</v>
      </c>
      <c r="W167" s="12" t="e">
        <f>Database!#REF!</f>
        <v>#REF!</v>
      </c>
      <c r="X167" s="98" t="e">
        <f t="shared" si="53"/>
        <v>#REF!</v>
      </c>
      <c r="Y167" s="99" t="e">
        <f>IF(T167&lt;2,(statestik!M188*'book indtastning'!I167)+(statestik!M188*'book indtastning'!L167),0)</f>
        <v>#REF!</v>
      </c>
      <c r="Z167" s="96">
        <f>IF(N167=$AG$2,(I167+L167)*Q167*'Indtastning data'!$D$10,0)</f>
        <v>0</v>
      </c>
      <c r="AA167" s="96" t="e">
        <f t="shared" si="54"/>
        <v>#REF!</v>
      </c>
      <c r="AB167" s="67"/>
      <c r="AC167" s="8"/>
      <c r="AD167" s="97" t="e">
        <f t="shared" si="55"/>
        <v>#REF!</v>
      </c>
      <c r="AE167" s="71">
        <f t="shared" si="56"/>
        <v>0</v>
      </c>
      <c r="AF167" s="6"/>
      <c r="AH167">
        <f t="shared" si="45"/>
        <v>0</v>
      </c>
      <c r="AI167" s="236">
        <f t="shared" si="46"/>
        <v>0</v>
      </c>
      <c r="AJ167">
        <f t="shared" si="47"/>
        <v>0</v>
      </c>
      <c r="AK167">
        <f t="shared" si="48"/>
        <v>0</v>
      </c>
      <c r="AL167">
        <f t="shared" si="49"/>
        <v>0</v>
      </c>
      <c r="AM167">
        <f t="shared" si="50"/>
        <v>0</v>
      </c>
      <c r="AN167">
        <f t="shared" si="51"/>
        <v>0</v>
      </c>
    </row>
    <row r="168" spans="1:40" x14ac:dyDescent="0.35">
      <c r="A168" s="6"/>
      <c r="B168" s="6">
        <f>Database!A168</f>
        <v>167</v>
      </c>
      <c r="C168" s="6">
        <f>Database!B168</f>
        <v>0</v>
      </c>
      <c r="D168" s="6" t="e">
        <f>Database!#REF!</f>
        <v>#REF!</v>
      </c>
      <c r="E168" s="21"/>
      <c r="F168" s="117">
        <f>Database!J168</f>
        <v>0</v>
      </c>
      <c r="G168" s="87">
        <f>Database!K168</f>
        <v>0</v>
      </c>
      <c r="H168" s="101">
        <f>Database!M168</f>
        <v>0</v>
      </c>
      <c r="I168" s="83">
        <f>Database!L168</f>
        <v>0</v>
      </c>
      <c r="J168" s="83">
        <f>Database!P168</f>
        <v>0</v>
      </c>
      <c r="K168" s="101" t="e">
        <f>Database!#REF!</f>
        <v>#REF!</v>
      </c>
      <c r="L168" s="85" t="e">
        <f>Database!#REF!</f>
        <v>#REF!</v>
      </c>
      <c r="M168" s="86" t="e">
        <f>Database!#REF!</f>
        <v>#REF!</v>
      </c>
      <c r="N168" s="84">
        <f>Database!Q168</f>
        <v>0</v>
      </c>
      <c r="O168" s="18">
        <f>Database!C168</f>
        <v>0</v>
      </c>
      <c r="P168" s="18">
        <f>Database!D168</f>
        <v>0</v>
      </c>
      <c r="Q168" s="67">
        <f t="shared" si="44"/>
        <v>0</v>
      </c>
      <c r="R168" s="8">
        <f>Database!H168</f>
        <v>0</v>
      </c>
      <c r="S168" s="8"/>
      <c r="T168" s="8">
        <f t="shared" si="52"/>
        <v>0</v>
      </c>
      <c r="U168" s="70">
        <f>'booking nr'!R169</f>
        <v>0</v>
      </c>
      <c r="V168" s="12">
        <f>IF(G168&gt;1,'booking nr'!AC169,0)</f>
        <v>0</v>
      </c>
      <c r="W168" s="12" t="e">
        <f>Database!#REF!</f>
        <v>#REF!</v>
      </c>
      <c r="X168" s="98" t="e">
        <f t="shared" si="53"/>
        <v>#REF!</v>
      </c>
      <c r="Y168" s="99" t="e">
        <f>IF(T168&lt;2,(statestik!M189*'book indtastning'!I168)+(statestik!M189*'book indtastning'!L168),0)</f>
        <v>#REF!</v>
      </c>
      <c r="Z168" s="96">
        <f>IF(N168=$AG$2,(I168+L168)*Q168*'Indtastning data'!$D$10,0)</f>
        <v>0</v>
      </c>
      <c r="AA168" s="96" t="e">
        <f t="shared" si="54"/>
        <v>#REF!</v>
      </c>
      <c r="AB168" s="67"/>
      <c r="AC168" s="8"/>
      <c r="AD168" s="97" t="e">
        <f t="shared" si="55"/>
        <v>#REF!</v>
      </c>
      <c r="AE168" s="71">
        <f t="shared" si="56"/>
        <v>0</v>
      </c>
      <c r="AF168" s="6"/>
      <c r="AH168">
        <f t="shared" si="45"/>
        <v>0</v>
      </c>
      <c r="AI168" s="236">
        <f t="shared" si="46"/>
        <v>0</v>
      </c>
      <c r="AJ168">
        <f t="shared" si="47"/>
        <v>0</v>
      </c>
      <c r="AK168">
        <f t="shared" si="48"/>
        <v>0</v>
      </c>
      <c r="AL168">
        <f t="shared" si="49"/>
        <v>0</v>
      </c>
      <c r="AM168">
        <f t="shared" si="50"/>
        <v>0</v>
      </c>
      <c r="AN168">
        <f t="shared" si="51"/>
        <v>0</v>
      </c>
    </row>
    <row r="169" spans="1:40" x14ac:dyDescent="0.35">
      <c r="A169" s="6"/>
      <c r="B169" s="6">
        <f>Database!A169</f>
        <v>168</v>
      </c>
      <c r="C169" s="6">
        <f>Database!B169</f>
        <v>0</v>
      </c>
      <c r="D169" s="6" t="e">
        <f>Database!#REF!</f>
        <v>#REF!</v>
      </c>
      <c r="E169" s="21"/>
      <c r="F169" s="117">
        <f>Database!J169</f>
        <v>0</v>
      </c>
      <c r="G169" s="87">
        <f>Database!K169</f>
        <v>0</v>
      </c>
      <c r="H169" s="101">
        <f>Database!M169</f>
        <v>0</v>
      </c>
      <c r="I169" s="83">
        <f>Database!L169</f>
        <v>0</v>
      </c>
      <c r="J169" s="83">
        <f>Database!P169</f>
        <v>0</v>
      </c>
      <c r="K169" s="101" t="e">
        <f>Database!#REF!</f>
        <v>#REF!</v>
      </c>
      <c r="L169" s="85" t="e">
        <f>Database!#REF!</f>
        <v>#REF!</v>
      </c>
      <c r="M169" s="86" t="e">
        <f>Database!#REF!</f>
        <v>#REF!</v>
      </c>
      <c r="N169" s="84">
        <f>Database!Q169</f>
        <v>0</v>
      </c>
      <c r="O169" s="18">
        <f>Database!C169</f>
        <v>0</v>
      </c>
      <c r="P169" s="18">
        <f>Database!D169</f>
        <v>0</v>
      </c>
      <c r="Q169" s="67">
        <f t="shared" si="44"/>
        <v>0</v>
      </c>
      <c r="R169" s="8">
        <f>Database!H169</f>
        <v>0</v>
      </c>
      <c r="S169" s="8"/>
      <c r="T169" s="8">
        <f t="shared" si="52"/>
        <v>0</v>
      </c>
      <c r="U169" s="70">
        <f>'booking nr'!R170</f>
        <v>0</v>
      </c>
      <c r="V169" s="12">
        <f>IF(G169&gt;1,'booking nr'!AC170,0)</f>
        <v>0</v>
      </c>
      <c r="W169" s="12" t="e">
        <f>Database!#REF!</f>
        <v>#REF!</v>
      </c>
      <c r="X169" s="98" t="e">
        <f t="shared" si="53"/>
        <v>#REF!</v>
      </c>
      <c r="Y169" s="99" t="e">
        <f>IF(T169&lt;2,(statestik!M190*'book indtastning'!I169)+(statestik!M190*'book indtastning'!L169),0)</f>
        <v>#REF!</v>
      </c>
      <c r="Z169" s="96">
        <f>IF(N169=$AG$2,(I169+L169)*Q169*'Indtastning data'!$D$10,0)</f>
        <v>0</v>
      </c>
      <c r="AA169" s="96" t="e">
        <f t="shared" si="54"/>
        <v>#REF!</v>
      </c>
      <c r="AB169" s="67"/>
      <c r="AC169" s="8"/>
      <c r="AD169" s="97" t="e">
        <f t="shared" si="55"/>
        <v>#REF!</v>
      </c>
      <c r="AE169" s="71">
        <f t="shared" si="56"/>
        <v>0</v>
      </c>
      <c r="AF169" s="6"/>
      <c r="AH169">
        <f t="shared" si="45"/>
        <v>0</v>
      </c>
      <c r="AI169" s="236">
        <f t="shared" si="46"/>
        <v>0</v>
      </c>
      <c r="AJ169">
        <f t="shared" si="47"/>
        <v>0</v>
      </c>
      <c r="AK169">
        <f t="shared" si="48"/>
        <v>0</v>
      </c>
      <c r="AL169">
        <f t="shared" si="49"/>
        <v>0</v>
      </c>
      <c r="AM169">
        <f t="shared" si="50"/>
        <v>0</v>
      </c>
      <c r="AN169">
        <f t="shared" si="51"/>
        <v>0</v>
      </c>
    </row>
    <row r="170" spans="1:40" x14ac:dyDescent="0.35">
      <c r="A170" s="6"/>
      <c r="B170" s="6">
        <f>Database!A170</f>
        <v>169</v>
      </c>
      <c r="C170" s="6">
        <f>Database!B170</f>
        <v>0</v>
      </c>
      <c r="D170" s="6" t="e">
        <f>Database!#REF!</f>
        <v>#REF!</v>
      </c>
      <c r="E170" s="21"/>
      <c r="F170" s="117">
        <f>Database!J170</f>
        <v>0</v>
      </c>
      <c r="G170" s="87">
        <f>Database!K170</f>
        <v>0</v>
      </c>
      <c r="H170" s="101">
        <f>Database!M170</f>
        <v>0</v>
      </c>
      <c r="I170" s="83">
        <f>Database!L170</f>
        <v>0</v>
      </c>
      <c r="J170" s="83">
        <f>Database!P170</f>
        <v>0</v>
      </c>
      <c r="K170" s="101" t="e">
        <f>Database!#REF!</f>
        <v>#REF!</v>
      </c>
      <c r="L170" s="85" t="e">
        <f>Database!#REF!</f>
        <v>#REF!</v>
      </c>
      <c r="M170" s="86" t="e">
        <f>Database!#REF!</f>
        <v>#REF!</v>
      </c>
      <c r="N170" s="84">
        <f>Database!Q170</f>
        <v>0</v>
      </c>
      <c r="O170" s="18">
        <f>Database!C170</f>
        <v>0</v>
      </c>
      <c r="P170" s="18">
        <f>Database!D170</f>
        <v>0</v>
      </c>
      <c r="Q170" s="67">
        <f t="shared" si="44"/>
        <v>0</v>
      </c>
      <c r="R170" s="8">
        <f>Database!H170</f>
        <v>0</v>
      </c>
      <c r="S170" s="8"/>
      <c r="T170" s="8">
        <f t="shared" si="52"/>
        <v>0</v>
      </c>
      <c r="U170" s="70">
        <f>'booking nr'!R171</f>
        <v>0</v>
      </c>
      <c r="V170" s="12">
        <f>IF(G170&gt;1,'booking nr'!AC171,0)</f>
        <v>0</v>
      </c>
      <c r="W170" s="12" t="e">
        <f>Database!#REF!</f>
        <v>#REF!</v>
      </c>
      <c r="X170" s="98" t="e">
        <f t="shared" si="53"/>
        <v>#REF!</v>
      </c>
      <c r="Y170" s="99" t="e">
        <f>IF(T170&lt;2,(statestik!M191*'book indtastning'!I170)+(statestik!M191*'book indtastning'!L170),0)</f>
        <v>#REF!</v>
      </c>
      <c r="Z170" s="96">
        <f>IF(N170=$AG$2,(I170+L170)*Q170*'Indtastning data'!$D$10,0)</f>
        <v>0</v>
      </c>
      <c r="AA170" s="96" t="e">
        <f t="shared" si="54"/>
        <v>#REF!</v>
      </c>
      <c r="AB170" s="67"/>
      <c r="AC170" s="8"/>
      <c r="AD170" s="97" t="e">
        <f t="shared" si="55"/>
        <v>#REF!</v>
      </c>
      <c r="AE170" s="71">
        <f t="shared" si="56"/>
        <v>0</v>
      </c>
      <c r="AF170" s="6"/>
      <c r="AH170">
        <f t="shared" si="45"/>
        <v>0</v>
      </c>
      <c r="AI170" s="236">
        <f t="shared" si="46"/>
        <v>0</v>
      </c>
      <c r="AJ170">
        <f t="shared" si="47"/>
        <v>0</v>
      </c>
      <c r="AK170">
        <f t="shared" si="48"/>
        <v>0</v>
      </c>
      <c r="AL170">
        <f t="shared" si="49"/>
        <v>0</v>
      </c>
      <c r="AM170">
        <f t="shared" si="50"/>
        <v>0</v>
      </c>
      <c r="AN170">
        <f t="shared" si="51"/>
        <v>0</v>
      </c>
    </row>
    <row r="171" spans="1:40" x14ac:dyDescent="0.35">
      <c r="A171" s="6"/>
      <c r="B171" s="6">
        <f>Database!A171</f>
        <v>170</v>
      </c>
      <c r="C171" s="6">
        <f>Database!B171</f>
        <v>0</v>
      </c>
      <c r="D171" s="6" t="e">
        <f>Database!#REF!</f>
        <v>#REF!</v>
      </c>
      <c r="E171" s="21"/>
      <c r="F171" s="117">
        <f>Database!J171</f>
        <v>0</v>
      </c>
      <c r="G171" s="87">
        <f>Database!K171</f>
        <v>0</v>
      </c>
      <c r="H171" s="101">
        <f>Database!M171</f>
        <v>0</v>
      </c>
      <c r="I171" s="83">
        <f>Database!L171</f>
        <v>0</v>
      </c>
      <c r="J171" s="83">
        <f>Database!P171</f>
        <v>0</v>
      </c>
      <c r="K171" s="101" t="e">
        <f>Database!#REF!</f>
        <v>#REF!</v>
      </c>
      <c r="L171" s="85" t="e">
        <f>Database!#REF!</f>
        <v>#REF!</v>
      </c>
      <c r="M171" s="86" t="e">
        <f>Database!#REF!</f>
        <v>#REF!</v>
      </c>
      <c r="N171" s="84">
        <f>Database!Q171</f>
        <v>0</v>
      </c>
      <c r="O171" s="18">
        <f>Database!C171</f>
        <v>0</v>
      </c>
      <c r="P171" s="18">
        <f>Database!D171</f>
        <v>0</v>
      </c>
      <c r="Q171" s="67">
        <f t="shared" si="44"/>
        <v>0</v>
      </c>
      <c r="R171" s="8">
        <f>Database!H171</f>
        <v>0</v>
      </c>
      <c r="S171" s="8"/>
      <c r="T171" s="8">
        <f t="shared" si="52"/>
        <v>0</v>
      </c>
      <c r="U171" s="70">
        <f>'booking nr'!R172</f>
        <v>0</v>
      </c>
      <c r="V171" s="12">
        <f>IF(G171&gt;1,'booking nr'!AC172,0)</f>
        <v>0</v>
      </c>
      <c r="W171" s="12" t="e">
        <f>Database!#REF!</f>
        <v>#REF!</v>
      </c>
      <c r="X171" s="98" t="e">
        <f t="shared" si="53"/>
        <v>#REF!</v>
      </c>
      <c r="Y171" s="99" t="e">
        <f>IF(T171&lt;2,(statestik!M192*'book indtastning'!I171)+(statestik!M192*'book indtastning'!L171),0)</f>
        <v>#REF!</v>
      </c>
      <c r="Z171" s="96">
        <f>IF(N171=$AG$2,(I171+L171)*Q171*'Indtastning data'!$D$10,0)</f>
        <v>0</v>
      </c>
      <c r="AA171" s="96" t="e">
        <f t="shared" si="54"/>
        <v>#REF!</v>
      </c>
      <c r="AB171" s="67"/>
      <c r="AC171" s="8"/>
      <c r="AD171" s="97" t="e">
        <f t="shared" si="55"/>
        <v>#REF!</v>
      </c>
      <c r="AE171" s="71">
        <f t="shared" si="56"/>
        <v>0</v>
      </c>
      <c r="AF171" s="6"/>
      <c r="AH171">
        <f t="shared" si="45"/>
        <v>0</v>
      </c>
      <c r="AI171" s="236">
        <f t="shared" si="46"/>
        <v>0</v>
      </c>
      <c r="AJ171">
        <f t="shared" si="47"/>
        <v>0</v>
      </c>
      <c r="AK171">
        <f t="shared" si="48"/>
        <v>0</v>
      </c>
      <c r="AL171">
        <f t="shared" si="49"/>
        <v>0</v>
      </c>
      <c r="AM171">
        <f t="shared" si="50"/>
        <v>0</v>
      </c>
      <c r="AN171">
        <f t="shared" si="51"/>
        <v>0</v>
      </c>
    </row>
    <row r="172" spans="1:40" x14ac:dyDescent="0.35">
      <c r="A172" s="6"/>
      <c r="B172" s="6">
        <f>Database!A172</f>
        <v>171</v>
      </c>
      <c r="C172" s="6">
        <f>Database!B172</f>
        <v>0</v>
      </c>
      <c r="D172" s="6" t="e">
        <f>Database!#REF!</f>
        <v>#REF!</v>
      </c>
      <c r="E172" s="21"/>
      <c r="F172" s="117">
        <f>Database!J172</f>
        <v>0</v>
      </c>
      <c r="G172" s="87">
        <f>Database!K172</f>
        <v>0</v>
      </c>
      <c r="H172" s="101">
        <f>Database!M172</f>
        <v>0</v>
      </c>
      <c r="I172" s="83">
        <f>Database!L172</f>
        <v>0</v>
      </c>
      <c r="J172" s="83">
        <f>Database!P172</f>
        <v>0</v>
      </c>
      <c r="K172" s="101" t="e">
        <f>Database!#REF!</f>
        <v>#REF!</v>
      </c>
      <c r="L172" s="85" t="e">
        <f>Database!#REF!</f>
        <v>#REF!</v>
      </c>
      <c r="M172" s="86" t="e">
        <f>Database!#REF!</f>
        <v>#REF!</v>
      </c>
      <c r="N172" s="84">
        <f>Database!Q172</f>
        <v>0</v>
      </c>
      <c r="O172" s="18">
        <f>Database!C172</f>
        <v>0</v>
      </c>
      <c r="P172" s="18">
        <f>Database!D172</f>
        <v>0</v>
      </c>
      <c r="Q172" s="67">
        <f t="shared" si="44"/>
        <v>0</v>
      </c>
      <c r="R172" s="8">
        <f>Database!H172</f>
        <v>0</v>
      </c>
      <c r="S172" s="8"/>
      <c r="T172" s="8">
        <f t="shared" si="52"/>
        <v>0</v>
      </c>
      <c r="U172" s="70">
        <f>'booking nr'!R173</f>
        <v>0</v>
      </c>
      <c r="V172" s="12">
        <f>IF(G172&gt;1,'booking nr'!AC173,0)</f>
        <v>0</v>
      </c>
      <c r="W172" s="12" t="e">
        <f>Database!#REF!</f>
        <v>#REF!</v>
      </c>
      <c r="X172" s="98" t="e">
        <f t="shared" si="53"/>
        <v>#REF!</v>
      </c>
      <c r="Y172" s="99" t="e">
        <f>IF(T172&lt;2,(statestik!M193*'book indtastning'!I172)+(statestik!M193*'book indtastning'!L172),0)</f>
        <v>#REF!</v>
      </c>
      <c r="Z172" s="96">
        <f>IF(N172=$AG$2,(I172+L172)*Q172*'Indtastning data'!$D$10,0)</f>
        <v>0</v>
      </c>
      <c r="AA172" s="96" t="e">
        <f t="shared" si="54"/>
        <v>#REF!</v>
      </c>
      <c r="AB172" s="67"/>
      <c r="AC172" s="8"/>
      <c r="AD172" s="97" t="e">
        <f t="shared" si="55"/>
        <v>#REF!</v>
      </c>
      <c r="AE172" s="71">
        <f t="shared" si="56"/>
        <v>0</v>
      </c>
      <c r="AF172" s="6"/>
      <c r="AH172">
        <f t="shared" si="45"/>
        <v>0</v>
      </c>
      <c r="AI172" s="236">
        <f t="shared" si="46"/>
        <v>0</v>
      </c>
      <c r="AJ172">
        <f t="shared" si="47"/>
        <v>0</v>
      </c>
      <c r="AK172">
        <f t="shared" si="48"/>
        <v>0</v>
      </c>
      <c r="AL172">
        <f t="shared" si="49"/>
        <v>0</v>
      </c>
      <c r="AM172">
        <f t="shared" si="50"/>
        <v>0</v>
      </c>
      <c r="AN172">
        <f t="shared" si="51"/>
        <v>0</v>
      </c>
    </row>
    <row r="173" spans="1:40" x14ac:dyDescent="0.35">
      <c r="A173" s="6"/>
      <c r="B173" s="6">
        <f>Database!A173</f>
        <v>172</v>
      </c>
      <c r="C173" s="6">
        <f>Database!B173</f>
        <v>0</v>
      </c>
      <c r="D173" s="6" t="e">
        <f>Database!#REF!</f>
        <v>#REF!</v>
      </c>
      <c r="E173" s="21"/>
      <c r="F173" s="117">
        <f>Database!J173</f>
        <v>0</v>
      </c>
      <c r="G173" s="87">
        <f>Database!K173</f>
        <v>0</v>
      </c>
      <c r="H173" s="101">
        <f>Database!M173</f>
        <v>0</v>
      </c>
      <c r="I173" s="83">
        <f>Database!L173</f>
        <v>0</v>
      </c>
      <c r="J173" s="83">
        <f>Database!P173</f>
        <v>0</v>
      </c>
      <c r="K173" s="101" t="e">
        <f>Database!#REF!</f>
        <v>#REF!</v>
      </c>
      <c r="L173" s="85" t="e">
        <f>Database!#REF!</f>
        <v>#REF!</v>
      </c>
      <c r="M173" s="86" t="e">
        <f>Database!#REF!</f>
        <v>#REF!</v>
      </c>
      <c r="N173" s="84">
        <f>Database!Q173</f>
        <v>0</v>
      </c>
      <c r="O173" s="18">
        <f>Database!C173</f>
        <v>0</v>
      </c>
      <c r="P173" s="18">
        <f>Database!D173</f>
        <v>0</v>
      </c>
      <c r="Q173" s="67">
        <f t="shared" si="44"/>
        <v>0</v>
      </c>
      <c r="R173" s="8">
        <f>Database!H173</f>
        <v>0</v>
      </c>
      <c r="S173" s="8"/>
      <c r="T173" s="8">
        <f t="shared" si="52"/>
        <v>0</v>
      </c>
      <c r="U173" s="70">
        <f>'booking nr'!R174</f>
        <v>0</v>
      </c>
      <c r="V173" s="12">
        <f>IF(G173&gt;1,'booking nr'!AC174,0)</f>
        <v>0</v>
      </c>
      <c r="W173" s="12" t="e">
        <f>Database!#REF!</f>
        <v>#REF!</v>
      </c>
      <c r="X173" s="98" t="e">
        <f t="shared" si="53"/>
        <v>#REF!</v>
      </c>
      <c r="Y173" s="99" t="e">
        <f>IF(T173&lt;2,(statestik!M194*'book indtastning'!I173)+(statestik!M194*'book indtastning'!L173),0)</f>
        <v>#REF!</v>
      </c>
      <c r="Z173" s="96">
        <f>IF(N173=$AG$2,(I173+L173)*Q173*'Indtastning data'!$D$10,0)</f>
        <v>0</v>
      </c>
      <c r="AA173" s="96" t="e">
        <f t="shared" si="54"/>
        <v>#REF!</v>
      </c>
      <c r="AB173" s="67"/>
      <c r="AC173" s="8"/>
      <c r="AD173" s="97" t="e">
        <f t="shared" si="55"/>
        <v>#REF!</v>
      </c>
      <c r="AE173" s="71">
        <f t="shared" si="56"/>
        <v>0</v>
      </c>
      <c r="AF173" s="6"/>
      <c r="AH173">
        <f t="shared" si="45"/>
        <v>0</v>
      </c>
      <c r="AI173" s="236">
        <f t="shared" si="46"/>
        <v>0</v>
      </c>
      <c r="AJ173">
        <f t="shared" si="47"/>
        <v>0</v>
      </c>
      <c r="AK173">
        <f t="shared" si="48"/>
        <v>0</v>
      </c>
      <c r="AL173">
        <f t="shared" si="49"/>
        <v>0</v>
      </c>
      <c r="AM173">
        <f t="shared" si="50"/>
        <v>0</v>
      </c>
      <c r="AN173">
        <f t="shared" si="51"/>
        <v>0</v>
      </c>
    </row>
    <row r="174" spans="1:40" x14ac:dyDescent="0.35">
      <c r="A174" s="6"/>
      <c r="B174" s="6">
        <f>Database!A174</f>
        <v>173</v>
      </c>
      <c r="C174" s="6">
        <f>Database!B174</f>
        <v>0</v>
      </c>
      <c r="D174" s="6" t="e">
        <f>Database!#REF!</f>
        <v>#REF!</v>
      </c>
      <c r="E174" s="21"/>
      <c r="F174" s="117">
        <f>Database!J174</f>
        <v>0</v>
      </c>
      <c r="G174" s="87">
        <f>Database!K174</f>
        <v>0</v>
      </c>
      <c r="H174" s="101">
        <f>Database!M174</f>
        <v>0</v>
      </c>
      <c r="I174" s="83">
        <f>Database!L174</f>
        <v>0</v>
      </c>
      <c r="J174" s="83">
        <f>Database!P174</f>
        <v>0</v>
      </c>
      <c r="K174" s="101" t="e">
        <f>Database!#REF!</f>
        <v>#REF!</v>
      </c>
      <c r="L174" s="85" t="e">
        <f>Database!#REF!</f>
        <v>#REF!</v>
      </c>
      <c r="M174" s="86" t="e">
        <f>Database!#REF!</f>
        <v>#REF!</v>
      </c>
      <c r="N174" s="84">
        <f>Database!Q174</f>
        <v>0</v>
      </c>
      <c r="O174" s="18">
        <f>Database!C174</f>
        <v>0</v>
      </c>
      <c r="P174" s="18">
        <f>Database!D174</f>
        <v>0</v>
      </c>
      <c r="Q174" s="67">
        <f t="shared" si="44"/>
        <v>0</v>
      </c>
      <c r="R174" s="8">
        <f>Database!H174</f>
        <v>0</v>
      </c>
      <c r="S174" s="8"/>
      <c r="T174" s="8">
        <f t="shared" si="52"/>
        <v>0</v>
      </c>
      <c r="U174" s="70">
        <f>'booking nr'!R175</f>
        <v>0</v>
      </c>
      <c r="V174" s="12">
        <f>IF(G174&gt;1,'booking nr'!AC175,0)</f>
        <v>0</v>
      </c>
      <c r="W174" s="12" t="e">
        <f>Database!#REF!</f>
        <v>#REF!</v>
      </c>
      <c r="X174" s="98" t="e">
        <f t="shared" si="53"/>
        <v>#REF!</v>
      </c>
      <c r="Y174" s="99" t="e">
        <f>IF(T174&lt;2,(statestik!M195*'book indtastning'!I174)+(statestik!M195*'book indtastning'!L174),0)</f>
        <v>#REF!</v>
      </c>
      <c r="Z174" s="96">
        <f>IF(N174=$AG$2,(I174+L174)*Q174*'Indtastning data'!$D$10,0)</f>
        <v>0</v>
      </c>
      <c r="AA174" s="96" t="e">
        <f t="shared" si="54"/>
        <v>#REF!</v>
      </c>
      <c r="AB174" s="67"/>
      <c r="AC174" s="8"/>
      <c r="AD174" s="97" t="e">
        <f t="shared" si="55"/>
        <v>#REF!</v>
      </c>
      <c r="AE174" s="71">
        <f t="shared" si="56"/>
        <v>0</v>
      </c>
      <c r="AF174" s="6"/>
      <c r="AH174">
        <f t="shared" si="45"/>
        <v>0</v>
      </c>
      <c r="AI174" s="236">
        <f t="shared" si="46"/>
        <v>0</v>
      </c>
      <c r="AJ174">
        <f t="shared" si="47"/>
        <v>0</v>
      </c>
      <c r="AK174">
        <f t="shared" si="48"/>
        <v>0</v>
      </c>
      <c r="AL174">
        <f t="shared" si="49"/>
        <v>0</v>
      </c>
      <c r="AM174">
        <f t="shared" si="50"/>
        <v>0</v>
      </c>
      <c r="AN174">
        <f t="shared" si="51"/>
        <v>0</v>
      </c>
    </row>
    <row r="175" spans="1:40" x14ac:dyDescent="0.35">
      <c r="A175" s="6"/>
      <c r="B175" s="6">
        <f>Database!A175</f>
        <v>174</v>
      </c>
      <c r="C175" s="6">
        <f>Database!B175</f>
        <v>0</v>
      </c>
      <c r="D175" s="6" t="e">
        <f>Database!#REF!</f>
        <v>#REF!</v>
      </c>
      <c r="E175" s="21"/>
      <c r="F175" s="117">
        <f>Database!J175</f>
        <v>0</v>
      </c>
      <c r="G175" s="87">
        <f>Database!K175</f>
        <v>0</v>
      </c>
      <c r="H175" s="101">
        <f>Database!M175</f>
        <v>0</v>
      </c>
      <c r="I175" s="83">
        <f>Database!L175</f>
        <v>0</v>
      </c>
      <c r="J175" s="83">
        <f>Database!P175</f>
        <v>0</v>
      </c>
      <c r="K175" s="101" t="e">
        <f>Database!#REF!</f>
        <v>#REF!</v>
      </c>
      <c r="L175" s="85" t="e">
        <f>Database!#REF!</f>
        <v>#REF!</v>
      </c>
      <c r="M175" s="86" t="e">
        <f>Database!#REF!</f>
        <v>#REF!</v>
      </c>
      <c r="N175" s="84">
        <f>Database!Q175</f>
        <v>0</v>
      </c>
      <c r="O175" s="18">
        <f>Database!C175</f>
        <v>0</v>
      </c>
      <c r="P175" s="18">
        <f>Database!D175</f>
        <v>0</v>
      </c>
      <c r="Q175" s="67">
        <f t="shared" si="44"/>
        <v>0</v>
      </c>
      <c r="R175" s="8">
        <f>Database!H175</f>
        <v>0</v>
      </c>
      <c r="S175" s="8"/>
      <c r="T175" s="8">
        <f t="shared" si="52"/>
        <v>0</v>
      </c>
      <c r="U175" s="70">
        <f>'booking nr'!R176</f>
        <v>0</v>
      </c>
      <c r="V175" s="12">
        <f>IF(G175&gt;1,'booking nr'!AC176,0)</f>
        <v>0</v>
      </c>
      <c r="W175" s="12" t="e">
        <f>Database!#REF!</f>
        <v>#REF!</v>
      </c>
      <c r="X175" s="98" t="e">
        <f t="shared" si="53"/>
        <v>#REF!</v>
      </c>
      <c r="Y175" s="99" t="e">
        <f>IF(T175&lt;2,(statestik!M196*'book indtastning'!I175)+(statestik!M196*'book indtastning'!L175),0)</f>
        <v>#REF!</v>
      </c>
      <c r="Z175" s="96">
        <f>IF(N175=$AG$2,(I175+L175)*Q175*'Indtastning data'!$D$10,0)</f>
        <v>0</v>
      </c>
      <c r="AA175" s="96" t="e">
        <f t="shared" si="54"/>
        <v>#REF!</v>
      </c>
      <c r="AB175" s="67"/>
      <c r="AC175" s="8"/>
      <c r="AD175" s="97" t="e">
        <f t="shared" si="55"/>
        <v>#REF!</v>
      </c>
      <c r="AE175" s="71">
        <f t="shared" si="56"/>
        <v>0</v>
      </c>
      <c r="AF175" s="6"/>
      <c r="AH175">
        <f t="shared" si="45"/>
        <v>0</v>
      </c>
      <c r="AI175" s="236">
        <f t="shared" si="46"/>
        <v>0</v>
      </c>
      <c r="AJ175">
        <f t="shared" si="47"/>
        <v>0</v>
      </c>
      <c r="AK175">
        <f t="shared" si="48"/>
        <v>0</v>
      </c>
      <c r="AL175">
        <f t="shared" si="49"/>
        <v>0</v>
      </c>
      <c r="AM175">
        <f t="shared" si="50"/>
        <v>0</v>
      </c>
      <c r="AN175">
        <f t="shared" si="51"/>
        <v>0</v>
      </c>
    </row>
    <row r="176" spans="1:40" x14ac:dyDescent="0.35">
      <c r="A176" s="6"/>
      <c r="B176" s="6">
        <f>Database!A176</f>
        <v>175</v>
      </c>
      <c r="C176" s="6">
        <f>Database!B176</f>
        <v>0</v>
      </c>
      <c r="D176" s="6" t="e">
        <f>Database!#REF!</f>
        <v>#REF!</v>
      </c>
      <c r="E176" s="21"/>
      <c r="F176" s="117">
        <f>Database!J176</f>
        <v>0</v>
      </c>
      <c r="G176" s="87">
        <f>Database!K176</f>
        <v>0</v>
      </c>
      <c r="H176" s="101">
        <f>Database!M176</f>
        <v>0</v>
      </c>
      <c r="I176" s="83">
        <f>Database!L176</f>
        <v>0</v>
      </c>
      <c r="J176" s="83">
        <f>Database!P176</f>
        <v>0</v>
      </c>
      <c r="K176" s="101" t="e">
        <f>Database!#REF!</f>
        <v>#REF!</v>
      </c>
      <c r="L176" s="85" t="e">
        <f>Database!#REF!</f>
        <v>#REF!</v>
      </c>
      <c r="M176" s="86" t="e">
        <f>Database!#REF!</f>
        <v>#REF!</v>
      </c>
      <c r="N176" s="84">
        <f>Database!Q176</f>
        <v>0</v>
      </c>
      <c r="O176" s="18">
        <f>Database!C176</f>
        <v>0</v>
      </c>
      <c r="P176" s="18">
        <f>Database!D176</f>
        <v>0</v>
      </c>
      <c r="Q176" s="67">
        <f t="shared" si="44"/>
        <v>0</v>
      </c>
      <c r="R176" s="8">
        <f>Database!H176</f>
        <v>0</v>
      </c>
      <c r="S176" s="8"/>
      <c r="T176" s="8">
        <f t="shared" si="52"/>
        <v>0</v>
      </c>
      <c r="U176" s="70">
        <f>'booking nr'!R177</f>
        <v>0</v>
      </c>
      <c r="V176" s="12">
        <f>IF(G176&gt;1,'booking nr'!AC177,0)</f>
        <v>0</v>
      </c>
      <c r="W176" s="12" t="e">
        <f>Database!#REF!</f>
        <v>#REF!</v>
      </c>
      <c r="X176" s="98" t="e">
        <f t="shared" si="53"/>
        <v>#REF!</v>
      </c>
      <c r="Y176" s="99" t="e">
        <f>IF(T176&lt;2,(statestik!M197*'book indtastning'!I176)+(statestik!M197*'book indtastning'!L176),0)</f>
        <v>#REF!</v>
      </c>
      <c r="Z176" s="96">
        <f>IF(N176=$AG$2,(I176+L176)*Q176*'Indtastning data'!$D$10,0)</f>
        <v>0</v>
      </c>
      <c r="AA176" s="96" t="e">
        <f t="shared" si="54"/>
        <v>#REF!</v>
      </c>
      <c r="AB176" s="67"/>
      <c r="AC176" s="8"/>
      <c r="AD176" s="97" t="e">
        <f t="shared" si="55"/>
        <v>#REF!</v>
      </c>
      <c r="AE176" s="71">
        <f t="shared" si="56"/>
        <v>0</v>
      </c>
      <c r="AF176" s="6"/>
      <c r="AH176">
        <f t="shared" si="45"/>
        <v>0</v>
      </c>
      <c r="AI176" s="236">
        <f t="shared" si="46"/>
        <v>0</v>
      </c>
      <c r="AJ176">
        <f t="shared" si="47"/>
        <v>0</v>
      </c>
      <c r="AK176">
        <f t="shared" si="48"/>
        <v>0</v>
      </c>
      <c r="AL176">
        <f t="shared" si="49"/>
        <v>0</v>
      </c>
      <c r="AM176">
        <f t="shared" si="50"/>
        <v>0</v>
      </c>
      <c r="AN176">
        <f t="shared" si="51"/>
        <v>0</v>
      </c>
    </row>
    <row r="177" spans="1:40" x14ac:dyDescent="0.35">
      <c r="A177" s="6"/>
      <c r="B177" s="6">
        <f>Database!A177</f>
        <v>176</v>
      </c>
      <c r="C177" s="6">
        <f>Database!B177</f>
        <v>0</v>
      </c>
      <c r="D177" s="6" t="e">
        <f>Database!#REF!</f>
        <v>#REF!</v>
      </c>
      <c r="E177" s="21"/>
      <c r="F177" s="117">
        <f>Database!J177</f>
        <v>0</v>
      </c>
      <c r="G177" s="87">
        <f>Database!K177</f>
        <v>0</v>
      </c>
      <c r="H177" s="101">
        <f>Database!M177</f>
        <v>0</v>
      </c>
      <c r="I177" s="83">
        <f>Database!L177</f>
        <v>0</v>
      </c>
      <c r="J177" s="83">
        <f>Database!P177</f>
        <v>0</v>
      </c>
      <c r="K177" s="101" t="e">
        <f>Database!#REF!</f>
        <v>#REF!</v>
      </c>
      <c r="L177" s="85" t="e">
        <f>Database!#REF!</f>
        <v>#REF!</v>
      </c>
      <c r="M177" s="86" t="e">
        <f>Database!#REF!</f>
        <v>#REF!</v>
      </c>
      <c r="N177" s="84">
        <f>Database!Q177</f>
        <v>0</v>
      </c>
      <c r="O177" s="18">
        <f>Database!C177</f>
        <v>0</v>
      </c>
      <c r="P177" s="18">
        <f>Database!D177</f>
        <v>0</v>
      </c>
      <c r="Q177" s="67">
        <f t="shared" si="44"/>
        <v>0</v>
      </c>
      <c r="R177" s="8">
        <f>Database!H177</f>
        <v>0</v>
      </c>
      <c r="S177" s="8"/>
      <c r="T177" s="8">
        <f t="shared" si="52"/>
        <v>0</v>
      </c>
      <c r="U177" s="70">
        <f>'booking nr'!R178</f>
        <v>0</v>
      </c>
      <c r="V177" s="12">
        <f>IF(G177&gt;1,'booking nr'!AC178,0)</f>
        <v>0</v>
      </c>
      <c r="W177" s="12" t="e">
        <f>Database!#REF!</f>
        <v>#REF!</v>
      </c>
      <c r="X177" s="98" t="e">
        <f t="shared" si="53"/>
        <v>#REF!</v>
      </c>
      <c r="Y177" s="99" t="e">
        <f>IF(T177&lt;2,(statestik!M198*'book indtastning'!I177)+(statestik!M198*'book indtastning'!L177),0)</f>
        <v>#REF!</v>
      </c>
      <c r="Z177" s="96">
        <f>IF(N177=$AG$2,(I177+L177)*Q177*'Indtastning data'!$D$10,0)</f>
        <v>0</v>
      </c>
      <c r="AA177" s="96" t="e">
        <f t="shared" si="54"/>
        <v>#REF!</v>
      </c>
      <c r="AB177" s="67"/>
      <c r="AC177" s="8"/>
      <c r="AD177" s="97" t="e">
        <f t="shared" si="55"/>
        <v>#REF!</v>
      </c>
      <c r="AE177" s="71">
        <f t="shared" si="56"/>
        <v>0</v>
      </c>
      <c r="AF177" s="6"/>
      <c r="AH177">
        <f t="shared" si="45"/>
        <v>0</v>
      </c>
      <c r="AI177" s="236">
        <f t="shared" si="46"/>
        <v>0</v>
      </c>
      <c r="AJ177">
        <f t="shared" si="47"/>
        <v>0</v>
      </c>
      <c r="AK177">
        <f t="shared" si="48"/>
        <v>0</v>
      </c>
      <c r="AL177">
        <f t="shared" si="49"/>
        <v>0</v>
      </c>
      <c r="AM177">
        <f t="shared" si="50"/>
        <v>0</v>
      </c>
      <c r="AN177">
        <f t="shared" si="51"/>
        <v>0</v>
      </c>
    </row>
    <row r="178" spans="1:40" x14ac:dyDescent="0.35">
      <c r="A178" s="6"/>
      <c r="B178" s="6">
        <f>Database!A178</f>
        <v>177</v>
      </c>
      <c r="C178" s="6">
        <f>Database!B178</f>
        <v>0</v>
      </c>
      <c r="D178" s="6" t="e">
        <f>Database!#REF!</f>
        <v>#REF!</v>
      </c>
      <c r="E178" s="21"/>
      <c r="F178" s="117">
        <f>Database!J178</f>
        <v>0</v>
      </c>
      <c r="G178" s="87">
        <f>Database!K178</f>
        <v>0</v>
      </c>
      <c r="H178" s="101">
        <f>Database!M178</f>
        <v>0</v>
      </c>
      <c r="I178" s="83">
        <f>Database!L178</f>
        <v>0</v>
      </c>
      <c r="J178" s="83">
        <f>Database!P178</f>
        <v>0</v>
      </c>
      <c r="K178" s="101" t="e">
        <f>Database!#REF!</f>
        <v>#REF!</v>
      </c>
      <c r="L178" s="85" t="e">
        <f>Database!#REF!</f>
        <v>#REF!</v>
      </c>
      <c r="M178" s="86" t="e">
        <f>Database!#REF!</f>
        <v>#REF!</v>
      </c>
      <c r="N178" s="84">
        <f>Database!Q178</f>
        <v>0</v>
      </c>
      <c r="O178" s="18">
        <f>Database!C178</f>
        <v>0</v>
      </c>
      <c r="P178" s="18">
        <f>Database!D178</f>
        <v>0</v>
      </c>
      <c r="Q178" s="67">
        <f t="shared" si="44"/>
        <v>0</v>
      </c>
      <c r="R178" s="8">
        <f>Database!H178</f>
        <v>0</v>
      </c>
      <c r="S178" s="8"/>
      <c r="T178" s="8">
        <f t="shared" si="52"/>
        <v>0</v>
      </c>
      <c r="U178" s="70">
        <f>'booking nr'!R179</f>
        <v>0</v>
      </c>
      <c r="V178" s="12">
        <f>IF(G178&gt;1,'booking nr'!AC179,0)</f>
        <v>0</v>
      </c>
      <c r="W178" s="12" t="e">
        <f>Database!#REF!</f>
        <v>#REF!</v>
      </c>
      <c r="X178" s="98" t="e">
        <f t="shared" si="53"/>
        <v>#REF!</v>
      </c>
      <c r="Y178" s="99" t="e">
        <f>IF(T178&lt;2,(statestik!M199*'book indtastning'!I178)+(statestik!M199*'book indtastning'!L178),0)</f>
        <v>#REF!</v>
      </c>
      <c r="Z178" s="96">
        <f>IF(N178=$AG$2,(I178+L178)*Q178*'Indtastning data'!$D$10,0)</f>
        <v>0</v>
      </c>
      <c r="AA178" s="96" t="e">
        <f t="shared" si="54"/>
        <v>#REF!</v>
      </c>
      <c r="AB178" s="67"/>
      <c r="AC178" s="8"/>
      <c r="AD178" s="97" t="e">
        <f t="shared" si="55"/>
        <v>#REF!</v>
      </c>
      <c r="AE178" s="71">
        <f t="shared" si="56"/>
        <v>0</v>
      </c>
      <c r="AF178" s="6"/>
      <c r="AH178">
        <f t="shared" si="45"/>
        <v>0</v>
      </c>
      <c r="AI178" s="236">
        <f t="shared" si="46"/>
        <v>0</v>
      </c>
      <c r="AJ178">
        <f t="shared" si="47"/>
        <v>0</v>
      </c>
      <c r="AK178">
        <f t="shared" si="48"/>
        <v>0</v>
      </c>
      <c r="AL178">
        <f t="shared" si="49"/>
        <v>0</v>
      </c>
      <c r="AM178">
        <f t="shared" si="50"/>
        <v>0</v>
      </c>
      <c r="AN178">
        <f t="shared" si="51"/>
        <v>0</v>
      </c>
    </row>
    <row r="179" spans="1:40" x14ac:dyDescent="0.35">
      <c r="A179" s="6"/>
      <c r="B179" s="6">
        <f>Database!A179</f>
        <v>178</v>
      </c>
      <c r="C179" s="6">
        <f>Database!B179</f>
        <v>0</v>
      </c>
      <c r="D179" s="6" t="e">
        <f>Database!#REF!</f>
        <v>#REF!</v>
      </c>
      <c r="E179" s="21"/>
      <c r="F179" s="117">
        <f>Database!J179</f>
        <v>0</v>
      </c>
      <c r="G179" s="87">
        <f>Database!K179</f>
        <v>0</v>
      </c>
      <c r="H179" s="101">
        <f>Database!M179</f>
        <v>0</v>
      </c>
      <c r="I179" s="83">
        <f>Database!L179</f>
        <v>0</v>
      </c>
      <c r="J179" s="83">
        <f>Database!P179</f>
        <v>0</v>
      </c>
      <c r="K179" s="101" t="e">
        <f>Database!#REF!</f>
        <v>#REF!</v>
      </c>
      <c r="L179" s="85" t="e">
        <f>Database!#REF!</f>
        <v>#REF!</v>
      </c>
      <c r="M179" s="86" t="e">
        <f>Database!#REF!</f>
        <v>#REF!</v>
      </c>
      <c r="N179" s="84">
        <f>Database!Q179</f>
        <v>0</v>
      </c>
      <c r="O179" s="18">
        <f>Database!C179</f>
        <v>0</v>
      </c>
      <c r="P179" s="18">
        <f>Database!D179</f>
        <v>0</v>
      </c>
      <c r="Q179" s="67">
        <f t="shared" si="44"/>
        <v>0</v>
      </c>
      <c r="R179" s="8">
        <f>Database!H179</f>
        <v>0</v>
      </c>
      <c r="S179" s="8"/>
      <c r="T179" s="8">
        <f t="shared" si="52"/>
        <v>0</v>
      </c>
      <c r="U179" s="70">
        <f>'booking nr'!R180</f>
        <v>0</v>
      </c>
      <c r="V179" s="12">
        <f>IF(G179&gt;1,'booking nr'!AC180,0)</f>
        <v>0</v>
      </c>
      <c r="W179" s="12" t="e">
        <f>Database!#REF!</f>
        <v>#REF!</v>
      </c>
      <c r="X179" s="98" t="e">
        <f t="shared" si="53"/>
        <v>#REF!</v>
      </c>
      <c r="Y179" s="99" t="e">
        <f>IF(T179&lt;2,(statestik!M200*'book indtastning'!I179)+(statestik!M200*'book indtastning'!L179),0)</f>
        <v>#REF!</v>
      </c>
      <c r="Z179" s="96">
        <f>IF(N179=$AG$2,(I179+L179)*Q179*'Indtastning data'!$D$10,0)</f>
        <v>0</v>
      </c>
      <c r="AA179" s="96" t="e">
        <f t="shared" si="54"/>
        <v>#REF!</v>
      </c>
      <c r="AB179" s="67"/>
      <c r="AC179" s="8"/>
      <c r="AD179" s="97" t="e">
        <f t="shared" si="55"/>
        <v>#REF!</v>
      </c>
      <c r="AE179" s="71">
        <f t="shared" si="56"/>
        <v>0</v>
      </c>
      <c r="AF179" s="6"/>
      <c r="AH179">
        <f t="shared" si="45"/>
        <v>0</v>
      </c>
      <c r="AI179" s="236">
        <f t="shared" si="46"/>
        <v>0</v>
      </c>
      <c r="AJ179">
        <f t="shared" si="47"/>
        <v>0</v>
      </c>
      <c r="AK179">
        <f t="shared" si="48"/>
        <v>0</v>
      </c>
      <c r="AL179">
        <f t="shared" si="49"/>
        <v>0</v>
      </c>
      <c r="AM179">
        <f t="shared" si="50"/>
        <v>0</v>
      </c>
      <c r="AN179">
        <f t="shared" si="51"/>
        <v>0</v>
      </c>
    </row>
    <row r="180" spans="1:40" x14ac:dyDescent="0.35">
      <c r="A180" s="6"/>
      <c r="B180" s="6">
        <f>Database!A180</f>
        <v>179</v>
      </c>
      <c r="C180" s="6">
        <f>Database!B180</f>
        <v>0</v>
      </c>
      <c r="D180" s="6" t="e">
        <f>Database!#REF!</f>
        <v>#REF!</v>
      </c>
      <c r="E180" s="21"/>
      <c r="F180" s="117">
        <f>Database!J180</f>
        <v>0</v>
      </c>
      <c r="G180" s="87">
        <f>Database!K180</f>
        <v>0</v>
      </c>
      <c r="H180" s="101">
        <f>Database!M180</f>
        <v>0</v>
      </c>
      <c r="I180" s="83">
        <f>Database!L180</f>
        <v>0</v>
      </c>
      <c r="J180" s="83">
        <f>Database!P180</f>
        <v>0</v>
      </c>
      <c r="K180" s="101" t="e">
        <f>Database!#REF!</f>
        <v>#REF!</v>
      </c>
      <c r="L180" s="85" t="e">
        <f>Database!#REF!</f>
        <v>#REF!</v>
      </c>
      <c r="M180" s="86" t="e">
        <f>Database!#REF!</f>
        <v>#REF!</v>
      </c>
      <c r="N180" s="84">
        <f>Database!Q180</f>
        <v>0</v>
      </c>
      <c r="O180" s="18">
        <f>Database!C180</f>
        <v>0</v>
      </c>
      <c r="P180" s="18">
        <f>Database!D180</f>
        <v>0</v>
      </c>
      <c r="Q180" s="67">
        <f t="shared" si="44"/>
        <v>0</v>
      </c>
      <c r="R180" s="8">
        <f>Database!H180</f>
        <v>0</v>
      </c>
      <c r="S180" s="8"/>
      <c r="T180" s="8">
        <f t="shared" si="52"/>
        <v>0</v>
      </c>
      <c r="U180" s="70">
        <f>'booking nr'!R181</f>
        <v>0</v>
      </c>
      <c r="V180" s="12">
        <f>IF(G180&gt;1,'booking nr'!AC181,0)</f>
        <v>0</v>
      </c>
      <c r="W180" s="12" t="e">
        <f>Database!#REF!</f>
        <v>#REF!</v>
      </c>
      <c r="X180" s="98" t="e">
        <f t="shared" si="53"/>
        <v>#REF!</v>
      </c>
      <c r="Y180" s="99" t="e">
        <f>IF(T180&lt;2,(statestik!M201*'book indtastning'!I180)+(statestik!M201*'book indtastning'!L180),0)</f>
        <v>#REF!</v>
      </c>
      <c r="Z180" s="96">
        <f>IF(N180=$AG$2,(I180+L180)*Q180*'Indtastning data'!$D$10,0)</f>
        <v>0</v>
      </c>
      <c r="AA180" s="96" t="e">
        <f t="shared" si="54"/>
        <v>#REF!</v>
      </c>
      <c r="AB180" s="67"/>
      <c r="AC180" s="8"/>
      <c r="AD180" s="97" t="e">
        <f t="shared" si="55"/>
        <v>#REF!</v>
      </c>
      <c r="AE180" s="71">
        <f t="shared" si="56"/>
        <v>0</v>
      </c>
      <c r="AF180" s="6"/>
      <c r="AH180">
        <f t="shared" si="45"/>
        <v>0</v>
      </c>
      <c r="AI180" s="236">
        <f t="shared" si="46"/>
        <v>0</v>
      </c>
      <c r="AJ180">
        <f t="shared" si="47"/>
        <v>0</v>
      </c>
      <c r="AK180">
        <f t="shared" si="48"/>
        <v>0</v>
      </c>
      <c r="AL180">
        <f t="shared" si="49"/>
        <v>0</v>
      </c>
      <c r="AM180">
        <f t="shared" si="50"/>
        <v>0</v>
      </c>
      <c r="AN180">
        <f t="shared" si="51"/>
        <v>0</v>
      </c>
    </row>
    <row r="181" spans="1:40" x14ac:dyDescent="0.35">
      <c r="A181" s="6"/>
      <c r="B181" s="6">
        <f>Database!A181</f>
        <v>180</v>
      </c>
      <c r="C181" s="6">
        <f>Database!B181</f>
        <v>0</v>
      </c>
      <c r="D181" s="6" t="e">
        <f>Database!#REF!</f>
        <v>#REF!</v>
      </c>
      <c r="E181" s="21"/>
      <c r="F181" s="117">
        <f>Database!J181</f>
        <v>0</v>
      </c>
      <c r="G181" s="87">
        <f>Database!K181</f>
        <v>0</v>
      </c>
      <c r="H181" s="101">
        <f>Database!M181</f>
        <v>0</v>
      </c>
      <c r="I181" s="83">
        <f>Database!L181</f>
        <v>0</v>
      </c>
      <c r="J181" s="83">
        <f>Database!P181</f>
        <v>0</v>
      </c>
      <c r="K181" s="101" t="e">
        <f>Database!#REF!</f>
        <v>#REF!</v>
      </c>
      <c r="L181" s="85" t="e">
        <f>Database!#REF!</f>
        <v>#REF!</v>
      </c>
      <c r="M181" s="86" t="e">
        <f>Database!#REF!</f>
        <v>#REF!</v>
      </c>
      <c r="N181" s="84">
        <f>Database!Q181</f>
        <v>0</v>
      </c>
      <c r="O181" s="18">
        <f>Database!C181</f>
        <v>0</v>
      </c>
      <c r="P181" s="18">
        <f>Database!D181</f>
        <v>0</v>
      </c>
      <c r="Q181" s="67">
        <f t="shared" si="44"/>
        <v>0</v>
      </c>
      <c r="R181" s="8">
        <f>Database!H181</f>
        <v>0</v>
      </c>
      <c r="S181" s="8"/>
      <c r="T181" s="8">
        <f t="shared" si="52"/>
        <v>0</v>
      </c>
      <c r="U181" s="70">
        <f>'booking nr'!R182</f>
        <v>0</v>
      </c>
      <c r="V181" s="12">
        <f>IF(G181&gt;1,'booking nr'!AC182,0)</f>
        <v>0</v>
      </c>
      <c r="W181" s="12" t="e">
        <f>Database!#REF!</f>
        <v>#REF!</v>
      </c>
      <c r="X181" s="98" t="e">
        <f t="shared" si="53"/>
        <v>#REF!</v>
      </c>
      <c r="Y181" s="99" t="e">
        <f>IF(T181&lt;2,(statestik!M202*'book indtastning'!I181)+(statestik!M202*'book indtastning'!L181),0)</f>
        <v>#REF!</v>
      </c>
      <c r="Z181" s="96">
        <f>IF(N181=$AG$2,(I181+L181)*Q181*'Indtastning data'!$D$10,0)</f>
        <v>0</v>
      </c>
      <c r="AA181" s="96" t="e">
        <f t="shared" si="54"/>
        <v>#REF!</v>
      </c>
      <c r="AB181" s="67"/>
      <c r="AC181" s="8"/>
      <c r="AD181" s="97" t="e">
        <f t="shared" si="55"/>
        <v>#REF!</v>
      </c>
      <c r="AE181" s="71">
        <f t="shared" si="56"/>
        <v>0</v>
      </c>
      <c r="AF181" s="6"/>
      <c r="AH181">
        <f t="shared" si="45"/>
        <v>0</v>
      </c>
      <c r="AI181" s="236">
        <f t="shared" si="46"/>
        <v>0</v>
      </c>
      <c r="AJ181">
        <f t="shared" si="47"/>
        <v>0</v>
      </c>
      <c r="AK181">
        <f t="shared" si="48"/>
        <v>0</v>
      </c>
      <c r="AL181">
        <f t="shared" si="49"/>
        <v>0</v>
      </c>
      <c r="AM181">
        <f t="shared" si="50"/>
        <v>0</v>
      </c>
      <c r="AN181">
        <f t="shared" si="51"/>
        <v>0</v>
      </c>
    </row>
    <row r="182" spans="1:40" x14ac:dyDescent="0.35">
      <c r="A182" s="6"/>
      <c r="B182" s="6">
        <f>Database!A182</f>
        <v>181</v>
      </c>
      <c r="C182" s="6">
        <f>Database!B182</f>
        <v>0</v>
      </c>
      <c r="D182" s="6" t="e">
        <f>Database!#REF!</f>
        <v>#REF!</v>
      </c>
      <c r="E182" s="21"/>
      <c r="F182" s="117">
        <f>Database!J182</f>
        <v>0</v>
      </c>
      <c r="G182" s="87">
        <f>Database!K182</f>
        <v>0</v>
      </c>
      <c r="H182" s="101">
        <f>Database!M182</f>
        <v>0</v>
      </c>
      <c r="I182" s="83">
        <f>Database!L182</f>
        <v>0</v>
      </c>
      <c r="J182" s="83">
        <f>Database!P182</f>
        <v>0</v>
      </c>
      <c r="K182" s="101" t="e">
        <f>Database!#REF!</f>
        <v>#REF!</v>
      </c>
      <c r="L182" s="85" t="e">
        <f>Database!#REF!</f>
        <v>#REF!</v>
      </c>
      <c r="M182" s="86" t="e">
        <f>Database!#REF!</f>
        <v>#REF!</v>
      </c>
      <c r="N182" s="84">
        <f>Database!Q182</f>
        <v>0</v>
      </c>
      <c r="O182" s="18">
        <f>Database!C182</f>
        <v>0</v>
      </c>
      <c r="P182" s="18">
        <f>Database!D182</f>
        <v>0</v>
      </c>
      <c r="Q182" s="67">
        <f t="shared" si="44"/>
        <v>0</v>
      </c>
      <c r="R182" s="8">
        <f>Database!H182</f>
        <v>0</v>
      </c>
      <c r="S182" s="8"/>
      <c r="T182" s="8">
        <f t="shared" si="52"/>
        <v>0</v>
      </c>
      <c r="U182" s="70">
        <f>'booking nr'!R183</f>
        <v>0</v>
      </c>
      <c r="V182" s="12">
        <f>IF(G182&gt;1,'booking nr'!AC183,0)</f>
        <v>0</v>
      </c>
      <c r="W182" s="12" t="e">
        <f>Database!#REF!</f>
        <v>#REF!</v>
      </c>
      <c r="X182" s="98" t="e">
        <f t="shared" si="53"/>
        <v>#REF!</v>
      </c>
      <c r="Y182" s="99" t="e">
        <f>IF(T182&lt;2,(statestik!M203*'book indtastning'!I182)+(statestik!M203*'book indtastning'!L182),0)</f>
        <v>#REF!</v>
      </c>
      <c r="Z182" s="96">
        <f>IF(N182=$AG$2,(I182+L182)*Q182*'Indtastning data'!$D$10,0)</f>
        <v>0</v>
      </c>
      <c r="AA182" s="96" t="e">
        <f t="shared" si="54"/>
        <v>#REF!</v>
      </c>
      <c r="AB182" s="67"/>
      <c r="AC182" s="8"/>
      <c r="AD182" s="97" t="e">
        <f t="shared" si="55"/>
        <v>#REF!</v>
      </c>
      <c r="AE182" s="71">
        <f t="shared" si="56"/>
        <v>0</v>
      </c>
      <c r="AF182" s="6"/>
      <c r="AH182">
        <f t="shared" si="45"/>
        <v>0</v>
      </c>
      <c r="AI182" s="236">
        <f t="shared" si="46"/>
        <v>0</v>
      </c>
      <c r="AJ182">
        <f t="shared" si="47"/>
        <v>0</v>
      </c>
      <c r="AK182">
        <f t="shared" si="48"/>
        <v>0</v>
      </c>
      <c r="AL182">
        <f t="shared" si="49"/>
        <v>0</v>
      </c>
      <c r="AM182">
        <f t="shared" si="50"/>
        <v>0</v>
      </c>
      <c r="AN182">
        <f t="shared" si="51"/>
        <v>0</v>
      </c>
    </row>
    <row r="183" spans="1:40" x14ac:dyDescent="0.35">
      <c r="A183" s="6"/>
      <c r="B183" s="6">
        <f>Database!A183</f>
        <v>182</v>
      </c>
      <c r="C183" s="6">
        <f>Database!B183</f>
        <v>0</v>
      </c>
      <c r="D183" s="6" t="e">
        <f>Database!#REF!</f>
        <v>#REF!</v>
      </c>
      <c r="E183" s="21"/>
      <c r="F183" s="117">
        <f>Database!J183</f>
        <v>0</v>
      </c>
      <c r="G183" s="87">
        <f>Database!K183</f>
        <v>0</v>
      </c>
      <c r="H183" s="101">
        <f>Database!M183</f>
        <v>0</v>
      </c>
      <c r="I183" s="83">
        <f>Database!L183</f>
        <v>0</v>
      </c>
      <c r="J183" s="83">
        <f>Database!P183</f>
        <v>0</v>
      </c>
      <c r="K183" s="101" t="e">
        <f>Database!#REF!</f>
        <v>#REF!</v>
      </c>
      <c r="L183" s="85" t="e">
        <f>Database!#REF!</f>
        <v>#REF!</v>
      </c>
      <c r="M183" s="86" t="e">
        <f>Database!#REF!</f>
        <v>#REF!</v>
      </c>
      <c r="N183" s="84">
        <f>Database!Q183</f>
        <v>0</v>
      </c>
      <c r="O183" s="18">
        <f>Database!C183</f>
        <v>0</v>
      </c>
      <c r="P183" s="18">
        <f>Database!D183</f>
        <v>0</v>
      </c>
      <c r="Q183" s="67">
        <f t="shared" si="44"/>
        <v>0</v>
      </c>
      <c r="R183" s="8">
        <f>Database!H183</f>
        <v>0</v>
      </c>
      <c r="S183" s="8"/>
      <c r="T183" s="8">
        <f t="shared" si="52"/>
        <v>0</v>
      </c>
      <c r="U183" s="70">
        <f>'booking nr'!R184</f>
        <v>0</v>
      </c>
      <c r="V183" s="12">
        <f>IF(G183&gt;1,'booking nr'!AC184,0)</f>
        <v>0</v>
      </c>
      <c r="W183" s="12" t="e">
        <f>Database!#REF!</f>
        <v>#REF!</v>
      </c>
      <c r="X183" s="98" t="e">
        <f t="shared" si="53"/>
        <v>#REF!</v>
      </c>
      <c r="Y183" s="99" t="e">
        <f>IF(T183&lt;2,(statestik!M204*'book indtastning'!I183)+(statestik!M204*'book indtastning'!L183),0)</f>
        <v>#REF!</v>
      </c>
      <c r="Z183" s="96">
        <f>IF(N183=$AG$2,(I183+L183)*Q183*'Indtastning data'!$D$10,0)</f>
        <v>0</v>
      </c>
      <c r="AA183" s="96" t="e">
        <f t="shared" si="54"/>
        <v>#REF!</v>
      </c>
      <c r="AB183" s="67"/>
      <c r="AC183" s="8"/>
      <c r="AD183" s="97" t="e">
        <f t="shared" si="55"/>
        <v>#REF!</v>
      </c>
      <c r="AE183" s="71">
        <f t="shared" si="56"/>
        <v>0</v>
      </c>
      <c r="AF183" s="6"/>
      <c r="AH183">
        <f t="shared" si="45"/>
        <v>0</v>
      </c>
      <c r="AI183" s="236">
        <f t="shared" si="46"/>
        <v>0</v>
      </c>
      <c r="AJ183">
        <f t="shared" si="47"/>
        <v>0</v>
      </c>
      <c r="AK183">
        <f t="shared" si="48"/>
        <v>0</v>
      </c>
      <c r="AL183">
        <f t="shared" si="49"/>
        <v>0</v>
      </c>
      <c r="AM183">
        <f t="shared" si="50"/>
        <v>0</v>
      </c>
      <c r="AN183">
        <f t="shared" si="51"/>
        <v>0</v>
      </c>
    </row>
    <row r="184" spans="1:40" x14ac:dyDescent="0.35">
      <c r="A184" s="6"/>
      <c r="B184" s="6">
        <f>Database!A184</f>
        <v>183</v>
      </c>
      <c r="C184" s="6">
        <f>Database!B184</f>
        <v>0</v>
      </c>
      <c r="D184" s="6" t="e">
        <f>Database!#REF!</f>
        <v>#REF!</v>
      </c>
      <c r="E184" s="21"/>
      <c r="F184" s="117">
        <f>Database!J184</f>
        <v>0</v>
      </c>
      <c r="G184" s="87">
        <f>Database!K184</f>
        <v>0</v>
      </c>
      <c r="H184" s="101">
        <f>Database!M184</f>
        <v>0</v>
      </c>
      <c r="I184" s="83">
        <f>Database!L184</f>
        <v>0</v>
      </c>
      <c r="J184" s="83">
        <f>Database!P184</f>
        <v>0</v>
      </c>
      <c r="K184" s="101" t="e">
        <f>Database!#REF!</f>
        <v>#REF!</v>
      </c>
      <c r="L184" s="85" t="e">
        <f>Database!#REF!</f>
        <v>#REF!</v>
      </c>
      <c r="M184" s="86" t="e">
        <f>Database!#REF!</f>
        <v>#REF!</v>
      </c>
      <c r="N184" s="84">
        <f>Database!Q184</f>
        <v>0</v>
      </c>
      <c r="O184" s="18">
        <f>Database!C184</f>
        <v>0</v>
      </c>
      <c r="P184" s="18">
        <f>Database!D184</f>
        <v>0</v>
      </c>
      <c r="Q184" s="67">
        <f t="shared" si="44"/>
        <v>0</v>
      </c>
      <c r="R184" s="8">
        <f>Database!H184</f>
        <v>0</v>
      </c>
      <c r="S184" s="8"/>
      <c r="T184" s="8">
        <f t="shared" si="52"/>
        <v>0</v>
      </c>
      <c r="U184" s="70">
        <f>'booking nr'!R185</f>
        <v>0</v>
      </c>
      <c r="V184" s="12">
        <f>IF(G184&gt;1,'booking nr'!AC185,0)</f>
        <v>0</v>
      </c>
      <c r="W184" s="12" t="e">
        <f>Database!#REF!</f>
        <v>#REF!</v>
      </c>
      <c r="X184" s="98" t="e">
        <f t="shared" si="53"/>
        <v>#REF!</v>
      </c>
      <c r="Y184" s="99" t="e">
        <f>IF(T184&lt;2,(statestik!M205*'book indtastning'!I184)+(statestik!M205*'book indtastning'!L184),0)</f>
        <v>#REF!</v>
      </c>
      <c r="Z184" s="96">
        <f>IF(N184=$AG$2,(I184+L184)*Q184*'Indtastning data'!$D$10,0)</f>
        <v>0</v>
      </c>
      <c r="AA184" s="96" t="e">
        <f t="shared" si="54"/>
        <v>#REF!</v>
      </c>
      <c r="AB184" s="67"/>
      <c r="AC184" s="8"/>
      <c r="AD184" s="97" t="e">
        <f t="shared" si="55"/>
        <v>#REF!</v>
      </c>
      <c r="AE184" s="71">
        <f t="shared" si="56"/>
        <v>0</v>
      </c>
      <c r="AF184" s="6"/>
      <c r="AH184">
        <f t="shared" si="45"/>
        <v>0</v>
      </c>
      <c r="AI184" s="236">
        <f t="shared" si="46"/>
        <v>0</v>
      </c>
      <c r="AJ184">
        <f t="shared" si="47"/>
        <v>0</v>
      </c>
      <c r="AK184">
        <f t="shared" si="48"/>
        <v>0</v>
      </c>
      <c r="AL184">
        <f t="shared" si="49"/>
        <v>0</v>
      </c>
      <c r="AM184">
        <f t="shared" si="50"/>
        <v>0</v>
      </c>
      <c r="AN184">
        <f t="shared" si="51"/>
        <v>0</v>
      </c>
    </row>
    <row r="185" spans="1:40" x14ac:dyDescent="0.35">
      <c r="A185" s="6"/>
      <c r="B185" s="6">
        <f>Database!A185</f>
        <v>184</v>
      </c>
      <c r="C185" s="6">
        <f>Database!B185</f>
        <v>0</v>
      </c>
      <c r="D185" s="6" t="e">
        <f>Database!#REF!</f>
        <v>#REF!</v>
      </c>
      <c r="E185" s="21"/>
      <c r="F185" s="117">
        <f>Database!J185</f>
        <v>0</v>
      </c>
      <c r="G185" s="87">
        <f>Database!K185</f>
        <v>0</v>
      </c>
      <c r="H185" s="101">
        <f>Database!M185</f>
        <v>0</v>
      </c>
      <c r="I185" s="83">
        <f>Database!L185</f>
        <v>0</v>
      </c>
      <c r="J185" s="83">
        <f>Database!P185</f>
        <v>0</v>
      </c>
      <c r="K185" s="101" t="e">
        <f>Database!#REF!</f>
        <v>#REF!</v>
      </c>
      <c r="L185" s="85" t="e">
        <f>Database!#REF!</f>
        <v>#REF!</v>
      </c>
      <c r="M185" s="86" t="e">
        <f>Database!#REF!</f>
        <v>#REF!</v>
      </c>
      <c r="N185" s="84">
        <f>Database!Q185</f>
        <v>0</v>
      </c>
      <c r="O185" s="18">
        <f>Database!C185</f>
        <v>0</v>
      </c>
      <c r="P185" s="18">
        <f>Database!D185</f>
        <v>0</v>
      </c>
      <c r="Q185" s="67">
        <f t="shared" si="44"/>
        <v>0</v>
      </c>
      <c r="R185" s="8">
        <f>Database!H185</f>
        <v>0</v>
      </c>
      <c r="S185" s="8"/>
      <c r="T185" s="8">
        <f t="shared" si="52"/>
        <v>0</v>
      </c>
      <c r="U185" s="70">
        <f>'booking nr'!R186</f>
        <v>0</v>
      </c>
      <c r="V185" s="12">
        <f>IF(G185&gt;1,'booking nr'!AC186,0)</f>
        <v>0</v>
      </c>
      <c r="W185" s="12" t="e">
        <f>Database!#REF!</f>
        <v>#REF!</v>
      </c>
      <c r="X185" s="98" t="e">
        <f t="shared" si="53"/>
        <v>#REF!</v>
      </c>
      <c r="Y185" s="99" t="e">
        <f>IF(T185&lt;2,(statestik!M206*'book indtastning'!I185)+(statestik!M206*'book indtastning'!L185),0)</f>
        <v>#REF!</v>
      </c>
      <c r="Z185" s="96">
        <f>IF(N185=$AG$2,(I185+L185)*Q185*'Indtastning data'!$D$10,0)</f>
        <v>0</v>
      </c>
      <c r="AA185" s="96" t="e">
        <f t="shared" si="54"/>
        <v>#REF!</v>
      </c>
      <c r="AB185" s="67"/>
      <c r="AC185" s="8"/>
      <c r="AD185" s="97" t="e">
        <f t="shared" si="55"/>
        <v>#REF!</v>
      </c>
      <c r="AE185" s="71">
        <f t="shared" si="56"/>
        <v>0</v>
      </c>
      <c r="AF185" s="6"/>
      <c r="AH185">
        <f t="shared" si="45"/>
        <v>0</v>
      </c>
      <c r="AI185" s="236">
        <f t="shared" si="46"/>
        <v>0</v>
      </c>
      <c r="AJ185">
        <f t="shared" si="47"/>
        <v>0</v>
      </c>
      <c r="AK185">
        <f t="shared" si="48"/>
        <v>0</v>
      </c>
      <c r="AL185">
        <f t="shared" si="49"/>
        <v>0</v>
      </c>
      <c r="AM185">
        <f t="shared" si="50"/>
        <v>0</v>
      </c>
      <c r="AN185">
        <f t="shared" si="51"/>
        <v>0</v>
      </c>
    </row>
    <row r="186" spans="1:40" x14ac:dyDescent="0.35">
      <c r="A186" s="6"/>
      <c r="B186" s="6">
        <f>Database!A186</f>
        <v>185</v>
      </c>
      <c r="C186" s="6">
        <f>Database!B186</f>
        <v>0</v>
      </c>
      <c r="D186" s="6" t="e">
        <f>Database!#REF!</f>
        <v>#REF!</v>
      </c>
      <c r="E186" s="21"/>
      <c r="F186" s="117">
        <f>Database!J186</f>
        <v>0</v>
      </c>
      <c r="G186" s="87">
        <f>Database!K186</f>
        <v>0</v>
      </c>
      <c r="H186" s="101">
        <f>Database!M186</f>
        <v>0</v>
      </c>
      <c r="I186" s="83">
        <f>Database!L186</f>
        <v>0</v>
      </c>
      <c r="J186" s="83">
        <f>Database!P186</f>
        <v>0</v>
      </c>
      <c r="K186" s="101" t="e">
        <f>Database!#REF!</f>
        <v>#REF!</v>
      </c>
      <c r="L186" s="85" t="e">
        <f>Database!#REF!</f>
        <v>#REF!</v>
      </c>
      <c r="M186" s="86" t="e">
        <f>Database!#REF!</f>
        <v>#REF!</v>
      </c>
      <c r="N186" s="84">
        <f>Database!Q186</f>
        <v>0</v>
      </c>
      <c r="O186" s="18">
        <f>Database!C186</f>
        <v>0</v>
      </c>
      <c r="P186" s="18">
        <f>Database!D186</f>
        <v>0</v>
      </c>
      <c r="Q186" s="67">
        <f t="shared" si="44"/>
        <v>0</v>
      </c>
      <c r="R186" s="8">
        <f>Database!H186</f>
        <v>0</v>
      </c>
      <c r="S186" s="8"/>
      <c r="T186" s="8">
        <f t="shared" si="52"/>
        <v>0</v>
      </c>
      <c r="U186" s="70">
        <f>'booking nr'!R187</f>
        <v>0</v>
      </c>
      <c r="V186" s="12">
        <f>IF(G186&gt;1,'booking nr'!AC187,0)</f>
        <v>0</v>
      </c>
      <c r="W186" s="12" t="e">
        <f>Database!#REF!</f>
        <v>#REF!</v>
      </c>
      <c r="X186" s="98" t="e">
        <f t="shared" si="53"/>
        <v>#REF!</v>
      </c>
      <c r="Y186" s="99" t="e">
        <f>IF(T186&lt;2,(statestik!M207*'book indtastning'!I186)+(statestik!M207*'book indtastning'!L186),0)</f>
        <v>#REF!</v>
      </c>
      <c r="Z186" s="96">
        <f>IF(N186=$AG$2,(I186+L186)*Q186*'Indtastning data'!$D$10,0)</f>
        <v>0</v>
      </c>
      <c r="AA186" s="96" t="e">
        <f t="shared" si="54"/>
        <v>#REF!</v>
      </c>
      <c r="AB186" s="67"/>
      <c r="AC186" s="8"/>
      <c r="AD186" s="97" t="e">
        <f t="shared" si="55"/>
        <v>#REF!</v>
      </c>
      <c r="AE186" s="71">
        <f t="shared" si="56"/>
        <v>0</v>
      </c>
      <c r="AF186" s="6"/>
      <c r="AH186">
        <f t="shared" si="45"/>
        <v>0</v>
      </c>
      <c r="AI186" s="236">
        <f t="shared" si="46"/>
        <v>0</v>
      </c>
      <c r="AJ186">
        <f t="shared" si="47"/>
        <v>0</v>
      </c>
      <c r="AK186">
        <f t="shared" si="48"/>
        <v>0</v>
      </c>
      <c r="AL186">
        <f t="shared" si="49"/>
        <v>0</v>
      </c>
      <c r="AM186">
        <f t="shared" si="50"/>
        <v>0</v>
      </c>
      <c r="AN186">
        <f t="shared" si="51"/>
        <v>0</v>
      </c>
    </row>
    <row r="187" spans="1:40" x14ac:dyDescent="0.35">
      <c r="A187" s="6"/>
      <c r="B187" s="6">
        <f>Database!A187</f>
        <v>186</v>
      </c>
      <c r="C187" s="6">
        <f>Database!B187</f>
        <v>0</v>
      </c>
      <c r="D187" s="6" t="e">
        <f>Database!#REF!</f>
        <v>#REF!</v>
      </c>
      <c r="E187" s="21"/>
      <c r="F187" s="117">
        <f>Database!J187</f>
        <v>0</v>
      </c>
      <c r="G187" s="87">
        <f>Database!K187</f>
        <v>0</v>
      </c>
      <c r="H187" s="101">
        <f>Database!M187</f>
        <v>0</v>
      </c>
      <c r="I187" s="83">
        <f>Database!L187</f>
        <v>0</v>
      </c>
      <c r="J187" s="83">
        <f>Database!P187</f>
        <v>0</v>
      </c>
      <c r="K187" s="101" t="e">
        <f>Database!#REF!</f>
        <v>#REF!</v>
      </c>
      <c r="L187" s="85" t="e">
        <f>Database!#REF!</f>
        <v>#REF!</v>
      </c>
      <c r="M187" s="86" t="e">
        <f>Database!#REF!</f>
        <v>#REF!</v>
      </c>
      <c r="N187" s="84">
        <f>Database!Q187</f>
        <v>0</v>
      </c>
      <c r="O187" s="18">
        <f>Database!C187</f>
        <v>0</v>
      </c>
      <c r="P187" s="18">
        <f>Database!D187</f>
        <v>0</v>
      </c>
      <c r="Q187" s="67">
        <f t="shared" si="44"/>
        <v>0</v>
      </c>
      <c r="R187" s="8">
        <f>Database!H187</f>
        <v>0</v>
      </c>
      <c r="S187" s="8"/>
      <c r="T187" s="8">
        <f t="shared" si="52"/>
        <v>0</v>
      </c>
      <c r="U187" s="70">
        <f>'booking nr'!R188</f>
        <v>0</v>
      </c>
      <c r="V187" s="12">
        <f>IF(G187&gt;1,'booking nr'!AC188,0)</f>
        <v>0</v>
      </c>
      <c r="W187" s="12" t="e">
        <f>Database!#REF!</f>
        <v>#REF!</v>
      </c>
      <c r="X187" s="98" t="e">
        <f t="shared" si="53"/>
        <v>#REF!</v>
      </c>
      <c r="Y187" s="99" t="e">
        <f>IF(T187&lt;2,(statestik!M208*'book indtastning'!I187)+(statestik!M208*'book indtastning'!L187),0)</f>
        <v>#REF!</v>
      </c>
      <c r="Z187" s="96">
        <f>IF(N187=$AG$2,(I187+L187)*Q187*'Indtastning data'!$D$10,0)</f>
        <v>0</v>
      </c>
      <c r="AA187" s="96" t="e">
        <f t="shared" si="54"/>
        <v>#REF!</v>
      </c>
      <c r="AB187" s="67"/>
      <c r="AC187" s="8"/>
      <c r="AD187" s="97" t="e">
        <f t="shared" si="55"/>
        <v>#REF!</v>
      </c>
      <c r="AE187" s="71">
        <f t="shared" si="56"/>
        <v>0</v>
      </c>
      <c r="AF187" s="6"/>
      <c r="AH187">
        <f t="shared" si="45"/>
        <v>0</v>
      </c>
      <c r="AI187" s="236">
        <f t="shared" si="46"/>
        <v>0</v>
      </c>
      <c r="AJ187">
        <f t="shared" si="47"/>
        <v>0</v>
      </c>
      <c r="AK187">
        <f t="shared" si="48"/>
        <v>0</v>
      </c>
      <c r="AL187">
        <f t="shared" si="49"/>
        <v>0</v>
      </c>
      <c r="AM187">
        <f t="shared" si="50"/>
        <v>0</v>
      </c>
      <c r="AN187">
        <f t="shared" si="51"/>
        <v>0</v>
      </c>
    </row>
    <row r="188" spans="1:40" x14ac:dyDescent="0.35">
      <c r="A188" s="6"/>
      <c r="B188" s="6">
        <f>Database!A188</f>
        <v>187</v>
      </c>
      <c r="C188" s="6">
        <f>Database!B188</f>
        <v>0</v>
      </c>
      <c r="D188" s="6" t="e">
        <f>Database!#REF!</f>
        <v>#REF!</v>
      </c>
      <c r="E188" s="21"/>
      <c r="F188" s="117">
        <f>Database!J188</f>
        <v>0</v>
      </c>
      <c r="G188" s="87">
        <f>Database!K188</f>
        <v>0</v>
      </c>
      <c r="H188" s="101">
        <f>Database!M188</f>
        <v>0</v>
      </c>
      <c r="I188" s="83">
        <f>Database!L188</f>
        <v>0</v>
      </c>
      <c r="J188" s="83">
        <f>Database!P188</f>
        <v>0</v>
      </c>
      <c r="K188" s="101" t="e">
        <f>Database!#REF!</f>
        <v>#REF!</v>
      </c>
      <c r="L188" s="85" t="e">
        <f>Database!#REF!</f>
        <v>#REF!</v>
      </c>
      <c r="M188" s="86" t="e">
        <f>Database!#REF!</f>
        <v>#REF!</v>
      </c>
      <c r="N188" s="84">
        <f>Database!Q188</f>
        <v>0</v>
      </c>
      <c r="O188" s="18">
        <f>Database!C188</f>
        <v>0</v>
      </c>
      <c r="P188" s="18">
        <f>Database!D188</f>
        <v>0</v>
      </c>
      <c r="Q188" s="67">
        <f t="shared" si="44"/>
        <v>0</v>
      </c>
      <c r="R188" s="8">
        <f>Database!H188</f>
        <v>0</v>
      </c>
      <c r="S188" s="8"/>
      <c r="T188" s="8">
        <f t="shared" si="52"/>
        <v>0</v>
      </c>
      <c r="U188" s="70">
        <f>'booking nr'!R189</f>
        <v>0</v>
      </c>
      <c r="V188" s="12">
        <f>IF(G188&gt;1,'booking nr'!AC189,0)</f>
        <v>0</v>
      </c>
      <c r="W188" s="12" t="e">
        <f>Database!#REF!</f>
        <v>#REF!</v>
      </c>
      <c r="X188" s="98" t="e">
        <f t="shared" si="53"/>
        <v>#REF!</v>
      </c>
      <c r="Y188" s="99" t="e">
        <f>IF(T188&lt;2,(statestik!M209*'book indtastning'!I188)+(statestik!M209*'book indtastning'!L188),0)</f>
        <v>#REF!</v>
      </c>
      <c r="Z188" s="96">
        <f>IF(N188=$AG$2,(I188+L188)*Q188*'Indtastning data'!$D$10,0)</f>
        <v>0</v>
      </c>
      <c r="AA188" s="96" t="e">
        <f t="shared" si="54"/>
        <v>#REF!</v>
      </c>
      <c r="AB188" s="67"/>
      <c r="AC188" s="8"/>
      <c r="AD188" s="97" t="e">
        <f t="shared" si="55"/>
        <v>#REF!</v>
      </c>
      <c r="AE188" s="71">
        <f t="shared" si="56"/>
        <v>0</v>
      </c>
      <c r="AF188" s="6"/>
      <c r="AH188">
        <f t="shared" si="45"/>
        <v>0</v>
      </c>
      <c r="AI188" s="236">
        <f t="shared" si="46"/>
        <v>0</v>
      </c>
      <c r="AJ188">
        <f t="shared" si="47"/>
        <v>0</v>
      </c>
      <c r="AK188">
        <f t="shared" si="48"/>
        <v>0</v>
      </c>
      <c r="AL188">
        <f t="shared" si="49"/>
        <v>0</v>
      </c>
      <c r="AM188">
        <f t="shared" si="50"/>
        <v>0</v>
      </c>
      <c r="AN188">
        <f t="shared" si="51"/>
        <v>0</v>
      </c>
    </row>
    <row r="189" spans="1:40" x14ac:dyDescent="0.35">
      <c r="A189" s="6"/>
      <c r="B189" s="6">
        <f>Database!A189</f>
        <v>188</v>
      </c>
      <c r="C189" s="6">
        <f>Database!B189</f>
        <v>0</v>
      </c>
      <c r="D189" s="6" t="e">
        <f>Database!#REF!</f>
        <v>#REF!</v>
      </c>
      <c r="E189" s="21"/>
      <c r="F189" s="117">
        <f>Database!J189</f>
        <v>0</v>
      </c>
      <c r="G189" s="87">
        <f>Database!K189</f>
        <v>0</v>
      </c>
      <c r="H189" s="101">
        <f>Database!M189</f>
        <v>0</v>
      </c>
      <c r="I189" s="83">
        <f>Database!L189</f>
        <v>0</v>
      </c>
      <c r="J189" s="83">
        <f>Database!P189</f>
        <v>0</v>
      </c>
      <c r="K189" s="101" t="e">
        <f>Database!#REF!</f>
        <v>#REF!</v>
      </c>
      <c r="L189" s="85" t="e">
        <f>Database!#REF!</f>
        <v>#REF!</v>
      </c>
      <c r="M189" s="86" t="e">
        <f>Database!#REF!</f>
        <v>#REF!</v>
      </c>
      <c r="N189" s="84">
        <f>Database!Q189</f>
        <v>0</v>
      </c>
      <c r="O189" s="18">
        <f>Database!C189</f>
        <v>0</v>
      </c>
      <c r="P189" s="18">
        <f>Database!D189</f>
        <v>0</v>
      </c>
      <c r="Q189" s="67">
        <f t="shared" si="44"/>
        <v>0</v>
      </c>
      <c r="R189" s="8">
        <f>Database!H189</f>
        <v>0</v>
      </c>
      <c r="S189" s="8"/>
      <c r="T189" s="8">
        <f t="shared" si="52"/>
        <v>0</v>
      </c>
      <c r="U189" s="70">
        <f>'booking nr'!R190</f>
        <v>0</v>
      </c>
      <c r="V189" s="12">
        <f>IF(G189&gt;1,'booking nr'!AC190,0)</f>
        <v>0</v>
      </c>
      <c r="W189" s="12" t="e">
        <f>Database!#REF!</f>
        <v>#REF!</v>
      </c>
      <c r="X189" s="98" t="e">
        <f t="shared" si="53"/>
        <v>#REF!</v>
      </c>
      <c r="Y189" s="99" t="e">
        <f>IF(T189&lt;2,(statestik!M210*'book indtastning'!I189)+(statestik!M210*'book indtastning'!L189),0)</f>
        <v>#REF!</v>
      </c>
      <c r="Z189" s="96">
        <f>IF(N189=$AG$2,(I189+L189)*Q189*'Indtastning data'!$D$10,0)</f>
        <v>0</v>
      </c>
      <c r="AA189" s="96" t="e">
        <f t="shared" si="54"/>
        <v>#REF!</v>
      </c>
      <c r="AB189" s="67"/>
      <c r="AC189" s="8"/>
      <c r="AD189" s="97" t="e">
        <f t="shared" si="55"/>
        <v>#REF!</v>
      </c>
      <c r="AE189" s="71">
        <f t="shared" si="56"/>
        <v>0</v>
      </c>
      <c r="AF189" s="6"/>
      <c r="AH189">
        <f t="shared" si="45"/>
        <v>0</v>
      </c>
      <c r="AI189" s="236">
        <f t="shared" si="46"/>
        <v>0</v>
      </c>
      <c r="AJ189">
        <f t="shared" si="47"/>
        <v>0</v>
      </c>
      <c r="AK189">
        <f t="shared" si="48"/>
        <v>0</v>
      </c>
      <c r="AL189">
        <f t="shared" si="49"/>
        <v>0</v>
      </c>
      <c r="AM189">
        <f t="shared" si="50"/>
        <v>0</v>
      </c>
      <c r="AN189">
        <f t="shared" si="51"/>
        <v>0</v>
      </c>
    </row>
    <row r="190" spans="1:40" x14ac:dyDescent="0.35">
      <c r="A190" s="6"/>
      <c r="B190" s="6">
        <f>Database!A190</f>
        <v>189</v>
      </c>
      <c r="C190" s="6">
        <f>Database!B190</f>
        <v>0</v>
      </c>
      <c r="D190" s="6" t="e">
        <f>Database!#REF!</f>
        <v>#REF!</v>
      </c>
      <c r="E190" s="21"/>
      <c r="F190" s="117">
        <f>Database!J190</f>
        <v>0</v>
      </c>
      <c r="G190" s="87">
        <f>Database!K190</f>
        <v>0</v>
      </c>
      <c r="H190" s="101">
        <f>Database!M190</f>
        <v>0</v>
      </c>
      <c r="I190" s="83">
        <f>Database!L190</f>
        <v>0</v>
      </c>
      <c r="J190" s="83">
        <f>Database!P190</f>
        <v>0</v>
      </c>
      <c r="K190" s="101" t="e">
        <f>Database!#REF!</f>
        <v>#REF!</v>
      </c>
      <c r="L190" s="85" t="e">
        <f>Database!#REF!</f>
        <v>#REF!</v>
      </c>
      <c r="M190" s="86" t="e">
        <f>Database!#REF!</f>
        <v>#REF!</v>
      </c>
      <c r="N190" s="84">
        <f>Database!Q190</f>
        <v>0</v>
      </c>
      <c r="O190" s="18">
        <f>Database!C190</f>
        <v>0</v>
      </c>
      <c r="P190" s="18">
        <f>Database!D190</f>
        <v>0</v>
      </c>
      <c r="Q190" s="67">
        <f t="shared" si="44"/>
        <v>0</v>
      </c>
      <c r="R190" s="8">
        <f>Database!H190</f>
        <v>0</v>
      </c>
      <c r="S190" s="8"/>
      <c r="T190" s="8">
        <f t="shared" si="52"/>
        <v>0</v>
      </c>
      <c r="U190" s="70">
        <f>'booking nr'!R191</f>
        <v>0</v>
      </c>
      <c r="V190" s="12">
        <f>IF(G190&gt;1,'booking nr'!AC191,0)</f>
        <v>0</v>
      </c>
      <c r="W190" s="12" t="e">
        <f>Database!#REF!</f>
        <v>#REF!</v>
      </c>
      <c r="X190" s="98" t="e">
        <f t="shared" si="53"/>
        <v>#REF!</v>
      </c>
      <c r="Y190" s="99" t="e">
        <f>IF(T190&lt;2,(statestik!M211*'book indtastning'!I190)+(statestik!M211*'book indtastning'!L190),0)</f>
        <v>#REF!</v>
      </c>
      <c r="Z190" s="96">
        <f>IF(N190=$AG$2,(I190+L190)*Q190*'Indtastning data'!$D$10,0)</f>
        <v>0</v>
      </c>
      <c r="AA190" s="96" t="e">
        <f t="shared" si="54"/>
        <v>#REF!</v>
      </c>
      <c r="AB190" s="67"/>
      <c r="AC190" s="8"/>
      <c r="AD190" s="97" t="e">
        <f t="shared" si="55"/>
        <v>#REF!</v>
      </c>
      <c r="AE190" s="71">
        <f t="shared" si="56"/>
        <v>0</v>
      </c>
      <c r="AF190" s="6"/>
      <c r="AH190">
        <f t="shared" si="45"/>
        <v>0</v>
      </c>
      <c r="AI190" s="236">
        <f t="shared" si="46"/>
        <v>0</v>
      </c>
      <c r="AJ190">
        <f t="shared" si="47"/>
        <v>0</v>
      </c>
      <c r="AK190">
        <f t="shared" si="48"/>
        <v>0</v>
      </c>
      <c r="AL190">
        <f t="shared" si="49"/>
        <v>0</v>
      </c>
      <c r="AM190">
        <f t="shared" si="50"/>
        <v>0</v>
      </c>
      <c r="AN190">
        <f t="shared" si="51"/>
        <v>0</v>
      </c>
    </row>
    <row r="191" spans="1:40" x14ac:dyDescent="0.35">
      <c r="A191" s="6"/>
      <c r="B191" s="6">
        <f>Database!A191</f>
        <v>190</v>
      </c>
      <c r="C191" s="6">
        <f>Database!B191</f>
        <v>0</v>
      </c>
      <c r="D191" s="6" t="e">
        <f>Database!#REF!</f>
        <v>#REF!</v>
      </c>
      <c r="E191" s="21"/>
      <c r="F191" s="117">
        <f>Database!J191</f>
        <v>0</v>
      </c>
      <c r="G191" s="87">
        <f>Database!K191</f>
        <v>0</v>
      </c>
      <c r="H191" s="101">
        <f>Database!M191</f>
        <v>0</v>
      </c>
      <c r="I191" s="83">
        <f>Database!L191</f>
        <v>0</v>
      </c>
      <c r="J191" s="83">
        <f>Database!P191</f>
        <v>0</v>
      </c>
      <c r="K191" s="101" t="e">
        <f>Database!#REF!</f>
        <v>#REF!</v>
      </c>
      <c r="L191" s="85" t="e">
        <f>Database!#REF!</f>
        <v>#REF!</v>
      </c>
      <c r="M191" s="86" t="e">
        <f>Database!#REF!</f>
        <v>#REF!</v>
      </c>
      <c r="N191" s="84">
        <f>Database!Q191</f>
        <v>0</v>
      </c>
      <c r="O191" s="18">
        <f>Database!C191</f>
        <v>0</v>
      </c>
      <c r="P191" s="18">
        <f>Database!D191</f>
        <v>0</v>
      </c>
      <c r="Q191" s="67">
        <f t="shared" si="44"/>
        <v>0</v>
      </c>
      <c r="R191" s="8">
        <f>Database!H191</f>
        <v>0</v>
      </c>
      <c r="S191" s="8"/>
      <c r="T191" s="8">
        <f t="shared" si="52"/>
        <v>0</v>
      </c>
      <c r="U191" s="70">
        <f>'booking nr'!R192</f>
        <v>0</v>
      </c>
      <c r="V191" s="12">
        <f>IF(G191&gt;1,'booking nr'!AC192,0)</f>
        <v>0</v>
      </c>
      <c r="W191" s="12" t="e">
        <f>Database!#REF!</f>
        <v>#REF!</v>
      </c>
      <c r="X191" s="98" t="e">
        <f t="shared" si="53"/>
        <v>#REF!</v>
      </c>
      <c r="Y191" s="99" t="e">
        <f>IF(T191&lt;2,(statestik!M212*'book indtastning'!I191)+(statestik!M212*'book indtastning'!L191),0)</f>
        <v>#REF!</v>
      </c>
      <c r="Z191" s="96">
        <f>IF(N191=$AG$2,(I191+L191)*Q191*'Indtastning data'!$D$10,0)</f>
        <v>0</v>
      </c>
      <c r="AA191" s="96" t="e">
        <f t="shared" si="54"/>
        <v>#REF!</v>
      </c>
      <c r="AB191" s="67"/>
      <c r="AC191" s="8"/>
      <c r="AD191" s="97" t="e">
        <f t="shared" si="55"/>
        <v>#REF!</v>
      </c>
      <c r="AE191" s="71">
        <f t="shared" si="56"/>
        <v>0</v>
      </c>
      <c r="AF191" s="6"/>
      <c r="AH191">
        <f t="shared" si="45"/>
        <v>0</v>
      </c>
      <c r="AI191" s="236">
        <f t="shared" si="46"/>
        <v>0</v>
      </c>
      <c r="AJ191">
        <f t="shared" si="47"/>
        <v>0</v>
      </c>
      <c r="AK191">
        <f t="shared" si="48"/>
        <v>0</v>
      </c>
      <c r="AL191">
        <f t="shared" si="49"/>
        <v>0</v>
      </c>
      <c r="AM191">
        <f t="shared" si="50"/>
        <v>0</v>
      </c>
      <c r="AN191">
        <f t="shared" si="51"/>
        <v>0</v>
      </c>
    </row>
    <row r="192" spans="1:40" x14ac:dyDescent="0.35">
      <c r="A192" s="6"/>
      <c r="B192" s="6">
        <f>Database!A192</f>
        <v>191</v>
      </c>
      <c r="C192" s="6">
        <f>Database!B192</f>
        <v>0</v>
      </c>
      <c r="D192" s="6" t="e">
        <f>Database!#REF!</f>
        <v>#REF!</v>
      </c>
      <c r="E192" s="21"/>
      <c r="F192" s="117">
        <f>Database!J192</f>
        <v>0</v>
      </c>
      <c r="G192" s="87">
        <f>Database!K192</f>
        <v>0</v>
      </c>
      <c r="H192" s="101">
        <f>Database!M192</f>
        <v>0</v>
      </c>
      <c r="I192" s="83">
        <f>Database!L192</f>
        <v>0</v>
      </c>
      <c r="J192" s="83">
        <f>Database!P192</f>
        <v>0</v>
      </c>
      <c r="K192" s="101" t="e">
        <f>Database!#REF!</f>
        <v>#REF!</v>
      </c>
      <c r="L192" s="85" t="e">
        <f>Database!#REF!</f>
        <v>#REF!</v>
      </c>
      <c r="M192" s="86" t="e">
        <f>Database!#REF!</f>
        <v>#REF!</v>
      </c>
      <c r="N192" s="84">
        <f>Database!Q192</f>
        <v>0</v>
      </c>
      <c r="O192" s="18">
        <f>Database!C192</f>
        <v>0</v>
      </c>
      <c r="P192" s="18">
        <f>Database!D192</f>
        <v>0</v>
      </c>
      <c r="Q192" s="67">
        <f t="shared" si="44"/>
        <v>0</v>
      </c>
      <c r="R192" s="8">
        <f>Database!H192</f>
        <v>0</v>
      </c>
      <c r="S192" s="8"/>
      <c r="T192" s="8">
        <f t="shared" si="52"/>
        <v>0</v>
      </c>
      <c r="U192" s="70">
        <f>'booking nr'!R193</f>
        <v>0</v>
      </c>
      <c r="V192" s="12">
        <f>IF(G192&gt;1,'booking nr'!AC193,0)</f>
        <v>0</v>
      </c>
      <c r="W192" s="12" t="e">
        <f>Database!#REF!</f>
        <v>#REF!</v>
      </c>
      <c r="X192" s="98" t="e">
        <f t="shared" si="53"/>
        <v>#REF!</v>
      </c>
      <c r="Y192" s="99" t="e">
        <f>IF(T192&lt;2,(statestik!M213*'book indtastning'!I192)+(statestik!M213*'book indtastning'!L192),0)</f>
        <v>#REF!</v>
      </c>
      <c r="Z192" s="96">
        <f>IF(N192=$AG$2,(I192+L192)*Q192*'Indtastning data'!$D$10,0)</f>
        <v>0</v>
      </c>
      <c r="AA192" s="96" t="e">
        <f t="shared" si="54"/>
        <v>#REF!</v>
      </c>
      <c r="AB192" s="67"/>
      <c r="AC192" s="8"/>
      <c r="AD192" s="97" t="e">
        <f t="shared" si="55"/>
        <v>#REF!</v>
      </c>
      <c r="AE192" s="71">
        <f t="shared" si="56"/>
        <v>0</v>
      </c>
      <c r="AF192" s="6"/>
      <c r="AH192">
        <f t="shared" si="45"/>
        <v>0</v>
      </c>
      <c r="AI192" s="236">
        <f t="shared" si="46"/>
        <v>0</v>
      </c>
      <c r="AJ192">
        <f t="shared" si="47"/>
        <v>0</v>
      </c>
      <c r="AK192">
        <f t="shared" si="48"/>
        <v>0</v>
      </c>
      <c r="AL192">
        <f t="shared" si="49"/>
        <v>0</v>
      </c>
      <c r="AM192">
        <f t="shared" si="50"/>
        <v>0</v>
      </c>
      <c r="AN192">
        <f t="shared" si="51"/>
        <v>0</v>
      </c>
    </row>
    <row r="193" spans="1:40" x14ac:dyDescent="0.35">
      <c r="A193" s="6"/>
      <c r="B193" s="6">
        <f>Database!A193</f>
        <v>192</v>
      </c>
      <c r="C193" s="6">
        <f>Database!B193</f>
        <v>0</v>
      </c>
      <c r="D193" s="6" t="e">
        <f>Database!#REF!</f>
        <v>#REF!</v>
      </c>
      <c r="E193" s="21"/>
      <c r="F193" s="117">
        <f>Database!J193</f>
        <v>0</v>
      </c>
      <c r="G193" s="87">
        <f>Database!K193</f>
        <v>0</v>
      </c>
      <c r="H193" s="101">
        <f>Database!M193</f>
        <v>0</v>
      </c>
      <c r="I193" s="83">
        <f>Database!L193</f>
        <v>0</v>
      </c>
      <c r="J193" s="83">
        <f>Database!P193</f>
        <v>0</v>
      </c>
      <c r="K193" s="101" t="e">
        <f>Database!#REF!</f>
        <v>#REF!</v>
      </c>
      <c r="L193" s="85" t="e">
        <f>Database!#REF!</f>
        <v>#REF!</v>
      </c>
      <c r="M193" s="86" t="e">
        <f>Database!#REF!</f>
        <v>#REF!</v>
      </c>
      <c r="N193" s="84">
        <f>Database!Q193</f>
        <v>0</v>
      </c>
      <c r="O193" s="18">
        <f>Database!C193</f>
        <v>0</v>
      </c>
      <c r="P193" s="18">
        <f>Database!D193</f>
        <v>0</v>
      </c>
      <c r="Q193" s="67">
        <f t="shared" si="44"/>
        <v>0</v>
      </c>
      <c r="R193" s="8">
        <f>Database!H193</f>
        <v>0</v>
      </c>
      <c r="S193" s="8"/>
      <c r="T193" s="8">
        <f t="shared" si="52"/>
        <v>0</v>
      </c>
      <c r="U193" s="70">
        <f>'booking nr'!R194</f>
        <v>0</v>
      </c>
      <c r="V193" s="12">
        <f>IF(G193&gt;1,'booking nr'!AC194,0)</f>
        <v>0</v>
      </c>
      <c r="W193" s="12" t="e">
        <f>Database!#REF!</f>
        <v>#REF!</v>
      </c>
      <c r="X193" s="98" t="e">
        <f t="shared" si="53"/>
        <v>#REF!</v>
      </c>
      <c r="Y193" s="99" t="e">
        <f>IF(T193&lt;2,(statestik!M214*'book indtastning'!I193)+(statestik!M214*'book indtastning'!L193),0)</f>
        <v>#REF!</v>
      </c>
      <c r="Z193" s="96">
        <f>IF(N193=$AG$2,(I193+L193)*Q193*'Indtastning data'!$D$10,0)</f>
        <v>0</v>
      </c>
      <c r="AA193" s="96" t="e">
        <f t="shared" si="54"/>
        <v>#REF!</v>
      </c>
      <c r="AB193" s="67"/>
      <c r="AC193" s="8"/>
      <c r="AD193" s="97" t="e">
        <f t="shared" si="55"/>
        <v>#REF!</v>
      </c>
      <c r="AE193" s="71">
        <f t="shared" si="56"/>
        <v>0</v>
      </c>
      <c r="AF193" s="6"/>
      <c r="AH193">
        <f t="shared" si="45"/>
        <v>0</v>
      </c>
      <c r="AI193" s="236">
        <f t="shared" si="46"/>
        <v>0</v>
      </c>
      <c r="AJ193">
        <f t="shared" si="47"/>
        <v>0</v>
      </c>
      <c r="AK193">
        <f t="shared" si="48"/>
        <v>0</v>
      </c>
      <c r="AL193">
        <f t="shared" si="49"/>
        <v>0</v>
      </c>
      <c r="AM193">
        <f t="shared" si="50"/>
        <v>0</v>
      </c>
      <c r="AN193">
        <f t="shared" si="51"/>
        <v>0</v>
      </c>
    </row>
    <row r="194" spans="1:40" x14ac:dyDescent="0.35">
      <c r="A194" s="6"/>
      <c r="B194" s="6">
        <f>Database!A194</f>
        <v>193</v>
      </c>
      <c r="C194" s="6">
        <f>Database!B194</f>
        <v>0</v>
      </c>
      <c r="D194" s="6" t="e">
        <f>Database!#REF!</f>
        <v>#REF!</v>
      </c>
      <c r="E194" s="21"/>
      <c r="F194" s="117">
        <f>Database!J194</f>
        <v>0</v>
      </c>
      <c r="G194" s="87">
        <f>Database!K194</f>
        <v>0</v>
      </c>
      <c r="H194" s="101">
        <f>Database!M194</f>
        <v>0</v>
      </c>
      <c r="I194" s="83">
        <f>Database!L194</f>
        <v>0</v>
      </c>
      <c r="J194" s="83">
        <f>Database!P194</f>
        <v>0</v>
      </c>
      <c r="K194" s="101" t="e">
        <f>Database!#REF!</f>
        <v>#REF!</v>
      </c>
      <c r="L194" s="85" t="e">
        <f>Database!#REF!</f>
        <v>#REF!</v>
      </c>
      <c r="M194" s="86" t="e">
        <f>Database!#REF!</f>
        <v>#REF!</v>
      </c>
      <c r="N194" s="84">
        <f>Database!Q194</f>
        <v>0</v>
      </c>
      <c r="O194" s="18">
        <f>Database!C194</f>
        <v>0</v>
      </c>
      <c r="P194" s="18">
        <f>Database!D194</f>
        <v>0</v>
      </c>
      <c r="Q194" s="67">
        <f t="shared" si="44"/>
        <v>0</v>
      </c>
      <c r="R194" s="8">
        <f>Database!H194</f>
        <v>0</v>
      </c>
      <c r="S194" s="8"/>
      <c r="T194" s="8">
        <f t="shared" si="52"/>
        <v>0</v>
      </c>
      <c r="U194" s="70">
        <f>'booking nr'!R195</f>
        <v>0</v>
      </c>
      <c r="V194" s="12">
        <f>IF(G194&gt;1,'booking nr'!AC195,0)</f>
        <v>0</v>
      </c>
      <c r="W194" s="12" t="e">
        <f>Database!#REF!</f>
        <v>#REF!</v>
      </c>
      <c r="X194" s="98" t="e">
        <f t="shared" si="53"/>
        <v>#REF!</v>
      </c>
      <c r="Y194" s="99" t="e">
        <f>IF(T194&lt;2,(statestik!M215*'book indtastning'!I194)+(statestik!M215*'book indtastning'!L194),0)</f>
        <v>#REF!</v>
      </c>
      <c r="Z194" s="96">
        <f>IF(N194=$AG$2,(I194+L194)*Q194*'Indtastning data'!$D$10,0)</f>
        <v>0</v>
      </c>
      <c r="AA194" s="96" t="e">
        <f t="shared" si="54"/>
        <v>#REF!</v>
      </c>
      <c r="AB194" s="67"/>
      <c r="AC194" s="8"/>
      <c r="AD194" s="97" t="e">
        <f t="shared" si="55"/>
        <v>#REF!</v>
      </c>
      <c r="AE194" s="71">
        <f t="shared" si="56"/>
        <v>0</v>
      </c>
      <c r="AF194" s="6"/>
      <c r="AH194">
        <f t="shared" si="45"/>
        <v>0</v>
      </c>
      <c r="AI194" s="236">
        <f t="shared" si="46"/>
        <v>0</v>
      </c>
      <c r="AJ194">
        <f t="shared" si="47"/>
        <v>0</v>
      </c>
      <c r="AK194">
        <f t="shared" si="48"/>
        <v>0</v>
      </c>
      <c r="AL194">
        <f t="shared" si="49"/>
        <v>0</v>
      </c>
      <c r="AM194">
        <f t="shared" si="50"/>
        <v>0</v>
      </c>
      <c r="AN194">
        <f t="shared" si="51"/>
        <v>0</v>
      </c>
    </row>
    <row r="195" spans="1:40" x14ac:dyDescent="0.35">
      <c r="A195" s="6"/>
      <c r="B195" s="6">
        <f>Database!A195</f>
        <v>194</v>
      </c>
      <c r="C195" s="6">
        <f>Database!B195</f>
        <v>0</v>
      </c>
      <c r="D195" s="6" t="e">
        <f>Database!#REF!</f>
        <v>#REF!</v>
      </c>
      <c r="E195" s="21"/>
      <c r="F195" s="117">
        <f>Database!J195</f>
        <v>0</v>
      </c>
      <c r="G195" s="87">
        <f>Database!K195</f>
        <v>0</v>
      </c>
      <c r="H195" s="101">
        <f>Database!M195</f>
        <v>0</v>
      </c>
      <c r="I195" s="83">
        <f>Database!L195</f>
        <v>0</v>
      </c>
      <c r="J195" s="83">
        <f>Database!P195</f>
        <v>0</v>
      </c>
      <c r="K195" s="101" t="e">
        <f>Database!#REF!</f>
        <v>#REF!</v>
      </c>
      <c r="L195" s="85" t="e">
        <f>Database!#REF!</f>
        <v>#REF!</v>
      </c>
      <c r="M195" s="86" t="e">
        <f>Database!#REF!</f>
        <v>#REF!</v>
      </c>
      <c r="N195" s="84">
        <f>Database!Q195</f>
        <v>0</v>
      </c>
      <c r="O195" s="18">
        <f>Database!C195</f>
        <v>0</v>
      </c>
      <c r="P195" s="18">
        <f>Database!D195</f>
        <v>0</v>
      </c>
      <c r="Q195" s="67">
        <f t="shared" ref="Q195:Q210" si="57">P195-O195</f>
        <v>0</v>
      </c>
      <c r="R195" s="8">
        <f>Database!H195</f>
        <v>0</v>
      </c>
      <c r="S195" s="8"/>
      <c r="T195" s="8">
        <f t="shared" si="52"/>
        <v>0</v>
      </c>
      <c r="U195" s="70">
        <f>'booking nr'!R196</f>
        <v>0</v>
      </c>
      <c r="V195" s="12">
        <f>IF(G195&gt;1,'booking nr'!AC196,0)</f>
        <v>0</v>
      </c>
      <c r="W195" s="12" t="e">
        <f>Database!#REF!</f>
        <v>#REF!</v>
      </c>
      <c r="X195" s="98" t="e">
        <f t="shared" si="53"/>
        <v>#REF!</v>
      </c>
      <c r="Y195" s="99" t="e">
        <f>IF(T195&lt;2,(statestik!M216*'book indtastning'!I195)+(statestik!M216*'book indtastning'!L195),0)</f>
        <v>#REF!</v>
      </c>
      <c r="Z195" s="96">
        <f>IF(N195=$AG$2,(I195+L195)*Q195*'Indtastning data'!$D$10,0)</f>
        <v>0</v>
      </c>
      <c r="AA195" s="96" t="e">
        <f t="shared" si="54"/>
        <v>#REF!</v>
      </c>
      <c r="AB195" s="67"/>
      <c r="AC195" s="8"/>
      <c r="AD195" s="97" t="e">
        <f t="shared" si="55"/>
        <v>#REF!</v>
      </c>
      <c r="AE195" s="71">
        <f t="shared" si="56"/>
        <v>0</v>
      </c>
      <c r="AF195" s="6"/>
      <c r="AH195">
        <f t="shared" si="45"/>
        <v>0</v>
      </c>
      <c r="AI195" s="236">
        <f t="shared" si="46"/>
        <v>0</v>
      </c>
      <c r="AJ195">
        <f t="shared" si="47"/>
        <v>0</v>
      </c>
      <c r="AK195">
        <f t="shared" si="48"/>
        <v>0</v>
      </c>
      <c r="AL195">
        <f t="shared" si="49"/>
        <v>0</v>
      </c>
      <c r="AM195">
        <f t="shared" si="50"/>
        <v>0</v>
      </c>
      <c r="AN195">
        <f t="shared" si="51"/>
        <v>0</v>
      </c>
    </row>
    <row r="196" spans="1:40" x14ac:dyDescent="0.35">
      <c r="A196" s="6"/>
      <c r="B196" s="6">
        <f>Database!A196</f>
        <v>195</v>
      </c>
      <c r="C196" s="6">
        <f>Database!B196</f>
        <v>0</v>
      </c>
      <c r="D196" s="6" t="e">
        <f>Database!#REF!</f>
        <v>#REF!</v>
      </c>
      <c r="E196" s="21"/>
      <c r="F196" s="117">
        <f>Database!J196</f>
        <v>0</v>
      </c>
      <c r="G196" s="87">
        <f>Database!K196</f>
        <v>0</v>
      </c>
      <c r="H196" s="101">
        <f>Database!M196</f>
        <v>0</v>
      </c>
      <c r="I196" s="83">
        <f>Database!L196</f>
        <v>0</v>
      </c>
      <c r="J196" s="83">
        <f>Database!P196</f>
        <v>0</v>
      </c>
      <c r="K196" s="101" t="e">
        <f>Database!#REF!</f>
        <v>#REF!</v>
      </c>
      <c r="L196" s="85" t="e">
        <f>Database!#REF!</f>
        <v>#REF!</v>
      </c>
      <c r="M196" s="86" t="e">
        <f>Database!#REF!</f>
        <v>#REF!</v>
      </c>
      <c r="N196" s="84">
        <f>Database!Q196</f>
        <v>0</v>
      </c>
      <c r="O196" s="18">
        <f>Database!C196</f>
        <v>0</v>
      </c>
      <c r="P196" s="18">
        <f>Database!D196</f>
        <v>0</v>
      </c>
      <c r="Q196" s="67">
        <f t="shared" si="57"/>
        <v>0</v>
      </c>
      <c r="R196" s="8">
        <f>Database!H196</f>
        <v>0</v>
      </c>
      <c r="S196" s="8"/>
      <c r="T196" s="8">
        <f t="shared" si="52"/>
        <v>0</v>
      </c>
      <c r="U196" s="70">
        <f>'booking nr'!R197</f>
        <v>0</v>
      </c>
      <c r="V196" s="12">
        <f>IF(G196&gt;1,'booking nr'!AC197,0)</f>
        <v>0</v>
      </c>
      <c r="W196" s="12" t="e">
        <f>Database!#REF!</f>
        <v>#REF!</v>
      </c>
      <c r="X196" s="98" t="e">
        <f t="shared" si="53"/>
        <v>#REF!</v>
      </c>
      <c r="Y196" s="99" t="e">
        <f>IF(T196&lt;2,(statestik!M217*'book indtastning'!I196)+(statestik!M217*'book indtastning'!L196),0)</f>
        <v>#REF!</v>
      </c>
      <c r="Z196" s="96">
        <f>IF(N196=$AG$2,(I196+L196)*Q196*'Indtastning data'!$D$10,0)</f>
        <v>0</v>
      </c>
      <c r="AA196" s="96" t="e">
        <f t="shared" si="54"/>
        <v>#REF!</v>
      </c>
      <c r="AB196" s="67"/>
      <c r="AC196" s="8"/>
      <c r="AD196" s="97" t="e">
        <f t="shared" si="55"/>
        <v>#REF!</v>
      </c>
      <c r="AE196" s="71">
        <f t="shared" si="56"/>
        <v>0</v>
      </c>
      <c r="AF196" s="6"/>
      <c r="AH196">
        <f t="shared" si="45"/>
        <v>0</v>
      </c>
      <c r="AI196" s="236">
        <f t="shared" si="46"/>
        <v>0</v>
      </c>
      <c r="AJ196">
        <f t="shared" si="47"/>
        <v>0</v>
      </c>
      <c r="AK196">
        <f t="shared" si="48"/>
        <v>0</v>
      </c>
      <c r="AL196">
        <f t="shared" si="49"/>
        <v>0</v>
      </c>
      <c r="AM196">
        <f t="shared" si="50"/>
        <v>0</v>
      </c>
      <c r="AN196">
        <f t="shared" si="51"/>
        <v>0</v>
      </c>
    </row>
    <row r="197" spans="1:40" x14ac:dyDescent="0.35">
      <c r="A197" s="6"/>
      <c r="B197" s="6">
        <f>Database!A197</f>
        <v>196</v>
      </c>
      <c r="C197" s="6">
        <f>Database!B197</f>
        <v>0</v>
      </c>
      <c r="D197" s="6" t="e">
        <f>Database!#REF!</f>
        <v>#REF!</v>
      </c>
      <c r="E197" s="21"/>
      <c r="F197" s="117">
        <f>Database!J197</f>
        <v>0</v>
      </c>
      <c r="G197" s="87">
        <f>Database!K197</f>
        <v>0</v>
      </c>
      <c r="H197" s="101">
        <f>Database!M197</f>
        <v>0</v>
      </c>
      <c r="I197" s="83">
        <f>Database!L197</f>
        <v>0</v>
      </c>
      <c r="J197" s="83">
        <f>Database!P197</f>
        <v>0</v>
      </c>
      <c r="K197" s="101" t="e">
        <f>Database!#REF!</f>
        <v>#REF!</v>
      </c>
      <c r="L197" s="85" t="e">
        <f>Database!#REF!</f>
        <v>#REF!</v>
      </c>
      <c r="M197" s="86" t="e">
        <f>Database!#REF!</f>
        <v>#REF!</v>
      </c>
      <c r="N197" s="84">
        <f>Database!Q197</f>
        <v>0</v>
      </c>
      <c r="O197" s="18">
        <f>Database!C197</f>
        <v>0</v>
      </c>
      <c r="P197" s="18">
        <f>Database!D197</f>
        <v>0</v>
      </c>
      <c r="Q197" s="67">
        <f t="shared" si="57"/>
        <v>0</v>
      </c>
      <c r="R197" s="8">
        <f>Database!H197</f>
        <v>0</v>
      </c>
      <c r="S197" s="8"/>
      <c r="T197" s="8">
        <f t="shared" si="52"/>
        <v>0</v>
      </c>
      <c r="U197" s="70">
        <f>'booking nr'!R198</f>
        <v>0</v>
      </c>
      <c r="V197" s="12">
        <f>IF(G197&gt;1,'booking nr'!AC198,0)</f>
        <v>0</v>
      </c>
      <c r="W197" s="12" t="e">
        <f>Database!#REF!</f>
        <v>#REF!</v>
      </c>
      <c r="X197" s="98" t="e">
        <f t="shared" si="53"/>
        <v>#REF!</v>
      </c>
      <c r="Y197" s="99" t="e">
        <f>IF(T197&lt;2,(statestik!M218*'book indtastning'!I197)+(statestik!M218*'book indtastning'!L197),0)</f>
        <v>#REF!</v>
      </c>
      <c r="Z197" s="96">
        <f>IF(N197=$AG$2,(I197+L197)*Q197*'Indtastning data'!$D$10,0)</f>
        <v>0</v>
      </c>
      <c r="AA197" s="96" t="e">
        <f t="shared" si="54"/>
        <v>#REF!</v>
      </c>
      <c r="AB197" s="67"/>
      <c r="AC197" s="8"/>
      <c r="AD197" s="97" t="e">
        <f t="shared" si="55"/>
        <v>#REF!</v>
      </c>
      <c r="AE197" s="71">
        <f t="shared" si="56"/>
        <v>0</v>
      </c>
      <c r="AF197" s="6"/>
      <c r="AH197">
        <f t="shared" si="45"/>
        <v>0</v>
      </c>
      <c r="AI197" s="236">
        <f t="shared" si="46"/>
        <v>0</v>
      </c>
      <c r="AJ197">
        <f t="shared" si="47"/>
        <v>0</v>
      </c>
      <c r="AK197">
        <f t="shared" si="48"/>
        <v>0</v>
      </c>
      <c r="AL197">
        <f t="shared" si="49"/>
        <v>0</v>
      </c>
      <c r="AM197">
        <f t="shared" si="50"/>
        <v>0</v>
      </c>
      <c r="AN197">
        <f t="shared" si="51"/>
        <v>0</v>
      </c>
    </row>
    <row r="198" spans="1:40" x14ac:dyDescent="0.35">
      <c r="A198" s="6"/>
      <c r="B198" s="6">
        <f>Database!A198</f>
        <v>197</v>
      </c>
      <c r="C198" s="6">
        <f>Database!B198</f>
        <v>0</v>
      </c>
      <c r="D198" s="6" t="e">
        <f>Database!#REF!</f>
        <v>#REF!</v>
      </c>
      <c r="E198" s="21"/>
      <c r="F198" s="117">
        <f>Database!J198</f>
        <v>0</v>
      </c>
      <c r="G198" s="87">
        <f>Database!K198</f>
        <v>0</v>
      </c>
      <c r="H198" s="101">
        <f>Database!M198</f>
        <v>0</v>
      </c>
      <c r="I198" s="83">
        <f>Database!L198</f>
        <v>0</v>
      </c>
      <c r="J198" s="83">
        <f>Database!P198</f>
        <v>0</v>
      </c>
      <c r="K198" s="101" t="e">
        <f>Database!#REF!</f>
        <v>#REF!</v>
      </c>
      <c r="L198" s="85" t="e">
        <f>Database!#REF!</f>
        <v>#REF!</v>
      </c>
      <c r="M198" s="86" t="e">
        <f>Database!#REF!</f>
        <v>#REF!</v>
      </c>
      <c r="N198" s="84">
        <f>Database!Q198</f>
        <v>0</v>
      </c>
      <c r="O198" s="18">
        <f>Database!C198</f>
        <v>0</v>
      </c>
      <c r="P198" s="18">
        <f>Database!D198</f>
        <v>0</v>
      </c>
      <c r="Q198" s="67">
        <f t="shared" si="57"/>
        <v>0</v>
      </c>
      <c r="R198" s="8">
        <f>Database!H198</f>
        <v>0</v>
      </c>
      <c r="S198" s="8"/>
      <c r="T198" s="8">
        <f t="shared" si="52"/>
        <v>0</v>
      </c>
      <c r="U198" s="70">
        <f>'booking nr'!R199</f>
        <v>0</v>
      </c>
      <c r="V198" s="12">
        <f>IF(G198&gt;1,'booking nr'!AC199,0)</f>
        <v>0</v>
      </c>
      <c r="W198" s="12" t="e">
        <f>Database!#REF!</f>
        <v>#REF!</v>
      </c>
      <c r="X198" s="98" t="e">
        <f t="shared" si="53"/>
        <v>#REF!</v>
      </c>
      <c r="Y198" s="99" t="e">
        <f>IF(T198&lt;2,(statestik!M219*'book indtastning'!I198)+(statestik!M219*'book indtastning'!L198),0)</f>
        <v>#REF!</v>
      </c>
      <c r="Z198" s="96">
        <f>IF(N198=$AG$2,(I198+L198)*Q198*'Indtastning data'!$D$10,0)</f>
        <v>0</v>
      </c>
      <c r="AA198" s="96" t="e">
        <f t="shared" si="54"/>
        <v>#REF!</v>
      </c>
      <c r="AB198" s="67"/>
      <c r="AC198" s="8"/>
      <c r="AD198" s="97" t="e">
        <f t="shared" si="55"/>
        <v>#REF!</v>
      </c>
      <c r="AE198" s="71">
        <f t="shared" si="56"/>
        <v>0</v>
      </c>
      <c r="AF198" s="6"/>
      <c r="AH198">
        <f t="shared" si="45"/>
        <v>0</v>
      </c>
      <c r="AI198" s="236">
        <f t="shared" si="46"/>
        <v>0</v>
      </c>
      <c r="AJ198">
        <f t="shared" si="47"/>
        <v>0</v>
      </c>
      <c r="AK198">
        <f t="shared" si="48"/>
        <v>0</v>
      </c>
      <c r="AL198">
        <f t="shared" si="49"/>
        <v>0</v>
      </c>
      <c r="AM198">
        <f t="shared" si="50"/>
        <v>0</v>
      </c>
      <c r="AN198">
        <f t="shared" si="51"/>
        <v>0</v>
      </c>
    </row>
    <row r="199" spans="1:40" x14ac:dyDescent="0.35">
      <c r="A199" s="6"/>
      <c r="B199" s="6">
        <f>Database!A199</f>
        <v>198</v>
      </c>
      <c r="C199" s="6">
        <f>Database!B199</f>
        <v>0</v>
      </c>
      <c r="D199" s="6" t="e">
        <f>Database!#REF!</f>
        <v>#REF!</v>
      </c>
      <c r="E199" s="21"/>
      <c r="F199" s="117">
        <f>Database!J199</f>
        <v>0</v>
      </c>
      <c r="G199" s="87">
        <f>Database!K199</f>
        <v>0</v>
      </c>
      <c r="H199" s="101">
        <f>Database!M199</f>
        <v>0</v>
      </c>
      <c r="I199" s="83">
        <f>Database!L199</f>
        <v>0</v>
      </c>
      <c r="J199" s="83">
        <f>Database!P199</f>
        <v>0</v>
      </c>
      <c r="K199" s="101" t="e">
        <f>Database!#REF!</f>
        <v>#REF!</v>
      </c>
      <c r="L199" s="85" t="e">
        <f>Database!#REF!</f>
        <v>#REF!</v>
      </c>
      <c r="M199" s="86" t="e">
        <f>Database!#REF!</f>
        <v>#REF!</v>
      </c>
      <c r="N199" s="84">
        <f>Database!Q199</f>
        <v>0</v>
      </c>
      <c r="O199" s="18">
        <f>Database!C199</f>
        <v>0</v>
      </c>
      <c r="P199" s="18">
        <f>Database!D199</f>
        <v>0</v>
      </c>
      <c r="Q199" s="67">
        <f t="shared" si="57"/>
        <v>0</v>
      </c>
      <c r="R199" s="8">
        <f>Database!H199</f>
        <v>0</v>
      </c>
      <c r="S199" s="8"/>
      <c r="T199" s="8">
        <f t="shared" si="52"/>
        <v>0</v>
      </c>
      <c r="U199" s="70">
        <f>'booking nr'!R200</f>
        <v>0</v>
      </c>
      <c r="V199" s="12">
        <f>IF(G199&gt;1,'booking nr'!AC200,0)</f>
        <v>0</v>
      </c>
      <c r="W199" s="12" t="e">
        <f>Database!#REF!</f>
        <v>#REF!</v>
      </c>
      <c r="X199" s="98" t="e">
        <f t="shared" si="53"/>
        <v>#REF!</v>
      </c>
      <c r="Y199" s="99" t="e">
        <f>IF(T199&lt;2,(statestik!M220*'book indtastning'!I199)+(statestik!M220*'book indtastning'!L199),0)</f>
        <v>#REF!</v>
      </c>
      <c r="Z199" s="96">
        <f>IF(N199=$AG$2,(I199+L199)*Q199*'Indtastning data'!$D$10,0)</f>
        <v>0</v>
      </c>
      <c r="AA199" s="96" t="e">
        <f t="shared" si="54"/>
        <v>#REF!</v>
      </c>
      <c r="AB199" s="67"/>
      <c r="AC199" s="8"/>
      <c r="AD199" s="97" t="e">
        <f t="shared" si="55"/>
        <v>#REF!</v>
      </c>
      <c r="AE199" s="71">
        <f t="shared" si="56"/>
        <v>0</v>
      </c>
      <c r="AF199" s="6"/>
      <c r="AH199">
        <f t="shared" si="45"/>
        <v>0</v>
      </c>
      <c r="AI199" s="236">
        <f t="shared" si="46"/>
        <v>0</v>
      </c>
      <c r="AJ199">
        <f t="shared" si="47"/>
        <v>0</v>
      </c>
      <c r="AK199">
        <f t="shared" si="48"/>
        <v>0</v>
      </c>
      <c r="AL199">
        <f t="shared" si="49"/>
        <v>0</v>
      </c>
      <c r="AM199">
        <f t="shared" si="50"/>
        <v>0</v>
      </c>
      <c r="AN199">
        <f t="shared" si="51"/>
        <v>0</v>
      </c>
    </row>
    <row r="200" spans="1:40" x14ac:dyDescent="0.35">
      <c r="A200" s="6"/>
      <c r="B200" s="6">
        <f>Database!A200</f>
        <v>199</v>
      </c>
      <c r="C200" s="6">
        <f>Database!B200</f>
        <v>0</v>
      </c>
      <c r="D200" s="6" t="e">
        <f>Database!#REF!</f>
        <v>#REF!</v>
      </c>
      <c r="E200" s="21"/>
      <c r="F200" s="117">
        <f>Database!J200</f>
        <v>0</v>
      </c>
      <c r="G200" s="87">
        <f>Database!K200</f>
        <v>0</v>
      </c>
      <c r="H200" s="101">
        <f>Database!M200</f>
        <v>0</v>
      </c>
      <c r="I200" s="83">
        <f>Database!L200</f>
        <v>0</v>
      </c>
      <c r="J200" s="83">
        <f>Database!P200</f>
        <v>0</v>
      </c>
      <c r="K200" s="101" t="e">
        <f>Database!#REF!</f>
        <v>#REF!</v>
      </c>
      <c r="L200" s="85" t="e">
        <f>Database!#REF!</f>
        <v>#REF!</v>
      </c>
      <c r="M200" s="86" t="e">
        <f>Database!#REF!</f>
        <v>#REF!</v>
      </c>
      <c r="N200" s="84">
        <f>Database!Q200</f>
        <v>0</v>
      </c>
      <c r="O200" s="18">
        <f>Database!C200</f>
        <v>0</v>
      </c>
      <c r="P200" s="18">
        <f>Database!D200</f>
        <v>0</v>
      </c>
      <c r="Q200" s="67">
        <f t="shared" si="57"/>
        <v>0</v>
      </c>
      <c r="R200" s="8">
        <f>Database!H200</f>
        <v>0</v>
      </c>
      <c r="S200" s="8"/>
      <c r="T200" s="8">
        <f t="shared" si="52"/>
        <v>0</v>
      </c>
      <c r="U200" s="70">
        <f>'booking nr'!R201</f>
        <v>0</v>
      </c>
      <c r="V200" s="12">
        <f>IF(G200&gt;1,'booking nr'!AC201,0)</f>
        <v>0</v>
      </c>
      <c r="W200" s="12" t="e">
        <f>Database!#REF!</f>
        <v>#REF!</v>
      </c>
      <c r="X200" s="98" t="e">
        <f t="shared" si="53"/>
        <v>#REF!</v>
      </c>
      <c r="Y200" s="99" t="e">
        <f>IF(T200&lt;2,(statestik!M221*'book indtastning'!I200)+(statestik!M221*'book indtastning'!L200),0)</f>
        <v>#REF!</v>
      </c>
      <c r="Z200" s="96">
        <f>IF(N200=$AG$2,(I200+L200)*Q200*'Indtastning data'!$D$10,0)</f>
        <v>0</v>
      </c>
      <c r="AA200" s="96" t="e">
        <f t="shared" si="54"/>
        <v>#REF!</v>
      </c>
      <c r="AB200" s="67"/>
      <c r="AC200" s="8"/>
      <c r="AD200" s="97" t="e">
        <f t="shared" si="55"/>
        <v>#REF!</v>
      </c>
      <c r="AE200" s="71">
        <f t="shared" si="56"/>
        <v>0</v>
      </c>
      <c r="AF200" s="6"/>
      <c r="AH200">
        <f t="shared" si="45"/>
        <v>0</v>
      </c>
      <c r="AI200" s="236">
        <f t="shared" si="46"/>
        <v>0</v>
      </c>
      <c r="AJ200">
        <f t="shared" si="47"/>
        <v>0</v>
      </c>
      <c r="AK200">
        <f t="shared" si="48"/>
        <v>0</v>
      </c>
      <c r="AL200">
        <f t="shared" si="49"/>
        <v>0</v>
      </c>
      <c r="AM200">
        <f t="shared" si="50"/>
        <v>0</v>
      </c>
      <c r="AN200">
        <f t="shared" si="51"/>
        <v>0</v>
      </c>
    </row>
    <row r="201" spans="1:40" x14ac:dyDescent="0.35">
      <c r="B201" s="6">
        <f>Database!A201</f>
        <v>200</v>
      </c>
      <c r="C201" s="6">
        <f>Database!B201</f>
        <v>0</v>
      </c>
      <c r="D201" s="6" t="e">
        <f>Database!#REF!</f>
        <v>#REF!</v>
      </c>
      <c r="E201" s="21"/>
      <c r="F201" s="117">
        <f>Database!J201</f>
        <v>0</v>
      </c>
      <c r="G201" s="87">
        <f>Database!K201</f>
        <v>0</v>
      </c>
      <c r="H201" s="101">
        <f>Database!M201</f>
        <v>0</v>
      </c>
      <c r="I201" s="83">
        <f>Database!L201</f>
        <v>0</v>
      </c>
      <c r="J201" s="83">
        <f>Database!P201</f>
        <v>0</v>
      </c>
      <c r="K201" s="101" t="e">
        <f>Database!#REF!</f>
        <v>#REF!</v>
      </c>
      <c r="L201" s="85" t="e">
        <f>Database!#REF!</f>
        <v>#REF!</v>
      </c>
      <c r="M201" s="86" t="e">
        <f>Database!#REF!</f>
        <v>#REF!</v>
      </c>
      <c r="N201" s="84">
        <f>Database!Q201</f>
        <v>0</v>
      </c>
      <c r="O201" s="18">
        <f>Database!C201</f>
        <v>0</v>
      </c>
      <c r="P201" s="18">
        <f>Database!D201</f>
        <v>0</v>
      </c>
      <c r="Q201" s="67">
        <f t="shared" si="57"/>
        <v>0</v>
      </c>
      <c r="R201" s="8">
        <f>Database!H201</f>
        <v>0</v>
      </c>
      <c r="S201" s="8"/>
      <c r="T201" s="8">
        <f t="shared" si="52"/>
        <v>0</v>
      </c>
      <c r="U201" s="70">
        <f>'booking nr'!R202</f>
        <v>0</v>
      </c>
      <c r="V201" s="12">
        <f>IF(G201&gt;1,'booking nr'!AC202,0)</f>
        <v>0</v>
      </c>
      <c r="W201" s="12" t="e">
        <f>Database!#REF!</f>
        <v>#REF!</v>
      </c>
      <c r="X201" s="98" t="e">
        <f t="shared" si="53"/>
        <v>#REF!</v>
      </c>
      <c r="Y201" s="99" t="e">
        <f>IF(T201&lt;2,(statestik!M222*'book indtastning'!I201)+(statestik!M222*'book indtastning'!L201),0)</f>
        <v>#REF!</v>
      </c>
      <c r="Z201" s="96">
        <f>IF(N201=$AG$2,(I201+L201)*Q201*'Indtastning data'!$D$10,0)</f>
        <v>0</v>
      </c>
      <c r="AA201" s="96" t="e">
        <f t="shared" si="54"/>
        <v>#REF!</v>
      </c>
      <c r="AB201" s="67"/>
      <c r="AC201" s="8"/>
      <c r="AD201" s="97" t="e">
        <f t="shared" si="55"/>
        <v>#REF!</v>
      </c>
      <c r="AE201" s="71">
        <f t="shared" si="56"/>
        <v>0</v>
      </c>
      <c r="AF201" s="6"/>
      <c r="AH201">
        <f t="shared" si="45"/>
        <v>0</v>
      </c>
      <c r="AI201" s="236">
        <f t="shared" si="46"/>
        <v>0</v>
      </c>
      <c r="AJ201">
        <f t="shared" si="47"/>
        <v>0</v>
      </c>
      <c r="AK201">
        <f t="shared" si="48"/>
        <v>0</v>
      </c>
      <c r="AL201">
        <f t="shared" si="49"/>
        <v>0</v>
      </c>
      <c r="AM201">
        <f t="shared" si="50"/>
        <v>0</v>
      </c>
      <c r="AN201">
        <f t="shared" si="51"/>
        <v>0</v>
      </c>
    </row>
    <row r="202" spans="1:40" x14ac:dyDescent="0.35">
      <c r="B202" s="6">
        <f>Database!A202</f>
        <v>0</v>
      </c>
      <c r="C202" s="6">
        <f>Database!B202</f>
        <v>0</v>
      </c>
      <c r="D202" s="6" t="e">
        <f>Database!#REF!</f>
        <v>#REF!</v>
      </c>
      <c r="E202" s="21"/>
      <c r="F202" s="117">
        <f>Database!J202</f>
        <v>0</v>
      </c>
      <c r="G202" s="87">
        <f>Database!K202</f>
        <v>0</v>
      </c>
      <c r="H202" s="101">
        <f>Database!M202</f>
        <v>0</v>
      </c>
      <c r="I202" s="83">
        <f>Database!L202</f>
        <v>0</v>
      </c>
      <c r="J202" s="83">
        <f>Database!P202</f>
        <v>0</v>
      </c>
      <c r="K202" s="101" t="e">
        <f>Database!#REF!</f>
        <v>#REF!</v>
      </c>
      <c r="L202" s="85" t="e">
        <f>Database!#REF!</f>
        <v>#REF!</v>
      </c>
      <c r="M202" s="86" t="e">
        <f>Database!#REF!</f>
        <v>#REF!</v>
      </c>
      <c r="N202" s="84">
        <f>Database!Q202</f>
        <v>0</v>
      </c>
      <c r="O202" s="18">
        <f>Database!C202</f>
        <v>0</v>
      </c>
      <c r="P202" s="18">
        <f>Database!D202</f>
        <v>0</v>
      </c>
      <c r="Q202" s="67">
        <f t="shared" si="57"/>
        <v>0</v>
      </c>
      <c r="R202" s="8">
        <f>Database!H202</f>
        <v>0</v>
      </c>
      <c r="S202" s="8"/>
      <c r="T202" s="8">
        <f t="shared" si="52"/>
        <v>0</v>
      </c>
      <c r="U202" s="70">
        <f>'booking nr'!R203</f>
        <v>0</v>
      </c>
      <c r="V202" s="12">
        <f>IF(G202&gt;1,'booking nr'!AC203,0)</f>
        <v>0</v>
      </c>
      <c r="W202" s="12" t="e">
        <f>Database!#REF!</f>
        <v>#REF!</v>
      </c>
      <c r="X202" s="98" t="e">
        <f t="shared" si="53"/>
        <v>#REF!</v>
      </c>
      <c r="Y202" s="99" t="e">
        <f>IF(T202&lt;2,(statestik!M223*'book indtastning'!I202)+(statestik!M223*'book indtastning'!L202),0)</f>
        <v>#REF!</v>
      </c>
      <c r="Z202" s="96">
        <f>IF(N202=$AG$2,(I202+L202)*Q202*'Indtastning data'!$D$10,0)</f>
        <v>0</v>
      </c>
      <c r="AA202" s="96" t="e">
        <f t="shared" si="54"/>
        <v>#REF!</v>
      </c>
      <c r="AB202" s="67"/>
      <c r="AC202" s="8"/>
      <c r="AD202" s="97" t="e">
        <f t="shared" si="55"/>
        <v>#REF!</v>
      </c>
      <c r="AE202" s="71">
        <f t="shared" si="56"/>
        <v>0</v>
      </c>
      <c r="AF202" s="6"/>
      <c r="AH202">
        <f t="shared" si="45"/>
        <v>0</v>
      </c>
      <c r="AI202" s="236">
        <f t="shared" si="46"/>
        <v>0</v>
      </c>
      <c r="AJ202">
        <f t="shared" si="47"/>
        <v>0</v>
      </c>
      <c r="AK202">
        <f t="shared" si="48"/>
        <v>0</v>
      </c>
      <c r="AL202">
        <f t="shared" si="49"/>
        <v>0</v>
      </c>
      <c r="AM202">
        <f t="shared" si="50"/>
        <v>0</v>
      </c>
      <c r="AN202">
        <f t="shared" si="51"/>
        <v>0</v>
      </c>
    </row>
    <row r="203" spans="1:40" x14ac:dyDescent="0.35">
      <c r="B203" s="6">
        <f>Database!A203</f>
        <v>0</v>
      </c>
      <c r="C203" s="6">
        <f>Database!B203</f>
        <v>0</v>
      </c>
      <c r="D203" s="6" t="e">
        <f>Database!#REF!</f>
        <v>#REF!</v>
      </c>
      <c r="E203" s="21"/>
      <c r="F203" s="117">
        <f>Database!J203</f>
        <v>0</v>
      </c>
      <c r="G203" s="87">
        <f>Database!K203</f>
        <v>0</v>
      </c>
      <c r="H203" s="101">
        <f>Database!M203</f>
        <v>0</v>
      </c>
      <c r="I203" s="83">
        <f>Database!L203</f>
        <v>0</v>
      </c>
      <c r="J203" s="83">
        <f>Database!P203</f>
        <v>0</v>
      </c>
      <c r="K203" s="101" t="e">
        <f>Database!#REF!</f>
        <v>#REF!</v>
      </c>
      <c r="L203" s="85" t="e">
        <f>Database!#REF!</f>
        <v>#REF!</v>
      </c>
      <c r="M203" s="86" t="e">
        <f>Database!#REF!</f>
        <v>#REF!</v>
      </c>
      <c r="N203" s="84">
        <f>Database!Q203</f>
        <v>0</v>
      </c>
      <c r="O203" s="18">
        <f>Database!C203</f>
        <v>0</v>
      </c>
      <c r="P203" s="18">
        <f>Database!D203</f>
        <v>0</v>
      </c>
      <c r="Q203" s="67">
        <f t="shared" si="57"/>
        <v>0</v>
      </c>
      <c r="R203" s="8">
        <f>Database!H203</f>
        <v>0</v>
      </c>
      <c r="S203" s="8"/>
      <c r="T203" s="8">
        <f t="shared" si="52"/>
        <v>0</v>
      </c>
      <c r="U203" s="70">
        <f>'booking nr'!R204</f>
        <v>0</v>
      </c>
      <c r="V203" s="12">
        <f>IF(G203&gt;1,'booking nr'!AC204,0)</f>
        <v>0</v>
      </c>
      <c r="W203" s="12" t="e">
        <f>Database!#REF!</f>
        <v>#REF!</v>
      </c>
      <c r="X203" s="98" t="e">
        <f t="shared" si="53"/>
        <v>#REF!</v>
      </c>
      <c r="Y203" s="99" t="e">
        <f>IF(T203&lt;2,(statestik!M224*'book indtastning'!I203)+(statestik!M224*'book indtastning'!L203),0)</f>
        <v>#REF!</v>
      </c>
      <c r="Z203" s="96">
        <f>IF(N203=$AG$2,(I203+L203)*Q203*'Indtastning data'!$D$10,0)</f>
        <v>0</v>
      </c>
      <c r="AA203" s="96" t="e">
        <f t="shared" si="54"/>
        <v>#REF!</v>
      </c>
      <c r="AB203" s="67"/>
      <c r="AC203" s="8"/>
      <c r="AD203" s="97" t="e">
        <f t="shared" si="55"/>
        <v>#REF!</v>
      </c>
      <c r="AE203" s="71">
        <f t="shared" si="56"/>
        <v>0</v>
      </c>
      <c r="AF203" s="6"/>
      <c r="AH203">
        <f t="shared" ref="AH203:AH210" si="58">T203</f>
        <v>0</v>
      </c>
      <c r="AI203" s="236">
        <f t="shared" ref="AI203:AI210" si="59">O203</f>
        <v>0</v>
      </c>
      <c r="AJ203">
        <f t="shared" ref="AJ203:AJ210" si="60">IF(AND(AI203&gt;=$AO$3,AI203&lt;$AP$3),AH203,0)</f>
        <v>0</v>
      </c>
      <c r="AK203">
        <f t="shared" ref="AK203:AK210" si="61">IF(AND(AI203&gt;=$AO$4,AI203&lt;$AP$4),AH203,0)</f>
        <v>0</v>
      </c>
      <c r="AL203">
        <f t="shared" ref="AL203:AL210" si="62">IF(AND(AI203&gt;=$AO$5,AI203&lt;$AP$5),AH203,0)</f>
        <v>0</v>
      </c>
      <c r="AM203">
        <f t="shared" ref="AM203:AM210" si="63">IF(AND(AI203&gt;=$AO$6,AI203&lt;$AP$6),AH203,0)</f>
        <v>0</v>
      </c>
      <c r="AN203">
        <f t="shared" ref="AN203:AN210" si="64">IF(AND(AI203&gt;=$AO$7,AI203&lt;$AP$7),AH203,0)</f>
        <v>0</v>
      </c>
    </row>
    <row r="204" spans="1:40" x14ac:dyDescent="0.35">
      <c r="B204" s="6">
        <f>Database!A204</f>
        <v>0</v>
      </c>
      <c r="C204" s="6">
        <f>Database!B204</f>
        <v>0</v>
      </c>
      <c r="D204" s="6" t="e">
        <f>Database!#REF!</f>
        <v>#REF!</v>
      </c>
      <c r="E204" s="21"/>
      <c r="F204" s="117">
        <f>Database!J204</f>
        <v>0</v>
      </c>
      <c r="G204" s="87">
        <f>Database!K204</f>
        <v>0</v>
      </c>
      <c r="H204" s="101">
        <f>Database!M204</f>
        <v>0</v>
      </c>
      <c r="I204" s="83">
        <f>Database!L204</f>
        <v>0</v>
      </c>
      <c r="J204" s="83">
        <f>Database!P204</f>
        <v>0</v>
      </c>
      <c r="K204" s="101" t="e">
        <f>Database!#REF!</f>
        <v>#REF!</v>
      </c>
      <c r="L204" s="85" t="e">
        <f>Database!#REF!</f>
        <v>#REF!</v>
      </c>
      <c r="M204" s="86" t="e">
        <f>Database!#REF!</f>
        <v>#REF!</v>
      </c>
      <c r="N204" s="84">
        <f>Database!Q204</f>
        <v>0</v>
      </c>
      <c r="O204" s="18">
        <f>Database!C204</f>
        <v>0</v>
      </c>
      <c r="P204" s="18">
        <f>Database!D204</f>
        <v>0</v>
      </c>
      <c r="Q204" s="67">
        <f t="shared" si="57"/>
        <v>0</v>
      </c>
      <c r="R204" s="8">
        <f>Database!H204</f>
        <v>0</v>
      </c>
      <c r="S204" s="8"/>
      <c r="T204" s="8">
        <f t="shared" si="52"/>
        <v>0</v>
      </c>
      <c r="U204" s="70">
        <f>'booking nr'!R205</f>
        <v>0</v>
      </c>
      <c r="V204" s="12">
        <f>IF(G204&gt;1,'booking nr'!AC205,0)</f>
        <v>0</v>
      </c>
      <c r="W204" s="12" t="e">
        <f>Database!#REF!</f>
        <v>#REF!</v>
      </c>
      <c r="X204" s="98" t="e">
        <f t="shared" si="53"/>
        <v>#REF!</v>
      </c>
      <c r="Y204" s="99" t="e">
        <f>IF(T204&lt;2,(statestik!M225*'book indtastning'!I204)+(statestik!M225*'book indtastning'!L204),0)</f>
        <v>#REF!</v>
      </c>
      <c r="Z204" s="96">
        <f>IF(N204=$AG$2,(I204+L204)*Q204*'Indtastning data'!$D$10,0)</f>
        <v>0</v>
      </c>
      <c r="AA204" s="96" t="e">
        <f t="shared" si="54"/>
        <v>#REF!</v>
      </c>
      <c r="AB204" s="67"/>
      <c r="AC204" s="8"/>
      <c r="AD204" s="97" t="e">
        <f t="shared" si="55"/>
        <v>#REF!</v>
      </c>
      <c r="AE204" s="71">
        <f t="shared" si="56"/>
        <v>0</v>
      </c>
      <c r="AF204" s="6"/>
      <c r="AH204">
        <f t="shared" si="58"/>
        <v>0</v>
      </c>
      <c r="AI204" s="236">
        <f t="shared" si="59"/>
        <v>0</v>
      </c>
      <c r="AJ204">
        <f t="shared" si="60"/>
        <v>0</v>
      </c>
      <c r="AK204">
        <f t="shared" si="61"/>
        <v>0</v>
      </c>
      <c r="AL204">
        <f t="shared" si="62"/>
        <v>0</v>
      </c>
      <c r="AM204">
        <f t="shared" si="63"/>
        <v>0</v>
      </c>
      <c r="AN204">
        <f t="shared" si="64"/>
        <v>0</v>
      </c>
    </row>
    <row r="205" spans="1:40" x14ac:dyDescent="0.35">
      <c r="B205" s="6">
        <f>Database!A205</f>
        <v>0</v>
      </c>
      <c r="C205" s="6">
        <f>Database!B205</f>
        <v>0</v>
      </c>
      <c r="D205" s="6" t="e">
        <f>Database!#REF!</f>
        <v>#REF!</v>
      </c>
      <c r="E205" s="21"/>
      <c r="F205" s="117">
        <f>Database!J205</f>
        <v>0</v>
      </c>
      <c r="G205" s="87">
        <f>Database!K205</f>
        <v>0</v>
      </c>
      <c r="H205" s="101">
        <f>Database!M205</f>
        <v>0</v>
      </c>
      <c r="I205" s="83">
        <f>Database!L205</f>
        <v>0</v>
      </c>
      <c r="J205" s="83">
        <f>Database!P205</f>
        <v>0</v>
      </c>
      <c r="K205" s="101" t="e">
        <f>Database!#REF!</f>
        <v>#REF!</v>
      </c>
      <c r="L205" s="85" t="e">
        <f>Database!#REF!</f>
        <v>#REF!</v>
      </c>
      <c r="M205" s="86" t="e">
        <f>Database!#REF!</f>
        <v>#REF!</v>
      </c>
      <c r="N205" s="84">
        <f>Database!Q205</f>
        <v>0</v>
      </c>
      <c r="O205" s="18">
        <f>Database!C205</f>
        <v>0</v>
      </c>
      <c r="P205" s="18">
        <f>Database!D205</f>
        <v>0</v>
      </c>
      <c r="Q205" s="67">
        <f t="shared" si="57"/>
        <v>0</v>
      </c>
      <c r="R205" s="8">
        <f>Database!H205</f>
        <v>0</v>
      </c>
      <c r="S205" s="8"/>
      <c r="T205" s="8">
        <f t="shared" si="52"/>
        <v>0</v>
      </c>
      <c r="U205" s="70">
        <f>'booking nr'!R206</f>
        <v>0</v>
      </c>
      <c r="V205" s="12">
        <f>IF(G205&gt;1,'booking nr'!AC206,0)</f>
        <v>0</v>
      </c>
      <c r="W205" s="12" t="e">
        <f>Database!#REF!</f>
        <v>#REF!</v>
      </c>
      <c r="X205" s="98" t="e">
        <f t="shared" si="53"/>
        <v>#REF!</v>
      </c>
      <c r="Y205" s="99" t="e">
        <f>IF(T205&lt;2,(statestik!M226*'book indtastning'!I205)+(statestik!M226*'book indtastning'!L205),0)</f>
        <v>#REF!</v>
      </c>
      <c r="Z205" s="96">
        <f>IF(N205=$AG$2,(I205+L205)*Q205*'Indtastning data'!$D$10,0)</f>
        <v>0</v>
      </c>
      <c r="AA205" s="96" t="e">
        <f t="shared" si="54"/>
        <v>#REF!</v>
      </c>
      <c r="AB205" s="67"/>
      <c r="AC205" s="8"/>
      <c r="AD205" s="97" t="e">
        <f t="shared" si="55"/>
        <v>#REF!</v>
      </c>
      <c r="AE205" s="71">
        <f t="shared" si="56"/>
        <v>0</v>
      </c>
      <c r="AF205" s="6"/>
      <c r="AH205">
        <f t="shared" si="58"/>
        <v>0</v>
      </c>
      <c r="AI205" s="236">
        <f t="shared" si="59"/>
        <v>0</v>
      </c>
      <c r="AJ205">
        <f t="shared" si="60"/>
        <v>0</v>
      </c>
      <c r="AK205">
        <f t="shared" si="61"/>
        <v>0</v>
      </c>
      <c r="AL205">
        <f t="shared" si="62"/>
        <v>0</v>
      </c>
      <c r="AM205">
        <f t="shared" si="63"/>
        <v>0</v>
      </c>
      <c r="AN205">
        <f t="shared" si="64"/>
        <v>0</v>
      </c>
    </row>
    <row r="206" spans="1:40" x14ac:dyDescent="0.35">
      <c r="B206" s="6">
        <f>Database!A206</f>
        <v>0</v>
      </c>
      <c r="C206" s="6">
        <f>Database!B206</f>
        <v>0</v>
      </c>
      <c r="D206" s="6" t="e">
        <f>Database!#REF!</f>
        <v>#REF!</v>
      </c>
      <c r="E206" s="21"/>
      <c r="F206" s="117">
        <f>Database!J206</f>
        <v>0</v>
      </c>
      <c r="G206" s="87">
        <f>Database!K206</f>
        <v>0</v>
      </c>
      <c r="H206" s="101">
        <f>Database!M206</f>
        <v>0</v>
      </c>
      <c r="I206" s="83">
        <f>Database!L206</f>
        <v>0</v>
      </c>
      <c r="J206" s="83">
        <f>Database!P206</f>
        <v>0</v>
      </c>
      <c r="K206" s="101" t="e">
        <f>Database!#REF!</f>
        <v>#REF!</v>
      </c>
      <c r="L206" s="85" t="e">
        <f>Database!#REF!</f>
        <v>#REF!</v>
      </c>
      <c r="M206" s="86" t="e">
        <f>Database!#REF!</f>
        <v>#REF!</v>
      </c>
      <c r="N206" s="84">
        <f>Database!Q206</f>
        <v>0</v>
      </c>
      <c r="O206" s="18">
        <f>Database!C206</f>
        <v>0</v>
      </c>
      <c r="P206" s="18">
        <f>Database!D206</f>
        <v>0</v>
      </c>
      <c r="Q206" s="67">
        <f t="shared" si="57"/>
        <v>0</v>
      </c>
      <c r="R206" s="8">
        <f>Database!H206</f>
        <v>0</v>
      </c>
      <c r="S206" s="8"/>
      <c r="T206" s="8">
        <f t="shared" si="52"/>
        <v>0</v>
      </c>
      <c r="U206" s="70">
        <f>'booking nr'!R207</f>
        <v>0</v>
      </c>
      <c r="V206" s="12">
        <f>IF(G206&gt;1,'booking nr'!AC207,0)</f>
        <v>0</v>
      </c>
      <c r="W206" s="12" t="e">
        <f>Database!#REF!</f>
        <v>#REF!</v>
      </c>
      <c r="X206" s="98" t="e">
        <f t="shared" si="53"/>
        <v>#REF!</v>
      </c>
      <c r="Y206" s="99" t="e">
        <f>IF(T206&lt;2,(statestik!M227*'book indtastning'!I206)+(statestik!M227*'book indtastning'!L206),0)</f>
        <v>#REF!</v>
      </c>
      <c r="Z206" s="96">
        <f>IF(N206=$AG$2,(I206+L206)*Q206*'Indtastning data'!$D$10,0)</f>
        <v>0</v>
      </c>
      <c r="AA206" s="96" t="e">
        <f t="shared" si="54"/>
        <v>#REF!</v>
      </c>
      <c r="AB206" s="67"/>
      <c r="AC206" s="8"/>
      <c r="AD206" s="97" t="e">
        <f t="shared" si="55"/>
        <v>#REF!</v>
      </c>
      <c r="AE206" s="71">
        <f t="shared" si="56"/>
        <v>0</v>
      </c>
      <c r="AF206" s="6"/>
      <c r="AH206">
        <f t="shared" si="58"/>
        <v>0</v>
      </c>
      <c r="AI206" s="236">
        <f t="shared" si="59"/>
        <v>0</v>
      </c>
      <c r="AJ206">
        <f t="shared" si="60"/>
        <v>0</v>
      </c>
      <c r="AK206">
        <f t="shared" si="61"/>
        <v>0</v>
      </c>
      <c r="AL206">
        <f t="shared" si="62"/>
        <v>0</v>
      </c>
      <c r="AM206">
        <f t="shared" si="63"/>
        <v>0</v>
      </c>
      <c r="AN206">
        <f t="shared" si="64"/>
        <v>0</v>
      </c>
    </row>
    <row r="207" spans="1:40" x14ac:dyDescent="0.35">
      <c r="B207" s="6">
        <f>Database!A207</f>
        <v>0</v>
      </c>
      <c r="C207" s="6">
        <f>Database!B207</f>
        <v>0</v>
      </c>
      <c r="D207" s="6" t="e">
        <f>Database!#REF!</f>
        <v>#REF!</v>
      </c>
      <c r="E207" s="21"/>
      <c r="F207" s="117">
        <f>Database!J207</f>
        <v>0</v>
      </c>
      <c r="G207" s="87">
        <f>Database!K207</f>
        <v>0</v>
      </c>
      <c r="H207" s="101">
        <f>Database!M207</f>
        <v>0</v>
      </c>
      <c r="I207" s="83">
        <f>Database!L207</f>
        <v>0</v>
      </c>
      <c r="J207" s="83">
        <f>Database!P207</f>
        <v>0</v>
      </c>
      <c r="K207" s="101" t="e">
        <f>Database!#REF!</f>
        <v>#REF!</v>
      </c>
      <c r="L207" s="85" t="e">
        <f>Database!#REF!</f>
        <v>#REF!</v>
      </c>
      <c r="M207" s="86" t="e">
        <f>Database!#REF!</f>
        <v>#REF!</v>
      </c>
      <c r="N207" s="84">
        <f>Database!Q207</f>
        <v>0</v>
      </c>
      <c r="O207" s="18">
        <f>Database!C207</f>
        <v>0</v>
      </c>
      <c r="P207" s="18">
        <f>Database!D207</f>
        <v>0</v>
      </c>
      <c r="Q207" s="67">
        <f t="shared" si="57"/>
        <v>0</v>
      </c>
      <c r="R207" s="8">
        <f>Database!H207</f>
        <v>0</v>
      </c>
      <c r="S207" s="8"/>
      <c r="T207" s="8">
        <f t="shared" si="52"/>
        <v>0</v>
      </c>
      <c r="U207" s="70">
        <f>'booking nr'!R208</f>
        <v>0</v>
      </c>
      <c r="V207" s="12">
        <f>IF(G207&gt;1,'booking nr'!AC208,0)</f>
        <v>0</v>
      </c>
      <c r="W207" s="12" t="e">
        <f>Database!#REF!</f>
        <v>#REF!</v>
      </c>
      <c r="X207" s="98" t="e">
        <f t="shared" si="53"/>
        <v>#REF!</v>
      </c>
      <c r="Y207" s="99" t="e">
        <f>IF(T207&lt;2,(statestik!M228*'book indtastning'!I207)+(statestik!M228*'book indtastning'!L207),0)</f>
        <v>#REF!</v>
      </c>
      <c r="Z207" s="96">
        <f>IF(N207=$AG$2,(I207+L207)*Q207*'Indtastning data'!$D$10,0)</f>
        <v>0</v>
      </c>
      <c r="AA207" s="96" t="e">
        <f t="shared" si="54"/>
        <v>#REF!</v>
      </c>
      <c r="AB207" s="67"/>
      <c r="AC207" s="8"/>
      <c r="AD207" s="97" t="e">
        <f t="shared" si="55"/>
        <v>#REF!</v>
      </c>
      <c r="AE207" s="71">
        <f t="shared" si="56"/>
        <v>0</v>
      </c>
      <c r="AF207" s="6"/>
      <c r="AH207">
        <f t="shared" si="58"/>
        <v>0</v>
      </c>
      <c r="AI207" s="236">
        <f t="shared" si="59"/>
        <v>0</v>
      </c>
      <c r="AJ207">
        <f t="shared" si="60"/>
        <v>0</v>
      </c>
      <c r="AK207">
        <f t="shared" si="61"/>
        <v>0</v>
      </c>
      <c r="AL207">
        <f t="shared" si="62"/>
        <v>0</v>
      </c>
      <c r="AM207">
        <f t="shared" si="63"/>
        <v>0</v>
      </c>
      <c r="AN207">
        <f t="shared" si="64"/>
        <v>0</v>
      </c>
    </row>
    <row r="208" spans="1:40" x14ac:dyDescent="0.35">
      <c r="B208" s="6">
        <f>Database!A208</f>
        <v>0</v>
      </c>
      <c r="C208" s="6">
        <f>Database!B208</f>
        <v>0</v>
      </c>
      <c r="D208" s="6" t="e">
        <f>Database!#REF!</f>
        <v>#REF!</v>
      </c>
      <c r="E208" s="21"/>
      <c r="F208" s="117">
        <f>Database!J208</f>
        <v>0</v>
      </c>
      <c r="G208" s="87">
        <f>Database!K208</f>
        <v>0</v>
      </c>
      <c r="H208" s="101">
        <f>Database!M208</f>
        <v>0</v>
      </c>
      <c r="I208" s="83">
        <f>Database!L208</f>
        <v>0</v>
      </c>
      <c r="J208" s="83">
        <f>Database!P208</f>
        <v>0</v>
      </c>
      <c r="K208" s="101" t="e">
        <f>Database!#REF!</f>
        <v>#REF!</v>
      </c>
      <c r="L208" s="85" t="e">
        <f>Database!#REF!</f>
        <v>#REF!</v>
      </c>
      <c r="M208" s="86" t="e">
        <f>Database!#REF!</f>
        <v>#REF!</v>
      </c>
      <c r="N208" s="84">
        <f>Database!Q208</f>
        <v>0</v>
      </c>
      <c r="O208" s="18">
        <f>Database!C208</f>
        <v>0</v>
      </c>
      <c r="P208" s="18">
        <f>Database!D208</f>
        <v>0</v>
      </c>
      <c r="Q208" s="67">
        <f t="shared" si="57"/>
        <v>0</v>
      </c>
      <c r="R208" s="8">
        <f>Database!H208</f>
        <v>0</v>
      </c>
      <c r="S208" s="8"/>
      <c r="T208" s="8">
        <f t="shared" si="52"/>
        <v>0</v>
      </c>
      <c r="U208" s="70">
        <f>'booking nr'!R209</f>
        <v>0</v>
      </c>
      <c r="V208" s="12">
        <f>IF(G208&gt;1,'booking nr'!AC209,0)</f>
        <v>0</v>
      </c>
      <c r="W208" s="12" t="e">
        <f>Database!#REF!</f>
        <v>#REF!</v>
      </c>
      <c r="X208" s="98" t="e">
        <f t="shared" si="53"/>
        <v>#REF!</v>
      </c>
      <c r="Y208" s="99" t="e">
        <f>IF(T208&lt;2,(statestik!M229*'book indtastning'!I208)+(statestik!M229*'book indtastning'!L208),0)</f>
        <v>#REF!</v>
      </c>
      <c r="Z208" s="96">
        <f>IF(N208=$AG$2,(I208+L208)*Q208*'Indtastning data'!$D$10,0)</f>
        <v>0</v>
      </c>
      <c r="AA208" s="96" t="e">
        <f t="shared" si="54"/>
        <v>#REF!</v>
      </c>
      <c r="AB208" s="67"/>
      <c r="AC208" s="8"/>
      <c r="AD208" s="97" t="e">
        <f t="shared" si="55"/>
        <v>#REF!</v>
      </c>
      <c r="AE208" s="71">
        <f t="shared" si="56"/>
        <v>0</v>
      </c>
      <c r="AF208" s="6"/>
      <c r="AH208">
        <f t="shared" si="58"/>
        <v>0</v>
      </c>
      <c r="AI208" s="236">
        <f t="shared" si="59"/>
        <v>0</v>
      </c>
      <c r="AJ208">
        <f t="shared" si="60"/>
        <v>0</v>
      </c>
      <c r="AK208">
        <f t="shared" si="61"/>
        <v>0</v>
      </c>
      <c r="AL208">
        <f t="shared" si="62"/>
        <v>0</v>
      </c>
      <c r="AM208">
        <f t="shared" si="63"/>
        <v>0</v>
      </c>
      <c r="AN208">
        <f t="shared" si="64"/>
        <v>0</v>
      </c>
    </row>
    <row r="209" spans="2:40" x14ac:dyDescent="0.35">
      <c r="B209" s="6">
        <f>Database!A209</f>
        <v>0</v>
      </c>
      <c r="C209" s="6">
        <f>Database!B209</f>
        <v>0</v>
      </c>
      <c r="D209" s="6" t="e">
        <f>Database!#REF!</f>
        <v>#REF!</v>
      </c>
      <c r="E209" s="21"/>
      <c r="F209" s="117">
        <f>Database!J209</f>
        <v>0</v>
      </c>
      <c r="G209" s="87">
        <f>Database!K209</f>
        <v>0</v>
      </c>
      <c r="H209" s="101">
        <f>Database!M209</f>
        <v>0</v>
      </c>
      <c r="I209" s="83">
        <f>Database!L209</f>
        <v>0</v>
      </c>
      <c r="J209" s="83">
        <f>Database!P209</f>
        <v>0</v>
      </c>
      <c r="K209" s="101" t="e">
        <f>Database!#REF!</f>
        <v>#REF!</v>
      </c>
      <c r="L209" s="85" t="e">
        <f>Database!#REF!</f>
        <v>#REF!</v>
      </c>
      <c r="M209" s="86" t="e">
        <f>Database!#REF!</f>
        <v>#REF!</v>
      </c>
      <c r="N209" s="84">
        <f>Database!Q209</f>
        <v>0</v>
      </c>
      <c r="O209" s="18">
        <f>Database!C209</f>
        <v>0</v>
      </c>
      <c r="P209" s="18">
        <f>Database!D209</f>
        <v>0</v>
      </c>
      <c r="Q209" s="67">
        <f t="shared" si="57"/>
        <v>0</v>
      </c>
      <c r="R209" s="8">
        <f>Database!H209</f>
        <v>0</v>
      </c>
      <c r="S209" s="8"/>
      <c r="T209" s="8">
        <f t="shared" si="52"/>
        <v>0</v>
      </c>
      <c r="U209" s="70">
        <f>'booking nr'!R210</f>
        <v>0</v>
      </c>
      <c r="V209" s="12">
        <f>IF(G209&gt;1,'booking nr'!AC210,0)</f>
        <v>0</v>
      </c>
      <c r="W209" s="12" t="e">
        <f>Database!#REF!</f>
        <v>#REF!</v>
      </c>
      <c r="X209" s="98" t="e">
        <f t="shared" si="53"/>
        <v>#REF!</v>
      </c>
      <c r="Y209" s="99" t="e">
        <f>IF(T209&lt;2,(statestik!M230*'book indtastning'!I209)+(statestik!M230*'book indtastning'!L209),0)</f>
        <v>#REF!</v>
      </c>
      <c r="Z209" s="96">
        <f>IF(N209=$AG$2,(I209+L209)*Q209*'Indtastning data'!$D$10,0)</f>
        <v>0</v>
      </c>
      <c r="AA209" s="96" t="e">
        <f t="shared" si="54"/>
        <v>#REF!</v>
      </c>
      <c r="AB209" s="67"/>
      <c r="AC209" s="8"/>
      <c r="AD209" s="97" t="e">
        <f t="shared" si="55"/>
        <v>#REF!</v>
      </c>
      <c r="AE209" s="71">
        <f t="shared" si="56"/>
        <v>0</v>
      </c>
      <c r="AF209" s="6"/>
      <c r="AH209">
        <f t="shared" si="58"/>
        <v>0</v>
      </c>
      <c r="AI209" s="236">
        <f t="shared" si="59"/>
        <v>0</v>
      </c>
      <c r="AJ209">
        <f t="shared" si="60"/>
        <v>0</v>
      </c>
      <c r="AK209">
        <f t="shared" si="61"/>
        <v>0</v>
      </c>
      <c r="AL209">
        <f t="shared" si="62"/>
        <v>0</v>
      </c>
      <c r="AM209">
        <f t="shared" si="63"/>
        <v>0</v>
      </c>
      <c r="AN209">
        <f t="shared" si="64"/>
        <v>0</v>
      </c>
    </row>
    <row r="210" spans="2:40" x14ac:dyDescent="0.35">
      <c r="B210" s="6">
        <f>Database!A210</f>
        <v>0</v>
      </c>
      <c r="C210" s="6">
        <f>Database!B210</f>
        <v>0</v>
      </c>
      <c r="D210" s="6" t="e">
        <f>Database!#REF!</f>
        <v>#REF!</v>
      </c>
      <c r="E210" s="21"/>
      <c r="F210" s="117">
        <f>Database!J210</f>
        <v>0</v>
      </c>
      <c r="G210" s="87">
        <f>Database!K210</f>
        <v>0</v>
      </c>
      <c r="H210" s="101">
        <f>Database!M210</f>
        <v>0</v>
      </c>
      <c r="I210" s="83">
        <f>Database!L210</f>
        <v>0</v>
      </c>
      <c r="J210" s="83">
        <f>Database!P210</f>
        <v>0</v>
      </c>
      <c r="K210" s="101" t="e">
        <f>Database!#REF!</f>
        <v>#REF!</v>
      </c>
      <c r="L210" s="85" t="e">
        <f>Database!#REF!</f>
        <v>#REF!</v>
      </c>
      <c r="M210" s="86" t="e">
        <f>Database!#REF!</f>
        <v>#REF!</v>
      </c>
      <c r="N210" s="84">
        <f>Database!Q210</f>
        <v>0</v>
      </c>
      <c r="O210" s="18">
        <f>Database!C210</f>
        <v>0</v>
      </c>
      <c r="P210" s="18">
        <f>Database!D210</f>
        <v>0</v>
      </c>
      <c r="Q210" s="67">
        <f t="shared" si="57"/>
        <v>0</v>
      </c>
      <c r="R210" s="8">
        <f>Database!H210</f>
        <v>0</v>
      </c>
      <c r="S210" s="8"/>
      <c r="T210" s="8">
        <f t="shared" si="52"/>
        <v>0</v>
      </c>
      <c r="U210" s="70">
        <f>'booking nr'!R211</f>
        <v>0</v>
      </c>
      <c r="V210" s="12">
        <f>IF(G210&gt;1,'booking nr'!AC211,0)</f>
        <v>0</v>
      </c>
      <c r="W210" s="12" t="e">
        <f>Database!#REF!</f>
        <v>#REF!</v>
      </c>
      <c r="X210" s="98" t="e">
        <f t="shared" si="53"/>
        <v>#REF!</v>
      </c>
      <c r="Y210" s="99" t="e">
        <f>IF(T210&lt;2,(statestik!M231*'book indtastning'!I210)+(statestik!M231*'book indtastning'!L210),0)</f>
        <v>#REF!</v>
      </c>
      <c r="Z210" s="96">
        <f>IF(N210=$AG$2,(I210+L210)*Q210*'Indtastning data'!$D$10,0)</f>
        <v>0</v>
      </c>
      <c r="AA210" s="96" t="e">
        <f t="shared" si="54"/>
        <v>#REF!</v>
      </c>
      <c r="AB210" s="67"/>
      <c r="AC210" s="8"/>
      <c r="AD210" s="97" t="e">
        <f t="shared" si="55"/>
        <v>#REF!</v>
      </c>
      <c r="AE210" s="71">
        <f t="shared" si="56"/>
        <v>0</v>
      </c>
      <c r="AF210" s="6"/>
      <c r="AH210">
        <f t="shared" si="58"/>
        <v>0</v>
      </c>
      <c r="AI210" s="236">
        <f t="shared" si="59"/>
        <v>0</v>
      </c>
      <c r="AJ210">
        <f t="shared" si="60"/>
        <v>0</v>
      </c>
      <c r="AK210">
        <f t="shared" si="61"/>
        <v>0</v>
      </c>
      <c r="AL210">
        <f t="shared" si="62"/>
        <v>0</v>
      </c>
      <c r="AM210">
        <f t="shared" si="63"/>
        <v>0</v>
      </c>
      <c r="AN210">
        <f t="shared" si="64"/>
        <v>0</v>
      </c>
    </row>
    <row r="211" spans="2:40" x14ac:dyDescent="0.35">
      <c r="B211" s="6">
        <f>Database!A211</f>
        <v>0</v>
      </c>
      <c r="AH211" t="s">
        <v>383</v>
      </c>
      <c r="AJ211">
        <f>COUNTIF((AJ2:AJ210),"&gt;0")</f>
        <v>0</v>
      </c>
      <c r="AK211">
        <f t="shared" ref="AK211:AN211" si="65">COUNTIF((AK2:AK210),"&gt;0")</f>
        <v>0</v>
      </c>
      <c r="AL211">
        <f t="shared" si="65"/>
        <v>0</v>
      </c>
      <c r="AM211">
        <f t="shared" si="65"/>
        <v>0</v>
      </c>
      <c r="AN211">
        <f t="shared" si="65"/>
        <v>0</v>
      </c>
    </row>
    <row r="212" spans="2:40" x14ac:dyDescent="0.35">
      <c r="B212" s="6">
        <f>'booking nr'!B213</f>
        <v>0</v>
      </c>
      <c r="AH212" t="s">
        <v>384</v>
      </c>
      <c r="AJ212">
        <f>SUM(AJ2:AJ210)</f>
        <v>0</v>
      </c>
      <c r="AK212">
        <f t="shared" ref="AK212:AN212" si="66">SUM(AK2:AK210)</f>
        <v>0</v>
      </c>
      <c r="AL212">
        <f t="shared" si="66"/>
        <v>0</v>
      </c>
      <c r="AM212">
        <f t="shared" si="66"/>
        <v>0</v>
      </c>
      <c r="AN212">
        <f t="shared" si="66"/>
        <v>0</v>
      </c>
    </row>
    <row r="213" spans="2:40" x14ac:dyDescent="0.35">
      <c r="B213" s="6">
        <f>'booking nr'!B214</f>
        <v>0</v>
      </c>
      <c r="AH213" t="s">
        <v>385</v>
      </c>
      <c r="AJ213" t="e">
        <f>AJ212/AJ211</f>
        <v>#DIV/0!</v>
      </c>
      <c r="AK213" t="e">
        <f t="shared" ref="AK213:AN213" si="67">AK212/AK211</f>
        <v>#DIV/0!</v>
      </c>
      <c r="AL213" t="e">
        <f t="shared" si="67"/>
        <v>#DIV/0!</v>
      </c>
      <c r="AM213" t="e">
        <f t="shared" si="67"/>
        <v>#DIV/0!</v>
      </c>
      <c r="AN213" t="e">
        <f t="shared" si="67"/>
        <v>#DIV/0!</v>
      </c>
    </row>
    <row r="214" spans="2:40" x14ac:dyDescent="0.35">
      <c r="B214" s="6">
        <f>'booking nr'!B215</f>
        <v>0</v>
      </c>
    </row>
    <row r="215" spans="2:40" x14ac:dyDescent="0.35">
      <c r="B215" s="6">
        <f>'booking nr'!B216</f>
        <v>0</v>
      </c>
    </row>
    <row r="216" spans="2:40" x14ac:dyDescent="0.35">
      <c r="B216" s="6">
        <f>'booking nr'!B217</f>
        <v>0</v>
      </c>
    </row>
    <row r="217" spans="2:40" x14ac:dyDescent="0.35">
      <c r="B217" s="6">
        <f>'booking nr'!B218</f>
        <v>0</v>
      </c>
    </row>
    <row r="218" spans="2:40" x14ac:dyDescent="0.35">
      <c r="B218" s="6">
        <f>'booking nr'!B219</f>
        <v>0</v>
      </c>
    </row>
  </sheetData>
  <sortState xmlns:xlrd2="http://schemas.microsoft.com/office/spreadsheetml/2017/richdata2" ref="A3:R112">
    <sortCondition ref="B1"/>
  </sortState>
  <pageMargins left="0.25" right="0.25" top="0.75" bottom="0.75" header="0.3" footer="0.3"/>
  <pageSetup paperSize="9" scale="36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T212"/>
  <sheetViews>
    <sheetView zoomScale="75" zoomScaleNormal="75" zoomScalePageLayoutView="75" workbookViewId="0">
      <selection activeCell="C14" sqref="C14"/>
    </sheetView>
  </sheetViews>
  <sheetFormatPr defaultColWidth="8.81640625" defaultRowHeight="14.5" x14ac:dyDescent="0.35"/>
  <cols>
    <col min="1" max="1" width="3.453125" style="1" customWidth="1"/>
    <col min="2" max="2" width="4.81640625" customWidth="1"/>
    <col min="3" max="3" width="34" customWidth="1"/>
    <col min="4" max="4" width="9.453125" style="1" bestFit="1" customWidth="1"/>
    <col min="5" max="5" width="9.453125" style="1" customWidth="1"/>
    <col min="6" max="6" width="11.54296875" style="1" bestFit="1" customWidth="1"/>
    <col min="7" max="7" width="12.81640625" style="1" bestFit="1" customWidth="1"/>
    <col min="8" max="9" width="10.453125" style="1" bestFit="1" customWidth="1"/>
    <col min="10" max="10" width="12.81640625" style="1" bestFit="1" customWidth="1"/>
    <col min="11" max="11" width="11.453125" style="73" bestFit="1" customWidth="1"/>
    <col min="12" max="12" width="11.453125" style="73" customWidth="1"/>
    <col min="13" max="14" width="12.1796875" style="1" bestFit="1" customWidth="1"/>
    <col min="15" max="15" width="12.81640625" style="1" bestFit="1" customWidth="1"/>
    <col min="16" max="16" width="13.54296875" style="1" bestFit="1" customWidth="1"/>
    <col min="17" max="18" width="12.81640625" style="1" bestFit="1" customWidth="1"/>
    <col min="19" max="19" width="11.1796875" style="1" bestFit="1" customWidth="1"/>
    <col min="20" max="20" width="11.1796875" style="1" customWidth="1"/>
    <col min="21" max="21" width="12.81640625" style="1" bestFit="1" customWidth="1"/>
    <col min="22" max="22" width="11.1796875" style="1" customWidth="1"/>
    <col min="23" max="23" width="12.81640625" style="1" bestFit="1" customWidth="1"/>
    <col min="24" max="25" width="11.1796875" style="1" customWidth="1"/>
    <col min="26" max="26" width="12.81640625" style="1" bestFit="1" customWidth="1"/>
    <col min="27" max="27" width="11.1796875" style="1" customWidth="1"/>
    <col min="28" max="29" width="12.81640625" style="1" bestFit="1" customWidth="1"/>
    <col min="30" max="31" width="11.1796875" style="79" customWidth="1"/>
    <col min="32" max="32" width="11.453125" bestFit="1" customWidth="1"/>
    <col min="33" max="33" width="10.453125" style="1" bestFit="1" customWidth="1"/>
    <col min="34" max="34" width="10.453125" style="72" bestFit="1" customWidth="1"/>
    <col min="35" max="35" width="10.453125" style="4" customWidth="1"/>
    <col min="36" max="36" width="12.453125" style="4" customWidth="1"/>
    <col min="37" max="37" width="12.453125" style="77" bestFit="1" customWidth="1"/>
    <col min="38" max="39" width="13.453125" bestFit="1" customWidth="1"/>
    <col min="40" max="40" width="13.453125" style="1" bestFit="1" customWidth="1"/>
    <col min="41" max="41" width="14.1796875" bestFit="1" customWidth="1"/>
    <col min="42" max="42" width="8.81640625" style="1"/>
    <col min="43" max="43" width="14.81640625" bestFit="1" customWidth="1"/>
    <col min="44" max="45" width="15.453125" bestFit="1" customWidth="1"/>
  </cols>
  <sheetData>
    <row r="1" spans="1:46" x14ac:dyDescent="0.35">
      <c r="A1" s="1" t="s">
        <v>386</v>
      </c>
      <c r="B1" t="s">
        <v>387</v>
      </c>
      <c r="C1" t="s">
        <v>388</v>
      </c>
      <c r="E1" s="1" t="s">
        <v>389</v>
      </c>
      <c r="I1" s="1" t="s">
        <v>390</v>
      </c>
      <c r="L1" s="73" t="s">
        <v>391</v>
      </c>
      <c r="M1" s="1" t="s">
        <v>390</v>
      </c>
      <c r="N1" s="1" t="s">
        <v>364</v>
      </c>
      <c r="Q1" s="1" t="s">
        <v>391</v>
      </c>
      <c r="R1" s="1" t="s">
        <v>390</v>
      </c>
      <c r="T1" s="1" t="s">
        <v>365</v>
      </c>
      <c r="W1" s="1" t="s">
        <v>391</v>
      </c>
      <c r="X1" s="1" t="s">
        <v>392</v>
      </c>
      <c r="Y1" s="1" t="s">
        <v>365</v>
      </c>
      <c r="AB1" s="1" t="s">
        <v>393</v>
      </c>
      <c r="AC1" s="1" t="s">
        <v>392</v>
      </c>
      <c r="AD1" s="79" t="s">
        <v>71</v>
      </c>
      <c r="AF1" s="5"/>
      <c r="AH1" s="73"/>
      <c r="AL1" s="1"/>
      <c r="AO1" s="1"/>
      <c r="AQ1" s="1"/>
      <c r="AR1" s="1"/>
      <c r="AS1" s="1"/>
      <c r="AT1" s="1"/>
    </row>
    <row r="2" spans="1:46" x14ac:dyDescent="0.35">
      <c r="D2" s="1" t="s">
        <v>394</v>
      </c>
      <c r="E2" s="1" t="s">
        <v>395</v>
      </c>
      <c r="F2" s="103">
        <f>statestik!C13</f>
        <v>45453</v>
      </c>
      <c r="G2" s="103">
        <f>statestik!C15</f>
        <v>45158</v>
      </c>
      <c r="H2" s="1" t="s">
        <v>396</v>
      </c>
      <c r="I2" s="1" t="s">
        <v>397</v>
      </c>
      <c r="J2" s="1" t="s">
        <v>391</v>
      </c>
      <c r="K2" s="73" t="s">
        <v>398</v>
      </c>
      <c r="L2" s="73" t="s">
        <v>397</v>
      </c>
      <c r="M2" s="1" t="s">
        <v>399</v>
      </c>
      <c r="N2" s="1" t="s">
        <v>400</v>
      </c>
      <c r="O2" s="1" t="s">
        <v>391</v>
      </c>
      <c r="P2" s="1" t="s">
        <v>398</v>
      </c>
      <c r="Q2" s="1" t="s">
        <v>399</v>
      </c>
      <c r="R2" s="79" t="s">
        <v>382</v>
      </c>
      <c r="S2" s="79"/>
      <c r="T2" s="57" t="s">
        <v>397</v>
      </c>
      <c r="U2" s="57" t="s">
        <v>391</v>
      </c>
      <c r="V2" s="57" t="s">
        <v>398</v>
      </c>
      <c r="W2" s="57" t="s">
        <v>397</v>
      </c>
      <c r="X2" s="57" t="s">
        <v>399</v>
      </c>
      <c r="Y2" s="57" t="s">
        <v>399</v>
      </c>
      <c r="Z2" s="57" t="s">
        <v>393</v>
      </c>
      <c r="AA2" s="57" t="s">
        <v>398</v>
      </c>
      <c r="AB2" s="57" t="s">
        <v>401</v>
      </c>
      <c r="AC2" s="57" t="s">
        <v>382</v>
      </c>
      <c r="AD2" s="79" t="s">
        <v>402</v>
      </c>
      <c r="AE2" s="79" t="s">
        <v>403</v>
      </c>
      <c r="AH2" s="73"/>
      <c r="AL2" s="1"/>
      <c r="AO2" s="1"/>
      <c r="AQ2" s="1"/>
      <c r="AR2" s="1"/>
      <c r="AS2" s="1"/>
      <c r="AT2" s="1"/>
    </row>
    <row r="3" spans="1:46" x14ac:dyDescent="0.35">
      <c r="A3" s="8">
        <f>'book indtastning'!A2</f>
        <v>0</v>
      </c>
      <c r="B3" s="6">
        <v>1</v>
      </c>
      <c r="C3" s="6" t="str">
        <f>'book indtastning'!C2</f>
        <v>Gitte Bernhard</v>
      </c>
      <c r="D3" s="17">
        <f>'book indtastning'!T2</f>
        <v>4</v>
      </c>
      <c r="E3" s="17">
        <f>'book indtastning'!G2</f>
        <v>0</v>
      </c>
      <c r="F3" s="92">
        <f>IF(AD3&lt;$F$2,$F$2-AD3,0)</f>
        <v>0</v>
      </c>
      <c r="G3" s="92">
        <f>IF(AE3&gt;$G$2,AE3-$G$2,0)</f>
        <v>348</v>
      </c>
      <c r="H3" s="92">
        <f>IF((F3+G3)&gt;D3,D3,F3+G3)</f>
        <v>4</v>
      </c>
      <c r="I3" s="106">
        <f>T3</f>
        <v>1025</v>
      </c>
      <c r="J3" s="81">
        <f>D3*I3</f>
        <v>4100</v>
      </c>
      <c r="K3" s="93">
        <f>H3*(statestik!$E$14-statestik!$E$12)</f>
        <v>480</v>
      </c>
      <c r="L3" s="93">
        <f>J3-K3</f>
        <v>3620</v>
      </c>
      <c r="M3" s="8">
        <f>'book indtastning'!J2</f>
        <v>0</v>
      </c>
      <c r="N3" s="105">
        <f>Y3</f>
        <v>925</v>
      </c>
      <c r="O3" s="82">
        <f>D3*N3</f>
        <v>3700</v>
      </c>
      <c r="P3" s="82">
        <f>H3*(statestik!$G$14-statestik!$G$12)</f>
        <v>480</v>
      </c>
      <c r="Q3" s="82">
        <f>O3-P3</f>
        <v>3220</v>
      </c>
      <c r="R3" s="95">
        <f>IF(M3=$R$2,Q3,L3)</f>
        <v>3620</v>
      </c>
      <c r="S3" s="67"/>
      <c r="T3" s="233">
        <f>statestik!E14</f>
        <v>1025</v>
      </c>
      <c r="U3" s="70">
        <f>D3*T3</f>
        <v>4100</v>
      </c>
      <c r="V3" s="70">
        <f>H3*(statestik!$E$14-statestik!$E$12)</f>
        <v>480</v>
      </c>
      <c r="W3" s="70">
        <f>U3-V3</f>
        <v>3620</v>
      </c>
      <c r="X3" s="67" t="e">
        <f>'book indtastning'!M2</f>
        <v>#REF!</v>
      </c>
      <c r="Y3" s="234">
        <f>statestik!G14</f>
        <v>925</v>
      </c>
      <c r="Z3" s="94">
        <f>D3*Y3</f>
        <v>3700</v>
      </c>
      <c r="AA3" s="74">
        <f>H3*(statestik!$G$14-statestik!$G$12)</f>
        <v>480</v>
      </c>
      <c r="AB3" s="95">
        <f>Z3-AA3</f>
        <v>3220</v>
      </c>
      <c r="AC3" s="94" t="e">
        <f>IF(X3=$AC$2,AB3,W3)</f>
        <v>#REF!</v>
      </c>
      <c r="AD3" s="80">
        <f>'book indtastning'!O2</f>
        <v>45502</v>
      </c>
      <c r="AE3" s="80">
        <f>'book indtastning'!P2</f>
        <v>45506</v>
      </c>
      <c r="AF3" s="7"/>
      <c r="AG3" s="70"/>
      <c r="AH3" s="76"/>
      <c r="AI3" s="9"/>
      <c r="AJ3" s="16"/>
      <c r="AK3" s="78"/>
      <c r="AL3" s="10"/>
      <c r="AM3" s="12"/>
      <c r="AN3" s="15"/>
      <c r="AO3" s="14"/>
      <c r="AP3" s="11"/>
      <c r="AQ3" s="10"/>
      <c r="AR3" s="10"/>
      <c r="AS3" s="10"/>
      <c r="AT3" s="6"/>
    </row>
    <row r="4" spans="1:46" x14ac:dyDescent="0.35">
      <c r="A4" s="8">
        <f>'book indtastning'!A3</f>
        <v>0</v>
      </c>
      <c r="B4" s="6">
        <v>2</v>
      </c>
      <c r="C4" s="6" t="str">
        <f>'book indtastning'!C3</f>
        <v xml:space="preserve">Henrik </v>
      </c>
      <c r="D4" s="17">
        <f>'book indtastning'!T3</f>
        <v>7</v>
      </c>
      <c r="E4" s="17">
        <f>'book indtastning'!G3</f>
        <v>1</v>
      </c>
      <c r="F4" s="92">
        <f t="shared" ref="F4:F8" si="0">IF(AD4&lt;$F$2,$F$2-AD4,0)</f>
        <v>36</v>
      </c>
      <c r="G4" s="92">
        <f t="shared" ref="G4:G8" si="1">IF(AE4&gt;$G$2,AE4-$G$2,0)</f>
        <v>266</v>
      </c>
      <c r="H4" s="92">
        <f t="shared" ref="H4:H8" si="2">IF((F4+G4)&gt;D4,D4,F4+G4)</f>
        <v>7</v>
      </c>
      <c r="I4" s="106">
        <f t="shared" ref="I4:I67" si="3">T4</f>
        <v>1025</v>
      </c>
      <c r="J4" s="81">
        <f>D4*I4</f>
        <v>7175</v>
      </c>
      <c r="K4" s="93">
        <f>H4*(statestik!$E$14-statestik!$E$12)</f>
        <v>840</v>
      </c>
      <c r="L4" s="93">
        <f t="shared" ref="L4:L8" si="4">J4-K4</f>
        <v>6335</v>
      </c>
      <c r="M4" s="8">
        <f>'book indtastning'!J3</f>
        <v>0</v>
      </c>
      <c r="N4" s="105">
        <f t="shared" ref="N4:N67" si="5">Y4</f>
        <v>925</v>
      </c>
      <c r="O4" s="82">
        <f>D4*N4</f>
        <v>6475</v>
      </c>
      <c r="P4" s="82">
        <f>H4*(statestik!$G$14-statestik!$G$12)</f>
        <v>840</v>
      </c>
      <c r="Q4" s="82">
        <f t="shared" ref="Q4:Q8" si="6">O4-P4</f>
        <v>5635</v>
      </c>
      <c r="R4" s="95">
        <f t="shared" ref="R4:R8" si="7">IF(M4=$R$2,Q4,L4)</f>
        <v>6335</v>
      </c>
      <c r="S4" s="67"/>
      <c r="T4" s="233">
        <f>T3</f>
        <v>1025</v>
      </c>
      <c r="U4" s="70">
        <f>D4*T4</f>
        <v>7175</v>
      </c>
      <c r="V4" s="70">
        <f>H4*(statestik!$E$14-statestik!$E$12)</f>
        <v>840</v>
      </c>
      <c r="W4" s="70">
        <f>U4-V4</f>
        <v>6335</v>
      </c>
      <c r="X4" s="67" t="e">
        <f>'book indtastning'!M3</f>
        <v>#REF!</v>
      </c>
      <c r="Y4" s="234">
        <f>Y3</f>
        <v>925</v>
      </c>
      <c r="Z4" s="94">
        <f>D4*Y4</f>
        <v>6475</v>
      </c>
      <c r="AA4" s="74">
        <f>H4*(statestik!$G$14-statestik!$G$12)</f>
        <v>840</v>
      </c>
      <c r="AB4" s="95">
        <f>Z4-AA4</f>
        <v>5635</v>
      </c>
      <c r="AC4" s="94" t="e">
        <f t="shared" ref="AC4:AC8" si="8">IF(X4=$AC$2,AB4,W4)</f>
        <v>#REF!</v>
      </c>
      <c r="AD4" s="80">
        <f>'book indtastning'!O3</f>
        <v>45417</v>
      </c>
      <c r="AE4" s="80">
        <f>'book indtastning'!P3</f>
        <v>45424</v>
      </c>
      <c r="AF4" s="7"/>
      <c r="AG4" s="75"/>
      <c r="AH4" s="76"/>
      <c r="AI4" s="9"/>
      <c r="AJ4" s="16"/>
      <c r="AK4" s="78"/>
      <c r="AL4" s="10"/>
      <c r="AM4" s="12"/>
      <c r="AN4" s="15"/>
      <c r="AO4" s="14"/>
      <c r="AP4" s="11"/>
      <c r="AQ4" s="10"/>
      <c r="AR4" s="10"/>
      <c r="AS4" s="10"/>
      <c r="AT4" s="6"/>
    </row>
    <row r="5" spans="1:46" x14ac:dyDescent="0.35">
      <c r="A5" s="8">
        <f>'book indtastning'!A4</f>
        <v>0</v>
      </c>
      <c r="B5" s="6">
        <v>3</v>
      </c>
      <c r="C5" s="6" t="str">
        <f>'book indtastning'!C4</f>
        <v xml:space="preserve">Henrik </v>
      </c>
      <c r="D5" s="17">
        <f>'book indtastning'!T4</f>
        <v>14</v>
      </c>
      <c r="E5" s="17">
        <f>'book indtastning'!G4</f>
        <v>1</v>
      </c>
      <c r="F5" s="92">
        <f t="shared" si="0"/>
        <v>0</v>
      </c>
      <c r="G5" s="92">
        <f t="shared" si="1"/>
        <v>343</v>
      </c>
      <c r="H5" s="92">
        <f t="shared" si="2"/>
        <v>14</v>
      </c>
      <c r="I5" s="106">
        <f t="shared" si="3"/>
        <v>1025</v>
      </c>
      <c r="J5" s="81">
        <f t="shared" ref="J5:J8" si="9">D5*I5</f>
        <v>14350</v>
      </c>
      <c r="K5" s="93">
        <f>H5*(statestik!$E$14-statestik!$E$12)</f>
        <v>1680</v>
      </c>
      <c r="L5" s="93">
        <f t="shared" si="4"/>
        <v>12670</v>
      </c>
      <c r="M5" s="8">
        <f>'book indtastning'!J4</f>
        <v>0</v>
      </c>
      <c r="N5" s="105">
        <f t="shared" si="5"/>
        <v>925</v>
      </c>
      <c r="O5" s="82">
        <f t="shared" ref="O5:O8" si="10">D5*N5</f>
        <v>12950</v>
      </c>
      <c r="P5" s="82">
        <f>H5*(statestik!$G$14-statestik!$G$12)</f>
        <v>1680</v>
      </c>
      <c r="Q5" s="82">
        <f t="shared" si="6"/>
        <v>11270</v>
      </c>
      <c r="R5" s="95">
        <f t="shared" si="7"/>
        <v>12670</v>
      </c>
      <c r="S5" s="67"/>
      <c r="T5" s="233">
        <f t="shared" ref="T5:T68" si="11">T4</f>
        <v>1025</v>
      </c>
      <c r="U5" s="70">
        <f t="shared" ref="U5:U8" si="12">D5*T5</f>
        <v>14350</v>
      </c>
      <c r="V5" s="70">
        <f>H5*(statestik!$E$14-statestik!$E$12)</f>
        <v>1680</v>
      </c>
      <c r="W5" s="70">
        <f t="shared" ref="W5:W8" si="13">U5-V5</f>
        <v>12670</v>
      </c>
      <c r="X5" s="67" t="e">
        <f>'book indtastning'!M4</f>
        <v>#REF!</v>
      </c>
      <c r="Y5" s="234">
        <f t="shared" ref="Y5:Y68" si="14">Y4</f>
        <v>925</v>
      </c>
      <c r="Z5" s="94">
        <f t="shared" ref="Z5:Z8" si="15">D5*Y5</f>
        <v>12950</v>
      </c>
      <c r="AA5" s="74">
        <f>H5*(statestik!$G$14-statestik!$G$12)</f>
        <v>1680</v>
      </c>
      <c r="AB5" s="95">
        <f t="shared" ref="AB5:AB8" si="16">Z5-AA5</f>
        <v>11270</v>
      </c>
      <c r="AC5" s="94" t="e">
        <f t="shared" si="8"/>
        <v>#REF!</v>
      </c>
      <c r="AD5" s="80">
        <f>'book indtastning'!O4</f>
        <v>45487</v>
      </c>
      <c r="AE5" s="80">
        <f>'book indtastning'!P4</f>
        <v>45501</v>
      </c>
      <c r="AF5" s="7"/>
      <c r="AG5" s="75"/>
      <c r="AH5" s="76"/>
      <c r="AI5" s="9"/>
      <c r="AJ5" s="16"/>
      <c r="AK5" s="78"/>
      <c r="AL5" s="10"/>
      <c r="AM5" s="12"/>
      <c r="AN5" s="15"/>
      <c r="AO5" s="14"/>
      <c r="AP5" s="11"/>
      <c r="AQ5" s="10"/>
      <c r="AR5" s="10"/>
      <c r="AS5" s="10"/>
      <c r="AT5" s="6"/>
    </row>
    <row r="6" spans="1:46" x14ac:dyDescent="0.35">
      <c r="A6" s="8">
        <f>'book indtastning'!A5</f>
        <v>0</v>
      </c>
      <c r="B6" s="6">
        <v>4</v>
      </c>
      <c r="C6" s="6" t="str">
        <f>'book indtastning'!C5</f>
        <v>Susanne &amp; Erik xx</v>
      </c>
      <c r="D6" s="17">
        <f>'book indtastning'!T5</f>
        <v>7</v>
      </c>
      <c r="E6" s="17">
        <f>'book indtastning'!G5</f>
        <v>1</v>
      </c>
      <c r="F6" s="92">
        <f t="shared" si="0"/>
        <v>0</v>
      </c>
      <c r="G6" s="92">
        <f t="shared" si="1"/>
        <v>328</v>
      </c>
      <c r="H6" s="92">
        <f t="shared" si="2"/>
        <v>7</v>
      </c>
      <c r="I6" s="106">
        <f t="shared" si="3"/>
        <v>1025</v>
      </c>
      <c r="J6" s="81">
        <f t="shared" si="9"/>
        <v>7175</v>
      </c>
      <c r="K6" s="93">
        <f>H6*(statestik!$E$14-statestik!$E$12)</f>
        <v>840</v>
      </c>
      <c r="L6" s="93">
        <f t="shared" si="4"/>
        <v>6335</v>
      </c>
      <c r="M6" s="8">
        <f>'book indtastning'!J5</f>
        <v>0</v>
      </c>
      <c r="N6" s="105">
        <f t="shared" si="5"/>
        <v>925</v>
      </c>
      <c r="O6" s="82">
        <f t="shared" si="10"/>
        <v>6475</v>
      </c>
      <c r="P6" s="82">
        <f>H6*(statestik!$G$14-statestik!$G$12)</f>
        <v>840</v>
      </c>
      <c r="Q6" s="82">
        <f t="shared" si="6"/>
        <v>5635</v>
      </c>
      <c r="R6" s="95">
        <f t="shared" si="7"/>
        <v>6335</v>
      </c>
      <c r="S6" s="67"/>
      <c r="T6" s="233">
        <f t="shared" si="11"/>
        <v>1025</v>
      </c>
      <c r="U6" s="70">
        <f t="shared" si="12"/>
        <v>7175</v>
      </c>
      <c r="V6" s="70">
        <f>H6*(statestik!$E$14-statestik!$E$12)</f>
        <v>840</v>
      </c>
      <c r="W6" s="70">
        <f t="shared" si="13"/>
        <v>6335</v>
      </c>
      <c r="X6" s="67" t="e">
        <f>'book indtastning'!M5</f>
        <v>#REF!</v>
      </c>
      <c r="Y6" s="234">
        <f t="shared" si="14"/>
        <v>925</v>
      </c>
      <c r="Z6" s="94">
        <f t="shared" si="15"/>
        <v>6475</v>
      </c>
      <c r="AA6" s="74">
        <f>H6*(statestik!$G$14-statestik!$G$12)</f>
        <v>840</v>
      </c>
      <c r="AB6" s="95">
        <f t="shared" si="16"/>
        <v>5635</v>
      </c>
      <c r="AC6" s="94" t="e">
        <f t="shared" si="8"/>
        <v>#REF!</v>
      </c>
      <c r="AD6" s="80">
        <f>'book indtastning'!O5</f>
        <v>45479</v>
      </c>
      <c r="AE6" s="80">
        <f>'book indtastning'!P5</f>
        <v>45486</v>
      </c>
      <c r="AF6" s="7"/>
      <c r="AG6" s="75"/>
      <c r="AH6" s="76"/>
      <c r="AI6" s="9"/>
      <c r="AJ6" s="16"/>
      <c r="AK6" s="78"/>
      <c r="AL6" s="10"/>
      <c r="AM6" s="12"/>
      <c r="AN6" s="15"/>
      <c r="AO6" s="14"/>
      <c r="AP6" s="11"/>
      <c r="AQ6" s="10"/>
      <c r="AR6" s="10"/>
      <c r="AS6" s="10"/>
      <c r="AT6" s="6"/>
    </row>
    <row r="7" spans="1:46" x14ac:dyDescent="0.35">
      <c r="A7" s="8">
        <f>'book indtastning'!A6</f>
        <v>0</v>
      </c>
      <c r="B7" s="6">
        <v>5</v>
      </c>
      <c r="C7" s="6" t="str">
        <f>'book indtastning'!C6</f>
        <v>Sonja Schulz</v>
      </c>
      <c r="D7" s="17">
        <f>'book indtastning'!T6</f>
        <v>7</v>
      </c>
      <c r="E7" s="17">
        <f>'book indtastning'!G6</f>
        <v>1</v>
      </c>
      <c r="F7" s="92">
        <f t="shared" si="0"/>
        <v>0</v>
      </c>
      <c r="G7" s="92">
        <f t="shared" si="1"/>
        <v>412</v>
      </c>
      <c r="H7" s="92">
        <f t="shared" si="2"/>
        <v>7</v>
      </c>
      <c r="I7" s="106">
        <f t="shared" si="3"/>
        <v>1025</v>
      </c>
      <c r="J7" s="81">
        <f t="shared" si="9"/>
        <v>7175</v>
      </c>
      <c r="K7" s="93">
        <f>H7*(statestik!$E$14-statestik!$E$12)</f>
        <v>840</v>
      </c>
      <c r="L7" s="93">
        <f t="shared" si="4"/>
        <v>6335</v>
      </c>
      <c r="M7" s="8">
        <f>'book indtastning'!J6</f>
        <v>0</v>
      </c>
      <c r="N7" s="105">
        <f t="shared" si="5"/>
        <v>925</v>
      </c>
      <c r="O7" s="82">
        <f t="shared" si="10"/>
        <v>6475</v>
      </c>
      <c r="P7" s="82">
        <f>H7*(statestik!$G$14-statestik!$G$12)</f>
        <v>840</v>
      </c>
      <c r="Q7" s="82">
        <f t="shared" si="6"/>
        <v>5635</v>
      </c>
      <c r="R7" s="95">
        <f t="shared" si="7"/>
        <v>6335</v>
      </c>
      <c r="S7" s="67"/>
      <c r="T7" s="233">
        <f t="shared" si="11"/>
        <v>1025</v>
      </c>
      <c r="U7" s="70">
        <f t="shared" si="12"/>
        <v>7175</v>
      </c>
      <c r="V7" s="70">
        <f>H7*(statestik!$E$14-statestik!$E$12)</f>
        <v>840</v>
      </c>
      <c r="W7" s="70">
        <f t="shared" si="13"/>
        <v>6335</v>
      </c>
      <c r="X7" s="67" t="e">
        <f>'book indtastning'!M6</f>
        <v>#REF!</v>
      </c>
      <c r="Y7" s="234">
        <f t="shared" si="14"/>
        <v>925</v>
      </c>
      <c r="Z7" s="94">
        <f t="shared" si="15"/>
        <v>6475</v>
      </c>
      <c r="AA7" s="74">
        <f>H7*(statestik!$G$14-statestik!$G$12)</f>
        <v>840</v>
      </c>
      <c r="AB7" s="95">
        <f t="shared" si="16"/>
        <v>5635</v>
      </c>
      <c r="AC7" s="94" t="e">
        <f t="shared" si="8"/>
        <v>#REF!</v>
      </c>
      <c r="AD7" s="80">
        <f>'book indtastning'!O6</f>
        <v>45563</v>
      </c>
      <c r="AE7" s="80">
        <f>'book indtastning'!P6</f>
        <v>45570</v>
      </c>
      <c r="AF7" s="7"/>
      <c r="AG7" s="8"/>
      <c r="AH7" s="76"/>
      <c r="AI7" s="9"/>
      <c r="AJ7" s="16"/>
      <c r="AK7" s="78"/>
      <c r="AL7" s="10"/>
      <c r="AM7" s="12"/>
      <c r="AN7" s="15"/>
      <c r="AO7" s="14"/>
      <c r="AP7" s="11"/>
      <c r="AQ7" s="10"/>
      <c r="AR7" s="10"/>
      <c r="AS7" s="10"/>
      <c r="AT7" s="6"/>
    </row>
    <row r="8" spans="1:46" x14ac:dyDescent="0.35">
      <c r="A8" s="8">
        <f>'book indtastning'!A7</f>
        <v>0</v>
      </c>
      <c r="B8" s="6">
        <v>6</v>
      </c>
      <c r="C8" s="6" t="str">
        <f>'book indtastning'!C7</f>
        <v>Nulle &amp;co</v>
      </c>
      <c r="D8" s="17">
        <f>'book indtastning'!T7</f>
        <v>3</v>
      </c>
      <c r="E8" s="17">
        <f>'book indtastning'!G7</f>
        <v>2</v>
      </c>
      <c r="F8" s="92">
        <f t="shared" si="0"/>
        <v>0</v>
      </c>
      <c r="G8" s="92">
        <f t="shared" si="1"/>
        <v>306</v>
      </c>
      <c r="H8" s="92">
        <f t="shared" si="2"/>
        <v>3</v>
      </c>
      <c r="I8" s="106">
        <f t="shared" si="3"/>
        <v>1025</v>
      </c>
      <c r="J8" s="81">
        <f t="shared" si="9"/>
        <v>3075</v>
      </c>
      <c r="K8" s="93">
        <f>H8*(statestik!$E$14-statestik!$E$12)</f>
        <v>360</v>
      </c>
      <c r="L8" s="93">
        <f t="shared" si="4"/>
        <v>2715</v>
      </c>
      <c r="M8" s="8">
        <f>'book indtastning'!J7</f>
        <v>0</v>
      </c>
      <c r="N8" s="105">
        <f t="shared" si="5"/>
        <v>925</v>
      </c>
      <c r="O8" s="82">
        <f t="shared" si="10"/>
        <v>2775</v>
      </c>
      <c r="P8" s="82">
        <f>H8*(statestik!$G$14-statestik!$G$12)</f>
        <v>360</v>
      </c>
      <c r="Q8" s="82">
        <f t="shared" si="6"/>
        <v>2415</v>
      </c>
      <c r="R8" s="95">
        <f t="shared" si="7"/>
        <v>2715</v>
      </c>
      <c r="S8" s="67"/>
      <c r="T8" s="233">
        <f t="shared" si="11"/>
        <v>1025</v>
      </c>
      <c r="U8" s="70">
        <f t="shared" si="12"/>
        <v>3075</v>
      </c>
      <c r="V8" s="70">
        <f>H8*(statestik!$E$14-statestik!$E$12)</f>
        <v>360</v>
      </c>
      <c r="W8" s="70">
        <f t="shared" si="13"/>
        <v>2715</v>
      </c>
      <c r="X8" s="67" t="e">
        <f>'book indtastning'!M7</f>
        <v>#REF!</v>
      </c>
      <c r="Y8" s="234">
        <f t="shared" si="14"/>
        <v>925</v>
      </c>
      <c r="Z8" s="94">
        <f t="shared" si="15"/>
        <v>2775</v>
      </c>
      <c r="AA8" s="74">
        <f>H8*(statestik!$G$14-statestik!$G$12)</f>
        <v>360</v>
      </c>
      <c r="AB8" s="95">
        <f t="shared" si="16"/>
        <v>2415</v>
      </c>
      <c r="AC8" s="94" t="e">
        <f t="shared" si="8"/>
        <v>#REF!</v>
      </c>
      <c r="AD8" s="80">
        <f>'book indtastning'!O7</f>
        <v>45461</v>
      </c>
      <c r="AE8" s="80">
        <f>'book indtastning'!P7</f>
        <v>45464</v>
      </c>
      <c r="AF8" s="7"/>
      <c r="AG8" s="8"/>
      <c r="AH8" s="76"/>
      <c r="AI8" s="9"/>
      <c r="AJ8" s="16"/>
      <c r="AK8" s="78"/>
      <c r="AL8" s="10"/>
      <c r="AM8" s="12"/>
      <c r="AN8" s="15"/>
      <c r="AO8" s="14"/>
      <c r="AP8" s="11"/>
      <c r="AQ8" s="10"/>
      <c r="AR8" s="10"/>
      <c r="AS8" s="10"/>
      <c r="AT8" s="6"/>
    </row>
    <row r="9" spans="1:46" x14ac:dyDescent="0.35">
      <c r="A9" s="8">
        <f>'book indtastning'!A8</f>
        <v>0</v>
      </c>
      <c r="B9" s="6">
        <v>7</v>
      </c>
      <c r="C9" s="6" t="str">
        <f>'book indtastning'!C8</f>
        <v>Ralf Redlich &amp; co</v>
      </c>
      <c r="D9" s="17">
        <f>'book indtastning'!T8</f>
        <v>7</v>
      </c>
      <c r="E9" s="17">
        <f>'book indtastning'!G8</f>
        <v>2</v>
      </c>
      <c r="F9" s="92">
        <f t="shared" ref="F9:F19" si="17">IF(AD9&lt;$F$2,$F$2-AD9,0)</f>
        <v>0</v>
      </c>
      <c r="G9" s="92">
        <f t="shared" ref="G9:G19" si="18">IF(AE9&gt;$G$2,AE9-$G$2,0)</f>
        <v>309</v>
      </c>
      <c r="H9" s="92">
        <f t="shared" ref="H9:H19" si="19">IF((F9+G9)&gt;D9,D9,F9+G9)</f>
        <v>7</v>
      </c>
      <c r="I9" s="106">
        <f t="shared" si="3"/>
        <v>1025</v>
      </c>
      <c r="J9" s="81">
        <f t="shared" ref="J9:J19" si="20">D9*I9</f>
        <v>7175</v>
      </c>
      <c r="K9" s="93">
        <f>H9*(statestik!$E$14-statestik!$E$12)</f>
        <v>840</v>
      </c>
      <c r="L9" s="93">
        <f t="shared" ref="L9:L19" si="21">J9-K9</f>
        <v>6335</v>
      </c>
      <c r="M9" s="8">
        <f>'book indtastning'!J8</f>
        <v>0</v>
      </c>
      <c r="N9" s="105">
        <f t="shared" si="5"/>
        <v>925</v>
      </c>
      <c r="O9" s="82">
        <f t="shared" ref="O9:O19" si="22">D9*N9</f>
        <v>6475</v>
      </c>
      <c r="P9" s="82">
        <f>H9*(statestik!$G$14-statestik!$G$12)</f>
        <v>840</v>
      </c>
      <c r="Q9" s="82">
        <f t="shared" ref="Q9:Q19" si="23">O9-P9</f>
        <v>5635</v>
      </c>
      <c r="R9" s="95">
        <f t="shared" ref="R9:R19" si="24">IF(M9=$R$2,Q9,L9)</f>
        <v>6335</v>
      </c>
      <c r="S9" s="67"/>
      <c r="T9" s="233">
        <f t="shared" si="11"/>
        <v>1025</v>
      </c>
      <c r="U9" s="70">
        <f t="shared" ref="U9:U19" si="25">D9*T9</f>
        <v>7175</v>
      </c>
      <c r="V9" s="70">
        <f>H9*(statestik!$E$14-statestik!$E$12)</f>
        <v>840</v>
      </c>
      <c r="W9" s="70">
        <f t="shared" ref="W9:W19" si="26">U9-V9</f>
        <v>6335</v>
      </c>
      <c r="X9" s="67" t="e">
        <f>'book indtastning'!M8</f>
        <v>#REF!</v>
      </c>
      <c r="Y9" s="234">
        <f t="shared" si="14"/>
        <v>925</v>
      </c>
      <c r="Z9" s="94">
        <f t="shared" ref="Z9:Z19" si="27">D9*Y9</f>
        <v>6475</v>
      </c>
      <c r="AA9" s="74">
        <f>H9*(statestik!$G$14-statestik!$G$12)</f>
        <v>840</v>
      </c>
      <c r="AB9" s="95">
        <f t="shared" ref="AB9:AB19" si="28">Z9-AA9</f>
        <v>5635</v>
      </c>
      <c r="AC9" s="94" t="e">
        <f t="shared" ref="AC9:AC19" si="29">IF(X9=$AC$2,AB9,W9)</f>
        <v>#REF!</v>
      </c>
      <c r="AD9" s="80">
        <f>'book indtastning'!O8</f>
        <v>45460</v>
      </c>
      <c r="AE9" s="80">
        <f>'book indtastning'!P8</f>
        <v>45467</v>
      </c>
      <c r="AF9" s="7"/>
      <c r="AG9" s="8"/>
      <c r="AH9" s="76"/>
      <c r="AI9" s="9"/>
      <c r="AJ9" s="16"/>
      <c r="AK9" s="78"/>
      <c r="AL9" s="10"/>
      <c r="AM9" s="12"/>
      <c r="AN9" s="15"/>
      <c r="AO9" s="14"/>
      <c r="AP9" s="11"/>
      <c r="AQ9" s="10"/>
      <c r="AR9" s="10"/>
      <c r="AS9" s="10"/>
      <c r="AT9" s="6"/>
    </row>
    <row r="10" spans="1:46" x14ac:dyDescent="0.35">
      <c r="A10" s="8">
        <f>'book indtastning'!A9</f>
        <v>0</v>
      </c>
      <c r="B10" s="6">
        <v>8</v>
      </c>
      <c r="C10" s="6" t="str">
        <f>'book indtastning'!C9</f>
        <v>Louise Hj Krøjgaard</v>
      </c>
      <c r="D10" s="17">
        <f>'book indtastning'!T9</f>
        <v>7</v>
      </c>
      <c r="E10" s="17">
        <f>'book indtastning'!G9</f>
        <v>1</v>
      </c>
      <c r="F10" s="92">
        <f t="shared" si="17"/>
        <v>0</v>
      </c>
      <c r="G10" s="92">
        <f t="shared" si="18"/>
        <v>329</v>
      </c>
      <c r="H10" s="92">
        <f t="shared" si="19"/>
        <v>7</v>
      </c>
      <c r="I10" s="106">
        <f t="shared" si="3"/>
        <v>1025</v>
      </c>
      <c r="J10" s="81">
        <f t="shared" si="20"/>
        <v>7175</v>
      </c>
      <c r="K10" s="93">
        <f>H10*(statestik!$E$14-statestik!$E$12)</f>
        <v>840</v>
      </c>
      <c r="L10" s="93">
        <f t="shared" si="21"/>
        <v>6335</v>
      </c>
      <c r="M10" s="8">
        <f>'book indtastning'!J9</f>
        <v>0</v>
      </c>
      <c r="N10" s="105">
        <f t="shared" si="5"/>
        <v>925</v>
      </c>
      <c r="O10" s="82">
        <f t="shared" si="22"/>
        <v>6475</v>
      </c>
      <c r="P10" s="82">
        <f>H10*(statestik!$G$14-statestik!$G$12)</f>
        <v>840</v>
      </c>
      <c r="Q10" s="82">
        <f t="shared" si="23"/>
        <v>5635</v>
      </c>
      <c r="R10" s="95">
        <f t="shared" si="24"/>
        <v>6335</v>
      </c>
      <c r="S10" s="67"/>
      <c r="T10" s="233">
        <f t="shared" si="11"/>
        <v>1025</v>
      </c>
      <c r="U10" s="70">
        <f t="shared" si="25"/>
        <v>7175</v>
      </c>
      <c r="V10" s="70">
        <f>H10*(statestik!$E$14-statestik!$E$12)</f>
        <v>840</v>
      </c>
      <c r="W10" s="70">
        <f t="shared" si="26"/>
        <v>6335</v>
      </c>
      <c r="X10" s="67" t="e">
        <f>'book indtastning'!M9</f>
        <v>#REF!</v>
      </c>
      <c r="Y10" s="234">
        <f t="shared" si="14"/>
        <v>925</v>
      </c>
      <c r="Z10" s="94">
        <f t="shared" si="27"/>
        <v>6475</v>
      </c>
      <c r="AA10" s="74">
        <f>H10*(statestik!$G$14-statestik!$G$12)</f>
        <v>840</v>
      </c>
      <c r="AB10" s="95">
        <f t="shared" si="28"/>
        <v>5635</v>
      </c>
      <c r="AC10" s="94" t="e">
        <f t="shared" si="29"/>
        <v>#REF!</v>
      </c>
      <c r="AD10" s="80">
        <f>'book indtastning'!O9</f>
        <v>45480</v>
      </c>
      <c r="AE10" s="80">
        <f>'book indtastning'!P9</f>
        <v>45487</v>
      </c>
      <c r="AF10" s="7"/>
      <c r="AG10" s="8"/>
      <c r="AH10" s="76"/>
      <c r="AI10" s="9"/>
      <c r="AJ10" s="16"/>
      <c r="AK10" s="78"/>
      <c r="AL10" s="10"/>
      <c r="AM10" s="12"/>
      <c r="AN10" s="15"/>
      <c r="AO10" s="14"/>
      <c r="AP10" s="11"/>
      <c r="AQ10" s="10"/>
      <c r="AR10" s="10"/>
      <c r="AS10" s="10"/>
      <c r="AT10" s="6"/>
    </row>
    <row r="11" spans="1:46" x14ac:dyDescent="0.35">
      <c r="A11" s="8">
        <f>'book indtastning'!A10</f>
        <v>0</v>
      </c>
      <c r="B11" s="6">
        <v>9</v>
      </c>
      <c r="C11" s="6" t="str">
        <f>'book indtastning'!C10</f>
        <v>Maria Aa Løvenstrøm</v>
      </c>
      <c r="D11" s="17">
        <f>'book indtastning'!T10</f>
        <v>3</v>
      </c>
      <c r="E11" s="17">
        <f>'book indtastning'!G10</f>
        <v>1</v>
      </c>
      <c r="F11" s="92">
        <f t="shared" si="17"/>
        <v>0</v>
      </c>
      <c r="G11" s="92">
        <f t="shared" si="18"/>
        <v>364</v>
      </c>
      <c r="H11" s="92">
        <f t="shared" si="19"/>
        <v>3</v>
      </c>
      <c r="I11" s="106">
        <f t="shared" si="3"/>
        <v>1025</v>
      </c>
      <c r="J11" s="81">
        <f t="shared" si="20"/>
        <v>3075</v>
      </c>
      <c r="K11" s="93">
        <f>H11*(statestik!$E$14-statestik!$E$12)</f>
        <v>360</v>
      </c>
      <c r="L11" s="93">
        <f t="shared" si="21"/>
        <v>2715</v>
      </c>
      <c r="M11" s="8">
        <f>'book indtastning'!J10</f>
        <v>0</v>
      </c>
      <c r="N11" s="105">
        <f t="shared" si="5"/>
        <v>925</v>
      </c>
      <c r="O11" s="82">
        <f t="shared" si="22"/>
        <v>2775</v>
      </c>
      <c r="P11" s="82">
        <f>H11*(statestik!$G$14-statestik!$G$12)</f>
        <v>360</v>
      </c>
      <c r="Q11" s="82">
        <f t="shared" si="23"/>
        <v>2415</v>
      </c>
      <c r="R11" s="95">
        <f t="shared" si="24"/>
        <v>2715</v>
      </c>
      <c r="S11" s="67"/>
      <c r="T11" s="233">
        <f t="shared" si="11"/>
        <v>1025</v>
      </c>
      <c r="U11" s="70">
        <f t="shared" si="25"/>
        <v>3075</v>
      </c>
      <c r="V11" s="70">
        <f>H11*(statestik!$E$14-statestik!$E$12)</f>
        <v>360</v>
      </c>
      <c r="W11" s="70">
        <f t="shared" si="26"/>
        <v>2715</v>
      </c>
      <c r="X11" s="67" t="e">
        <f>'book indtastning'!M10</f>
        <v>#REF!</v>
      </c>
      <c r="Y11" s="234">
        <f t="shared" si="14"/>
        <v>925</v>
      </c>
      <c r="Z11" s="94">
        <f t="shared" si="27"/>
        <v>2775</v>
      </c>
      <c r="AA11" s="74">
        <f>H11*(statestik!$G$14-statestik!$G$12)</f>
        <v>360</v>
      </c>
      <c r="AB11" s="95">
        <f t="shared" si="28"/>
        <v>2415</v>
      </c>
      <c r="AC11" s="94" t="e">
        <f t="shared" si="29"/>
        <v>#REF!</v>
      </c>
      <c r="AD11" s="80">
        <f>'book indtastning'!O10</f>
        <v>45519</v>
      </c>
      <c r="AE11" s="80">
        <f>'book indtastning'!P10</f>
        <v>45522</v>
      </c>
      <c r="AF11" s="7"/>
      <c r="AG11" s="8"/>
      <c r="AH11" s="76"/>
      <c r="AI11" s="9"/>
      <c r="AJ11" s="16"/>
      <c r="AK11" s="78"/>
      <c r="AL11" s="10"/>
      <c r="AM11" s="12"/>
      <c r="AN11" s="15"/>
      <c r="AO11" s="14"/>
      <c r="AP11" s="11"/>
      <c r="AQ11" s="10"/>
      <c r="AR11" s="10"/>
      <c r="AS11" s="10"/>
      <c r="AT11" s="6"/>
    </row>
    <row r="12" spans="1:46" x14ac:dyDescent="0.35">
      <c r="A12" s="8">
        <f>'book indtastning'!A11</f>
        <v>0</v>
      </c>
      <c r="B12" s="6">
        <v>10</v>
      </c>
      <c r="C12" s="6" t="str">
        <f>'book indtastning'!C11</f>
        <v>Anette Jeppesen</v>
      </c>
      <c r="D12" s="17">
        <f>'book indtastning'!T11</f>
        <v>3</v>
      </c>
      <c r="E12" s="17">
        <f>'book indtastning'!G11</f>
        <v>1</v>
      </c>
      <c r="F12" s="92">
        <f t="shared" si="17"/>
        <v>26</v>
      </c>
      <c r="G12" s="92">
        <f t="shared" si="18"/>
        <v>272</v>
      </c>
      <c r="H12" s="92">
        <f t="shared" si="19"/>
        <v>3</v>
      </c>
      <c r="I12" s="106">
        <f t="shared" si="3"/>
        <v>1025</v>
      </c>
      <c r="J12" s="81">
        <f t="shared" si="20"/>
        <v>3075</v>
      </c>
      <c r="K12" s="93">
        <f>H12*(statestik!$E$14-statestik!$E$12)</f>
        <v>360</v>
      </c>
      <c r="L12" s="93">
        <f t="shared" si="21"/>
        <v>2715</v>
      </c>
      <c r="M12" s="8">
        <f>'book indtastning'!J11</f>
        <v>0</v>
      </c>
      <c r="N12" s="105">
        <f t="shared" si="5"/>
        <v>925</v>
      </c>
      <c r="O12" s="82">
        <f t="shared" si="22"/>
        <v>2775</v>
      </c>
      <c r="P12" s="82">
        <f>H12*(statestik!$G$14-statestik!$G$12)</f>
        <v>360</v>
      </c>
      <c r="Q12" s="82">
        <f t="shared" si="23"/>
        <v>2415</v>
      </c>
      <c r="R12" s="95">
        <f t="shared" si="24"/>
        <v>2715</v>
      </c>
      <c r="S12" s="67"/>
      <c r="T12" s="233">
        <f t="shared" si="11"/>
        <v>1025</v>
      </c>
      <c r="U12" s="70">
        <f t="shared" si="25"/>
        <v>3075</v>
      </c>
      <c r="V12" s="70">
        <f>H12*(statestik!$E$14-statestik!$E$12)</f>
        <v>360</v>
      </c>
      <c r="W12" s="70">
        <f t="shared" si="26"/>
        <v>2715</v>
      </c>
      <c r="X12" s="67" t="e">
        <f>'book indtastning'!M11</f>
        <v>#REF!</v>
      </c>
      <c r="Y12" s="234">
        <f t="shared" si="14"/>
        <v>925</v>
      </c>
      <c r="Z12" s="94">
        <f t="shared" si="27"/>
        <v>2775</v>
      </c>
      <c r="AA12" s="74">
        <f>H12*(statestik!$G$14-statestik!$G$12)</f>
        <v>360</v>
      </c>
      <c r="AB12" s="95">
        <f t="shared" si="28"/>
        <v>2415</v>
      </c>
      <c r="AC12" s="94" t="e">
        <f t="shared" si="29"/>
        <v>#REF!</v>
      </c>
      <c r="AD12" s="80">
        <f>'book indtastning'!O11</f>
        <v>45427</v>
      </c>
      <c r="AE12" s="80">
        <f>'book indtastning'!P11</f>
        <v>45430</v>
      </c>
      <c r="AF12" s="7"/>
      <c r="AG12" s="8"/>
      <c r="AH12" s="76"/>
      <c r="AI12" s="9"/>
      <c r="AJ12" s="16"/>
      <c r="AK12" s="78"/>
      <c r="AL12" s="10"/>
      <c r="AM12" s="12"/>
      <c r="AN12" s="15"/>
      <c r="AO12" s="14"/>
      <c r="AP12" s="11"/>
      <c r="AQ12" s="10"/>
      <c r="AR12" s="10"/>
      <c r="AS12" s="10"/>
      <c r="AT12" s="6"/>
    </row>
    <row r="13" spans="1:46" x14ac:dyDescent="0.35">
      <c r="A13" s="8">
        <f>'book indtastning'!A12</f>
        <v>0</v>
      </c>
      <c r="B13" s="6">
        <v>11</v>
      </c>
      <c r="C13" s="6" t="str">
        <f>'book indtastning'!C12</f>
        <v>Brian Skov</v>
      </c>
      <c r="D13" s="17">
        <f>'book indtastning'!T12</f>
        <v>7</v>
      </c>
      <c r="E13" s="17">
        <f>'book indtastning'!G12</f>
        <v>1</v>
      </c>
      <c r="F13" s="92">
        <f t="shared" si="17"/>
        <v>0</v>
      </c>
      <c r="G13" s="92">
        <f t="shared" si="18"/>
        <v>322</v>
      </c>
      <c r="H13" s="92">
        <f t="shared" si="19"/>
        <v>7</v>
      </c>
      <c r="I13" s="106">
        <f t="shared" si="3"/>
        <v>1025</v>
      </c>
      <c r="J13" s="81">
        <f t="shared" si="20"/>
        <v>7175</v>
      </c>
      <c r="K13" s="93">
        <f>H13*(statestik!$E$14-statestik!$E$12)</f>
        <v>840</v>
      </c>
      <c r="L13" s="93">
        <f t="shared" si="21"/>
        <v>6335</v>
      </c>
      <c r="M13" s="8">
        <f>'book indtastning'!J12</f>
        <v>0</v>
      </c>
      <c r="N13" s="105">
        <f t="shared" si="5"/>
        <v>925</v>
      </c>
      <c r="O13" s="82">
        <f t="shared" si="22"/>
        <v>6475</v>
      </c>
      <c r="P13" s="82">
        <f>H13*(statestik!$G$14-statestik!$G$12)</f>
        <v>840</v>
      </c>
      <c r="Q13" s="82">
        <f t="shared" si="23"/>
        <v>5635</v>
      </c>
      <c r="R13" s="95">
        <f t="shared" si="24"/>
        <v>6335</v>
      </c>
      <c r="S13" s="67"/>
      <c r="T13" s="233">
        <f t="shared" si="11"/>
        <v>1025</v>
      </c>
      <c r="U13" s="70">
        <f t="shared" si="25"/>
        <v>7175</v>
      </c>
      <c r="V13" s="70">
        <f>H13*(statestik!$E$14-statestik!$E$12)</f>
        <v>840</v>
      </c>
      <c r="W13" s="70">
        <f t="shared" si="26"/>
        <v>6335</v>
      </c>
      <c r="X13" s="67" t="e">
        <f>'book indtastning'!M12</f>
        <v>#REF!</v>
      </c>
      <c r="Y13" s="234">
        <f t="shared" si="14"/>
        <v>925</v>
      </c>
      <c r="Z13" s="94">
        <f t="shared" si="27"/>
        <v>6475</v>
      </c>
      <c r="AA13" s="74">
        <f>H13*(statestik!$G$14-statestik!$G$12)</f>
        <v>840</v>
      </c>
      <c r="AB13" s="95">
        <f t="shared" si="28"/>
        <v>5635</v>
      </c>
      <c r="AC13" s="94" t="e">
        <f t="shared" si="29"/>
        <v>#REF!</v>
      </c>
      <c r="AD13" s="80">
        <f>'book indtastning'!O12</f>
        <v>45473</v>
      </c>
      <c r="AE13" s="80">
        <f>'book indtastning'!P12</f>
        <v>45480</v>
      </c>
      <c r="AF13" s="7"/>
      <c r="AG13" s="8"/>
      <c r="AH13" s="76"/>
      <c r="AI13" s="9"/>
      <c r="AJ13" s="16"/>
      <c r="AK13" s="78"/>
      <c r="AL13" s="10"/>
      <c r="AM13" s="12"/>
      <c r="AN13" s="15"/>
      <c r="AO13" s="14"/>
      <c r="AP13" s="11"/>
      <c r="AQ13" s="10"/>
      <c r="AR13" s="10"/>
      <c r="AS13" s="10"/>
      <c r="AT13" s="6"/>
    </row>
    <row r="14" spans="1:46" x14ac:dyDescent="0.35">
      <c r="A14" s="8">
        <f>'book indtastning'!A13</f>
        <v>0</v>
      </c>
      <c r="B14" s="6">
        <v>12</v>
      </c>
      <c r="C14" s="6" t="str">
        <f>'book indtastning'!C13</f>
        <v>Dorte Strøm</v>
      </c>
      <c r="D14" s="17">
        <f>'book indtastning'!T13</f>
        <v>5</v>
      </c>
      <c r="E14" s="17">
        <f>'book indtastning'!G13</f>
        <v>1</v>
      </c>
      <c r="F14" s="92">
        <f t="shared" si="17"/>
        <v>0</v>
      </c>
      <c r="G14" s="92">
        <f t="shared" si="18"/>
        <v>400</v>
      </c>
      <c r="H14" s="92">
        <f t="shared" si="19"/>
        <v>5</v>
      </c>
      <c r="I14" s="106">
        <f t="shared" si="3"/>
        <v>1025</v>
      </c>
      <c r="J14" s="81">
        <f t="shared" si="20"/>
        <v>5125</v>
      </c>
      <c r="K14" s="93">
        <f>H14*(statestik!$E$14-statestik!$E$12)</f>
        <v>600</v>
      </c>
      <c r="L14" s="93">
        <f t="shared" si="21"/>
        <v>4525</v>
      </c>
      <c r="M14" s="8">
        <f>'book indtastning'!J13</f>
        <v>0</v>
      </c>
      <c r="N14" s="105">
        <f t="shared" si="5"/>
        <v>925</v>
      </c>
      <c r="O14" s="82">
        <f t="shared" si="22"/>
        <v>4625</v>
      </c>
      <c r="P14" s="82">
        <f>H14*(statestik!$G$14-statestik!$G$12)</f>
        <v>600</v>
      </c>
      <c r="Q14" s="82">
        <f t="shared" si="23"/>
        <v>4025</v>
      </c>
      <c r="R14" s="95">
        <f t="shared" si="24"/>
        <v>4525</v>
      </c>
      <c r="S14" s="67"/>
      <c r="T14" s="233">
        <f t="shared" si="11"/>
        <v>1025</v>
      </c>
      <c r="U14" s="70">
        <f t="shared" si="25"/>
        <v>5125</v>
      </c>
      <c r="V14" s="70">
        <f>H14*(statestik!$E$14-statestik!$E$12)</f>
        <v>600</v>
      </c>
      <c r="W14" s="70">
        <f t="shared" si="26"/>
        <v>4525</v>
      </c>
      <c r="X14" s="67" t="e">
        <f>'book indtastning'!M13</f>
        <v>#REF!</v>
      </c>
      <c r="Y14" s="234">
        <f t="shared" si="14"/>
        <v>925</v>
      </c>
      <c r="Z14" s="94">
        <f t="shared" si="27"/>
        <v>4625</v>
      </c>
      <c r="AA14" s="74">
        <f>H14*(statestik!$G$14-statestik!$G$12)</f>
        <v>600</v>
      </c>
      <c r="AB14" s="95">
        <f t="shared" si="28"/>
        <v>4025</v>
      </c>
      <c r="AC14" s="94" t="e">
        <f t="shared" si="29"/>
        <v>#REF!</v>
      </c>
      <c r="AD14" s="80">
        <f>'book indtastning'!O13</f>
        <v>45553</v>
      </c>
      <c r="AE14" s="80">
        <f>'book indtastning'!P13</f>
        <v>45558</v>
      </c>
      <c r="AF14" s="7"/>
      <c r="AG14" s="8"/>
      <c r="AH14" s="76"/>
      <c r="AI14" s="9"/>
      <c r="AJ14" s="16"/>
      <c r="AK14" s="78"/>
      <c r="AL14" s="10"/>
      <c r="AM14" s="12"/>
      <c r="AN14" s="15"/>
      <c r="AO14" s="14"/>
      <c r="AP14" s="11"/>
      <c r="AQ14" s="10"/>
      <c r="AR14" s="10"/>
      <c r="AS14" s="10"/>
      <c r="AT14" s="6"/>
    </row>
    <row r="15" spans="1:46" x14ac:dyDescent="0.35">
      <c r="A15" s="8">
        <f>'book indtastning'!A14</f>
        <v>0</v>
      </c>
      <c r="B15" s="6">
        <v>13</v>
      </c>
      <c r="C15" s="6" t="str">
        <f>'book indtastning'!C14</f>
        <v>Niels E Rasmussen</v>
      </c>
      <c r="D15" s="17">
        <f>'book indtastning'!T14</f>
        <v>5</v>
      </c>
      <c r="E15" s="17">
        <f>'book indtastning'!G14</f>
        <v>1</v>
      </c>
      <c r="F15" s="92">
        <f t="shared" si="17"/>
        <v>30</v>
      </c>
      <c r="G15" s="92">
        <f t="shared" si="18"/>
        <v>270</v>
      </c>
      <c r="H15" s="92">
        <f t="shared" si="19"/>
        <v>5</v>
      </c>
      <c r="I15" s="106">
        <f t="shared" si="3"/>
        <v>1025</v>
      </c>
      <c r="J15" s="81">
        <f t="shared" si="20"/>
        <v>5125</v>
      </c>
      <c r="K15" s="93">
        <f>H15*(statestik!$E$14-statestik!$E$12)</f>
        <v>600</v>
      </c>
      <c r="L15" s="93">
        <f t="shared" si="21"/>
        <v>4525</v>
      </c>
      <c r="M15" s="8">
        <f>'book indtastning'!J14</f>
        <v>0</v>
      </c>
      <c r="N15" s="105">
        <f t="shared" si="5"/>
        <v>925</v>
      </c>
      <c r="O15" s="82">
        <f t="shared" si="22"/>
        <v>4625</v>
      </c>
      <c r="P15" s="82">
        <f>H15*(statestik!$G$14-statestik!$G$12)</f>
        <v>600</v>
      </c>
      <c r="Q15" s="82">
        <f t="shared" si="23"/>
        <v>4025</v>
      </c>
      <c r="R15" s="95">
        <f t="shared" si="24"/>
        <v>4525</v>
      </c>
      <c r="S15" s="67"/>
      <c r="T15" s="233">
        <f t="shared" si="11"/>
        <v>1025</v>
      </c>
      <c r="U15" s="70">
        <f t="shared" si="25"/>
        <v>5125</v>
      </c>
      <c r="V15" s="70">
        <f>H15*(statestik!$E$14-statestik!$E$12)</f>
        <v>600</v>
      </c>
      <c r="W15" s="70">
        <f t="shared" si="26"/>
        <v>4525</v>
      </c>
      <c r="X15" s="67" t="e">
        <f>'book indtastning'!M14</f>
        <v>#REF!</v>
      </c>
      <c r="Y15" s="234">
        <f t="shared" si="14"/>
        <v>925</v>
      </c>
      <c r="Z15" s="94">
        <f t="shared" si="27"/>
        <v>4625</v>
      </c>
      <c r="AA15" s="74">
        <f>H15*(statestik!$G$14-statestik!$G$12)</f>
        <v>600</v>
      </c>
      <c r="AB15" s="95">
        <f t="shared" si="28"/>
        <v>4025</v>
      </c>
      <c r="AC15" s="94" t="e">
        <f t="shared" si="29"/>
        <v>#REF!</v>
      </c>
      <c r="AD15" s="80">
        <f>'book indtastning'!O14</f>
        <v>45423</v>
      </c>
      <c r="AE15" s="80">
        <f>'book indtastning'!P14</f>
        <v>45428</v>
      </c>
      <c r="AF15" s="7"/>
      <c r="AG15" s="8"/>
      <c r="AH15" s="76"/>
      <c r="AI15" s="9"/>
      <c r="AJ15" s="16"/>
      <c r="AK15" s="78"/>
      <c r="AL15" s="10"/>
      <c r="AM15" s="12"/>
      <c r="AN15" s="15"/>
      <c r="AO15" s="14"/>
      <c r="AP15" s="11"/>
      <c r="AQ15" s="10"/>
      <c r="AR15" s="10"/>
      <c r="AS15" s="10"/>
      <c r="AT15" s="6"/>
    </row>
    <row r="16" spans="1:46" x14ac:dyDescent="0.35">
      <c r="A16" s="8">
        <f>'book indtastning'!A15</f>
        <v>0</v>
      </c>
      <c r="B16" s="6">
        <v>14</v>
      </c>
      <c r="C16" s="6" t="str">
        <f>'book indtastning'!C15</f>
        <v>Ingo Krug &amp; Marie-Cathrine</v>
      </c>
      <c r="D16" s="17">
        <f>'book indtastning'!T15</f>
        <v>14</v>
      </c>
      <c r="E16" s="17">
        <f>'book indtastning'!G15</f>
        <v>1</v>
      </c>
      <c r="F16" s="92">
        <f t="shared" si="17"/>
        <v>0</v>
      </c>
      <c r="G16" s="92">
        <f t="shared" si="18"/>
        <v>342</v>
      </c>
      <c r="H16" s="92">
        <f t="shared" si="19"/>
        <v>14</v>
      </c>
      <c r="I16" s="106">
        <f t="shared" si="3"/>
        <v>1025</v>
      </c>
      <c r="J16" s="81">
        <f t="shared" si="20"/>
        <v>14350</v>
      </c>
      <c r="K16" s="93">
        <f>H16*(statestik!$E$14-statestik!$E$12)</f>
        <v>1680</v>
      </c>
      <c r="L16" s="93">
        <f t="shared" si="21"/>
        <v>12670</v>
      </c>
      <c r="M16" s="8">
        <f>'book indtastning'!J15</f>
        <v>0</v>
      </c>
      <c r="N16" s="105">
        <f t="shared" si="5"/>
        <v>925</v>
      </c>
      <c r="O16" s="82">
        <f t="shared" si="22"/>
        <v>12950</v>
      </c>
      <c r="P16" s="82">
        <f>H16*(statestik!$G$14-statestik!$G$12)</f>
        <v>1680</v>
      </c>
      <c r="Q16" s="82">
        <f t="shared" si="23"/>
        <v>11270</v>
      </c>
      <c r="R16" s="95">
        <f t="shared" si="24"/>
        <v>12670</v>
      </c>
      <c r="S16" s="67"/>
      <c r="T16" s="233">
        <f t="shared" si="11"/>
        <v>1025</v>
      </c>
      <c r="U16" s="70">
        <f t="shared" si="25"/>
        <v>14350</v>
      </c>
      <c r="V16" s="70">
        <f>H16*(statestik!$E$14-statestik!$E$12)</f>
        <v>1680</v>
      </c>
      <c r="W16" s="70">
        <f t="shared" si="26"/>
        <v>12670</v>
      </c>
      <c r="X16" s="67" t="e">
        <f>'book indtastning'!M15</f>
        <v>#REF!</v>
      </c>
      <c r="Y16" s="234">
        <f t="shared" si="14"/>
        <v>925</v>
      </c>
      <c r="Z16" s="94">
        <f t="shared" si="27"/>
        <v>12950</v>
      </c>
      <c r="AA16" s="74">
        <f>H16*(statestik!$G$14-statestik!$G$12)</f>
        <v>1680</v>
      </c>
      <c r="AB16" s="95">
        <f t="shared" si="28"/>
        <v>11270</v>
      </c>
      <c r="AC16" s="94" t="e">
        <f t="shared" si="29"/>
        <v>#REF!</v>
      </c>
      <c r="AD16" s="80">
        <f>'book indtastning'!O15</f>
        <v>45486</v>
      </c>
      <c r="AE16" s="80">
        <f>'book indtastning'!P15</f>
        <v>45500</v>
      </c>
      <c r="AF16" s="7"/>
      <c r="AG16" s="8"/>
      <c r="AH16" s="76"/>
      <c r="AI16" s="9"/>
      <c r="AJ16" s="16"/>
      <c r="AK16" s="78"/>
      <c r="AL16" s="10"/>
      <c r="AM16" s="12"/>
      <c r="AN16" s="15"/>
      <c r="AO16" s="14"/>
      <c r="AP16" s="11"/>
      <c r="AQ16" s="10"/>
      <c r="AR16" s="10"/>
      <c r="AS16" s="10"/>
      <c r="AT16" s="6"/>
    </row>
    <row r="17" spans="1:46" x14ac:dyDescent="0.35">
      <c r="A17" s="8">
        <f>'book indtastning'!A16</f>
        <v>0</v>
      </c>
      <c r="B17" s="6">
        <v>15</v>
      </c>
      <c r="C17" s="6" t="str">
        <f>'book indtastning'!C16</f>
        <v>Jan &amp; Mette Gubbertsen</v>
      </c>
      <c r="D17" s="17">
        <f>'book indtastning'!T16</f>
        <v>7</v>
      </c>
      <c r="E17" s="17">
        <f>'book indtastning'!G16</f>
        <v>1</v>
      </c>
      <c r="F17" s="92">
        <f t="shared" si="17"/>
        <v>0</v>
      </c>
      <c r="G17" s="92">
        <f t="shared" si="18"/>
        <v>332</v>
      </c>
      <c r="H17" s="92">
        <f t="shared" si="19"/>
        <v>7</v>
      </c>
      <c r="I17" s="106">
        <f t="shared" si="3"/>
        <v>1025</v>
      </c>
      <c r="J17" s="81">
        <f t="shared" si="20"/>
        <v>7175</v>
      </c>
      <c r="K17" s="93">
        <f>H17*(statestik!$E$14-statestik!$E$12)</f>
        <v>840</v>
      </c>
      <c r="L17" s="93">
        <f t="shared" si="21"/>
        <v>6335</v>
      </c>
      <c r="M17" s="8">
        <f>'book indtastning'!J16</f>
        <v>0</v>
      </c>
      <c r="N17" s="105">
        <f t="shared" si="5"/>
        <v>925</v>
      </c>
      <c r="O17" s="82">
        <f t="shared" si="22"/>
        <v>6475</v>
      </c>
      <c r="P17" s="82">
        <f>H17*(statestik!$G$14-statestik!$G$12)</f>
        <v>840</v>
      </c>
      <c r="Q17" s="82">
        <f t="shared" si="23"/>
        <v>5635</v>
      </c>
      <c r="R17" s="95">
        <f t="shared" si="24"/>
        <v>6335</v>
      </c>
      <c r="S17" s="67"/>
      <c r="T17" s="233">
        <f t="shared" si="11"/>
        <v>1025</v>
      </c>
      <c r="U17" s="70">
        <f t="shared" si="25"/>
        <v>7175</v>
      </c>
      <c r="V17" s="70">
        <f>H17*(statestik!$E$14-statestik!$E$12)</f>
        <v>840</v>
      </c>
      <c r="W17" s="70">
        <f t="shared" si="26"/>
        <v>6335</v>
      </c>
      <c r="X17" s="67" t="e">
        <f>'book indtastning'!M16</f>
        <v>#REF!</v>
      </c>
      <c r="Y17" s="234">
        <f t="shared" si="14"/>
        <v>925</v>
      </c>
      <c r="Z17" s="94">
        <f t="shared" si="27"/>
        <v>6475</v>
      </c>
      <c r="AA17" s="74">
        <f>H17*(statestik!$G$14-statestik!$G$12)</f>
        <v>840</v>
      </c>
      <c r="AB17" s="95">
        <f t="shared" si="28"/>
        <v>5635</v>
      </c>
      <c r="AC17" s="94" t="e">
        <f t="shared" si="29"/>
        <v>#REF!</v>
      </c>
      <c r="AD17" s="80">
        <f>'book indtastning'!O16</f>
        <v>45483</v>
      </c>
      <c r="AE17" s="80">
        <f>'book indtastning'!P16</f>
        <v>45490</v>
      </c>
      <c r="AF17" s="7"/>
      <c r="AG17" s="8"/>
      <c r="AH17" s="76"/>
      <c r="AI17" s="9"/>
      <c r="AJ17" s="16"/>
      <c r="AK17" s="78"/>
      <c r="AL17" s="10"/>
      <c r="AM17" s="12"/>
      <c r="AN17" s="15"/>
      <c r="AO17" s="14"/>
      <c r="AP17" s="11"/>
      <c r="AQ17" s="10"/>
      <c r="AR17" s="10"/>
      <c r="AS17" s="10"/>
      <c r="AT17" s="6"/>
    </row>
    <row r="18" spans="1:46" x14ac:dyDescent="0.35">
      <c r="A18" s="8">
        <f>'book indtastning'!A17</f>
        <v>0</v>
      </c>
      <c r="B18" s="6">
        <v>16</v>
      </c>
      <c r="C18" s="6" t="str">
        <f>'book indtastning'!C17</f>
        <v>Claus &amp; Ruth XX</v>
      </c>
      <c r="D18" s="17">
        <f>'book indtastning'!T17</f>
        <v>7</v>
      </c>
      <c r="E18" s="17">
        <f>'book indtastning'!G17</f>
        <v>1</v>
      </c>
      <c r="F18" s="92">
        <f t="shared" si="17"/>
        <v>0</v>
      </c>
      <c r="G18" s="92">
        <f t="shared" si="18"/>
        <v>303</v>
      </c>
      <c r="H18" s="92">
        <f t="shared" si="19"/>
        <v>7</v>
      </c>
      <c r="I18" s="106">
        <f t="shared" si="3"/>
        <v>1025</v>
      </c>
      <c r="J18" s="81">
        <f t="shared" si="20"/>
        <v>7175</v>
      </c>
      <c r="K18" s="93">
        <f>H18*(statestik!$E$14-statestik!$E$12)</f>
        <v>840</v>
      </c>
      <c r="L18" s="93">
        <f t="shared" si="21"/>
        <v>6335</v>
      </c>
      <c r="M18" s="8">
        <f>'book indtastning'!J17</f>
        <v>0</v>
      </c>
      <c r="N18" s="105">
        <f t="shared" si="5"/>
        <v>925</v>
      </c>
      <c r="O18" s="82">
        <f t="shared" si="22"/>
        <v>6475</v>
      </c>
      <c r="P18" s="82">
        <f>H18*(statestik!$G$14-statestik!$G$12)</f>
        <v>840</v>
      </c>
      <c r="Q18" s="82">
        <f t="shared" si="23"/>
        <v>5635</v>
      </c>
      <c r="R18" s="95">
        <f t="shared" si="24"/>
        <v>6335</v>
      </c>
      <c r="S18" s="67"/>
      <c r="T18" s="233">
        <f t="shared" si="11"/>
        <v>1025</v>
      </c>
      <c r="U18" s="70">
        <f t="shared" si="25"/>
        <v>7175</v>
      </c>
      <c r="V18" s="70">
        <f>H18*(statestik!$E$14-statestik!$E$12)</f>
        <v>840</v>
      </c>
      <c r="W18" s="70">
        <f t="shared" si="26"/>
        <v>6335</v>
      </c>
      <c r="X18" s="67" t="e">
        <f>'book indtastning'!M17</f>
        <v>#REF!</v>
      </c>
      <c r="Y18" s="234">
        <f t="shared" si="14"/>
        <v>925</v>
      </c>
      <c r="Z18" s="94">
        <f t="shared" si="27"/>
        <v>6475</v>
      </c>
      <c r="AA18" s="74">
        <f>H18*(statestik!$G$14-statestik!$G$12)</f>
        <v>840</v>
      </c>
      <c r="AB18" s="95">
        <f t="shared" si="28"/>
        <v>5635</v>
      </c>
      <c r="AC18" s="94" t="e">
        <f t="shared" si="29"/>
        <v>#REF!</v>
      </c>
      <c r="AD18" s="80">
        <f>'book indtastning'!O17</f>
        <v>45454</v>
      </c>
      <c r="AE18" s="80">
        <f>'book indtastning'!P17</f>
        <v>45461</v>
      </c>
      <c r="AF18" s="7"/>
      <c r="AG18" s="8"/>
      <c r="AH18" s="76"/>
      <c r="AI18" s="9"/>
      <c r="AJ18" s="16"/>
      <c r="AK18" s="78"/>
      <c r="AL18" s="10"/>
      <c r="AM18" s="12"/>
      <c r="AN18" s="15"/>
      <c r="AO18" s="14"/>
      <c r="AP18" s="11"/>
      <c r="AQ18" s="10"/>
      <c r="AR18" s="10"/>
      <c r="AS18" s="10"/>
      <c r="AT18" s="6"/>
    </row>
    <row r="19" spans="1:46" x14ac:dyDescent="0.35">
      <c r="A19" s="8">
        <f>'book indtastning'!A18</f>
        <v>0</v>
      </c>
      <c r="B19" s="6">
        <v>17</v>
      </c>
      <c r="C19" s="6" t="str">
        <f>'book indtastning'!C18</f>
        <v>Lars Thaarbøl</v>
      </c>
      <c r="D19" s="17">
        <f>'book indtastning'!T18</f>
        <v>7</v>
      </c>
      <c r="E19" s="17">
        <f>'book indtastning'!G18</f>
        <v>1</v>
      </c>
      <c r="F19" s="92">
        <f t="shared" si="17"/>
        <v>0</v>
      </c>
      <c r="G19" s="92">
        <f t="shared" si="18"/>
        <v>302</v>
      </c>
      <c r="H19" s="92">
        <f t="shared" si="19"/>
        <v>7</v>
      </c>
      <c r="I19" s="106">
        <f t="shared" si="3"/>
        <v>1025</v>
      </c>
      <c r="J19" s="81">
        <f t="shared" si="20"/>
        <v>7175</v>
      </c>
      <c r="K19" s="93">
        <f>H19*(statestik!$E$14-statestik!$E$12)</f>
        <v>840</v>
      </c>
      <c r="L19" s="93">
        <f t="shared" si="21"/>
        <v>6335</v>
      </c>
      <c r="M19" s="8">
        <f>'book indtastning'!J18</f>
        <v>0</v>
      </c>
      <c r="N19" s="105">
        <f t="shared" si="5"/>
        <v>925</v>
      </c>
      <c r="O19" s="82">
        <f t="shared" si="22"/>
        <v>6475</v>
      </c>
      <c r="P19" s="82">
        <f>H19*(statestik!$G$14-statestik!$G$12)</f>
        <v>840</v>
      </c>
      <c r="Q19" s="82">
        <f t="shared" si="23"/>
        <v>5635</v>
      </c>
      <c r="R19" s="95">
        <f t="shared" si="24"/>
        <v>6335</v>
      </c>
      <c r="S19" s="67"/>
      <c r="T19" s="233">
        <f t="shared" si="11"/>
        <v>1025</v>
      </c>
      <c r="U19" s="70">
        <f t="shared" si="25"/>
        <v>7175</v>
      </c>
      <c r="V19" s="70">
        <f>H19*(statestik!$E$14-statestik!$E$12)</f>
        <v>840</v>
      </c>
      <c r="W19" s="70">
        <f t="shared" si="26"/>
        <v>6335</v>
      </c>
      <c r="X19" s="67" t="e">
        <f>'book indtastning'!M18</f>
        <v>#REF!</v>
      </c>
      <c r="Y19" s="234">
        <f t="shared" si="14"/>
        <v>925</v>
      </c>
      <c r="Z19" s="94">
        <f t="shared" si="27"/>
        <v>6475</v>
      </c>
      <c r="AA19" s="74">
        <f>H19*(statestik!$G$14-statestik!$G$12)</f>
        <v>840</v>
      </c>
      <c r="AB19" s="95">
        <f t="shared" si="28"/>
        <v>5635</v>
      </c>
      <c r="AC19" s="94" t="e">
        <f t="shared" si="29"/>
        <v>#REF!</v>
      </c>
      <c r="AD19" s="80">
        <f>'book indtastning'!O18</f>
        <v>45453</v>
      </c>
      <c r="AE19" s="80">
        <f>'book indtastning'!P18</f>
        <v>45460</v>
      </c>
      <c r="AF19" s="7"/>
      <c r="AG19" s="8"/>
      <c r="AH19" s="76"/>
      <c r="AI19" s="9"/>
      <c r="AJ19" s="16"/>
      <c r="AK19" s="78"/>
      <c r="AL19" s="10"/>
      <c r="AM19" s="12"/>
      <c r="AN19" s="15"/>
      <c r="AO19" s="14"/>
      <c r="AP19" s="11"/>
      <c r="AQ19" s="10"/>
      <c r="AR19" s="10"/>
      <c r="AS19" s="10"/>
      <c r="AT19" s="6"/>
    </row>
    <row r="20" spans="1:46" x14ac:dyDescent="0.35">
      <c r="A20" s="8">
        <f>'book indtastning'!A19</f>
        <v>0</v>
      </c>
      <c r="B20" s="6">
        <v>18</v>
      </c>
      <c r="C20" s="6" t="str">
        <f>'book indtastning'!C19</f>
        <v>Trine Baun</v>
      </c>
      <c r="D20" s="17">
        <f>'book indtastning'!T19</f>
        <v>4</v>
      </c>
      <c r="E20" s="17">
        <f>'book indtastning'!G19</f>
        <v>0</v>
      </c>
      <c r="F20" s="92">
        <f t="shared" ref="F20:F83" si="30">IF(AD20&lt;$F$2,$F$2-AD20,0)</f>
        <v>0</v>
      </c>
      <c r="G20" s="92">
        <f t="shared" ref="G20:G83" si="31">IF(AE20&gt;$G$2,AE20-$G$2,0)</f>
        <v>365</v>
      </c>
      <c r="H20" s="92">
        <f t="shared" ref="H20:H83" si="32">IF((F20+G20)&gt;D20,D20,F20+G20)</f>
        <v>4</v>
      </c>
      <c r="I20" s="106">
        <f t="shared" si="3"/>
        <v>1025</v>
      </c>
      <c r="J20" s="81">
        <f t="shared" ref="J20:J83" si="33">D20*I20</f>
        <v>4100</v>
      </c>
      <c r="K20" s="93">
        <f>H20*(statestik!$E$14-statestik!$E$12)</f>
        <v>480</v>
      </c>
      <c r="L20" s="93">
        <f t="shared" ref="L20:L83" si="34">J20-K20</f>
        <v>3620</v>
      </c>
      <c r="M20" s="8">
        <f>'book indtastning'!J19</f>
        <v>0</v>
      </c>
      <c r="N20" s="105">
        <f t="shared" si="5"/>
        <v>925</v>
      </c>
      <c r="O20" s="82">
        <f t="shared" ref="O20:O83" si="35">D20*N20</f>
        <v>3700</v>
      </c>
      <c r="P20" s="82">
        <f>H20*(statestik!$G$14-statestik!$G$12)</f>
        <v>480</v>
      </c>
      <c r="Q20" s="82">
        <f t="shared" ref="Q20:Q83" si="36">O20-P20</f>
        <v>3220</v>
      </c>
      <c r="R20" s="95">
        <f t="shared" ref="R20:R83" si="37">IF(M20=$R$2,Q20,L20)</f>
        <v>3620</v>
      </c>
      <c r="S20" s="67"/>
      <c r="T20" s="233">
        <f t="shared" si="11"/>
        <v>1025</v>
      </c>
      <c r="U20" s="70">
        <f t="shared" ref="U20:U83" si="38">D20*T20</f>
        <v>4100</v>
      </c>
      <c r="V20" s="70">
        <f>H20*(statestik!$E$14-statestik!$E$12)</f>
        <v>480</v>
      </c>
      <c r="W20" s="70">
        <f t="shared" ref="W20:W83" si="39">U20-V20</f>
        <v>3620</v>
      </c>
      <c r="X20" s="67" t="e">
        <f>'book indtastning'!M19</f>
        <v>#REF!</v>
      </c>
      <c r="Y20" s="234">
        <f t="shared" si="14"/>
        <v>925</v>
      </c>
      <c r="Z20" s="94">
        <f t="shared" ref="Z20:Z83" si="40">D20*Y20</f>
        <v>3700</v>
      </c>
      <c r="AA20" s="74">
        <f>H20*(statestik!$G$14-statestik!$G$12)</f>
        <v>480</v>
      </c>
      <c r="AB20" s="95">
        <f t="shared" ref="AB20:AB83" si="41">Z20-AA20</f>
        <v>3220</v>
      </c>
      <c r="AC20" s="94" t="e">
        <f t="shared" ref="AC20:AC83" si="42">IF(X20=$AC$2,AB20,W20)</f>
        <v>#REF!</v>
      </c>
      <c r="AD20" s="80">
        <f>'book indtastning'!O19</f>
        <v>45519</v>
      </c>
      <c r="AE20" s="80">
        <f>'book indtastning'!P19</f>
        <v>45523</v>
      </c>
      <c r="AF20" s="7"/>
      <c r="AG20" s="8"/>
      <c r="AH20" s="76"/>
      <c r="AI20" s="9"/>
      <c r="AJ20" s="16"/>
      <c r="AK20" s="78"/>
      <c r="AL20" s="10"/>
      <c r="AM20" s="12"/>
      <c r="AN20" s="15"/>
      <c r="AO20" s="14"/>
      <c r="AP20" s="11"/>
      <c r="AQ20" s="10"/>
      <c r="AR20" s="10"/>
      <c r="AS20" s="10"/>
      <c r="AT20" s="6"/>
    </row>
    <row r="21" spans="1:46" x14ac:dyDescent="0.35">
      <c r="A21" s="8">
        <f>'book indtastning'!A20</f>
        <v>0</v>
      </c>
      <c r="B21" s="6">
        <v>19</v>
      </c>
      <c r="C21" s="6" t="str">
        <f>'book indtastning'!C20</f>
        <v>Hanne Rene</v>
      </c>
      <c r="D21" s="17">
        <f>'book indtastning'!T20</f>
        <v>7</v>
      </c>
      <c r="E21" s="17">
        <f>'book indtastning'!G20</f>
        <v>1</v>
      </c>
      <c r="F21" s="92">
        <f t="shared" si="30"/>
        <v>0</v>
      </c>
      <c r="G21" s="92">
        <f t="shared" si="31"/>
        <v>303</v>
      </c>
      <c r="H21" s="92">
        <f t="shared" si="32"/>
        <v>7</v>
      </c>
      <c r="I21" s="106">
        <f t="shared" si="3"/>
        <v>1025</v>
      </c>
      <c r="J21" s="81">
        <f t="shared" si="33"/>
        <v>7175</v>
      </c>
      <c r="K21" s="93">
        <f>H21*(statestik!$E$14-statestik!$E$12)</f>
        <v>840</v>
      </c>
      <c r="L21" s="93">
        <f t="shared" si="34"/>
        <v>6335</v>
      </c>
      <c r="M21" s="8">
        <f>'book indtastning'!J20</f>
        <v>0</v>
      </c>
      <c r="N21" s="105">
        <f t="shared" si="5"/>
        <v>925</v>
      </c>
      <c r="O21" s="82">
        <f t="shared" si="35"/>
        <v>6475</v>
      </c>
      <c r="P21" s="82">
        <f>H21*(statestik!$G$14-statestik!$G$12)</f>
        <v>840</v>
      </c>
      <c r="Q21" s="82">
        <f t="shared" si="36"/>
        <v>5635</v>
      </c>
      <c r="R21" s="95">
        <f t="shared" si="37"/>
        <v>6335</v>
      </c>
      <c r="S21" s="67"/>
      <c r="T21" s="233">
        <f t="shared" si="11"/>
        <v>1025</v>
      </c>
      <c r="U21" s="70">
        <f t="shared" si="38"/>
        <v>7175</v>
      </c>
      <c r="V21" s="70">
        <f>H21*(statestik!$E$14-statestik!$E$12)</f>
        <v>840</v>
      </c>
      <c r="W21" s="70">
        <f t="shared" si="39"/>
        <v>6335</v>
      </c>
      <c r="X21" s="67" t="e">
        <f>'book indtastning'!M20</f>
        <v>#REF!</v>
      </c>
      <c r="Y21" s="234">
        <f t="shared" si="14"/>
        <v>925</v>
      </c>
      <c r="Z21" s="94">
        <f t="shared" si="40"/>
        <v>6475</v>
      </c>
      <c r="AA21" s="74">
        <f>H21*(statestik!$G$14-statestik!$G$12)</f>
        <v>840</v>
      </c>
      <c r="AB21" s="95">
        <f t="shared" si="41"/>
        <v>5635</v>
      </c>
      <c r="AC21" s="94" t="e">
        <f t="shared" si="42"/>
        <v>#REF!</v>
      </c>
      <c r="AD21" s="80">
        <f>'book indtastning'!O20</f>
        <v>45454</v>
      </c>
      <c r="AE21" s="80">
        <f>'book indtastning'!P20</f>
        <v>45461</v>
      </c>
      <c r="AF21" s="7"/>
      <c r="AG21" s="8"/>
      <c r="AH21" s="76"/>
      <c r="AI21" s="9"/>
      <c r="AJ21" s="16"/>
      <c r="AK21" s="78"/>
      <c r="AL21" s="10"/>
      <c r="AM21" s="12"/>
      <c r="AN21" s="15"/>
      <c r="AO21" s="14"/>
      <c r="AP21" s="11"/>
      <c r="AQ21" s="10"/>
      <c r="AR21" s="10"/>
      <c r="AS21" s="10"/>
      <c r="AT21" s="6"/>
    </row>
    <row r="22" spans="1:46" x14ac:dyDescent="0.35">
      <c r="A22" s="8">
        <f>'book indtastning'!A21</f>
        <v>0</v>
      </c>
      <c r="B22" s="6">
        <v>20</v>
      </c>
      <c r="C22" s="6" t="str">
        <f>'book indtastning'!C21</f>
        <v>Grete Bossenmeyer</v>
      </c>
      <c r="D22" s="17">
        <f>'book indtastning'!T21</f>
        <v>7</v>
      </c>
      <c r="E22" s="17">
        <f>'book indtastning'!G21</f>
        <v>0</v>
      </c>
      <c r="F22" s="92">
        <f t="shared" si="30"/>
        <v>1</v>
      </c>
      <c r="G22" s="92">
        <f t="shared" si="31"/>
        <v>301</v>
      </c>
      <c r="H22" s="92">
        <f t="shared" si="32"/>
        <v>7</v>
      </c>
      <c r="I22" s="106">
        <f t="shared" si="3"/>
        <v>1025</v>
      </c>
      <c r="J22" s="81">
        <f t="shared" si="33"/>
        <v>7175</v>
      </c>
      <c r="K22" s="93">
        <f>H22*(statestik!$E$14-statestik!$E$12)</f>
        <v>840</v>
      </c>
      <c r="L22" s="93">
        <f t="shared" si="34"/>
        <v>6335</v>
      </c>
      <c r="M22" s="8">
        <f>'book indtastning'!J21</f>
        <v>0</v>
      </c>
      <c r="N22" s="105">
        <f t="shared" si="5"/>
        <v>925</v>
      </c>
      <c r="O22" s="82">
        <f t="shared" si="35"/>
        <v>6475</v>
      </c>
      <c r="P22" s="82">
        <f>H22*(statestik!$G$14-statestik!$G$12)</f>
        <v>840</v>
      </c>
      <c r="Q22" s="82">
        <f t="shared" si="36"/>
        <v>5635</v>
      </c>
      <c r="R22" s="95">
        <f t="shared" si="37"/>
        <v>6335</v>
      </c>
      <c r="S22" s="67"/>
      <c r="T22" s="233">
        <f t="shared" si="11"/>
        <v>1025</v>
      </c>
      <c r="U22" s="70">
        <f t="shared" si="38"/>
        <v>7175</v>
      </c>
      <c r="V22" s="70">
        <f>H22*(statestik!$E$14-statestik!$E$12)</f>
        <v>840</v>
      </c>
      <c r="W22" s="70">
        <f t="shared" si="39"/>
        <v>6335</v>
      </c>
      <c r="X22" s="67" t="e">
        <f>'book indtastning'!M21</f>
        <v>#REF!</v>
      </c>
      <c r="Y22" s="234">
        <f t="shared" si="14"/>
        <v>925</v>
      </c>
      <c r="Z22" s="94">
        <f t="shared" si="40"/>
        <v>6475</v>
      </c>
      <c r="AA22" s="74">
        <f>H22*(statestik!$G$14-statestik!$G$12)</f>
        <v>840</v>
      </c>
      <c r="AB22" s="95">
        <f t="shared" si="41"/>
        <v>5635</v>
      </c>
      <c r="AC22" s="94" t="e">
        <f t="shared" si="42"/>
        <v>#REF!</v>
      </c>
      <c r="AD22" s="80">
        <f>'book indtastning'!O21</f>
        <v>45452</v>
      </c>
      <c r="AE22" s="80">
        <f>'book indtastning'!P21</f>
        <v>45459</v>
      </c>
      <c r="AF22" s="7"/>
      <c r="AG22" s="8"/>
      <c r="AH22" s="76"/>
      <c r="AI22" s="9"/>
      <c r="AJ22" s="16"/>
      <c r="AK22" s="78"/>
      <c r="AL22" s="10"/>
      <c r="AM22" s="12"/>
      <c r="AN22" s="15"/>
      <c r="AO22" s="14"/>
      <c r="AP22" s="11"/>
      <c r="AQ22" s="10"/>
      <c r="AR22" s="10"/>
      <c r="AS22" s="10"/>
      <c r="AT22" s="6"/>
    </row>
    <row r="23" spans="1:46" x14ac:dyDescent="0.35">
      <c r="A23" s="8">
        <f>'book indtastning'!A22</f>
        <v>0</v>
      </c>
      <c r="B23" s="6">
        <v>21</v>
      </c>
      <c r="C23" s="6" t="str">
        <f>'book indtastning'!C22</f>
        <v>Bo &amp; Janne Rosschou</v>
      </c>
      <c r="D23" s="17">
        <f>'book indtastning'!T22</f>
        <v>6</v>
      </c>
      <c r="E23" s="17">
        <f>'book indtastning'!G22</f>
        <v>0</v>
      </c>
      <c r="F23" s="92">
        <f t="shared" si="30"/>
        <v>0</v>
      </c>
      <c r="G23" s="92">
        <f t="shared" si="31"/>
        <v>302</v>
      </c>
      <c r="H23" s="92">
        <f t="shared" si="32"/>
        <v>6</v>
      </c>
      <c r="I23" s="106">
        <f t="shared" si="3"/>
        <v>1025</v>
      </c>
      <c r="J23" s="81">
        <f t="shared" si="33"/>
        <v>6150</v>
      </c>
      <c r="K23" s="93">
        <f>H23*(statestik!$E$14-statestik!$E$12)</f>
        <v>720</v>
      </c>
      <c r="L23" s="93">
        <f t="shared" si="34"/>
        <v>5430</v>
      </c>
      <c r="M23" s="8">
        <f>'book indtastning'!J22</f>
        <v>0</v>
      </c>
      <c r="N23" s="105">
        <f t="shared" si="5"/>
        <v>925</v>
      </c>
      <c r="O23" s="82">
        <f t="shared" si="35"/>
        <v>5550</v>
      </c>
      <c r="P23" s="82">
        <f>H23*(statestik!$G$14-statestik!$G$12)</f>
        <v>720</v>
      </c>
      <c r="Q23" s="82">
        <f t="shared" si="36"/>
        <v>4830</v>
      </c>
      <c r="R23" s="95">
        <f t="shared" si="37"/>
        <v>5430</v>
      </c>
      <c r="S23" s="67"/>
      <c r="T23" s="233">
        <f t="shared" si="11"/>
        <v>1025</v>
      </c>
      <c r="U23" s="70">
        <f t="shared" si="38"/>
        <v>6150</v>
      </c>
      <c r="V23" s="70">
        <f>H23*(statestik!$E$14-statestik!$E$12)</f>
        <v>720</v>
      </c>
      <c r="W23" s="70">
        <f t="shared" si="39"/>
        <v>5430</v>
      </c>
      <c r="X23" s="67" t="e">
        <f>'book indtastning'!M22</f>
        <v>#REF!</v>
      </c>
      <c r="Y23" s="234">
        <f t="shared" si="14"/>
        <v>925</v>
      </c>
      <c r="Z23" s="94">
        <f t="shared" si="40"/>
        <v>5550</v>
      </c>
      <c r="AA23" s="74">
        <f>H23*(statestik!$G$14-statestik!$G$12)</f>
        <v>720</v>
      </c>
      <c r="AB23" s="95">
        <f t="shared" si="41"/>
        <v>4830</v>
      </c>
      <c r="AC23" s="94" t="e">
        <f t="shared" si="42"/>
        <v>#REF!</v>
      </c>
      <c r="AD23" s="80">
        <f>'book indtastning'!O22</f>
        <v>45454</v>
      </c>
      <c r="AE23" s="80">
        <f>'book indtastning'!P22</f>
        <v>45460</v>
      </c>
      <c r="AF23" s="7"/>
      <c r="AG23" s="8"/>
      <c r="AH23" s="76"/>
      <c r="AI23" s="9"/>
      <c r="AJ23" s="16"/>
      <c r="AK23" s="78"/>
      <c r="AL23" s="10"/>
      <c r="AM23" s="12"/>
      <c r="AN23" s="15"/>
      <c r="AO23" s="14"/>
      <c r="AP23" s="11"/>
      <c r="AQ23" s="10"/>
      <c r="AR23" s="10"/>
      <c r="AS23" s="10"/>
      <c r="AT23" s="6"/>
    </row>
    <row r="24" spans="1:46" x14ac:dyDescent="0.35">
      <c r="A24" s="8">
        <f>'book indtastning'!A23</f>
        <v>0</v>
      </c>
      <c r="B24" s="6">
        <v>22</v>
      </c>
      <c r="C24" s="6" t="str">
        <f>'book indtastning'!C23</f>
        <v>Peter Rademacher</v>
      </c>
      <c r="D24" s="17">
        <f>'book indtastning'!T23</f>
        <v>4</v>
      </c>
      <c r="E24" s="17">
        <f>'book indtastning'!G23</f>
        <v>1</v>
      </c>
      <c r="F24" s="92">
        <f t="shared" si="30"/>
        <v>18</v>
      </c>
      <c r="G24" s="92">
        <f t="shared" si="31"/>
        <v>281</v>
      </c>
      <c r="H24" s="92">
        <f t="shared" si="32"/>
        <v>4</v>
      </c>
      <c r="I24" s="106">
        <f t="shared" si="3"/>
        <v>1025</v>
      </c>
      <c r="J24" s="81">
        <f t="shared" si="33"/>
        <v>4100</v>
      </c>
      <c r="K24" s="93">
        <f>H24*(statestik!$E$14-statestik!$E$12)</f>
        <v>480</v>
      </c>
      <c r="L24" s="93">
        <f t="shared" si="34"/>
        <v>3620</v>
      </c>
      <c r="M24" s="8">
        <f>'book indtastning'!J23</f>
        <v>0</v>
      </c>
      <c r="N24" s="105">
        <f t="shared" si="5"/>
        <v>925</v>
      </c>
      <c r="O24" s="82">
        <f t="shared" si="35"/>
        <v>3700</v>
      </c>
      <c r="P24" s="82">
        <f>H24*(statestik!$G$14-statestik!$G$12)</f>
        <v>480</v>
      </c>
      <c r="Q24" s="82">
        <f t="shared" si="36"/>
        <v>3220</v>
      </c>
      <c r="R24" s="95">
        <f t="shared" si="37"/>
        <v>3620</v>
      </c>
      <c r="S24" s="67"/>
      <c r="T24" s="233">
        <f t="shared" si="11"/>
        <v>1025</v>
      </c>
      <c r="U24" s="70">
        <f t="shared" si="38"/>
        <v>4100</v>
      </c>
      <c r="V24" s="70">
        <f>H24*(statestik!$E$14-statestik!$E$12)</f>
        <v>480</v>
      </c>
      <c r="W24" s="70">
        <f t="shared" si="39"/>
        <v>3620</v>
      </c>
      <c r="X24" s="67" t="e">
        <f>'book indtastning'!M23</f>
        <v>#REF!</v>
      </c>
      <c r="Y24" s="234">
        <f t="shared" si="14"/>
        <v>925</v>
      </c>
      <c r="Z24" s="94">
        <f t="shared" si="40"/>
        <v>3700</v>
      </c>
      <c r="AA24" s="74">
        <f>H24*(statestik!$G$14-statestik!$G$12)</f>
        <v>480</v>
      </c>
      <c r="AB24" s="95">
        <f t="shared" si="41"/>
        <v>3220</v>
      </c>
      <c r="AC24" s="94" t="e">
        <f t="shared" si="42"/>
        <v>#REF!</v>
      </c>
      <c r="AD24" s="80">
        <f>'book indtastning'!O23</f>
        <v>45435</v>
      </c>
      <c r="AE24" s="80">
        <f>'book indtastning'!P23</f>
        <v>45439</v>
      </c>
      <c r="AF24" s="7"/>
      <c r="AG24" s="8"/>
      <c r="AH24" s="76"/>
      <c r="AI24" s="9"/>
      <c r="AJ24" s="16"/>
      <c r="AK24" s="78"/>
      <c r="AL24" s="10"/>
      <c r="AM24" s="12"/>
      <c r="AN24" s="15"/>
      <c r="AO24" s="14"/>
      <c r="AP24" s="11"/>
      <c r="AQ24" s="10"/>
      <c r="AR24" s="10"/>
      <c r="AS24" s="10"/>
      <c r="AT24" s="6"/>
    </row>
    <row r="25" spans="1:46" x14ac:dyDescent="0.35">
      <c r="A25" s="8">
        <f>'book indtastning'!A24</f>
        <v>0</v>
      </c>
      <c r="B25" s="6">
        <v>23</v>
      </c>
      <c r="C25" s="6" t="str">
        <f>'book indtastning'!C24</f>
        <v>Cecilia B. lofgren</v>
      </c>
      <c r="D25" s="17">
        <f>'book indtastning'!T24</f>
        <v>5</v>
      </c>
      <c r="E25" s="17">
        <f>'book indtastning'!G24</f>
        <v>1</v>
      </c>
      <c r="F25" s="92">
        <f t="shared" si="30"/>
        <v>0</v>
      </c>
      <c r="G25" s="92">
        <f t="shared" si="31"/>
        <v>342</v>
      </c>
      <c r="H25" s="92">
        <f t="shared" si="32"/>
        <v>5</v>
      </c>
      <c r="I25" s="106">
        <f t="shared" si="3"/>
        <v>1025</v>
      </c>
      <c r="J25" s="81">
        <f t="shared" si="33"/>
        <v>5125</v>
      </c>
      <c r="K25" s="93">
        <f>H25*(statestik!$E$14-statestik!$E$12)</f>
        <v>600</v>
      </c>
      <c r="L25" s="93">
        <f t="shared" si="34"/>
        <v>4525</v>
      </c>
      <c r="M25" s="8">
        <f>'book indtastning'!J24</f>
        <v>0</v>
      </c>
      <c r="N25" s="105">
        <f t="shared" si="5"/>
        <v>925</v>
      </c>
      <c r="O25" s="82">
        <f t="shared" si="35"/>
        <v>4625</v>
      </c>
      <c r="P25" s="82">
        <f>H25*(statestik!$G$14-statestik!$G$12)</f>
        <v>600</v>
      </c>
      <c r="Q25" s="82">
        <f t="shared" si="36"/>
        <v>4025</v>
      </c>
      <c r="R25" s="95">
        <f t="shared" si="37"/>
        <v>4525</v>
      </c>
      <c r="S25" s="67"/>
      <c r="T25" s="233">
        <f t="shared" si="11"/>
        <v>1025</v>
      </c>
      <c r="U25" s="70">
        <f t="shared" si="38"/>
        <v>5125</v>
      </c>
      <c r="V25" s="70">
        <f>H25*(statestik!$E$14-statestik!$E$12)</f>
        <v>600</v>
      </c>
      <c r="W25" s="70">
        <f t="shared" si="39"/>
        <v>4525</v>
      </c>
      <c r="X25" s="67" t="e">
        <f>'book indtastning'!M24</f>
        <v>#REF!</v>
      </c>
      <c r="Y25" s="234">
        <f t="shared" si="14"/>
        <v>925</v>
      </c>
      <c r="Z25" s="94">
        <f t="shared" si="40"/>
        <v>4625</v>
      </c>
      <c r="AA25" s="74">
        <f>H25*(statestik!$G$14-statestik!$G$12)</f>
        <v>600</v>
      </c>
      <c r="AB25" s="95">
        <f t="shared" si="41"/>
        <v>4025</v>
      </c>
      <c r="AC25" s="94" t="e">
        <f t="shared" si="42"/>
        <v>#REF!</v>
      </c>
      <c r="AD25" s="80">
        <f>'book indtastning'!O24</f>
        <v>45495</v>
      </c>
      <c r="AE25" s="80">
        <f>'book indtastning'!P24</f>
        <v>45500</v>
      </c>
      <c r="AF25" s="7"/>
      <c r="AG25" s="8"/>
      <c r="AH25" s="76"/>
      <c r="AI25" s="9"/>
      <c r="AJ25" s="16"/>
      <c r="AK25" s="78"/>
      <c r="AL25" s="10"/>
      <c r="AM25" s="12"/>
      <c r="AN25" s="15"/>
      <c r="AO25" s="14"/>
      <c r="AP25" s="11"/>
      <c r="AQ25" s="10"/>
      <c r="AR25" s="10"/>
      <c r="AS25" s="10"/>
      <c r="AT25" s="6"/>
    </row>
    <row r="26" spans="1:46" x14ac:dyDescent="0.35">
      <c r="A26" s="8">
        <f>'book indtastning'!A25</f>
        <v>0</v>
      </c>
      <c r="B26" s="6">
        <v>24</v>
      </c>
      <c r="C26" s="6" t="str">
        <f>'book indtastning'!C25</f>
        <v>Patrik Widstrand</v>
      </c>
      <c r="D26" s="17">
        <f>'book indtastning'!T25</f>
        <v>1</v>
      </c>
      <c r="E26" s="17">
        <f>'book indtastning'!G25</f>
        <v>1</v>
      </c>
      <c r="F26" s="92">
        <f t="shared" si="30"/>
        <v>0</v>
      </c>
      <c r="G26" s="92">
        <f t="shared" si="31"/>
        <v>343</v>
      </c>
      <c r="H26" s="92">
        <f t="shared" si="32"/>
        <v>1</v>
      </c>
      <c r="I26" s="106">
        <f t="shared" si="3"/>
        <v>1025</v>
      </c>
      <c r="J26" s="81">
        <f t="shared" si="33"/>
        <v>1025</v>
      </c>
      <c r="K26" s="93">
        <f>H26*(statestik!$E$14-statestik!$E$12)</f>
        <v>120</v>
      </c>
      <c r="L26" s="93">
        <f t="shared" si="34"/>
        <v>905</v>
      </c>
      <c r="M26" s="8">
        <f>'book indtastning'!J25</f>
        <v>0</v>
      </c>
      <c r="N26" s="105">
        <f t="shared" si="5"/>
        <v>925</v>
      </c>
      <c r="O26" s="82">
        <f t="shared" si="35"/>
        <v>925</v>
      </c>
      <c r="P26" s="82">
        <f>H26*(statestik!$G$14-statestik!$G$12)</f>
        <v>120</v>
      </c>
      <c r="Q26" s="82">
        <f t="shared" si="36"/>
        <v>805</v>
      </c>
      <c r="R26" s="95">
        <f t="shared" si="37"/>
        <v>905</v>
      </c>
      <c r="S26" s="67"/>
      <c r="T26" s="233">
        <f t="shared" si="11"/>
        <v>1025</v>
      </c>
      <c r="U26" s="70">
        <f t="shared" si="38"/>
        <v>1025</v>
      </c>
      <c r="V26" s="70">
        <f>H26*(statestik!$E$14-statestik!$E$12)</f>
        <v>120</v>
      </c>
      <c r="W26" s="70">
        <f t="shared" si="39"/>
        <v>905</v>
      </c>
      <c r="X26" s="67" t="e">
        <f>'book indtastning'!M25</f>
        <v>#REF!</v>
      </c>
      <c r="Y26" s="234">
        <f t="shared" si="14"/>
        <v>925</v>
      </c>
      <c r="Z26" s="94">
        <f t="shared" si="40"/>
        <v>925</v>
      </c>
      <c r="AA26" s="74">
        <f>H26*(statestik!$G$14-statestik!$G$12)</f>
        <v>120</v>
      </c>
      <c r="AB26" s="95">
        <f t="shared" si="41"/>
        <v>805</v>
      </c>
      <c r="AC26" s="94" t="e">
        <f t="shared" si="42"/>
        <v>#REF!</v>
      </c>
      <c r="AD26" s="80">
        <f>'book indtastning'!O25</f>
        <v>45500</v>
      </c>
      <c r="AE26" s="80">
        <f>'book indtastning'!P25</f>
        <v>45501</v>
      </c>
      <c r="AF26" s="7"/>
      <c r="AG26" s="8"/>
      <c r="AH26" s="76"/>
      <c r="AI26" s="9"/>
      <c r="AJ26" s="16"/>
      <c r="AK26" s="78"/>
      <c r="AL26" s="10"/>
      <c r="AM26" s="12"/>
      <c r="AN26" s="15"/>
      <c r="AO26" s="14"/>
      <c r="AP26" s="11"/>
      <c r="AQ26" s="10"/>
      <c r="AR26" s="10"/>
      <c r="AS26" s="10"/>
      <c r="AT26" s="6"/>
    </row>
    <row r="27" spans="1:46" x14ac:dyDescent="0.35">
      <c r="A27" s="8">
        <f>'book indtastning'!A26</f>
        <v>0</v>
      </c>
      <c r="B27" s="6">
        <v>25</v>
      </c>
      <c r="C27" s="6" t="str">
        <f>'book indtastning'!C26</f>
        <v>Janne Malberg</v>
      </c>
      <c r="D27" s="17">
        <f>'book indtastning'!T26</f>
        <v>3</v>
      </c>
      <c r="E27" s="17">
        <f>'book indtastning'!G26</f>
        <v>2</v>
      </c>
      <c r="F27" s="92">
        <f t="shared" si="30"/>
        <v>32</v>
      </c>
      <c r="G27" s="92">
        <f t="shared" si="31"/>
        <v>266</v>
      </c>
      <c r="H27" s="92">
        <f t="shared" si="32"/>
        <v>3</v>
      </c>
      <c r="I27" s="106">
        <f t="shared" si="3"/>
        <v>1025</v>
      </c>
      <c r="J27" s="81">
        <f t="shared" si="33"/>
        <v>3075</v>
      </c>
      <c r="K27" s="93">
        <f>H27*(statestik!$E$14-statestik!$E$12)</f>
        <v>360</v>
      </c>
      <c r="L27" s="93">
        <f t="shared" si="34"/>
        <v>2715</v>
      </c>
      <c r="M27" s="8">
        <f>'book indtastning'!J26</f>
        <v>0</v>
      </c>
      <c r="N27" s="105">
        <f t="shared" si="5"/>
        <v>925</v>
      </c>
      <c r="O27" s="82">
        <f t="shared" si="35"/>
        <v>2775</v>
      </c>
      <c r="P27" s="82">
        <f>H27*(statestik!$G$14-statestik!$G$12)</f>
        <v>360</v>
      </c>
      <c r="Q27" s="82">
        <f t="shared" si="36"/>
        <v>2415</v>
      </c>
      <c r="R27" s="95">
        <f t="shared" si="37"/>
        <v>2715</v>
      </c>
      <c r="S27" s="67"/>
      <c r="T27" s="233">
        <f t="shared" si="11"/>
        <v>1025</v>
      </c>
      <c r="U27" s="70">
        <f t="shared" si="38"/>
        <v>3075</v>
      </c>
      <c r="V27" s="70">
        <f>H27*(statestik!$E$14-statestik!$E$12)</f>
        <v>360</v>
      </c>
      <c r="W27" s="70">
        <f t="shared" si="39"/>
        <v>2715</v>
      </c>
      <c r="X27" s="67" t="e">
        <f>'book indtastning'!M26</f>
        <v>#REF!</v>
      </c>
      <c r="Y27" s="234">
        <f t="shared" si="14"/>
        <v>925</v>
      </c>
      <c r="Z27" s="94">
        <f t="shared" si="40"/>
        <v>2775</v>
      </c>
      <c r="AA27" s="74">
        <f>H27*(statestik!$G$14-statestik!$G$12)</f>
        <v>360</v>
      </c>
      <c r="AB27" s="95">
        <f t="shared" si="41"/>
        <v>2415</v>
      </c>
      <c r="AC27" s="94" t="e">
        <f t="shared" si="42"/>
        <v>#REF!</v>
      </c>
      <c r="AD27" s="80">
        <f>'book indtastning'!O26</f>
        <v>45421</v>
      </c>
      <c r="AE27" s="80">
        <f>'book indtastning'!P26</f>
        <v>45424</v>
      </c>
      <c r="AF27" s="7"/>
      <c r="AG27" s="8"/>
      <c r="AH27" s="76"/>
      <c r="AI27" s="9"/>
      <c r="AJ27" s="16"/>
      <c r="AK27" s="78"/>
      <c r="AL27" s="10"/>
      <c r="AM27" s="12"/>
      <c r="AN27" s="15"/>
      <c r="AO27" s="14"/>
      <c r="AP27" s="11"/>
      <c r="AQ27" s="10"/>
      <c r="AR27" s="10"/>
      <c r="AS27" s="10"/>
      <c r="AT27" s="6"/>
    </row>
    <row r="28" spans="1:46" x14ac:dyDescent="0.35">
      <c r="A28" s="8">
        <f>'book indtastning'!A27</f>
        <v>0</v>
      </c>
      <c r="B28" s="6">
        <v>26</v>
      </c>
      <c r="C28" s="6" t="str">
        <f>'book indtastning'!C27</f>
        <v>Jonasen Maibrith</v>
      </c>
      <c r="D28" s="17">
        <f>'book indtastning'!T27</f>
        <v>3</v>
      </c>
      <c r="E28" s="17">
        <f>'book indtastning'!G27</f>
        <v>1</v>
      </c>
      <c r="F28" s="92">
        <f t="shared" si="30"/>
        <v>7</v>
      </c>
      <c r="G28" s="92">
        <f t="shared" si="31"/>
        <v>291</v>
      </c>
      <c r="H28" s="92">
        <f t="shared" si="32"/>
        <v>3</v>
      </c>
      <c r="I28" s="106">
        <f t="shared" si="3"/>
        <v>1025</v>
      </c>
      <c r="J28" s="81">
        <f t="shared" si="33"/>
        <v>3075</v>
      </c>
      <c r="K28" s="93">
        <f>H28*(statestik!$E$14-statestik!$E$12)</f>
        <v>360</v>
      </c>
      <c r="L28" s="93">
        <f t="shared" si="34"/>
        <v>2715</v>
      </c>
      <c r="M28" s="8">
        <f>'book indtastning'!J27</f>
        <v>0</v>
      </c>
      <c r="N28" s="105">
        <f t="shared" si="5"/>
        <v>925</v>
      </c>
      <c r="O28" s="82">
        <f t="shared" si="35"/>
        <v>2775</v>
      </c>
      <c r="P28" s="82">
        <f>H28*(statestik!$G$14-statestik!$G$12)</f>
        <v>360</v>
      </c>
      <c r="Q28" s="82">
        <f t="shared" si="36"/>
        <v>2415</v>
      </c>
      <c r="R28" s="95">
        <f t="shared" si="37"/>
        <v>2715</v>
      </c>
      <c r="S28" s="67"/>
      <c r="T28" s="233">
        <f t="shared" si="11"/>
        <v>1025</v>
      </c>
      <c r="U28" s="70">
        <f t="shared" si="38"/>
        <v>3075</v>
      </c>
      <c r="V28" s="70">
        <f>H28*(statestik!$E$14-statestik!$E$12)</f>
        <v>360</v>
      </c>
      <c r="W28" s="70">
        <f t="shared" si="39"/>
        <v>2715</v>
      </c>
      <c r="X28" s="67" t="e">
        <f>'book indtastning'!M27</f>
        <v>#REF!</v>
      </c>
      <c r="Y28" s="234">
        <f t="shared" si="14"/>
        <v>925</v>
      </c>
      <c r="Z28" s="94">
        <f t="shared" si="40"/>
        <v>2775</v>
      </c>
      <c r="AA28" s="74">
        <f>H28*(statestik!$G$14-statestik!$G$12)</f>
        <v>360</v>
      </c>
      <c r="AB28" s="95">
        <f t="shared" si="41"/>
        <v>2415</v>
      </c>
      <c r="AC28" s="94" t="e">
        <f t="shared" si="42"/>
        <v>#REF!</v>
      </c>
      <c r="AD28" s="80">
        <f>'book indtastning'!O27</f>
        <v>45446</v>
      </c>
      <c r="AE28" s="80">
        <f>'book indtastning'!P27</f>
        <v>45449</v>
      </c>
      <c r="AF28" s="7"/>
      <c r="AG28" s="8"/>
      <c r="AH28" s="76"/>
      <c r="AI28" s="9"/>
      <c r="AJ28" s="16"/>
      <c r="AK28" s="78"/>
      <c r="AL28" s="10"/>
      <c r="AM28" s="12"/>
      <c r="AN28" s="15"/>
      <c r="AO28" s="14"/>
      <c r="AP28" s="11"/>
      <c r="AQ28" s="10"/>
      <c r="AR28" s="10"/>
      <c r="AS28" s="10"/>
      <c r="AT28" s="6"/>
    </row>
    <row r="29" spans="1:46" x14ac:dyDescent="0.35">
      <c r="A29" s="8">
        <f>'book indtastning'!A28</f>
        <v>0</v>
      </c>
      <c r="B29" s="6">
        <v>27</v>
      </c>
      <c r="C29" s="6" t="str">
        <f>'book indtastning'!C28</f>
        <v>Tina Kisbye</v>
      </c>
      <c r="D29" s="17">
        <f>'book indtastning'!T28</f>
        <v>4</v>
      </c>
      <c r="E29" s="17">
        <f>'book indtastning'!G28</f>
        <v>1</v>
      </c>
      <c r="F29" s="92">
        <f t="shared" si="30"/>
        <v>32</v>
      </c>
      <c r="G29" s="92">
        <f t="shared" si="31"/>
        <v>267</v>
      </c>
      <c r="H29" s="92">
        <f t="shared" si="32"/>
        <v>4</v>
      </c>
      <c r="I29" s="106">
        <f t="shared" si="3"/>
        <v>1025</v>
      </c>
      <c r="J29" s="81">
        <f t="shared" si="33"/>
        <v>4100</v>
      </c>
      <c r="K29" s="93">
        <f>H29*(statestik!$E$14-statestik!$E$12)</f>
        <v>480</v>
      </c>
      <c r="L29" s="93">
        <f t="shared" si="34"/>
        <v>3620</v>
      </c>
      <c r="M29" s="8">
        <f>'book indtastning'!J28</f>
        <v>0</v>
      </c>
      <c r="N29" s="105">
        <f t="shared" si="5"/>
        <v>925</v>
      </c>
      <c r="O29" s="82">
        <f t="shared" si="35"/>
        <v>3700</v>
      </c>
      <c r="P29" s="82">
        <f>H29*(statestik!$G$14-statestik!$G$12)</f>
        <v>480</v>
      </c>
      <c r="Q29" s="82">
        <f t="shared" si="36"/>
        <v>3220</v>
      </c>
      <c r="R29" s="95">
        <f t="shared" si="37"/>
        <v>3620</v>
      </c>
      <c r="S29" s="67"/>
      <c r="T29" s="233">
        <f t="shared" si="11"/>
        <v>1025</v>
      </c>
      <c r="U29" s="70">
        <f t="shared" si="38"/>
        <v>4100</v>
      </c>
      <c r="V29" s="70">
        <f>H29*(statestik!$E$14-statestik!$E$12)</f>
        <v>480</v>
      </c>
      <c r="W29" s="70">
        <f t="shared" si="39"/>
        <v>3620</v>
      </c>
      <c r="X29" s="67" t="e">
        <f>'book indtastning'!M28</f>
        <v>#REF!</v>
      </c>
      <c r="Y29" s="234">
        <f t="shared" si="14"/>
        <v>925</v>
      </c>
      <c r="Z29" s="94">
        <f t="shared" si="40"/>
        <v>3700</v>
      </c>
      <c r="AA29" s="74">
        <f>H29*(statestik!$G$14-statestik!$G$12)</f>
        <v>480</v>
      </c>
      <c r="AB29" s="95">
        <f t="shared" si="41"/>
        <v>3220</v>
      </c>
      <c r="AC29" s="94" t="e">
        <f t="shared" si="42"/>
        <v>#REF!</v>
      </c>
      <c r="AD29" s="80">
        <f>'book indtastning'!O28</f>
        <v>45421</v>
      </c>
      <c r="AE29" s="80">
        <f>'book indtastning'!P28</f>
        <v>45425</v>
      </c>
      <c r="AF29" s="7"/>
      <c r="AG29" s="8"/>
      <c r="AH29" s="76"/>
      <c r="AI29" s="9"/>
      <c r="AJ29" s="16"/>
      <c r="AK29" s="78"/>
      <c r="AL29" s="10"/>
      <c r="AM29" s="12"/>
      <c r="AN29" s="15"/>
      <c r="AO29" s="14"/>
      <c r="AP29" s="11"/>
      <c r="AQ29" s="10"/>
      <c r="AR29" s="10"/>
      <c r="AS29" s="10"/>
      <c r="AT29" s="6"/>
    </row>
    <row r="30" spans="1:46" x14ac:dyDescent="0.35">
      <c r="A30" s="8">
        <f>'book indtastning'!A29</f>
        <v>0</v>
      </c>
      <c r="B30" s="6">
        <v>28</v>
      </c>
      <c r="C30" s="6" t="str">
        <f>'book indtastning'!C29</f>
        <v>Sigrid &amp; Yngvar Helvik</v>
      </c>
      <c r="D30" s="17">
        <f>'book indtastning'!T29</f>
        <v>5</v>
      </c>
      <c r="E30" s="17">
        <f>'book indtastning'!G29</f>
        <v>1</v>
      </c>
      <c r="F30" s="92">
        <f t="shared" si="30"/>
        <v>19</v>
      </c>
      <c r="G30" s="92">
        <f t="shared" si="31"/>
        <v>281</v>
      </c>
      <c r="H30" s="92">
        <f t="shared" si="32"/>
        <v>5</v>
      </c>
      <c r="I30" s="106">
        <f t="shared" si="3"/>
        <v>1025</v>
      </c>
      <c r="J30" s="81">
        <f t="shared" si="33"/>
        <v>5125</v>
      </c>
      <c r="K30" s="93">
        <f>H30*(statestik!$E$14-statestik!$E$12)</f>
        <v>600</v>
      </c>
      <c r="L30" s="93">
        <f t="shared" si="34"/>
        <v>4525</v>
      </c>
      <c r="M30" s="8">
        <f>'book indtastning'!J29</f>
        <v>0</v>
      </c>
      <c r="N30" s="105">
        <f t="shared" si="5"/>
        <v>925</v>
      </c>
      <c r="O30" s="82">
        <f t="shared" si="35"/>
        <v>4625</v>
      </c>
      <c r="P30" s="82">
        <f>H30*(statestik!$G$14-statestik!$G$12)</f>
        <v>600</v>
      </c>
      <c r="Q30" s="82">
        <f t="shared" si="36"/>
        <v>4025</v>
      </c>
      <c r="R30" s="95">
        <f t="shared" si="37"/>
        <v>4525</v>
      </c>
      <c r="S30" s="67"/>
      <c r="T30" s="233">
        <f t="shared" si="11"/>
        <v>1025</v>
      </c>
      <c r="U30" s="70">
        <f t="shared" si="38"/>
        <v>5125</v>
      </c>
      <c r="V30" s="70">
        <f>H30*(statestik!$E$14-statestik!$E$12)</f>
        <v>600</v>
      </c>
      <c r="W30" s="70">
        <f t="shared" si="39"/>
        <v>4525</v>
      </c>
      <c r="X30" s="67" t="e">
        <f>'book indtastning'!M29</f>
        <v>#REF!</v>
      </c>
      <c r="Y30" s="234">
        <f t="shared" si="14"/>
        <v>925</v>
      </c>
      <c r="Z30" s="94">
        <f t="shared" si="40"/>
        <v>4625</v>
      </c>
      <c r="AA30" s="74">
        <f>H30*(statestik!$G$14-statestik!$G$12)</f>
        <v>600</v>
      </c>
      <c r="AB30" s="95">
        <f t="shared" si="41"/>
        <v>4025</v>
      </c>
      <c r="AC30" s="94" t="e">
        <f t="shared" si="42"/>
        <v>#REF!</v>
      </c>
      <c r="AD30" s="80">
        <f>'book indtastning'!O29</f>
        <v>45434</v>
      </c>
      <c r="AE30" s="80">
        <f>'book indtastning'!P29</f>
        <v>45439</v>
      </c>
      <c r="AF30" s="7"/>
      <c r="AG30" s="8"/>
      <c r="AH30" s="76"/>
      <c r="AI30" s="9"/>
      <c r="AJ30" s="16"/>
      <c r="AK30" s="78"/>
      <c r="AL30" s="10"/>
      <c r="AM30" s="12"/>
      <c r="AN30" s="15"/>
      <c r="AO30" s="14"/>
      <c r="AP30" s="11"/>
      <c r="AQ30" s="10"/>
      <c r="AR30" s="10"/>
      <c r="AS30" s="10"/>
      <c r="AT30" s="6"/>
    </row>
    <row r="31" spans="1:46" x14ac:dyDescent="0.35">
      <c r="A31" s="8">
        <f>'book indtastning'!A30</f>
        <v>0</v>
      </c>
      <c r="B31" s="6">
        <v>29</v>
      </c>
      <c r="C31" s="6" t="str">
        <f>'book indtastning'!C30</f>
        <v>Stine Brehmer</v>
      </c>
      <c r="D31" s="17">
        <f>'book indtastning'!T30</f>
        <v>3</v>
      </c>
      <c r="E31" s="17">
        <f>'book indtastning'!G30</f>
        <v>2</v>
      </c>
      <c r="F31" s="92">
        <f t="shared" si="30"/>
        <v>0</v>
      </c>
      <c r="G31" s="92">
        <f t="shared" si="31"/>
        <v>364</v>
      </c>
      <c r="H31" s="92">
        <f t="shared" si="32"/>
        <v>3</v>
      </c>
      <c r="I31" s="106">
        <f t="shared" si="3"/>
        <v>1025</v>
      </c>
      <c r="J31" s="81">
        <f t="shared" si="33"/>
        <v>3075</v>
      </c>
      <c r="K31" s="93">
        <f>H31*(statestik!$E$14-statestik!$E$12)</f>
        <v>360</v>
      </c>
      <c r="L31" s="93">
        <f t="shared" si="34"/>
        <v>2715</v>
      </c>
      <c r="M31" s="8">
        <f>'book indtastning'!J30</f>
        <v>0</v>
      </c>
      <c r="N31" s="105">
        <f t="shared" si="5"/>
        <v>925</v>
      </c>
      <c r="O31" s="82">
        <f t="shared" si="35"/>
        <v>2775</v>
      </c>
      <c r="P31" s="82">
        <f>H31*(statestik!$G$14-statestik!$G$12)</f>
        <v>360</v>
      </c>
      <c r="Q31" s="82">
        <f t="shared" si="36"/>
        <v>2415</v>
      </c>
      <c r="R31" s="95">
        <f t="shared" si="37"/>
        <v>2715</v>
      </c>
      <c r="S31" s="67"/>
      <c r="T31" s="233">
        <f t="shared" si="11"/>
        <v>1025</v>
      </c>
      <c r="U31" s="70">
        <f t="shared" si="38"/>
        <v>3075</v>
      </c>
      <c r="V31" s="70">
        <f>H31*(statestik!$E$14-statestik!$E$12)</f>
        <v>360</v>
      </c>
      <c r="W31" s="70">
        <f t="shared" si="39"/>
        <v>2715</v>
      </c>
      <c r="X31" s="67" t="e">
        <f>'book indtastning'!M30</f>
        <v>#REF!</v>
      </c>
      <c r="Y31" s="234">
        <f t="shared" si="14"/>
        <v>925</v>
      </c>
      <c r="Z31" s="94">
        <f t="shared" si="40"/>
        <v>2775</v>
      </c>
      <c r="AA31" s="74">
        <f>H31*(statestik!$G$14-statestik!$G$12)</f>
        <v>360</v>
      </c>
      <c r="AB31" s="95">
        <f t="shared" si="41"/>
        <v>2415</v>
      </c>
      <c r="AC31" s="94" t="e">
        <f t="shared" si="42"/>
        <v>#REF!</v>
      </c>
      <c r="AD31" s="80">
        <f>'book indtastning'!O30</f>
        <v>45519</v>
      </c>
      <c r="AE31" s="80">
        <f>'book indtastning'!P30</f>
        <v>45522</v>
      </c>
      <c r="AF31" s="7"/>
      <c r="AG31" s="8"/>
      <c r="AH31" s="76"/>
      <c r="AI31" s="9"/>
      <c r="AJ31" s="16"/>
      <c r="AK31" s="78"/>
      <c r="AL31" s="10"/>
      <c r="AM31" s="12"/>
      <c r="AN31" s="15"/>
      <c r="AO31" s="14"/>
      <c r="AP31" s="11"/>
      <c r="AQ31" s="10"/>
      <c r="AR31" s="10"/>
      <c r="AS31" s="10"/>
      <c r="AT31" s="6"/>
    </row>
    <row r="32" spans="1:46" x14ac:dyDescent="0.35">
      <c r="A32" s="8">
        <f>'book indtastning'!A31</f>
        <v>0</v>
      </c>
      <c r="B32" s="6">
        <v>30</v>
      </c>
      <c r="C32" s="6" t="str">
        <f>'book indtastning'!C31</f>
        <v>Claus Brunings-Hansen</v>
      </c>
      <c r="D32" s="17">
        <f>'book indtastning'!T31</f>
        <v>5</v>
      </c>
      <c r="E32" s="17">
        <f>'book indtastning'!G31</f>
        <v>1</v>
      </c>
      <c r="F32" s="92">
        <f t="shared" si="30"/>
        <v>0</v>
      </c>
      <c r="G32" s="92">
        <f t="shared" si="31"/>
        <v>322</v>
      </c>
      <c r="H32" s="92">
        <f t="shared" si="32"/>
        <v>5</v>
      </c>
      <c r="I32" s="106">
        <f t="shared" si="3"/>
        <v>1025</v>
      </c>
      <c r="J32" s="81">
        <f t="shared" si="33"/>
        <v>5125</v>
      </c>
      <c r="K32" s="93">
        <f>H32*(statestik!$E$14-statestik!$E$12)</f>
        <v>600</v>
      </c>
      <c r="L32" s="93">
        <f t="shared" si="34"/>
        <v>4525</v>
      </c>
      <c r="M32" s="8">
        <f>'book indtastning'!J31</f>
        <v>0</v>
      </c>
      <c r="N32" s="105">
        <f t="shared" si="5"/>
        <v>925</v>
      </c>
      <c r="O32" s="82">
        <f t="shared" si="35"/>
        <v>4625</v>
      </c>
      <c r="P32" s="82">
        <f>H32*(statestik!$G$14-statestik!$G$12)</f>
        <v>600</v>
      </c>
      <c r="Q32" s="82">
        <f t="shared" si="36"/>
        <v>4025</v>
      </c>
      <c r="R32" s="95">
        <f t="shared" si="37"/>
        <v>4525</v>
      </c>
      <c r="S32" s="67"/>
      <c r="T32" s="233">
        <f t="shared" si="11"/>
        <v>1025</v>
      </c>
      <c r="U32" s="70">
        <f t="shared" si="38"/>
        <v>5125</v>
      </c>
      <c r="V32" s="70">
        <f>H32*(statestik!$E$14-statestik!$E$12)</f>
        <v>600</v>
      </c>
      <c r="W32" s="70">
        <f t="shared" si="39"/>
        <v>4525</v>
      </c>
      <c r="X32" s="67" t="e">
        <f>'book indtastning'!M31</f>
        <v>#REF!</v>
      </c>
      <c r="Y32" s="234">
        <f t="shared" si="14"/>
        <v>925</v>
      </c>
      <c r="Z32" s="94">
        <f t="shared" si="40"/>
        <v>4625</v>
      </c>
      <c r="AA32" s="74">
        <f>H32*(statestik!$G$14-statestik!$G$12)</f>
        <v>600</v>
      </c>
      <c r="AB32" s="95">
        <f t="shared" si="41"/>
        <v>4025</v>
      </c>
      <c r="AC32" s="94" t="e">
        <f t="shared" si="42"/>
        <v>#REF!</v>
      </c>
      <c r="AD32" s="80">
        <f>'book indtastning'!O31</f>
        <v>45475</v>
      </c>
      <c r="AE32" s="80">
        <f>'book indtastning'!P31</f>
        <v>45480</v>
      </c>
      <c r="AF32" s="7"/>
      <c r="AG32" s="8"/>
      <c r="AH32" s="76"/>
      <c r="AI32" s="9"/>
      <c r="AJ32" s="16"/>
      <c r="AK32" s="78"/>
      <c r="AL32" s="10"/>
      <c r="AM32" s="12"/>
      <c r="AN32" s="15"/>
      <c r="AO32" s="14"/>
      <c r="AP32" s="11"/>
      <c r="AQ32" s="10"/>
      <c r="AR32" s="10"/>
      <c r="AS32" s="10"/>
      <c r="AT32" s="6"/>
    </row>
    <row r="33" spans="1:46" x14ac:dyDescent="0.35">
      <c r="A33" s="8">
        <f>'book indtastning'!A32</f>
        <v>0</v>
      </c>
      <c r="B33" s="6">
        <v>31</v>
      </c>
      <c r="C33" s="6" t="str">
        <f>'book indtastning'!C32</f>
        <v>Camilla Lorqvist</v>
      </c>
      <c r="D33" s="17">
        <f>'book indtastning'!T32</f>
        <v>5</v>
      </c>
      <c r="E33" s="17">
        <f>'book indtastning'!G32</f>
        <v>1</v>
      </c>
      <c r="F33" s="92">
        <f t="shared" si="30"/>
        <v>0</v>
      </c>
      <c r="G33" s="92">
        <f t="shared" si="31"/>
        <v>309</v>
      </c>
      <c r="H33" s="92">
        <f t="shared" si="32"/>
        <v>5</v>
      </c>
      <c r="I33" s="106">
        <f t="shared" si="3"/>
        <v>1025</v>
      </c>
      <c r="J33" s="81">
        <f t="shared" si="33"/>
        <v>5125</v>
      </c>
      <c r="K33" s="93">
        <f>H33*(statestik!$E$14-statestik!$E$12)</f>
        <v>600</v>
      </c>
      <c r="L33" s="93">
        <f t="shared" si="34"/>
        <v>4525</v>
      </c>
      <c r="M33" s="8">
        <f>'book indtastning'!J32</f>
        <v>0</v>
      </c>
      <c r="N33" s="105">
        <f t="shared" si="5"/>
        <v>925</v>
      </c>
      <c r="O33" s="82">
        <f t="shared" si="35"/>
        <v>4625</v>
      </c>
      <c r="P33" s="82">
        <f>H33*(statestik!$G$14-statestik!$G$12)</f>
        <v>600</v>
      </c>
      <c r="Q33" s="82">
        <f t="shared" si="36"/>
        <v>4025</v>
      </c>
      <c r="R33" s="95">
        <f t="shared" si="37"/>
        <v>4525</v>
      </c>
      <c r="S33" s="67"/>
      <c r="T33" s="233">
        <f t="shared" si="11"/>
        <v>1025</v>
      </c>
      <c r="U33" s="70">
        <f t="shared" si="38"/>
        <v>5125</v>
      </c>
      <c r="V33" s="70">
        <f>H33*(statestik!$E$14-statestik!$E$12)</f>
        <v>600</v>
      </c>
      <c r="W33" s="70">
        <f t="shared" si="39"/>
        <v>4525</v>
      </c>
      <c r="X33" s="67" t="e">
        <f>'book indtastning'!M32</f>
        <v>#REF!</v>
      </c>
      <c r="Y33" s="234">
        <f t="shared" si="14"/>
        <v>925</v>
      </c>
      <c r="Z33" s="94">
        <f t="shared" si="40"/>
        <v>4625</v>
      </c>
      <c r="AA33" s="74">
        <f>H33*(statestik!$G$14-statestik!$G$12)</f>
        <v>600</v>
      </c>
      <c r="AB33" s="95">
        <f t="shared" si="41"/>
        <v>4025</v>
      </c>
      <c r="AC33" s="94" t="e">
        <f t="shared" si="42"/>
        <v>#REF!</v>
      </c>
      <c r="AD33" s="80">
        <f>'book indtastning'!O32</f>
        <v>45462</v>
      </c>
      <c r="AE33" s="80">
        <f>'book indtastning'!P32</f>
        <v>45467</v>
      </c>
      <c r="AF33" s="7"/>
      <c r="AG33" s="8"/>
      <c r="AH33" s="76"/>
      <c r="AI33" s="9"/>
      <c r="AJ33" s="16"/>
      <c r="AK33" s="78"/>
      <c r="AL33" s="10"/>
      <c r="AM33" s="12"/>
      <c r="AN33" s="15"/>
      <c r="AO33" s="14"/>
      <c r="AP33" s="11"/>
      <c r="AQ33" s="10"/>
      <c r="AR33" s="10"/>
      <c r="AS33" s="10"/>
      <c r="AT33" s="6"/>
    </row>
    <row r="34" spans="1:46" x14ac:dyDescent="0.35">
      <c r="A34" s="8">
        <f>'book indtastning'!A33</f>
        <v>0</v>
      </c>
      <c r="B34" s="6">
        <v>32</v>
      </c>
      <c r="C34" s="6" t="str">
        <f>'book indtastning'!C33</f>
        <v>Jutta Kugler</v>
      </c>
      <c r="D34" s="17">
        <f>'book indtastning'!T33</f>
        <v>9</v>
      </c>
      <c r="E34" s="17">
        <f>'book indtastning'!G33</f>
        <v>1</v>
      </c>
      <c r="F34" s="92">
        <f t="shared" si="30"/>
        <v>0</v>
      </c>
      <c r="G34" s="92">
        <f t="shared" si="31"/>
        <v>316</v>
      </c>
      <c r="H34" s="92">
        <f t="shared" si="32"/>
        <v>9</v>
      </c>
      <c r="I34" s="106">
        <f t="shared" si="3"/>
        <v>1025</v>
      </c>
      <c r="J34" s="81">
        <f t="shared" si="33"/>
        <v>9225</v>
      </c>
      <c r="K34" s="93">
        <f>H34*(statestik!$E$14-statestik!$E$12)</f>
        <v>1080</v>
      </c>
      <c r="L34" s="93">
        <f t="shared" si="34"/>
        <v>8145</v>
      </c>
      <c r="M34" s="8">
        <f>'book indtastning'!J33</f>
        <v>0</v>
      </c>
      <c r="N34" s="105">
        <f t="shared" si="5"/>
        <v>925</v>
      </c>
      <c r="O34" s="82">
        <f t="shared" si="35"/>
        <v>8325</v>
      </c>
      <c r="P34" s="82">
        <f>H34*(statestik!$G$14-statestik!$G$12)</f>
        <v>1080</v>
      </c>
      <c r="Q34" s="82">
        <f t="shared" si="36"/>
        <v>7245</v>
      </c>
      <c r="R34" s="95">
        <f t="shared" si="37"/>
        <v>8145</v>
      </c>
      <c r="S34" s="67"/>
      <c r="T34" s="233">
        <f t="shared" si="11"/>
        <v>1025</v>
      </c>
      <c r="U34" s="70">
        <f t="shared" si="38"/>
        <v>9225</v>
      </c>
      <c r="V34" s="70">
        <f>H34*(statestik!$E$14-statestik!$E$12)</f>
        <v>1080</v>
      </c>
      <c r="W34" s="70">
        <f t="shared" si="39"/>
        <v>8145</v>
      </c>
      <c r="X34" s="67" t="e">
        <f>'book indtastning'!M33</f>
        <v>#REF!</v>
      </c>
      <c r="Y34" s="234">
        <f t="shared" si="14"/>
        <v>925</v>
      </c>
      <c r="Z34" s="94">
        <f t="shared" si="40"/>
        <v>8325</v>
      </c>
      <c r="AA34" s="74">
        <f>H34*(statestik!$G$14-statestik!$G$12)</f>
        <v>1080</v>
      </c>
      <c r="AB34" s="95">
        <f t="shared" si="41"/>
        <v>7245</v>
      </c>
      <c r="AC34" s="94" t="e">
        <f t="shared" si="42"/>
        <v>#REF!</v>
      </c>
      <c r="AD34" s="80">
        <f>'book indtastning'!O33</f>
        <v>45465</v>
      </c>
      <c r="AE34" s="80">
        <f>'book indtastning'!P33</f>
        <v>45474</v>
      </c>
      <c r="AF34" s="7"/>
      <c r="AG34" s="8"/>
      <c r="AH34" s="76"/>
      <c r="AI34" s="9"/>
      <c r="AJ34" s="16"/>
      <c r="AK34" s="78"/>
      <c r="AL34" s="10"/>
      <c r="AM34" s="12"/>
      <c r="AN34" s="15"/>
      <c r="AO34" s="14"/>
      <c r="AP34" s="11"/>
      <c r="AQ34" s="10"/>
      <c r="AR34" s="10"/>
      <c r="AS34" s="10"/>
      <c r="AT34" s="6"/>
    </row>
    <row r="35" spans="1:46" x14ac:dyDescent="0.35">
      <c r="A35" s="8">
        <f>'book indtastning'!A34</f>
        <v>0</v>
      </c>
      <c r="B35" s="6">
        <v>33</v>
      </c>
      <c r="C35" s="6" t="str">
        <f>'book indtastning'!C34</f>
        <v>Slawomir Zacharek</v>
      </c>
      <c r="D35" s="17">
        <f>'book indtastning'!T34</f>
        <v>7</v>
      </c>
      <c r="E35" s="17">
        <f>'book indtastning'!G34</f>
        <v>0</v>
      </c>
      <c r="F35" s="92">
        <f t="shared" si="30"/>
        <v>0</v>
      </c>
      <c r="G35" s="92">
        <f t="shared" si="31"/>
        <v>323</v>
      </c>
      <c r="H35" s="92">
        <f t="shared" si="32"/>
        <v>7</v>
      </c>
      <c r="I35" s="106">
        <f t="shared" si="3"/>
        <v>1025</v>
      </c>
      <c r="J35" s="81">
        <f t="shared" si="33"/>
        <v>7175</v>
      </c>
      <c r="K35" s="93">
        <f>H35*(statestik!$E$14-statestik!$E$12)</f>
        <v>840</v>
      </c>
      <c r="L35" s="93">
        <f t="shared" si="34"/>
        <v>6335</v>
      </c>
      <c r="M35" s="8">
        <f>'book indtastning'!J34</f>
        <v>0</v>
      </c>
      <c r="N35" s="105">
        <f t="shared" si="5"/>
        <v>925</v>
      </c>
      <c r="O35" s="82">
        <f t="shared" si="35"/>
        <v>6475</v>
      </c>
      <c r="P35" s="82">
        <f>H35*(statestik!$G$14-statestik!$G$12)</f>
        <v>840</v>
      </c>
      <c r="Q35" s="82">
        <f t="shared" si="36"/>
        <v>5635</v>
      </c>
      <c r="R35" s="95">
        <f t="shared" si="37"/>
        <v>6335</v>
      </c>
      <c r="S35" s="67"/>
      <c r="T35" s="233">
        <f t="shared" si="11"/>
        <v>1025</v>
      </c>
      <c r="U35" s="70">
        <f t="shared" si="38"/>
        <v>7175</v>
      </c>
      <c r="V35" s="70">
        <f>H35*(statestik!$E$14-statestik!$E$12)</f>
        <v>840</v>
      </c>
      <c r="W35" s="70">
        <f t="shared" si="39"/>
        <v>6335</v>
      </c>
      <c r="X35" s="67" t="e">
        <f>'book indtastning'!M34</f>
        <v>#REF!</v>
      </c>
      <c r="Y35" s="234">
        <f t="shared" si="14"/>
        <v>925</v>
      </c>
      <c r="Z35" s="94">
        <f t="shared" si="40"/>
        <v>6475</v>
      </c>
      <c r="AA35" s="74">
        <f>H35*(statestik!$G$14-statestik!$G$12)</f>
        <v>840</v>
      </c>
      <c r="AB35" s="95">
        <f t="shared" si="41"/>
        <v>5635</v>
      </c>
      <c r="AC35" s="94" t="e">
        <f t="shared" si="42"/>
        <v>#REF!</v>
      </c>
      <c r="AD35" s="80">
        <f>'book indtastning'!O34</f>
        <v>45474</v>
      </c>
      <c r="AE35" s="80">
        <f>'book indtastning'!P34</f>
        <v>45481</v>
      </c>
      <c r="AF35" s="7"/>
      <c r="AG35" s="8"/>
      <c r="AH35" s="76"/>
      <c r="AI35" s="9"/>
      <c r="AJ35" s="16"/>
      <c r="AK35" s="78"/>
      <c r="AL35" s="10"/>
      <c r="AM35" s="12"/>
      <c r="AN35" s="15"/>
      <c r="AO35" s="14"/>
      <c r="AP35" s="11"/>
      <c r="AQ35" s="10"/>
      <c r="AR35" s="10"/>
      <c r="AS35" s="10"/>
      <c r="AT35" s="6"/>
    </row>
    <row r="36" spans="1:46" x14ac:dyDescent="0.35">
      <c r="A36" s="8">
        <f>'book indtastning'!A35</f>
        <v>0</v>
      </c>
      <c r="B36" s="6">
        <v>34</v>
      </c>
      <c r="C36" s="6" t="str">
        <f>'book indtastning'!C35</f>
        <v>Mikael Holst</v>
      </c>
      <c r="D36" s="17">
        <f>'book indtastning'!T35</f>
        <v>5</v>
      </c>
      <c r="E36" s="17">
        <f>'book indtastning'!G35</f>
        <v>1</v>
      </c>
      <c r="F36" s="92">
        <f t="shared" si="30"/>
        <v>0</v>
      </c>
      <c r="G36" s="92">
        <f t="shared" si="31"/>
        <v>360</v>
      </c>
      <c r="H36" s="92">
        <f t="shared" si="32"/>
        <v>5</v>
      </c>
      <c r="I36" s="106">
        <f t="shared" si="3"/>
        <v>1025</v>
      </c>
      <c r="J36" s="81">
        <f t="shared" si="33"/>
        <v>5125</v>
      </c>
      <c r="K36" s="93">
        <f>H36*(statestik!$E$14-statestik!$E$12)</f>
        <v>600</v>
      </c>
      <c r="L36" s="93">
        <f t="shared" si="34"/>
        <v>4525</v>
      </c>
      <c r="M36" s="8">
        <f>'book indtastning'!J35</f>
        <v>0</v>
      </c>
      <c r="N36" s="105">
        <f t="shared" si="5"/>
        <v>925</v>
      </c>
      <c r="O36" s="82">
        <f t="shared" si="35"/>
        <v>4625</v>
      </c>
      <c r="P36" s="82">
        <f>H36*(statestik!$G$14-statestik!$G$12)</f>
        <v>600</v>
      </c>
      <c r="Q36" s="82">
        <f t="shared" si="36"/>
        <v>4025</v>
      </c>
      <c r="R36" s="95">
        <f t="shared" si="37"/>
        <v>4525</v>
      </c>
      <c r="S36" s="67"/>
      <c r="T36" s="233">
        <f t="shared" si="11"/>
        <v>1025</v>
      </c>
      <c r="U36" s="70">
        <f t="shared" si="38"/>
        <v>5125</v>
      </c>
      <c r="V36" s="70">
        <f>H36*(statestik!$E$14-statestik!$E$12)</f>
        <v>600</v>
      </c>
      <c r="W36" s="70">
        <f t="shared" si="39"/>
        <v>4525</v>
      </c>
      <c r="X36" s="67" t="e">
        <f>'book indtastning'!M35</f>
        <v>#REF!</v>
      </c>
      <c r="Y36" s="234">
        <f t="shared" si="14"/>
        <v>925</v>
      </c>
      <c r="Z36" s="94">
        <f t="shared" si="40"/>
        <v>4625</v>
      </c>
      <c r="AA36" s="74">
        <f>H36*(statestik!$G$14-statestik!$G$12)</f>
        <v>600</v>
      </c>
      <c r="AB36" s="95">
        <f t="shared" si="41"/>
        <v>4025</v>
      </c>
      <c r="AC36" s="94" t="e">
        <f t="shared" si="42"/>
        <v>#REF!</v>
      </c>
      <c r="AD36" s="80">
        <f>'book indtastning'!O35</f>
        <v>45513</v>
      </c>
      <c r="AE36" s="80">
        <f>'book indtastning'!P35</f>
        <v>45518</v>
      </c>
      <c r="AF36" s="7"/>
      <c r="AG36" s="8"/>
      <c r="AH36" s="76"/>
      <c r="AI36" s="9"/>
      <c r="AJ36" s="16"/>
      <c r="AK36" s="78"/>
      <c r="AL36" s="10"/>
      <c r="AM36" s="12"/>
      <c r="AN36" s="15"/>
      <c r="AO36" s="14"/>
      <c r="AP36" s="11"/>
      <c r="AQ36" s="10"/>
      <c r="AR36" s="10"/>
      <c r="AS36" s="10"/>
      <c r="AT36" s="6"/>
    </row>
    <row r="37" spans="1:46" x14ac:dyDescent="0.35">
      <c r="A37" s="8">
        <f>'book indtastning'!A36</f>
        <v>0</v>
      </c>
      <c r="B37" s="6">
        <v>35</v>
      </c>
      <c r="C37" s="6" t="str">
        <f>'book indtastning'!C36</f>
        <v>Kaj Hansen</v>
      </c>
      <c r="D37" s="17">
        <f>'book indtastning'!T36</f>
        <v>7</v>
      </c>
      <c r="E37" s="17">
        <f>'book indtastning'!G36</f>
        <v>1</v>
      </c>
      <c r="F37" s="92">
        <f t="shared" si="30"/>
        <v>0</v>
      </c>
      <c r="G37" s="92">
        <f t="shared" si="31"/>
        <v>303</v>
      </c>
      <c r="H37" s="92">
        <f t="shared" si="32"/>
        <v>7</v>
      </c>
      <c r="I37" s="106">
        <f t="shared" si="3"/>
        <v>1025</v>
      </c>
      <c r="J37" s="81">
        <f t="shared" si="33"/>
        <v>7175</v>
      </c>
      <c r="K37" s="93">
        <f>H37*(statestik!$E$14-statestik!$E$12)</f>
        <v>840</v>
      </c>
      <c r="L37" s="93">
        <f t="shared" si="34"/>
        <v>6335</v>
      </c>
      <c r="M37" s="8">
        <f>'book indtastning'!J36</f>
        <v>0</v>
      </c>
      <c r="N37" s="105">
        <f t="shared" si="5"/>
        <v>925</v>
      </c>
      <c r="O37" s="82">
        <f t="shared" si="35"/>
        <v>6475</v>
      </c>
      <c r="P37" s="82">
        <f>H37*(statestik!$G$14-statestik!$G$12)</f>
        <v>840</v>
      </c>
      <c r="Q37" s="82">
        <f t="shared" si="36"/>
        <v>5635</v>
      </c>
      <c r="R37" s="95">
        <f t="shared" si="37"/>
        <v>6335</v>
      </c>
      <c r="S37" s="67"/>
      <c r="T37" s="233">
        <f t="shared" si="11"/>
        <v>1025</v>
      </c>
      <c r="U37" s="70">
        <f t="shared" si="38"/>
        <v>7175</v>
      </c>
      <c r="V37" s="70">
        <f>H37*(statestik!$E$14-statestik!$E$12)</f>
        <v>840</v>
      </c>
      <c r="W37" s="70">
        <f t="shared" si="39"/>
        <v>6335</v>
      </c>
      <c r="X37" s="67" t="e">
        <f>'book indtastning'!M36</f>
        <v>#REF!</v>
      </c>
      <c r="Y37" s="234">
        <f t="shared" si="14"/>
        <v>925</v>
      </c>
      <c r="Z37" s="94">
        <f t="shared" si="40"/>
        <v>6475</v>
      </c>
      <c r="AA37" s="74">
        <f>H37*(statestik!$G$14-statestik!$G$12)</f>
        <v>840</v>
      </c>
      <c r="AB37" s="95">
        <f t="shared" si="41"/>
        <v>5635</v>
      </c>
      <c r="AC37" s="94" t="e">
        <f t="shared" si="42"/>
        <v>#REF!</v>
      </c>
      <c r="AD37" s="80">
        <f>'book indtastning'!O36</f>
        <v>45454</v>
      </c>
      <c r="AE37" s="80">
        <f>'book indtastning'!P36</f>
        <v>45461</v>
      </c>
      <c r="AF37" s="7"/>
      <c r="AG37" s="8"/>
      <c r="AH37" s="76"/>
      <c r="AI37" s="9"/>
      <c r="AJ37" s="16"/>
      <c r="AK37" s="78"/>
      <c r="AL37" s="10"/>
      <c r="AM37" s="12"/>
      <c r="AN37" s="15"/>
      <c r="AO37" s="14"/>
      <c r="AP37" s="11"/>
      <c r="AQ37" s="10"/>
      <c r="AR37" s="10"/>
      <c r="AS37" s="10"/>
      <c r="AT37" s="6"/>
    </row>
    <row r="38" spans="1:46" x14ac:dyDescent="0.35">
      <c r="A38" s="8">
        <f>'book indtastning'!A37</f>
        <v>0</v>
      </c>
      <c r="B38" s="6">
        <v>36</v>
      </c>
      <c r="C38" s="6" t="str">
        <f>'book indtastning'!C37</f>
        <v>camilla Hertz Dalsjø</v>
      </c>
      <c r="D38" s="17">
        <f>'book indtastning'!T37</f>
        <v>6</v>
      </c>
      <c r="E38" s="17">
        <f>'book indtastning'!G37</f>
        <v>0</v>
      </c>
      <c r="F38" s="92">
        <f t="shared" si="30"/>
        <v>0</v>
      </c>
      <c r="G38" s="92">
        <f t="shared" si="31"/>
        <v>364</v>
      </c>
      <c r="H38" s="92">
        <f t="shared" si="32"/>
        <v>6</v>
      </c>
      <c r="I38" s="106">
        <f t="shared" si="3"/>
        <v>1025</v>
      </c>
      <c r="J38" s="81">
        <f t="shared" si="33"/>
        <v>6150</v>
      </c>
      <c r="K38" s="93">
        <f>H38*(statestik!$E$14-statestik!$E$12)</f>
        <v>720</v>
      </c>
      <c r="L38" s="93">
        <f t="shared" si="34"/>
        <v>5430</v>
      </c>
      <c r="M38" s="8">
        <f>'book indtastning'!J37</f>
        <v>0</v>
      </c>
      <c r="N38" s="105">
        <f t="shared" si="5"/>
        <v>925</v>
      </c>
      <c r="O38" s="82">
        <f t="shared" si="35"/>
        <v>5550</v>
      </c>
      <c r="P38" s="82">
        <f>H38*(statestik!$G$14-statestik!$G$12)</f>
        <v>720</v>
      </c>
      <c r="Q38" s="82">
        <f t="shared" si="36"/>
        <v>4830</v>
      </c>
      <c r="R38" s="95">
        <f t="shared" si="37"/>
        <v>5430</v>
      </c>
      <c r="S38" s="67"/>
      <c r="T38" s="233">
        <f t="shared" si="11"/>
        <v>1025</v>
      </c>
      <c r="U38" s="70">
        <f t="shared" si="38"/>
        <v>6150</v>
      </c>
      <c r="V38" s="70">
        <f>H38*(statestik!$E$14-statestik!$E$12)</f>
        <v>720</v>
      </c>
      <c r="W38" s="70">
        <f t="shared" si="39"/>
        <v>5430</v>
      </c>
      <c r="X38" s="67" t="e">
        <f>'book indtastning'!M37</f>
        <v>#REF!</v>
      </c>
      <c r="Y38" s="234">
        <f t="shared" si="14"/>
        <v>925</v>
      </c>
      <c r="Z38" s="94">
        <f t="shared" si="40"/>
        <v>5550</v>
      </c>
      <c r="AA38" s="74">
        <f>H38*(statestik!$G$14-statestik!$G$12)</f>
        <v>720</v>
      </c>
      <c r="AB38" s="95">
        <f t="shared" si="41"/>
        <v>4830</v>
      </c>
      <c r="AC38" s="94" t="e">
        <f t="shared" si="42"/>
        <v>#REF!</v>
      </c>
      <c r="AD38" s="80">
        <f>'book indtastning'!O37</f>
        <v>45516</v>
      </c>
      <c r="AE38" s="80">
        <f>'book indtastning'!P37</f>
        <v>45522</v>
      </c>
      <c r="AF38" s="7"/>
      <c r="AG38" s="8"/>
      <c r="AH38" s="76"/>
      <c r="AI38" s="9"/>
      <c r="AJ38" s="16"/>
      <c r="AK38" s="78"/>
      <c r="AL38" s="10"/>
      <c r="AM38" s="12"/>
      <c r="AN38" s="15"/>
      <c r="AO38" s="14"/>
      <c r="AP38" s="11"/>
      <c r="AQ38" s="10"/>
      <c r="AR38" s="10"/>
      <c r="AS38" s="10"/>
      <c r="AT38" s="6"/>
    </row>
    <row r="39" spans="1:46" x14ac:dyDescent="0.35">
      <c r="A39" s="8">
        <f>'book indtastning'!A38</f>
        <v>0</v>
      </c>
      <c r="B39" s="6">
        <v>37</v>
      </c>
      <c r="C39" s="6" t="str">
        <f>'book indtastning'!C38</f>
        <v>Renee Lentonsson</v>
      </c>
      <c r="D39" s="17">
        <f>'book indtastning'!T38</f>
        <v>4</v>
      </c>
      <c r="E39" s="17">
        <f>'book indtastning'!G38</f>
        <v>1</v>
      </c>
      <c r="F39" s="92">
        <f t="shared" si="30"/>
        <v>0</v>
      </c>
      <c r="G39" s="92">
        <f t="shared" si="31"/>
        <v>375</v>
      </c>
      <c r="H39" s="92">
        <f t="shared" si="32"/>
        <v>4</v>
      </c>
      <c r="I39" s="106">
        <f t="shared" si="3"/>
        <v>1025</v>
      </c>
      <c r="J39" s="81">
        <f t="shared" si="33"/>
        <v>4100</v>
      </c>
      <c r="K39" s="93">
        <f>H39*(statestik!$E$14-statestik!$E$12)</f>
        <v>480</v>
      </c>
      <c r="L39" s="93">
        <f t="shared" si="34"/>
        <v>3620</v>
      </c>
      <c r="M39" s="8">
        <f>'book indtastning'!J38</f>
        <v>0</v>
      </c>
      <c r="N39" s="105">
        <f t="shared" si="5"/>
        <v>925</v>
      </c>
      <c r="O39" s="82">
        <f t="shared" si="35"/>
        <v>3700</v>
      </c>
      <c r="P39" s="82">
        <f>H39*(statestik!$G$14-statestik!$G$12)</f>
        <v>480</v>
      </c>
      <c r="Q39" s="82">
        <f t="shared" si="36"/>
        <v>3220</v>
      </c>
      <c r="R39" s="95">
        <f t="shared" si="37"/>
        <v>3620</v>
      </c>
      <c r="S39" s="67"/>
      <c r="T39" s="233">
        <f t="shared" si="11"/>
        <v>1025</v>
      </c>
      <c r="U39" s="70">
        <f t="shared" si="38"/>
        <v>4100</v>
      </c>
      <c r="V39" s="70">
        <f>H39*(statestik!$E$14-statestik!$E$12)</f>
        <v>480</v>
      </c>
      <c r="W39" s="70">
        <f t="shared" si="39"/>
        <v>3620</v>
      </c>
      <c r="X39" s="67" t="e">
        <f>'book indtastning'!M38</f>
        <v>#REF!</v>
      </c>
      <c r="Y39" s="234">
        <f t="shared" si="14"/>
        <v>925</v>
      </c>
      <c r="Z39" s="94">
        <f t="shared" si="40"/>
        <v>3700</v>
      </c>
      <c r="AA39" s="74">
        <f>H39*(statestik!$G$14-statestik!$G$12)</f>
        <v>480</v>
      </c>
      <c r="AB39" s="95">
        <f t="shared" si="41"/>
        <v>3220</v>
      </c>
      <c r="AC39" s="94" t="e">
        <f t="shared" si="42"/>
        <v>#REF!</v>
      </c>
      <c r="AD39" s="80">
        <f>'book indtastning'!O38</f>
        <v>45529</v>
      </c>
      <c r="AE39" s="80">
        <f>'book indtastning'!P38</f>
        <v>45533</v>
      </c>
      <c r="AF39" s="7"/>
      <c r="AG39" s="8"/>
      <c r="AH39" s="76"/>
      <c r="AI39" s="9"/>
      <c r="AJ39" s="16"/>
      <c r="AK39" s="78"/>
      <c r="AL39" s="10"/>
      <c r="AM39" s="12"/>
      <c r="AN39" s="15"/>
      <c r="AO39" s="14"/>
      <c r="AP39" s="11"/>
      <c r="AQ39" s="10"/>
      <c r="AR39" s="10"/>
      <c r="AS39" s="10"/>
      <c r="AT39" s="6"/>
    </row>
    <row r="40" spans="1:46" x14ac:dyDescent="0.35">
      <c r="A40" s="8">
        <f>'book indtastning'!A39</f>
        <v>0</v>
      </c>
      <c r="B40" s="6">
        <v>38</v>
      </c>
      <c r="C40" s="6" t="str">
        <f>'book indtastning'!C39</f>
        <v>Arne &amp; Birgitta Sahlstedt</v>
      </c>
      <c r="D40" s="17">
        <f>'book indtastning'!T39</f>
        <v>6</v>
      </c>
      <c r="E40" s="17">
        <f>'book indtastning'!G39</f>
        <v>1</v>
      </c>
      <c r="F40" s="92">
        <f t="shared" si="30"/>
        <v>7</v>
      </c>
      <c r="G40" s="92">
        <f t="shared" si="31"/>
        <v>294</v>
      </c>
      <c r="H40" s="92">
        <f t="shared" si="32"/>
        <v>6</v>
      </c>
      <c r="I40" s="106">
        <f t="shared" si="3"/>
        <v>1025</v>
      </c>
      <c r="J40" s="81">
        <f t="shared" si="33"/>
        <v>6150</v>
      </c>
      <c r="K40" s="93">
        <f>H40*(statestik!$E$14-statestik!$E$12)</f>
        <v>720</v>
      </c>
      <c r="L40" s="93">
        <f t="shared" si="34"/>
        <v>5430</v>
      </c>
      <c r="M40" s="8">
        <f>'book indtastning'!J39</f>
        <v>0</v>
      </c>
      <c r="N40" s="105">
        <f t="shared" si="5"/>
        <v>925</v>
      </c>
      <c r="O40" s="82">
        <f t="shared" si="35"/>
        <v>5550</v>
      </c>
      <c r="P40" s="82">
        <f>H40*(statestik!$G$14-statestik!$G$12)</f>
        <v>720</v>
      </c>
      <c r="Q40" s="82">
        <f t="shared" si="36"/>
        <v>4830</v>
      </c>
      <c r="R40" s="95">
        <f t="shared" si="37"/>
        <v>5430</v>
      </c>
      <c r="S40" s="67"/>
      <c r="T40" s="233">
        <f t="shared" si="11"/>
        <v>1025</v>
      </c>
      <c r="U40" s="70">
        <f t="shared" si="38"/>
        <v>6150</v>
      </c>
      <c r="V40" s="70">
        <f>H40*(statestik!$E$14-statestik!$E$12)</f>
        <v>720</v>
      </c>
      <c r="W40" s="70">
        <f t="shared" si="39"/>
        <v>5430</v>
      </c>
      <c r="X40" s="67" t="e">
        <f>'book indtastning'!M39</f>
        <v>#REF!</v>
      </c>
      <c r="Y40" s="234">
        <f t="shared" si="14"/>
        <v>925</v>
      </c>
      <c r="Z40" s="94">
        <f t="shared" si="40"/>
        <v>5550</v>
      </c>
      <c r="AA40" s="74">
        <f>H40*(statestik!$G$14-statestik!$G$12)</f>
        <v>720</v>
      </c>
      <c r="AB40" s="95">
        <f t="shared" si="41"/>
        <v>4830</v>
      </c>
      <c r="AC40" s="94" t="e">
        <f t="shared" si="42"/>
        <v>#REF!</v>
      </c>
      <c r="AD40" s="80">
        <f>'book indtastning'!O39</f>
        <v>45446</v>
      </c>
      <c r="AE40" s="80">
        <f>'book indtastning'!P39</f>
        <v>45452</v>
      </c>
      <c r="AF40" s="7"/>
      <c r="AG40" s="8"/>
      <c r="AH40" s="76"/>
      <c r="AI40" s="9"/>
      <c r="AJ40" s="16"/>
      <c r="AK40" s="78"/>
      <c r="AL40" s="10"/>
      <c r="AM40" s="12"/>
      <c r="AN40" s="15"/>
      <c r="AO40" s="14"/>
      <c r="AP40" s="11"/>
      <c r="AQ40" s="10"/>
      <c r="AR40" s="10"/>
      <c r="AS40" s="10"/>
      <c r="AT40" s="6"/>
    </row>
    <row r="41" spans="1:46" x14ac:dyDescent="0.35">
      <c r="A41" s="8">
        <f>'book indtastning'!A40</f>
        <v>0</v>
      </c>
      <c r="B41" s="6">
        <v>39</v>
      </c>
      <c r="C41" s="6" t="str">
        <f>'book indtastning'!C40</f>
        <v>Silvia-Elke Knaack</v>
      </c>
      <c r="D41" s="17">
        <f>'book indtastning'!T40</f>
        <v>7</v>
      </c>
      <c r="E41" s="17">
        <f>'book indtastning'!G40</f>
        <v>1</v>
      </c>
      <c r="F41" s="92">
        <f t="shared" si="30"/>
        <v>11</v>
      </c>
      <c r="G41" s="92">
        <f t="shared" si="31"/>
        <v>291</v>
      </c>
      <c r="H41" s="92">
        <f t="shared" si="32"/>
        <v>7</v>
      </c>
      <c r="I41" s="106">
        <f t="shared" si="3"/>
        <v>1025</v>
      </c>
      <c r="J41" s="81">
        <f t="shared" si="33"/>
        <v>7175</v>
      </c>
      <c r="K41" s="93">
        <f>H41*(statestik!$E$14-statestik!$E$12)</f>
        <v>840</v>
      </c>
      <c r="L41" s="93">
        <f t="shared" si="34"/>
        <v>6335</v>
      </c>
      <c r="M41" s="8">
        <f>'book indtastning'!J40</f>
        <v>0</v>
      </c>
      <c r="N41" s="105">
        <f t="shared" si="5"/>
        <v>925</v>
      </c>
      <c r="O41" s="82">
        <f t="shared" si="35"/>
        <v>6475</v>
      </c>
      <c r="P41" s="82">
        <f>H41*(statestik!$G$14-statestik!$G$12)</f>
        <v>840</v>
      </c>
      <c r="Q41" s="82">
        <f t="shared" si="36"/>
        <v>5635</v>
      </c>
      <c r="R41" s="95">
        <f t="shared" si="37"/>
        <v>6335</v>
      </c>
      <c r="S41" s="67"/>
      <c r="T41" s="233">
        <f t="shared" si="11"/>
        <v>1025</v>
      </c>
      <c r="U41" s="70">
        <f t="shared" si="38"/>
        <v>7175</v>
      </c>
      <c r="V41" s="70">
        <f>H41*(statestik!$E$14-statestik!$E$12)</f>
        <v>840</v>
      </c>
      <c r="W41" s="70">
        <f t="shared" si="39"/>
        <v>6335</v>
      </c>
      <c r="X41" s="67" t="e">
        <f>'book indtastning'!M40</f>
        <v>#REF!</v>
      </c>
      <c r="Y41" s="234">
        <f t="shared" si="14"/>
        <v>925</v>
      </c>
      <c r="Z41" s="94">
        <f t="shared" si="40"/>
        <v>6475</v>
      </c>
      <c r="AA41" s="74">
        <f>H41*(statestik!$G$14-statestik!$G$12)</f>
        <v>840</v>
      </c>
      <c r="AB41" s="95">
        <f t="shared" si="41"/>
        <v>5635</v>
      </c>
      <c r="AC41" s="94" t="e">
        <f t="shared" si="42"/>
        <v>#REF!</v>
      </c>
      <c r="AD41" s="80">
        <f>'book indtastning'!O40</f>
        <v>45442</v>
      </c>
      <c r="AE41" s="80">
        <f>'book indtastning'!P40</f>
        <v>45449</v>
      </c>
      <c r="AF41" s="7"/>
      <c r="AG41" s="8"/>
      <c r="AH41" s="76"/>
      <c r="AI41" s="9"/>
      <c r="AJ41" s="16"/>
      <c r="AK41" s="78"/>
      <c r="AL41" s="10"/>
      <c r="AM41" s="12"/>
      <c r="AN41" s="15"/>
      <c r="AO41" s="14"/>
      <c r="AP41" s="11"/>
      <c r="AQ41" s="10"/>
      <c r="AR41" s="10"/>
      <c r="AS41" s="10"/>
      <c r="AT41" s="6"/>
    </row>
    <row r="42" spans="1:46" x14ac:dyDescent="0.35">
      <c r="A42" s="8">
        <f>'book indtastning'!A41</f>
        <v>0</v>
      </c>
      <c r="B42" s="6">
        <v>40</v>
      </c>
      <c r="C42" s="6" t="str">
        <f>'book indtastning'!C41</f>
        <v>Petra Wiesmann-Trawny</v>
      </c>
      <c r="D42" s="17">
        <f>'book indtastning'!T41</f>
        <v>7</v>
      </c>
      <c r="E42" s="17">
        <f>'book indtastning'!G41</f>
        <v>1</v>
      </c>
      <c r="F42" s="92">
        <f t="shared" si="30"/>
        <v>0</v>
      </c>
      <c r="G42" s="92">
        <f t="shared" si="31"/>
        <v>337</v>
      </c>
      <c r="H42" s="92">
        <f t="shared" si="32"/>
        <v>7</v>
      </c>
      <c r="I42" s="106">
        <f t="shared" si="3"/>
        <v>1025</v>
      </c>
      <c r="J42" s="81">
        <f t="shared" si="33"/>
        <v>7175</v>
      </c>
      <c r="K42" s="93">
        <f>H42*(statestik!$E$14-statestik!$E$12)</f>
        <v>840</v>
      </c>
      <c r="L42" s="93">
        <f t="shared" si="34"/>
        <v>6335</v>
      </c>
      <c r="M42" s="8">
        <f>'book indtastning'!J41</f>
        <v>0</v>
      </c>
      <c r="N42" s="105">
        <f t="shared" si="5"/>
        <v>925</v>
      </c>
      <c r="O42" s="82">
        <f t="shared" si="35"/>
        <v>6475</v>
      </c>
      <c r="P42" s="82">
        <f>H42*(statestik!$G$14-statestik!$G$12)</f>
        <v>840</v>
      </c>
      <c r="Q42" s="82">
        <f t="shared" si="36"/>
        <v>5635</v>
      </c>
      <c r="R42" s="95">
        <f t="shared" si="37"/>
        <v>6335</v>
      </c>
      <c r="S42" s="67"/>
      <c r="T42" s="233">
        <f t="shared" si="11"/>
        <v>1025</v>
      </c>
      <c r="U42" s="70">
        <f t="shared" si="38"/>
        <v>7175</v>
      </c>
      <c r="V42" s="70">
        <f>H42*(statestik!$E$14-statestik!$E$12)</f>
        <v>840</v>
      </c>
      <c r="W42" s="70">
        <f t="shared" si="39"/>
        <v>6335</v>
      </c>
      <c r="X42" s="67" t="e">
        <f>'book indtastning'!M41</f>
        <v>#REF!</v>
      </c>
      <c r="Y42" s="234">
        <f t="shared" si="14"/>
        <v>925</v>
      </c>
      <c r="Z42" s="94">
        <f t="shared" si="40"/>
        <v>6475</v>
      </c>
      <c r="AA42" s="74">
        <f>H42*(statestik!$G$14-statestik!$G$12)</f>
        <v>840</v>
      </c>
      <c r="AB42" s="95">
        <f t="shared" si="41"/>
        <v>5635</v>
      </c>
      <c r="AC42" s="94" t="e">
        <f t="shared" si="42"/>
        <v>#REF!</v>
      </c>
      <c r="AD42" s="80">
        <f>'book indtastning'!O41</f>
        <v>45488</v>
      </c>
      <c r="AE42" s="80">
        <f>'book indtastning'!P41</f>
        <v>45495</v>
      </c>
      <c r="AF42" s="7"/>
      <c r="AG42" s="8"/>
      <c r="AH42" s="76"/>
      <c r="AI42" s="9"/>
      <c r="AJ42" s="16"/>
      <c r="AK42" s="78"/>
      <c r="AL42" s="10"/>
      <c r="AM42" s="12"/>
      <c r="AN42" s="15"/>
      <c r="AO42" s="14"/>
      <c r="AP42" s="11"/>
      <c r="AQ42" s="10"/>
      <c r="AR42" s="10"/>
      <c r="AS42" s="10"/>
      <c r="AT42" s="6"/>
    </row>
    <row r="43" spans="1:46" x14ac:dyDescent="0.35">
      <c r="A43" s="8">
        <f>'book indtastning'!A42</f>
        <v>0</v>
      </c>
      <c r="B43" s="6">
        <v>41</v>
      </c>
      <c r="C43" s="6" t="str">
        <f>'book indtastning'!C42</f>
        <v>Inge &amp; Stig Prehn</v>
      </c>
      <c r="D43" s="17">
        <f>'book indtastning'!T42</f>
        <v>4</v>
      </c>
      <c r="E43" s="17">
        <f>'book indtastning'!G42</f>
        <v>1</v>
      </c>
      <c r="F43" s="92">
        <f t="shared" si="30"/>
        <v>5</v>
      </c>
      <c r="G43" s="92">
        <f t="shared" si="31"/>
        <v>294</v>
      </c>
      <c r="H43" s="92">
        <f t="shared" si="32"/>
        <v>4</v>
      </c>
      <c r="I43" s="106">
        <f t="shared" si="3"/>
        <v>1025</v>
      </c>
      <c r="J43" s="81">
        <f t="shared" si="33"/>
        <v>4100</v>
      </c>
      <c r="K43" s="93">
        <f>H43*(statestik!$E$14-statestik!$E$12)</f>
        <v>480</v>
      </c>
      <c r="L43" s="93">
        <f t="shared" si="34"/>
        <v>3620</v>
      </c>
      <c r="M43" s="8">
        <f>'book indtastning'!J42</f>
        <v>0</v>
      </c>
      <c r="N43" s="105">
        <f t="shared" si="5"/>
        <v>925</v>
      </c>
      <c r="O43" s="82">
        <f t="shared" si="35"/>
        <v>3700</v>
      </c>
      <c r="P43" s="82">
        <f>H43*(statestik!$G$14-statestik!$G$12)</f>
        <v>480</v>
      </c>
      <c r="Q43" s="82">
        <f t="shared" si="36"/>
        <v>3220</v>
      </c>
      <c r="R43" s="95">
        <f t="shared" si="37"/>
        <v>3620</v>
      </c>
      <c r="S43" s="67"/>
      <c r="T43" s="233">
        <f t="shared" si="11"/>
        <v>1025</v>
      </c>
      <c r="U43" s="70">
        <f t="shared" si="38"/>
        <v>4100</v>
      </c>
      <c r="V43" s="70">
        <f>H43*(statestik!$E$14-statestik!$E$12)</f>
        <v>480</v>
      </c>
      <c r="W43" s="70">
        <f t="shared" si="39"/>
        <v>3620</v>
      </c>
      <c r="X43" s="67" t="e">
        <f>'book indtastning'!M42</f>
        <v>#REF!</v>
      </c>
      <c r="Y43" s="234">
        <f t="shared" si="14"/>
        <v>925</v>
      </c>
      <c r="Z43" s="94">
        <f t="shared" si="40"/>
        <v>3700</v>
      </c>
      <c r="AA43" s="74">
        <f>H43*(statestik!$G$14-statestik!$G$12)</f>
        <v>480</v>
      </c>
      <c r="AB43" s="95">
        <f t="shared" si="41"/>
        <v>3220</v>
      </c>
      <c r="AC43" s="94" t="e">
        <f t="shared" si="42"/>
        <v>#REF!</v>
      </c>
      <c r="AD43" s="80">
        <f>'book indtastning'!O42</f>
        <v>45448</v>
      </c>
      <c r="AE43" s="80">
        <f>'book indtastning'!P42</f>
        <v>45452</v>
      </c>
      <c r="AF43" s="7"/>
      <c r="AG43" s="8"/>
      <c r="AH43" s="76"/>
      <c r="AI43" s="9"/>
      <c r="AJ43" s="16"/>
      <c r="AK43" s="78"/>
      <c r="AL43" s="10"/>
      <c r="AM43" s="12"/>
      <c r="AN43" s="15"/>
      <c r="AO43" s="14"/>
      <c r="AP43" s="11"/>
      <c r="AQ43" s="10"/>
      <c r="AR43" s="10"/>
      <c r="AS43" s="10"/>
      <c r="AT43" s="6"/>
    </row>
    <row r="44" spans="1:46" x14ac:dyDescent="0.35">
      <c r="A44" s="8">
        <f>'book indtastning'!A43</f>
        <v>0</v>
      </c>
      <c r="B44" s="6">
        <v>42</v>
      </c>
      <c r="C44" s="6" t="str">
        <f>'book indtastning'!C43</f>
        <v>Klaus Høybye</v>
      </c>
      <c r="D44" s="17">
        <f>'book indtastning'!T43</f>
        <v>5</v>
      </c>
      <c r="E44" s="17">
        <f>'book indtastning'!G43</f>
        <v>1</v>
      </c>
      <c r="F44" s="92">
        <f t="shared" si="30"/>
        <v>0</v>
      </c>
      <c r="G44" s="92">
        <f t="shared" si="31"/>
        <v>333</v>
      </c>
      <c r="H44" s="92">
        <f t="shared" si="32"/>
        <v>5</v>
      </c>
      <c r="I44" s="106">
        <f t="shared" si="3"/>
        <v>1025</v>
      </c>
      <c r="J44" s="81">
        <f t="shared" si="33"/>
        <v>5125</v>
      </c>
      <c r="K44" s="93">
        <f>H44*(statestik!$E$14-statestik!$E$12)</f>
        <v>600</v>
      </c>
      <c r="L44" s="93">
        <f t="shared" si="34"/>
        <v>4525</v>
      </c>
      <c r="M44" s="8">
        <f>'book indtastning'!J43</f>
        <v>0</v>
      </c>
      <c r="N44" s="105">
        <f t="shared" si="5"/>
        <v>925</v>
      </c>
      <c r="O44" s="82">
        <f t="shared" si="35"/>
        <v>4625</v>
      </c>
      <c r="P44" s="82">
        <f>H44*(statestik!$G$14-statestik!$G$12)</f>
        <v>600</v>
      </c>
      <c r="Q44" s="82">
        <f t="shared" si="36"/>
        <v>4025</v>
      </c>
      <c r="R44" s="95">
        <f t="shared" si="37"/>
        <v>4525</v>
      </c>
      <c r="S44" s="67"/>
      <c r="T44" s="233">
        <f t="shared" si="11"/>
        <v>1025</v>
      </c>
      <c r="U44" s="70">
        <f t="shared" si="38"/>
        <v>5125</v>
      </c>
      <c r="V44" s="70">
        <f>H44*(statestik!$E$14-statestik!$E$12)</f>
        <v>600</v>
      </c>
      <c r="W44" s="70">
        <f t="shared" si="39"/>
        <v>4525</v>
      </c>
      <c r="X44" s="67" t="e">
        <f>'book indtastning'!M43</f>
        <v>#REF!</v>
      </c>
      <c r="Y44" s="234">
        <f t="shared" si="14"/>
        <v>925</v>
      </c>
      <c r="Z44" s="94">
        <f t="shared" si="40"/>
        <v>4625</v>
      </c>
      <c r="AA44" s="74">
        <f>H44*(statestik!$G$14-statestik!$G$12)</f>
        <v>600</v>
      </c>
      <c r="AB44" s="95">
        <f t="shared" si="41"/>
        <v>4025</v>
      </c>
      <c r="AC44" s="94" t="e">
        <f t="shared" si="42"/>
        <v>#REF!</v>
      </c>
      <c r="AD44" s="80">
        <f>'book indtastning'!O43</f>
        <v>45486</v>
      </c>
      <c r="AE44" s="80">
        <f>'book indtastning'!P43</f>
        <v>45491</v>
      </c>
      <c r="AF44" s="7"/>
      <c r="AG44" s="8"/>
      <c r="AH44" s="76"/>
      <c r="AI44" s="9"/>
      <c r="AJ44" s="16"/>
      <c r="AK44" s="78"/>
      <c r="AL44" s="10"/>
      <c r="AM44" s="12"/>
      <c r="AN44" s="15"/>
      <c r="AO44" s="14"/>
      <c r="AP44" s="11"/>
      <c r="AQ44" s="10"/>
      <c r="AR44" s="10"/>
      <c r="AS44" s="10"/>
      <c r="AT44" s="6"/>
    </row>
    <row r="45" spans="1:46" x14ac:dyDescent="0.35">
      <c r="A45" s="8">
        <f>'book indtastning'!A44</f>
        <v>0</v>
      </c>
      <c r="B45" s="6">
        <v>43</v>
      </c>
      <c r="C45" s="6" t="str">
        <f>'book indtastning'!C44</f>
        <v>Tina Degn</v>
      </c>
      <c r="D45" s="17">
        <f>'book indtastning'!T44</f>
        <v>7</v>
      </c>
      <c r="E45" s="17">
        <f>'book indtastning'!G44</f>
        <v>0</v>
      </c>
      <c r="F45" s="92">
        <f t="shared" si="30"/>
        <v>0</v>
      </c>
      <c r="G45" s="92">
        <f t="shared" si="31"/>
        <v>321</v>
      </c>
      <c r="H45" s="92">
        <f t="shared" si="32"/>
        <v>7</v>
      </c>
      <c r="I45" s="106">
        <f t="shared" si="3"/>
        <v>1025</v>
      </c>
      <c r="J45" s="81">
        <f t="shared" si="33"/>
        <v>7175</v>
      </c>
      <c r="K45" s="93">
        <f>H45*(statestik!$E$14-statestik!$E$12)</f>
        <v>840</v>
      </c>
      <c r="L45" s="93">
        <f t="shared" si="34"/>
        <v>6335</v>
      </c>
      <c r="M45" s="8">
        <f>'book indtastning'!J44</f>
        <v>0</v>
      </c>
      <c r="N45" s="105">
        <f t="shared" si="5"/>
        <v>925</v>
      </c>
      <c r="O45" s="82">
        <f t="shared" si="35"/>
        <v>6475</v>
      </c>
      <c r="P45" s="82">
        <f>H45*(statestik!$G$14-statestik!$G$12)</f>
        <v>840</v>
      </c>
      <c r="Q45" s="82">
        <f t="shared" si="36"/>
        <v>5635</v>
      </c>
      <c r="R45" s="95">
        <f t="shared" si="37"/>
        <v>6335</v>
      </c>
      <c r="S45" s="67"/>
      <c r="T45" s="233">
        <f t="shared" si="11"/>
        <v>1025</v>
      </c>
      <c r="U45" s="70">
        <f t="shared" si="38"/>
        <v>7175</v>
      </c>
      <c r="V45" s="70">
        <f>H45*(statestik!$E$14-statestik!$E$12)</f>
        <v>840</v>
      </c>
      <c r="W45" s="70">
        <f t="shared" si="39"/>
        <v>6335</v>
      </c>
      <c r="X45" s="67" t="e">
        <f>'book indtastning'!M44</f>
        <v>#REF!</v>
      </c>
      <c r="Y45" s="234">
        <f t="shared" si="14"/>
        <v>925</v>
      </c>
      <c r="Z45" s="94">
        <f t="shared" si="40"/>
        <v>6475</v>
      </c>
      <c r="AA45" s="74">
        <f>H45*(statestik!$G$14-statestik!$G$12)</f>
        <v>840</v>
      </c>
      <c r="AB45" s="95">
        <f t="shared" si="41"/>
        <v>5635</v>
      </c>
      <c r="AC45" s="94" t="e">
        <f t="shared" si="42"/>
        <v>#REF!</v>
      </c>
      <c r="AD45" s="80">
        <f>'book indtastning'!O44</f>
        <v>45472</v>
      </c>
      <c r="AE45" s="80">
        <f>'book indtastning'!P44</f>
        <v>45479</v>
      </c>
      <c r="AF45" s="7"/>
      <c r="AG45" s="8"/>
      <c r="AH45" s="76"/>
      <c r="AI45" s="9"/>
      <c r="AJ45" s="16"/>
      <c r="AK45" s="78"/>
      <c r="AL45" s="10"/>
      <c r="AM45" s="12"/>
      <c r="AN45" s="15"/>
      <c r="AO45" s="14"/>
      <c r="AP45" s="11"/>
      <c r="AQ45" s="10"/>
      <c r="AR45" s="10"/>
      <c r="AS45" s="10"/>
      <c r="AT45" s="6"/>
    </row>
    <row r="46" spans="1:46" x14ac:dyDescent="0.35">
      <c r="A46" s="8">
        <f>'book indtastning'!A45</f>
        <v>0</v>
      </c>
      <c r="B46" s="6">
        <v>44</v>
      </c>
      <c r="C46" s="6" t="str">
        <f>'book indtastning'!C45</f>
        <v>Vinnie Krogh</v>
      </c>
      <c r="D46" s="17">
        <f>'book indtastning'!T45</f>
        <v>7</v>
      </c>
      <c r="E46" s="17">
        <f>'book indtastning'!G45</f>
        <v>1</v>
      </c>
      <c r="F46" s="92">
        <f t="shared" si="30"/>
        <v>7</v>
      </c>
      <c r="G46" s="92">
        <f t="shared" si="31"/>
        <v>295</v>
      </c>
      <c r="H46" s="92">
        <f t="shared" si="32"/>
        <v>7</v>
      </c>
      <c r="I46" s="106">
        <f t="shared" si="3"/>
        <v>1025</v>
      </c>
      <c r="J46" s="81">
        <f t="shared" si="33"/>
        <v>7175</v>
      </c>
      <c r="K46" s="93">
        <f>H46*(statestik!$E$14-statestik!$E$12)</f>
        <v>840</v>
      </c>
      <c r="L46" s="93">
        <f t="shared" si="34"/>
        <v>6335</v>
      </c>
      <c r="M46" s="8">
        <f>'book indtastning'!J45</f>
        <v>0</v>
      </c>
      <c r="N46" s="105">
        <f t="shared" si="5"/>
        <v>925</v>
      </c>
      <c r="O46" s="82">
        <f t="shared" si="35"/>
        <v>6475</v>
      </c>
      <c r="P46" s="82">
        <f>H46*(statestik!$G$14-statestik!$G$12)</f>
        <v>840</v>
      </c>
      <c r="Q46" s="82">
        <f t="shared" si="36"/>
        <v>5635</v>
      </c>
      <c r="R46" s="95">
        <f t="shared" si="37"/>
        <v>6335</v>
      </c>
      <c r="S46" s="67"/>
      <c r="T46" s="233">
        <f t="shared" si="11"/>
        <v>1025</v>
      </c>
      <c r="U46" s="70">
        <f t="shared" si="38"/>
        <v>7175</v>
      </c>
      <c r="V46" s="70">
        <f>H46*(statestik!$E$14-statestik!$E$12)</f>
        <v>840</v>
      </c>
      <c r="W46" s="70">
        <f t="shared" si="39"/>
        <v>6335</v>
      </c>
      <c r="X46" s="67" t="e">
        <f>'book indtastning'!M45</f>
        <v>#REF!</v>
      </c>
      <c r="Y46" s="234">
        <f t="shared" si="14"/>
        <v>925</v>
      </c>
      <c r="Z46" s="94">
        <f t="shared" si="40"/>
        <v>6475</v>
      </c>
      <c r="AA46" s="74">
        <f>H46*(statestik!$G$14-statestik!$G$12)</f>
        <v>840</v>
      </c>
      <c r="AB46" s="95">
        <f t="shared" si="41"/>
        <v>5635</v>
      </c>
      <c r="AC46" s="94" t="e">
        <f t="shared" si="42"/>
        <v>#REF!</v>
      </c>
      <c r="AD46" s="80">
        <f>'book indtastning'!O45</f>
        <v>45446</v>
      </c>
      <c r="AE46" s="80">
        <f>'book indtastning'!P45</f>
        <v>45453</v>
      </c>
      <c r="AF46" s="7"/>
      <c r="AG46" s="8"/>
      <c r="AH46" s="76"/>
      <c r="AI46" s="9"/>
      <c r="AJ46" s="16"/>
      <c r="AK46" s="78"/>
      <c r="AL46" s="10"/>
      <c r="AM46" s="12"/>
      <c r="AN46" s="15"/>
      <c r="AO46" s="14"/>
      <c r="AP46" s="11"/>
      <c r="AQ46" s="10"/>
      <c r="AR46" s="10"/>
      <c r="AS46" s="10"/>
      <c r="AT46" s="6"/>
    </row>
    <row r="47" spans="1:46" x14ac:dyDescent="0.35">
      <c r="A47" s="8">
        <f>'book indtastning'!A46</f>
        <v>0</v>
      </c>
      <c r="B47" s="6">
        <v>45</v>
      </c>
      <c r="C47" s="6" t="str">
        <f>'book indtastning'!C46</f>
        <v>Karin Meixner</v>
      </c>
      <c r="D47" s="17">
        <f>'book indtastning'!T46</f>
        <v>7</v>
      </c>
      <c r="E47" s="17">
        <f>'book indtastning'!G46</f>
        <v>1</v>
      </c>
      <c r="F47" s="92">
        <f t="shared" si="30"/>
        <v>14</v>
      </c>
      <c r="G47" s="92">
        <f t="shared" si="31"/>
        <v>288</v>
      </c>
      <c r="H47" s="92">
        <f t="shared" si="32"/>
        <v>7</v>
      </c>
      <c r="I47" s="106">
        <f t="shared" si="3"/>
        <v>1025</v>
      </c>
      <c r="J47" s="81">
        <f t="shared" si="33"/>
        <v>7175</v>
      </c>
      <c r="K47" s="93">
        <f>H47*(statestik!$E$14-statestik!$E$12)</f>
        <v>840</v>
      </c>
      <c r="L47" s="93">
        <f t="shared" si="34"/>
        <v>6335</v>
      </c>
      <c r="M47" s="8">
        <f>'book indtastning'!J46</f>
        <v>0</v>
      </c>
      <c r="N47" s="105">
        <f t="shared" si="5"/>
        <v>925</v>
      </c>
      <c r="O47" s="82">
        <f t="shared" si="35"/>
        <v>6475</v>
      </c>
      <c r="P47" s="82">
        <f>H47*(statestik!$G$14-statestik!$G$12)</f>
        <v>840</v>
      </c>
      <c r="Q47" s="82">
        <f t="shared" si="36"/>
        <v>5635</v>
      </c>
      <c r="R47" s="95">
        <f t="shared" si="37"/>
        <v>6335</v>
      </c>
      <c r="S47" s="67"/>
      <c r="T47" s="233">
        <f t="shared" si="11"/>
        <v>1025</v>
      </c>
      <c r="U47" s="70">
        <f t="shared" si="38"/>
        <v>7175</v>
      </c>
      <c r="V47" s="70">
        <f>H47*(statestik!$E$14-statestik!$E$12)</f>
        <v>840</v>
      </c>
      <c r="W47" s="70">
        <f t="shared" si="39"/>
        <v>6335</v>
      </c>
      <c r="X47" s="67" t="e">
        <f>'book indtastning'!M46</f>
        <v>#REF!</v>
      </c>
      <c r="Y47" s="234">
        <f t="shared" si="14"/>
        <v>925</v>
      </c>
      <c r="Z47" s="94">
        <f t="shared" si="40"/>
        <v>6475</v>
      </c>
      <c r="AA47" s="74">
        <f>H47*(statestik!$G$14-statestik!$G$12)</f>
        <v>840</v>
      </c>
      <c r="AB47" s="95">
        <f t="shared" si="41"/>
        <v>5635</v>
      </c>
      <c r="AC47" s="94" t="e">
        <f t="shared" si="42"/>
        <v>#REF!</v>
      </c>
      <c r="AD47" s="80">
        <f>'book indtastning'!O46</f>
        <v>45439</v>
      </c>
      <c r="AE47" s="80">
        <f>'book indtastning'!P46</f>
        <v>45446</v>
      </c>
      <c r="AF47" s="7"/>
      <c r="AG47" s="8"/>
      <c r="AH47" s="76"/>
      <c r="AI47" s="9"/>
      <c r="AJ47" s="16"/>
      <c r="AK47" s="78"/>
      <c r="AL47" s="10"/>
      <c r="AM47" s="12"/>
      <c r="AN47" s="15"/>
      <c r="AO47" s="14"/>
      <c r="AP47" s="11"/>
      <c r="AQ47" s="10"/>
      <c r="AR47" s="10"/>
      <c r="AS47" s="10"/>
      <c r="AT47" s="6"/>
    </row>
    <row r="48" spans="1:46" x14ac:dyDescent="0.35">
      <c r="A48" s="8">
        <f>'book indtastning'!A47</f>
        <v>0</v>
      </c>
      <c r="B48" s="6">
        <v>46</v>
      </c>
      <c r="C48" s="6" t="str">
        <f>'book indtastning'!C47</f>
        <v>Susanne &amp; Martin Simonsen</v>
      </c>
      <c r="D48" s="17">
        <f>'book indtastning'!T47</f>
        <v>6</v>
      </c>
      <c r="E48" s="17">
        <f>'book indtastning'!G47</f>
        <v>1</v>
      </c>
      <c r="F48" s="92">
        <f t="shared" si="30"/>
        <v>0</v>
      </c>
      <c r="G48" s="92">
        <f t="shared" si="31"/>
        <v>343</v>
      </c>
      <c r="H48" s="92">
        <f t="shared" si="32"/>
        <v>6</v>
      </c>
      <c r="I48" s="106">
        <f t="shared" si="3"/>
        <v>1025</v>
      </c>
      <c r="J48" s="81">
        <f t="shared" si="33"/>
        <v>6150</v>
      </c>
      <c r="K48" s="93">
        <f>H48*(statestik!$E$14-statestik!$E$12)</f>
        <v>720</v>
      </c>
      <c r="L48" s="93">
        <f t="shared" si="34"/>
        <v>5430</v>
      </c>
      <c r="M48" s="8">
        <f>'book indtastning'!J47</f>
        <v>0</v>
      </c>
      <c r="N48" s="105">
        <f t="shared" si="5"/>
        <v>925</v>
      </c>
      <c r="O48" s="82">
        <f t="shared" si="35"/>
        <v>5550</v>
      </c>
      <c r="P48" s="82">
        <f>H48*(statestik!$G$14-statestik!$G$12)</f>
        <v>720</v>
      </c>
      <c r="Q48" s="82">
        <f t="shared" si="36"/>
        <v>4830</v>
      </c>
      <c r="R48" s="95">
        <f t="shared" si="37"/>
        <v>5430</v>
      </c>
      <c r="S48" s="67"/>
      <c r="T48" s="233">
        <f t="shared" si="11"/>
        <v>1025</v>
      </c>
      <c r="U48" s="70">
        <f t="shared" si="38"/>
        <v>6150</v>
      </c>
      <c r="V48" s="70">
        <f>H48*(statestik!$E$14-statestik!$E$12)</f>
        <v>720</v>
      </c>
      <c r="W48" s="70">
        <f t="shared" si="39"/>
        <v>5430</v>
      </c>
      <c r="X48" s="67" t="e">
        <f>'book indtastning'!M47</f>
        <v>#REF!</v>
      </c>
      <c r="Y48" s="234">
        <f t="shared" si="14"/>
        <v>925</v>
      </c>
      <c r="Z48" s="94">
        <f t="shared" si="40"/>
        <v>5550</v>
      </c>
      <c r="AA48" s="74">
        <f>H48*(statestik!$G$14-statestik!$G$12)</f>
        <v>720</v>
      </c>
      <c r="AB48" s="95">
        <f t="shared" si="41"/>
        <v>4830</v>
      </c>
      <c r="AC48" s="94" t="e">
        <f t="shared" si="42"/>
        <v>#REF!</v>
      </c>
      <c r="AD48" s="80">
        <f>'book indtastning'!O47</f>
        <v>45495</v>
      </c>
      <c r="AE48" s="80">
        <f>'book indtastning'!P47</f>
        <v>45501</v>
      </c>
      <c r="AF48" s="7"/>
      <c r="AG48" s="8"/>
      <c r="AH48" s="76"/>
      <c r="AI48" s="9"/>
      <c r="AJ48" s="16"/>
      <c r="AK48" s="78"/>
      <c r="AL48" s="10"/>
      <c r="AM48" s="12"/>
      <c r="AN48" s="15"/>
      <c r="AO48" s="14"/>
      <c r="AP48" s="11"/>
      <c r="AQ48" s="10"/>
      <c r="AR48" s="10"/>
      <c r="AS48" s="10"/>
      <c r="AT48" s="6"/>
    </row>
    <row r="49" spans="1:46" x14ac:dyDescent="0.35">
      <c r="A49" s="8">
        <f>'book indtastning'!A48</f>
        <v>0</v>
      </c>
      <c r="B49" s="6">
        <v>47</v>
      </c>
      <c r="C49" s="6" t="str">
        <f>'book indtastning'!C48</f>
        <v>Anne Braad</v>
      </c>
      <c r="D49" s="17">
        <f>'book indtastning'!T48</f>
        <v>6</v>
      </c>
      <c r="E49" s="17">
        <f>'book indtastning'!G48</f>
        <v>0</v>
      </c>
      <c r="F49" s="92">
        <f t="shared" si="30"/>
        <v>0</v>
      </c>
      <c r="G49" s="92">
        <f t="shared" si="31"/>
        <v>343</v>
      </c>
      <c r="H49" s="92">
        <f t="shared" si="32"/>
        <v>6</v>
      </c>
      <c r="I49" s="106">
        <f t="shared" si="3"/>
        <v>1025</v>
      </c>
      <c r="J49" s="81">
        <f t="shared" si="33"/>
        <v>6150</v>
      </c>
      <c r="K49" s="93">
        <f>H49*(statestik!$E$14-statestik!$E$12)</f>
        <v>720</v>
      </c>
      <c r="L49" s="93">
        <f t="shared" si="34"/>
        <v>5430</v>
      </c>
      <c r="M49" s="8">
        <f>'book indtastning'!J48</f>
        <v>0</v>
      </c>
      <c r="N49" s="105">
        <f t="shared" si="5"/>
        <v>925</v>
      </c>
      <c r="O49" s="82">
        <f t="shared" si="35"/>
        <v>5550</v>
      </c>
      <c r="P49" s="82">
        <f>H49*(statestik!$G$14-statestik!$G$12)</f>
        <v>720</v>
      </c>
      <c r="Q49" s="82">
        <f t="shared" si="36"/>
        <v>4830</v>
      </c>
      <c r="R49" s="95">
        <f t="shared" si="37"/>
        <v>5430</v>
      </c>
      <c r="S49" s="67"/>
      <c r="T49" s="233">
        <f t="shared" si="11"/>
        <v>1025</v>
      </c>
      <c r="U49" s="70">
        <f t="shared" si="38"/>
        <v>6150</v>
      </c>
      <c r="V49" s="70">
        <f>H49*(statestik!$E$14-statestik!$E$12)</f>
        <v>720</v>
      </c>
      <c r="W49" s="70">
        <f t="shared" si="39"/>
        <v>5430</v>
      </c>
      <c r="X49" s="67" t="e">
        <f>'book indtastning'!M48</f>
        <v>#REF!</v>
      </c>
      <c r="Y49" s="234">
        <f t="shared" si="14"/>
        <v>925</v>
      </c>
      <c r="Z49" s="94">
        <f t="shared" si="40"/>
        <v>5550</v>
      </c>
      <c r="AA49" s="74">
        <f>H49*(statestik!$G$14-statestik!$G$12)</f>
        <v>720</v>
      </c>
      <c r="AB49" s="95">
        <f t="shared" si="41"/>
        <v>4830</v>
      </c>
      <c r="AC49" s="94" t="e">
        <f t="shared" si="42"/>
        <v>#REF!</v>
      </c>
      <c r="AD49" s="80">
        <f>'book indtastning'!O48</f>
        <v>45495</v>
      </c>
      <c r="AE49" s="80">
        <f>'book indtastning'!P48</f>
        <v>45501</v>
      </c>
      <c r="AF49" s="7"/>
      <c r="AG49" s="8"/>
      <c r="AH49" s="76"/>
      <c r="AI49" s="9"/>
      <c r="AJ49" s="16"/>
      <c r="AK49" s="78"/>
      <c r="AL49" s="10"/>
      <c r="AM49" s="12"/>
      <c r="AN49" s="15"/>
      <c r="AO49" s="14"/>
      <c r="AP49" s="11"/>
      <c r="AQ49" s="10"/>
      <c r="AR49" s="10"/>
      <c r="AS49" s="10"/>
      <c r="AT49" s="6"/>
    </row>
    <row r="50" spans="1:46" x14ac:dyDescent="0.35">
      <c r="A50" s="8">
        <f>'book indtastning'!A49</f>
        <v>0</v>
      </c>
      <c r="B50" s="6">
        <v>48</v>
      </c>
      <c r="C50" s="6" t="str">
        <f>'book indtastning'!C49</f>
        <v>Jan &amp; Pia Andersen</v>
      </c>
      <c r="D50" s="17">
        <f>'book indtastning'!T49</f>
        <v>4</v>
      </c>
      <c r="E50" s="17">
        <f>'book indtastning'!G49</f>
        <v>1</v>
      </c>
      <c r="F50" s="92">
        <f t="shared" si="30"/>
        <v>0</v>
      </c>
      <c r="G50" s="92">
        <f t="shared" si="31"/>
        <v>313</v>
      </c>
      <c r="H50" s="92">
        <f t="shared" si="32"/>
        <v>4</v>
      </c>
      <c r="I50" s="106">
        <f t="shared" si="3"/>
        <v>1025</v>
      </c>
      <c r="J50" s="81">
        <f t="shared" si="33"/>
        <v>4100</v>
      </c>
      <c r="K50" s="93">
        <f>H50*(statestik!$E$14-statestik!$E$12)</f>
        <v>480</v>
      </c>
      <c r="L50" s="93">
        <f t="shared" si="34"/>
        <v>3620</v>
      </c>
      <c r="M50" s="8">
        <f>'book indtastning'!J49</f>
        <v>0</v>
      </c>
      <c r="N50" s="105">
        <f t="shared" si="5"/>
        <v>925</v>
      </c>
      <c r="O50" s="82">
        <f t="shared" si="35"/>
        <v>3700</v>
      </c>
      <c r="P50" s="82">
        <f>H50*(statestik!$G$14-statestik!$G$12)</f>
        <v>480</v>
      </c>
      <c r="Q50" s="82">
        <f t="shared" si="36"/>
        <v>3220</v>
      </c>
      <c r="R50" s="95">
        <f t="shared" si="37"/>
        <v>3620</v>
      </c>
      <c r="S50" s="67"/>
      <c r="T50" s="233">
        <f t="shared" si="11"/>
        <v>1025</v>
      </c>
      <c r="U50" s="70">
        <f t="shared" si="38"/>
        <v>4100</v>
      </c>
      <c r="V50" s="70">
        <f>H50*(statestik!$E$14-statestik!$E$12)</f>
        <v>480</v>
      </c>
      <c r="W50" s="70">
        <f t="shared" si="39"/>
        <v>3620</v>
      </c>
      <c r="X50" s="67" t="e">
        <f>'book indtastning'!M49</f>
        <v>#REF!</v>
      </c>
      <c r="Y50" s="234">
        <f t="shared" si="14"/>
        <v>925</v>
      </c>
      <c r="Z50" s="94">
        <f t="shared" si="40"/>
        <v>3700</v>
      </c>
      <c r="AA50" s="74">
        <f>H50*(statestik!$G$14-statestik!$G$12)</f>
        <v>480</v>
      </c>
      <c r="AB50" s="95">
        <f t="shared" si="41"/>
        <v>3220</v>
      </c>
      <c r="AC50" s="94" t="e">
        <f t="shared" si="42"/>
        <v>#REF!</v>
      </c>
      <c r="AD50" s="80">
        <f>'book indtastning'!O49</f>
        <v>45467</v>
      </c>
      <c r="AE50" s="80">
        <f>'book indtastning'!P49</f>
        <v>45471</v>
      </c>
      <c r="AF50" s="7"/>
      <c r="AG50" s="8"/>
      <c r="AH50" s="76"/>
      <c r="AI50" s="9"/>
      <c r="AJ50" s="16"/>
      <c r="AK50" s="78"/>
      <c r="AL50" s="10"/>
      <c r="AM50" s="12"/>
      <c r="AN50" s="15"/>
      <c r="AO50" s="14"/>
      <c r="AP50" s="11"/>
      <c r="AQ50" s="10"/>
      <c r="AR50" s="10"/>
      <c r="AS50" s="10"/>
      <c r="AT50" s="6"/>
    </row>
    <row r="51" spans="1:46" x14ac:dyDescent="0.35">
      <c r="A51" s="8">
        <f>'book indtastning'!A50</f>
        <v>0</v>
      </c>
      <c r="B51" s="6">
        <v>49</v>
      </c>
      <c r="C51" s="6" t="str">
        <f>'book indtastning'!C50</f>
        <v>Lars Diderrichsen</v>
      </c>
      <c r="D51" s="17">
        <f>'book indtastning'!T50</f>
        <v>7</v>
      </c>
      <c r="E51" s="17">
        <f>'book indtastning'!G50</f>
        <v>0</v>
      </c>
      <c r="F51" s="92">
        <f t="shared" si="30"/>
        <v>0</v>
      </c>
      <c r="G51" s="92">
        <f t="shared" si="31"/>
        <v>343</v>
      </c>
      <c r="H51" s="92">
        <f t="shared" si="32"/>
        <v>7</v>
      </c>
      <c r="I51" s="106">
        <f t="shared" si="3"/>
        <v>1025</v>
      </c>
      <c r="J51" s="81">
        <f t="shared" si="33"/>
        <v>7175</v>
      </c>
      <c r="K51" s="93">
        <f>H51*(statestik!$E$14-statestik!$E$12)</f>
        <v>840</v>
      </c>
      <c r="L51" s="93">
        <f t="shared" si="34"/>
        <v>6335</v>
      </c>
      <c r="M51" s="8">
        <f>'book indtastning'!J50</f>
        <v>0</v>
      </c>
      <c r="N51" s="105">
        <f t="shared" si="5"/>
        <v>925</v>
      </c>
      <c r="O51" s="82">
        <f t="shared" si="35"/>
        <v>6475</v>
      </c>
      <c r="P51" s="82">
        <f>H51*(statestik!$G$14-statestik!$G$12)</f>
        <v>840</v>
      </c>
      <c r="Q51" s="82">
        <f t="shared" si="36"/>
        <v>5635</v>
      </c>
      <c r="R51" s="95">
        <f t="shared" si="37"/>
        <v>6335</v>
      </c>
      <c r="S51" s="67"/>
      <c r="T51" s="233">
        <f t="shared" si="11"/>
        <v>1025</v>
      </c>
      <c r="U51" s="70">
        <f t="shared" si="38"/>
        <v>7175</v>
      </c>
      <c r="V51" s="70">
        <f>H51*(statestik!$E$14-statestik!$E$12)</f>
        <v>840</v>
      </c>
      <c r="W51" s="70">
        <f t="shared" si="39"/>
        <v>6335</v>
      </c>
      <c r="X51" s="67" t="e">
        <f>'book indtastning'!M50</f>
        <v>#REF!</v>
      </c>
      <c r="Y51" s="234">
        <f t="shared" si="14"/>
        <v>925</v>
      </c>
      <c r="Z51" s="94">
        <f t="shared" si="40"/>
        <v>6475</v>
      </c>
      <c r="AA51" s="74">
        <f>H51*(statestik!$G$14-statestik!$G$12)</f>
        <v>840</v>
      </c>
      <c r="AB51" s="95">
        <f t="shared" si="41"/>
        <v>5635</v>
      </c>
      <c r="AC51" s="94" t="e">
        <f t="shared" si="42"/>
        <v>#REF!</v>
      </c>
      <c r="AD51" s="80">
        <f>'book indtastning'!O50</f>
        <v>45494</v>
      </c>
      <c r="AE51" s="80">
        <f>'book indtastning'!P50</f>
        <v>45501</v>
      </c>
      <c r="AF51" s="7"/>
      <c r="AG51" s="8"/>
      <c r="AH51" s="76"/>
      <c r="AI51" s="9"/>
      <c r="AJ51" s="16"/>
      <c r="AK51" s="78"/>
      <c r="AL51" s="10"/>
      <c r="AM51" s="12"/>
      <c r="AN51" s="15"/>
      <c r="AO51" s="14"/>
      <c r="AP51" s="11"/>
      <c r="AQ51" s="10"/>
      <c r="AR51" s="10"/>
      <c r="AS51" s="10"/>
      <c r="AT51" s="6"/>
    </row>
    <row r="52" spans="1:46" x14ac:dyDescent="0.35">
      <c r="A52" s="8">
        <f>'book indtastning'!A51</f>
        <v>0</v>
      </c>
      <c r="B52" s="6">
        <v>50</v>
      </c>
      <c r="C52" s="6" t="str">
        <f>'book indtastning'!C51</f>
        <v>Haye Westendorp</v>
      </c>
      <c r="D52" s="17">
        <f>'book indtastning'!T51</f>
        <v>7</v>
      </c>
      <c r="E52" s="17">
        <f>'book indtastning'!G51</f>
        <v>0</v>
      </c>
      <c r="F52" s="92">
        <f t="shared" si="30"/>
        <v>0</v>
      </c>
      <c r="G52" s="92">
        <f t="shared" si="31"/>
        <v>360</v>
      </c>
      <c r="H52" s="92">
        <f t="shared" si="32"/>
        <v>7</v>
      </c>
      <c r="I52" s="106">
        <f t="shared" si="3"/>
        <v>1025</v>
      </c>
      <c r="J52" s="81">
        <f t="shared" si="33"/>
        <v>7175</v>
      </c>
      <c r="K52" s="93">
        <f>H52*(statestik!$E$14-statestik!$E$12)</f>
        <v>840</v>
      </c>
      <c r="L52" s="93">
        <f t="shared" si="34"/>
        <v>6335</v>
      </c>
      <c r="M52" s="8">
        <f>'book indtastning'!J51</f>
        <v>0</v>
      </c>
      <c r="N52" s="105">
        <f t="shared" si="5"/>
        <v>925</v>
      </c>
      <c r="O52" s="82">
        <f t="shared" si="35"/>
        <v>6475</v>
      </c>
      <c r="P52" s="82">
        <f>H52*(statestik!$G$14-statestik!$G$12)</f>
        <v>840</v>
      </c>
      <c r="Q52" s="82">
        <f t="shared" si="36"/>
        <v>5635</v>
      </c>
      <c r="R52" s="95">
        <f t="shared" si="37"/>
        <v>6335</v>
      </c>
      <c r="S52" s="67"/>
      <c r="T52" s="233">
        <f t="shared" si="11"/>
        <v>1025</v>
      </c>
      <c r="U52" s="70">
        <f t="shared" si="38"/>
        <v>7175</v>
      </c>
      <c r="V52" s="70">
        <f>H52*(statestik!$E$14-statestik!$E$12)</f>
        <v>840</v>
      </c>
      <c r="W52" s="70">
        <f t="shared" si="39"/>
        <v>6335</v>
      </c>
      <c r="X52" s="67" t="e">
        <f>'book indtastning'!M51</f>
        <v>#REF!</v>
      </c>
      <c r="Y52" s="234">
        <f t="shared" si="14"/>
        <v>925</v>
      </c>
      <c r="Z52" s="94">
        <f t="shared" si="40"/>
        <v>6475</v>
      </c>
      <c r="AA52" s="74">
        <f>H52*(statestik!$G$14-statestik!$G$12)</f>
        <v>840</v>
      </c>
      <c r="AB52" s="95">
        <f t="shared" si="41"/>
        <v>5635</v>
      </c>
      <c r="AC52" s="94" t="e">
        <f t="shared" si="42"/>
        <v>#REF!</v>
      </c>
      <c r="AD52" s="80">
        <f>'book indtastning'!O51</f>
        <v>45511</v>
      </c>
      <c r="AE52" s="80">
        <f>'book indtastning'!P51</f>
        <v>45518</v>
      </c>
      <c r="AF52" s="7"/>
      <c r="AG52" s="8"/>
      <c r="AH52" s="76"/>
      <c r="AI52" s="9"/>
      <c r="AJ52" s="16"/>
      <c r="AK52" s="78"/>
      <c r="AL52" s="10"/>
      <c r="AM52" s="12"/>
      <c r="AN52" s="15"/>
      <c r="AO52" s="14"/>
      <c r="AP52" s="11"/>
      <c r="AQ52" s="10"/>
      <c r="AR52" s="10"/>
      <c r="AS52" s="10"/>
      <c r="AT52" s="6"/>
    </row>
    <row r="53" spans="1:46" x14ac:dyDescent="0.35">
      <c r="A53" s="8">
        <f>'book indtastning'!A52</f>
        <v>0</v>
      </c>
      <c r="B53" s="6">
        <v>51</v>
      </c>
      <c r="C53" s="6" t="str">
        <f>'book indtastning'!C52</f>
        <v>Thibaut Mouly</v>
      </c>
      <c r="D53" s="17">
        <f>'book indtastning'!T52</f>
        <v>3</v>
      </c>
      <c r="E53" s="17">
        <f>'book indtastning'!G52</f>
        <v>1</v>
      </c>
      <c r="F53" s="92">
        <f t="shared" si="30"/>
        <v>39</v>
      </c>
      <c r="G53" s="92">
        <f t="shared" si="31"/>
        <v>259</v>
      </c>
      <c r="H53" s="92">
        <f t="shared" si="32"/>
        <v>3</v>
      </c>
      <c r="I53" s="106">
        <f t="shared" si="3"/>
        <v>1025</v>
      </c>
      <c r="J53" s="81">
        <f t="shared" si="33"/>
        <v>3075</v>
      </c>
      <c r="K53" s="93">
        <f>H53*(statestik!$E$14-statestik!$E$12)</f>
        <v>360</v>
      </c>
      <c r="L53" s="93">
        <f t="shared" si="34"/>
        <v>2715</v>
      </c>
      <c r="M53" s="8">
        <f>'book indtastning'!J52</f>
        <v>0</v>
      </c>
      <c r="N53" s="105">
        <f t="shared" si="5"/>
        <v>925</v>
      </c>
      <c r="O53" s="82">
        <f t="shared" si="35"/>
        <v>2775</v>
      </c>
      <c r="P53" s="82">
        <f>H53*(statestik!$G$14-statestik!$G$12)</f>
        <v>360</v>
      </c>
      <c r="Q53" s="82">
        <f t="shared" si="36"/>
        <v>2415</v>
      </c>
      <c r="R53" s="95">
        <f t="shared" si="37"/>
        <v>2715</v>
      </c>
      <c r="S53" s="67"/>
      <c r="T53" s="233">
        <f t="shared" si="11"/>
        <v>1025</v>
      </c>
      <c r="U53" s="70">
        <f t="shared" si="38"/>
        <v>3075</v>
      </c>
      <c r="V53" s="70">
        <f>H53*(statestik!$E$14-statestik!$E$12)</f>
        <v>360</v>
      </c>
      <c r="W53" s="70">
        <f t="shared" si="39"/>
        <v>2715</v>
      </c>
      <c r="X53" s="67" t="e">
        <f>'book indtastning'!M52</f>
        <v>#REF!</v>
      </c>
      <c r="Y53" s="234">
        <f t="shared" si="14"/>
        <v>925</v>
      </c>
      <c r="Z53" s="94">
        <f t="shared" si="40"/>
        <v>2775</v>
      </c>
      <c r="AA53" s="74">
        <f>H53*(statestik!$G$14-statestik!$G$12)</f>
        <v>360</v>
      </c>
      <c r="AB53" s="95">
        <f t="shared" si="41"/>
        <v>2415</v>
      </c>
      <c r="AC53" s="94" t="e">
        <f t="shared" si="42"/>
        <v>#REF!</v>
      </c>
      <c r="AD53" s="80">
        <f>'book indtastning'!O52</f>
        <v>45414</v>
      </c>
      <c r="AE53" s="80">
        <f>'book indtastning'!P52</f>
        <v>45417</v>
      </c>
      <c r="AF53" s="7"/>
      <c r="AG53" s="8"/>
      <c r="AH53" s="76"/>
      <c r="AI53" s="9"/>
      <c r="AJ53" s="16"/>
      <c r="AK53" s="78"/>
      <c r="AL53" s="10"/>
      <c r="AM53" s="12"/>
      <c r="AN53" s="15"/>
      <c r="AO53" s="14"/>
      <c r="AP53" s="11"/>
      <c r="AQ53" s="10"/>
      <c r="AR53" s="10"/>
      <c r="AS53" s="10"/>
      <c r="AT53" s="6"/>
    </row>
    <row r="54" spans="1:46" x14ac:dyDescent="0.35">
      <c r="A54" s="8">
        <f>'book indtastning'!A53</f>
        <v>0</v>
      </c>
      <c r="B54" s="6">
        <v>52</v>
      </c>
      <c r="C54" s="6" t="str">
        <f>'book indtastning'!C53</f>
        <v>Hans-Dieter Lange</v>
      </c>
      <c r="D54" s="17">
        <f>'book indtastning'!T53</f>
        <v>6</v>
      </c>
      <c r="E54" s="17">
        <f>'book indtastning'!G53</f>
        <v>1</v>
      </c>
      <c r="F54" s="92">
        <f t="shared" si="30"/>
        <v>11</v>
      </c>
      <c r="G54" s="92">
        <f t="shared" si="31"/>
        <v>290</v>
      </c>
      <c r="H54" s="92">
        <f t="shared" si="32"/>
        <v>6</v>
      </c>
      <c r="I54" s="106">
        <f t="shared" si="3"/>
        <v>1025</v>
      </c>
      <c r="J54" s="81">
        <f t="shared" si="33"/>
        <v>6150</v>
      </c>
      <c r="K54" s="93">
        <f>H54*(statestik!$E$14-statestik!$E$12)</f>
        <v>720</v>
      </c>
      <c r="L54" s="93">
        <f t="shared" si="34"/>
        <v>5430</v>
      </c>
      <c r="M54" s="8">
        <f>'book indtastning'!J53</f>
        <v>0</v>
      </c>
      <c r="N54" s="105">
        <f t="shared" si="5"/>
        <v>925</v>
      </c>
      <c r="O54" s="82">
        <f t="shared" si="35"/>
        <v>5550</v>
      </c>
      <c r="P54" s="82">
        <f>H54*(statestik!$G$14-statestik!$G$12)</f>
        <v>720</v>
      </c>
      <c r="Q54" s="82">
        <f t="shared" si="36"/>
        <v>4830</v>
      </c>
      <c r="R54" s="95">
        <f t="shared" si="37"/>
        <v>5430</v>
      </c>
      <c r="S54" s="67"/>
      <c r="T54" s="233">
        <f t="shared" si="11"/>
        <v>1025</v>
      </c>
      <c r="U54" s="70">
        <f t="shared" si="38"/>
        <v>6150</v>
      </c>
      <c r="V54" s="70">
        <f>H54*(statestik!$E$14-statestik!$E$12)</f>
        <v>720</v>
      </c>
      <c r="W54" s="70">
        <f t="shared" si="39"/>
        <v>5430</v>
      </c>
      <c r="X54" s="67" t="e">
        <f>'book indtastning'!M53</f>
        <v>#REF!</v>
      </c>
      <c r="Y54" s="234">
        <f t="shared" si="14"/>
        <v>925</v>
      </c>
      <c r="Z54" s="94">
        <f t="shared" si="40"/>
        <v>5550</v>
      </c>
      <c r="AA54" s="74">
        <f>H54*(statestik!$G$14-statestik!$G$12)</f>
        <v>720</v>
      </c>
      <c r="AB54" s="95">
        <f t="shared" si="41"/>
        <v>4830</v>
      </c>
      <c r="AC54" s="94" t="e">
        <f t="shared" si="42"/>
        <v>#REF!</v>
      </c>
      <c r="AD54" s="80">
        <f>'book indtastning'!O53</f>
        <v>45442</v>
      </c>
      <c r="AE54" s="80">
        <f>'book indtastning'!P53</f>
        <v>45448</v>
      </c>
      <c r="AF54" s="7"/>
      <c r="AG54" s="8"/>
      <c r="AH54" s="76"/>
      <c r="AI54" s="9"/>
      <c r="AJ54" s="16"/>
      <c r="AK54" s="78"/>
      <c r="AL54" s="10"/>
      <c r="AM54" s="12"/>
      <c r="AN54" s="15"/>
      <c r="AO54" s="14"/>
      <c r="AP54" s="11"/>
      <c r="AQ54" s="10"/>
      <c r="AR54" s="10"/>
      <c r="AS54" s="10"/>
      <c r="AT54" s="6"/>
    </row>
    <row r="55" spans="1:46" x14ac:dyDescent="0.35">
      <c r="A55" s="8">
        <f>'book indtastning'!A54</f>
        <v>0</v>
      </c>
      <c r="B55" s="6">
        <v>53</v>
      </c>
      <c r="C55" s="6" t="str">
        <f>'book indtastning'!C54</f>
        <v>Peter &amp; Meta Petersen</v>
      </c>
      <c r="D55" s="17">
        <f>'book indtastning'!T54</f>
        <v>2</v>
      </c>
      <c r="E55" s="17">
        <f>'book indtastning'!G54</f>
        <v>1</v>
      </c>
      <c r="F55" s="92">
        <f t="shared" si="30"/>
        <v>19</v>
      </c>
      <c r="G55" s="92">
        <f t="shared" si="31"/>
        <v>278</v>
      </c>
      <c r="H55" s="92">
        <f t="shared" si="32"/>
        <v>2</v>
      </c>
      <c r="I55" s="106">
        <f t="shared" si="3"/>
        <v>1025</v>
      </c>
      <c r="J55" s="81">
        <f t="shared" si="33"/>
        <v>2050</v>
      </c>
      <c r="K55" s="93">
        <f>H55*(statestik!$E$14-statestik!$E$12)</f>
        <v>240</v>
      </c>
      <c r="L55" s="93">
        <f t="shared" si="34"/>
        <v>1810</v>
      </c>
      <c r="M55" s="8">
        <f>'book indtastning'!J54</f>
        <v>0</v>
      </c>
      <c r="N55" s="105">
        <f t="shared" si="5"/>
        <v>925</v>
      </c>
      <c r="O55" s="82">
        <f t="shared" si="35"/>
        <v>1850</v>
      </c>
      <c r="P55" s="82">
        <f>H55*(statestik!$G$14-statestik!$G$12)</f>
        <v>240</v>
      </c>
      <c r="Q55" s="82">
        <f t="shared" si="36"/>
        <v>1610</v>
      </c>
      <c r="R55" s="95">
        <f t="shared" si="37"/>
        <v>1810</v>
      </c>
      <c r="S55" s="67"/>
      <c r="T55" s="233">
        <f t="shared" si="11"/>
        <v>1025</v>
      </c>
      <c r="U55" s="70">
        <f t="shared" si="38"/>
        <v>2050</v>
      </c>
      <c r="V55" s="70">
        <f>H55*(statestik!$E$14-statestik!$E$12)</f>
        <v>240</v>
      </c>
      <c r="W55" s="70">
        <f t="shared" si="39"/>
        <v>1810</v>
      </c>
      <c r="X55" s="67" t="e">
        <f>'book indtastning'!M54</f>
        <v>#REF!</v>
      </c>
      <c r="Y55" s="234">
        <f t="shared" si="14"/>
        <v>925</v>
      </c>
      <c r="Z55" s="94">
        <f t="shared" si="40"/>
        <v>1850</v>
      </c>
      <c r="AA55" s="74">
        <f>H55*(statestik!$G$14-statestik!$G$12)</f>
        <v>240</v>
      </c>
      <c r="AB55" s="95">
        <f t="shared" si="41"/>
        <v>1610</v>
      </c>
      <c r="AC55" s="94" t="e">
        <f t="shared" si="42"/>
        <v>#REF!</v>
      </c>
      <c r="AD55" s="80">
        <f>'book indtastning'!O54</f>
        <v>45434</v>
      </c>
      <c r="AE55" s="80">
        <f>'book indtastning'!P54</f>
        <v>45436</v>
      </c>
      <c r="AF55" s="7"/>
      <c r="AG55" s="8"/>
      <c r="AH55" s="76"/>
      <c r="AI55" s="9"/>
      <c r="AJ55" s="16"/>
      <c r="AK55" s="78"/>
      <c r="AL55" s="10"/>
      <c r="AM55" s="12"/>
      <c r="AN55" s="15"/>
      <c r="AO55" s="14"/>
      <c r="AP55" s="11"/>
      <c r="AQ55" s="10"/>
      <c r="AR55" s="10"/>
      <c r="AS55" s="10"/>
      <c r="AT55" s="6"/>
    </row>
    <row r="56" spans="1:46" x14ac:dyDescent="0.35">
      <c r="A56" s="8">
        <f>'book indtastning'!A55</f>
        <v>0</v>
      </c>
      <c r="B56" s="6">
        <v>54</v>
      </c>
      <c r="C56" s="6" t="str">
        <f>'book indtastning'!C55</f>
        <v>Josepha Schettler</v>
      </c>
      <c r="D56" s="17">
        <f>'book indtastning'!T55</f>
        <v>7</v>
      </c>
      <c r="E56" s="17">
        <f>'book indtastning'!G55</f>
        <v>1</v>
      </c>
      <c r="F56" s="92">
        <f t="shared" si="30"/>
        <v>14</v>
      </c>
      <c r="G56" s="92">
        <f t="shared" si="31"/>
        <v>288</v>
      </c>
      <c r="H56" s="92">
        <f t="shared" si="32"/>
        <v>7</v>
      </c>
      <c r="I56" s="106">
        <f t="shared" si="3"/>
        <v>1025</v>
      </c>
      <c r="J56" s="81">
        <f t="shared" si="33"/>
        <v>7175</v>
      </c>
      <c r="K56" s="93">
        <f>H56*(statestik!$E$14-statestik!$E$12)</f>
        <v>840</v>
      </c>
      <c r="L56" s="93">
        <f t="shared" si="34"/>
        <v>6335</v>
      </c>
      <c r="M56" s="8">
        <f>'book indtastning'!J55</f>
        <v>0</v>
      </c>
      <c r="N56" s="105">
        <f t="shared" si="5"/>
        <v>925</v>
      </c>
      <c r="O56" s="82">
        <f t="shared" si="35"/>
        <v>6475</v>
      </c>
      <c r="P56" s="82">
        <f>H56*(statestik!$G$14-statestik!$G$12)</f>
        <v>840</v>
      </c>
      <c r="Q56" s="82">
        <f t="shared" si="36"/>
        <v>5635</v>
      </c>
      <c r="R56" s="95">
        <f t="shared" si="37"/>
        <v>6335</v>
      </c>
      <c r="S56" s="67"/>
      <c r="T56" s="233">
        <f t="shared" si="11"/>
        <v>1025</v>
      </c>
      <c r="U56" s="70">
        <f t="shared" si="38"/>
        <v>7175</v>
      </c>
      <c r="V56" s="70">
        <f>H56*(statestik!$E$14-statestik!$E$12)</f>
        <v>840</v>
      </c>
      <c r="W56" s="70">
        <f t="shared" si="39"/>
        <v>6335</v>
      </c>
      <c r="X56" s="67" t="e">
        <f>'book indtastning'!M55</f>
        <v>#REF!</v>
      </c>
      <c r="Y56" s="234">
        <f t="shared" si="14"/>
        <v>925</v>
      </c>
      <c r="Z56" s="94">
        <f t="shared" si="40"/>
        <v>6475</v>
      </c>
      <c r="AA56" s="74">
        <f>H56*(statestik!$G$14-statestik!$G$12)</f>
        <v>840</v>
      </c>
      <c r="AB56" s="95">
        <f t="shared" si="41"/>
        <v>5635</v>
      </c>
      <c r="AC56" s="94" t="e">
        <f t="shared" si="42"/>
        <v>#REF!</v>
      </c>
      <c r="AD56" s="80">
        <f>'book indtastning'!O55</f>
        <v>45439</v>
      </c>
      <c r="AE56" s="80">
        <f>'book indtastning'!P55</f>
        <v>45446</v>
      </c>
      <c r="AF56" s="7"/>
      <c r="AG56" s="8"/>
      <c r="AH56" s="76"/>
      <c r="AI56" s="9"/>
      <c r="AJ56" s="16"/>
      <c r="AK56" s="78"/>
      <c r="AL56" s="10"/>
      <c r="AM56" s="12"/>
      <c r="AN56" s="15"/>
      <c r="AO56" s="14"/>
      <c r="AP56" s="11"/>
      <c r="AQ56" s="10"/>
      <c r="AR56" s="10"/>
      <c r="AS56" s="10"/>
      <c r="AT56" s="6"/>
    </row>
    <row r="57" spans="1:46" x14ac:dyDescent="0.35">
      <c r="A57" s="8">
        <f>'book indtastning'!A56</f>
        <v>0</v>
      </c>
      <c r="B57" s="6">
        <v>55</v>
      </c>
      <c r="C57" s="6" t="str">
        <f>'book indtastning'!C56</f>
        <v>Lene Bysted</v>
      </c>
      <c r="D57" s="17">
        <f>'book indtastning'!T56</f>
        <v>4</v>
      </c>
      <c r="E57" s="17">
        <f>'book indtastning'!G56</f>
        <v>3</v>
      </c>
      <c r="F57" s="92">
        <f t="shared" si="30"/>
        <v>21</v>
      </c>
      <c r="G57" s="92">
        <f t="shared" si="31"/>
        <v>278</v>
      </c>
      <c r="H57" s="92">
        <f t="shared" si="32"/>
        <v>4</v>
      </c>
      <c r="I57" s="106">
        <f t="shared" si="3"/>
        <v>1025</v>
      </c>
      <c r="J57" s="81">
        <f t="shared" si="33"/>
        <v>4100</v>
      </c>
      <c r="K57" s="93">
        <f>H57*(statestik!$E$14-statestik!$E$12)</f>
        <v>480</v>
      </c>
      <c r="L57" s="93">
        <f t="shared" si="34"/>
        <v>3620</v>
      </c>
      <c r="M57" s="8">
        <f>'book indtastning'!J56</f>
        <v>0</v>
      </c>
      <c r="N57" s="105">
        <f t="shared" si="5"/>
        <v>925</v>
      </c>
      <c r="O57" s="82">
        <f t="shared" si="35"/>
        <v>3700</v>
      </c>
      <c r="P57" s="82">
        <f>H57*(statestik!$G$14-statestik!$G$12)</f>
        <v>480</v>
      </c>
      <c r="Q57" s="82">
        <f t="shared" si="36"/>
        <v>3220</v>
      </c>
      <c r="R57" s="95">
        <f t="shared" si="37"/>
        <v>3620</v>
      </c>
      <c r="S57" s="67"/>
      <c r="T57" s="233">
        <f t="shared" si="11"/>
        <v>1025</v>
      </c>
      <c r="U57" s="70">
        <f t="shared" si="38"/>
        <v>4100</v>
      </c>
      <c r="V57" s="70">
        <f>H57*(statestik!$E$14-statestik!$E$12)</f>
        <v>480</v>
      </c>
      <c r="W57" s="70">
        <f t="shared" si="39"/>
        <v>3620</v>
      </c>
      <c r="X57" s="67" t="e">
        <f>'book indtastning'!M56</f>
        <v>#REF!</v>
      </c>
      <c r="Y57" s="234">
        <f t="shared" si="14"/>
        <v>925</v>
      </c>
      <c r="Z57" s="94">
        <f t="shared" si="40"/>
        <v>3700</v>
      </c>
      <c r="AA57" s="74">
        <f>H57*(statestik!$G$14-statestik!$G$12)</f>
        <v>480</v>
      </c>
      <c r="AB57" s="95">
        <f t="shared" si="41"/>
        <v>3220</v>
      </c>
      <c r="AC57" s="94" t="e">
        <f t="shared" si="42"/>
        <v>#REF!</v>
      </c>
      <c r="AD57" s="80">
        <f>'book indtastning'!O56</f>
        <v>45432</v>
      </c>
      <c r="AE57" s="80">
        <f>'book indtastning'!P56</f>
        <v>45436</v>
      </c>
      <c r="AF57" s="7"/>
      <c r="AG57" s="8"/>
      <c r="AH57" s="76"/>
      <c r="AI57" s="9"/>
      <c r="AJ57" s="16"/>
      <c r="AK57" s="78"/>
      <c r="AL57" s="10"/>
      <c r="AM57" s="12"/>
      <c r="AN57" s="15"/>
      <c r="AO57" s="14"/>
      <c r="AP57" s="11"/>
      <c r="AQ57" s="10"/>
      <c r="AR57" s="10"/>
      <c r="AS57" s="10"/>
      <c r="AT57" s="6"/>
    </row>
    <row r="58" spans="1:46" x14ac:dyDescent="0.35">
      <c r="A58" s="8">
        <f>'book indtastning'!A57</f>
        <v>0</v>
      </c>
      <c r="B58" s="6">
        <v>56</v>
      </c>
      <c r="C58" s="6" t="str">
        <f>'book indtastning'!C57</f>
        <v>Iben Munk</v>
      </c>
      <c r="D58" s="17">
        <f>'book indtastning'!T57</f>
        <v>5</v>
      </c>
      <c r="E58" s="17">
        <f>'book indtastning'!G57</f>
        <v>1</v>
      </c>
      <c r="F58" s="92">
        <f t="shared" si="30"/>
        <v>0</v>
      </c>
      <c r="G58" s="92">
        <f t="shared" si="31"/>
        <v>363</v>
      </c>
      <c r="H58" s="92">
        <f t="shared" si="32"/>
        <v>5</v>
      </c>
      <c r="I58" s="106">
        <f t="shared" si="3"/>
        <v>1025</v>
      </c>
      <c r="J58" s="81">
        <f t="shared" si="33"/>
        <v>5125</v>
      </c>
      <c r="K58" s="93">
        <f>H58*(statestik!$E$14-statestik!$E$12)</f>
        <v>600</v>
      </c>
      <c r="L58" s="93">
        <f t="shared" si="34"/>
        <v>4525</v>
      </c>
      <c r="M58" s="8">
        <f>'book indtastning'!J57</f>
        <v>0</v>
      </c>
      <c r="N58" s="105">
        <f t="shared" si="5"/>
        <v>925</v>
      </c>
      <c r="O58" s="82">
        <f t="shared" si="35"/>
        <v>4625</v>
      </c>
      <c r="P58" s="82">
        <f>H58*(statestik!$G$14-statestik!$G$12)</f>
        <v>600</v>
      </c>
      <c r="Q58" s="82">
        <f t="shared" si="36"/>
        <v>4025</v>
      </c>
      <c r="R58" s="95">
        <f t="shared" si="37"/>
        <v>4525</v>
      </c>
      <c r="S58" s="67"/>
      <c r="T58" s="233">
        <f t="shared" si="11"/>
        <v>1025</v>
      </c>
      <c r="U58" s="70">
        <f t="shared" si="38"/>
        <v>5125</v>
      </c>
      <c r="V58" s="70">
        <f>H58*(statestik!$E$14-statestik!$E$12)</f>
        <v>600</v>
      </c>
      <c r="W58" s="70">
        <f t="shared" si="39"/>
        <v>4525</v>
      </c>
      <c r="X58" s="67" t="e">
        <f>'book indtastning'!M57</f>
        <v>#REF!</v>
      </c>
      <c r="Y58" s="234">
        <f t="shared" si="14"/>
        <v>925</v>
      </c>
      <c r="Z58" s="94">
        <f t="shared" si="40"/>
        <v>4625</v>
      </c>
      <c r="AA58" s="74">
        <f>H58*(statestik!$G$14-statestik!$G$12)</f>
        <v>600</v>
      </c>
      <c r="AB58" s="95">
        <f t="shared" si="41"/>
        <v>4025</v>
      </c>
      <c r="AC58" s="94" t="e">
        <f t="shared" si="42"/>
        <v>#REF!</v>
      </c>
      <c r="AD58" s="80">
        <f>'book indtastning'!O57</f>
        <v>45516</v>
      </c>
      <c r="AE58" s="80">
        <f>'book indtastning'!P57</f>
        <v>45521</v>
      </c>
      <c r="AF58" s="7"/>
      <c r="AG58" s="8"/>
      <c r="AH58" s="76"/>
      <c r="AI58" s="9"/>
      <c r="AJ58" s="16"/>
      <c r="AK58" s="78"/>
      <c r="AL58" s="10"/>
      <c r="AM58" s="12"/>
      <c r="AN58" s="15"/>
      <c r="AO58" s="14"/>
      <c r="AP58" s="11"/>
      <c r="AQ58" s="10"/>
      <c r="AR58" s="10"/>
      <c r="AS58" s="10"/>
      <c r="AT58" s="6"/>
    </row>
    <row r="59" spans="1:46" x14ac:dyDescent="0.35">
      <c r="A59" s="8">
        <f>'book indtastning'!A58</f>
        <v>0</v>
      </c>
      <c r="B59" s="6">
        <v>57</v>
      </c>
      <c r="C59" s="6" t="str">
        <f>'book indtastning'!C58</f>
        <v>Carsten &amp; Elly</v>
      </c>
      <c r="D59" s="17">
        <f>'book indtastning'!T58</f>
        <v>3</v>
      </c>
      <c r="E59" s="17">
        <f>'book indtastning'!G58</f>
        <v>2</v>
      </c>
      <c r="F59" s="92">
        <f t="shared" si="30"/>
        <v>0</v>
      </c>
      <c r="G59" s="92">
        <f t="shared" si="31"/>
        <v>369</v>
      </c>
      <c r="H59" s="92">
        <f t="shared" si="32"/>
        <v>3</v>
      </c>
      <c r="I59" s="106">
        <f t="shared" si="3"/>
        <v>1025</v>
      </c>
      <c r="J59" s="81">
        <f t="shared" si="33"/>
        <v>3075</v>
      </c>
      <c r="K59" s="93">
        <f>H59*(statestik!$E$14-statestik!$E$12)</f>
        <v>360</v>
      </c>
      <c r="L59" s="93">
        <f t="shared" si="34"/>
        <v>2715</v>
      </c>
      <c r="M59" s="8">
        <f>'book indtastning'!J58</f>
        <v>0</v>
      </c>
      <c r="N59" s="105">
        <f t="shared" si="5"/>
        <v>925</v>
      </c>
      <c r="O59" s="82">
        <f t="shared" si="35"/>
        <v>2775</v>
      </c>
      <c r="P59" s="82">
        <f>H59*(statestik!$G$14-statestik!$G$12)</f>
        <v>360</v>
      </c>
      <c r="Q59" s="82">
        <f t="shared" si="36"/>
        <v>2415</v>
      </c>
      <c r="R59" s="95">
        <f t="shared" si="37"/>
        <v>2715</v>
      </c>
      <c r="S59" s="67"/>
      <c r="T59" s="233">
        <f t="shared" si="11"/>
        <v>1025</v>
      </c>
      <c r="U59" s="70">
        <f t="shared" si="38"/>
        <v>3075</v>
      </c>
      <c r="V59" s="70">
        <f>H59*(statestik!$E$14-statestik!$E$12)</f>
        <v>360</v>
      </c>
      <c r="W59" s="70">
        <f t="shared" si="39"/>
        <v>2715</v>
      </c>
      <c r="X59" s="67" t="e">
        <f>'book indtastning'!M58</f>
        <v>#REF!</v>
      </c>
      <c r="Y59" s="234">
        <f t="shared" si="14"/>
        <v>925</v>
      </c>
      <c r="Z59" s="94">
        <f t="shared" si="40"/>
        <v>2775</v>
      </c>
      <c r="AA59" s="74">
        <f>H59*(statestik!$G$14-statestik!$G$12)</f>
        <v>360</v>
      </c>
      <c r="AB59" s="95">
        <f t="shared" si="41"/>
        <v>2415</v>
      </c>
      <c r="AC59" s="94" t="e">
        <f t="shared" si="42"/>
        <v>#REF!</v>
      </c>
      <c r="AD59" s="80">
        <f>'book indtastning'!O58</f>
        <v>45524</v>
      </c>
      <c r="AE59" s="80">
        <f>'book indtastning'!P58</f>
        <v>45527</v>
      </c>
      <c r="AF59" s="7"/>
      <c r="AG59" s="8"/>
      <c r="AH59" s="76"/>
      <c r="AI59" s="9"/>
      <c r="AJ59" s="16"/>
      <c r="AK59" s="78"/>
      <c r="AL59" s="10"/>
      <c r="AM59" s="12"/>
      <c r="AN59" s="15"/>
      <c r="AO59" s="14"/>
      <c r="AP59" s="11"/>
      <c r="AQ59" s="10"/>
      <c r="AR59" s="10"/>
      <c r="AS59" s="10"/>
      <c r="AT59" s="6"/>
    </row>
    <row r="60" spans="1:46" x14ac:dyDescent="0.35">
      <c r="A60" s="8">
        <f>'book indtastning'!A59</f>
        <v>0</v>
      </c>
      <c r="B60" s="6">
        <v>58</v>
      </c>
      <c r="C60" s="6" t="str">
        <f>'book indtastning'!C59</f>
        <v>Erik Friis &amp; Tove</v>
      </c>
      <c r="D60" s="17">
        <f>'book indtastning'!T59</f>
        <v>6</v>
      </c>
      <c r="E60" s="17">
        <f>'book indtastning'!G59</f>
        <v>1</v>
      </c>
      <c r="F60" s="92">
        <f t="shared" si="30"/>
        <v>0</v>
      </c>
      <c r="G60" s="92">
        <f t="shared" si="31"/>
        <v>396</v>
      </c>
      <c r="H60" s="92">
        <f t="shared" si="32"/>
        <v>6</v>
      </c>
      <c r="I60" s="106">
        <f t="shared" si="3"/>
        <v>1025</v>
      </c>
      <c r="J60" s="81">
        <f t="shared" si="33"/>
        <v>6150</v>
      </c>
      <c r="K60" s="93">
        <f>H60*(statestik!$E$14-statestik!$E$12)</f>
        <v>720</v>
      </c>
      <c r="L60" s="93">
        <f t="shared" si="34"/>
        <v>5430</v>
      </c>
      <c r="M60" s="8">
        <f>'book indtastning'!J59</f>
        <v>0</v>
      </c>
      <c r="N60" s="105">
        <f t="shared" si="5"/>
        <v>925</v>
      </c>
      <c r="O60" s="82">
        <f t="shared" si="35"/>
        <v>5550</v>
      </c>
      <c r="P60" s="82">
        <f>H60*(statestik!$G$14-statestik!$G$12)</f>
        <v>720</v>
      </c>
      <c r="Q60" s="82">
        <f t="shared" si="36"/>
        <v>4830</v>
      </c>
      <c r="R60" s="95">
        <f t="shared" si="37"/>
        <v>5430</v>
      </c>
      <c r="S60" s="67"/>
      <c r="T60" s="233">
        <f t="shared" si="11"/>
        <v>1025</v>
      </c>
      <c r="U60" s="70">
        <f t="shared" si="38"/>
        <v>6150</v>
      </c>
      <c r="V60" s="70">
        <f>H60*(statestik!$E$14-statestik!$E$12)</f>
        <v>720</v>
      </c>
      <c r="W60" s="70">
        <f t="shared" si="39"/>
        <v>5430</v>
      </c>
      <c r="X60" s="67" t="e">
        <f>'book indtastning'!M59</f>
        <v>#REF!</v>
      </c>
      <c r="Y60" s="234">
        <f t="shared" si="14"/>
        <v>925</v>
      </c>
      <c r="Z60" s="94">
        <f t="shared" si="40"/>
        <v>5550</v>
      </c>
      <c r="AA60" s="74">
        <f>H60*(statestik!$G$14-statestik!$G$12)</f>
        <v>720</v>
      </c>
      <c r="AB60" s="95">
        <f t="shared" si="41"/>
        <v>4830</v>
      </c>
      <c r="AC60" s="94" t="e">
        <f t="shared" si="42"/>
        <v>#REF!</v>
      </c>
      <c r="AD60" s="80">
        <f>'book indtastning'!O59</f>
        <v>45548</v>
      </c>
      <c r="AE60" s="80">
        <f>'book indtastning'!P59</f>
        <v>45554</v>
      </c>
      <c r="AF60" s="7"/>
      <c r="AG60" s="8"/>
      <c r="AH60" s="76"/>
      <c r="AI60" s="9"/>
      <c r="AJ60" s="16"/>
      <c r="AK60" s="78"/>
      <c r="AL60" s="10"/>
      <c r="AM60" s="12"/>
      <c r="AN60" s="15"/>
      <c r="AO60" s="14"/>
      <c r="AP60" s="11"/>
      <c r="AQ60" s="10"/>
      <c r="AR60" s="10"/>
      <c r="AS60" s="10"/>
      <c r="AT60" s="6"/>
    </row>
    <row r="61" spans="1:46" x14ac:dyDescent="0.35">
      <c r="A61" s="8">
        <f>'book indtastning'!A60</f>
        <v>0</v>
      </c>
      <c r="B61" s="6">
        <v>59</v>
      </c>
      <c r="C61" s="6" t="str">
        <f>'book indtastning'!C60</f>
        <v>Mette Thomsen</v>
      </c>
      <c r="D61" s="17">
        <f>'book indtastning'!T60</f>
        <v>10</v>
      </c>
      <c r="E61" s="17">
        <f>'book indtastning'!G60</f>
        <v>1</v>
      </c>
      <c r="F61" s="92">
        <f t="shared" si="30"/>
        <v>0</v>
      </c>
      <c r="G61" s="92">
        <f t="shared" si="31"/>
        <v>344</v>
      </c>
      <c r="H61" s="92">
        <f t="shared" si="32"/>
        <v>10</v>
      </c>
      <c r="I61" s="106">
        <f t="shared" si="3"/>
        <v>1025</v>
      </c>
      <c r="J61" s="81">
        <f t="shared" si="33"/>
        <v>10250</v>
      </c>
      <c r="K61" s="93">
        <f>H61*(statestik!$E$14-statestik!$E$12)</f>
        <v>1200</v>
      </c>
      <c r="L61" s="93">
        <f t="shared" si="34"/>
        <v>9050</v>
      </c>
      <c r="M61" s="8">
        <f>'book indtastning'!J60</f>
        <v>0</v>
      </c>
      <c r="N61" s="105">
        <f t="shared" si="5"/>
        <v>925</v>
      </c>
      <c r="O61" s="82">
        <f t="shared" si="35"/>
        <v>9250</v>
      </c>
      <c r="P61" s="82">
        <f>H61*(statestik!$G$14-statestik!$G$12)</f>
        <v>1200</v>
      </c>
      <c r="Q61" s="82">
        <f t="shared" si="36"/>
        <v>8050</v>
      </c>
      <c r="R61" s="95">
        <f t="shared" si="37"/>
        <v>9050</v>
      </c>
      <c r="S61" s="67"/>
      <c r="T61" s="233">
        <f t="shared" si="11"/>
        <v>1025</v>
      </c>
      <c r="U61" s="70">
        <f t="shared" si="38"/>
        <v>10250</v>
      </c>
      <c r="V61" s="70">
        <f>H61*(statestik!$E$14-statestik!$E$12)</f>
        <v>1200</v>
      </c>
      <c r="W61" s="70">
        <f t="shared" si="39"/>
        <v>9050</v>
      </c>
      <c r="X61" s="67" t="e">
        <f>'book indtastning'!M60</f>
        <v>#REF!</v>
      </c>
      <c r="Y61" s="234">
        <f t="shared" si="14"/>
        <v>925</v>
      </c>
      <c r="Z61" s="94">
        <f t="shared" si="40"/>
        <v>9250</v>
      </c>
      <c r="AA61" s="74">
        <f>H61*(statestik!$G$14-statestik!$G$12)</f>
        <v>1200</v>
      </c>
      <c r="AB61" s="95">
        <f t="shared" si="41"/>
        <v>8050</v>
      </c>
      <c r="AC61" s="94" t="e">
        <f t="shared" si="42"/>
        <v>#REF!</v>
      </c>
      <c r="AD61" s="80">
        <f>'book indtastning'!O60</f>
        <v>45492</v>
      </c>
      <c r="AE61" s="80">
        <f>'book indtastning'!P60</f>
        <v>45502</v>
      </c>
      <c r="AF61" s="7"/>
      <c r="AG61" s="8"/>
      <c r="AH61" s="76"/>
      <c r="AI61" s="9"/>
      <c r="AJ61" s="16"/>
      <c r="AK61" s="78"/>
      <c r="AL61" s="10"/>
      <c r="AM61" s="12"/>
      <c r="AN61" s="15"/>
      <c r="AO61" s="14"/>
      <c r="AP61" s="11"/>
      <c r="AQ61" s="10"/>
      <c r="AR61" s="10"/>
      <c r="AS61" s="10"/>
      <c r="AT61" s="6"/>
    </row>
    <row r="62" spans="1:46" x14ac:dyDescent="0.35">
      <c r="A62" s="8">
        <f>'book indtastning'!A61</f>
        <v>0</v>
      </c>
      <c r="B62" s="6">
        <v>60</v>
      </c>
      <c r="C62" s="6" t="str">
        <f>'book indtastning'!C61</f>
        <v>Kjeld Vang-Olsen</v>
      </c>
      <c r="D62" s="17">
        <f>'book indtastning'!T61</f>
        <v>7</v>
      </c>
      <c r="E62" s="17">
        <f>'book indtastning'!G61</f>
        <v>1</v>
      </c>
      <c r="F62" s="92">
        <f t="shared" si="30"/>
        <v>0</v>
      </c>
      <c r="G62" s="92">
        <f t="shared" si="31"/>
        <v>313</v>
      </c>
      <c r="H62" s="92">
        <f t="shared" si="32"/>
        <v>7</v>
      </c>
      <c r="I62" s="106">
        <f t="shared" si="3"/>
        <v>1025</v>
      </c>
      <c r="J62" s="81">
        <f t="shared" si="33"/>
        <v>7175</v>
      </c>
      <c r="K62" s="93">
        <f>H62*(statestik!$E$14-statestik!$E$12)</f>
        <v>840</v>
      </c>
      <c r="L62" s="93">
        <f t="shared" si="34"/>
        <v>6335</v>
      </c>
      <c r="M62" s="8">
        <f>'book indtastning'!J61</f>
        <v>0</v>
      </c>
      <c r="N62" s="105">
        <f t="shared" si="5"/>
        <v>925</v>
      </c>
      <c r="O62" s="82">
        <f t="shared" si="35"/>
        <v>6475</v>
      </c>
      <c r="P62" s="82">
        <f>H62*(statestik!$G$14-statestik!$G$12)</f>
        <v>840</v>
      </c>
      <c r="Q62" s="82">
        <f t="shared" si="36"/>
        <v>5635</v>
      </c>
      <c r="R62" s="95">
        <f t="shared" si="37"/>
        <v>6335</v>
      </c>
      <c r="S62" s="67"/>
      <c r="T62" s="233">
        <f t="shared" si="11"/>
        <v>1025</v>
      </c>
      <c r="U62" s="70">
        <f t="shared" si="38"/>
        <v>7175</v>
      </c>
      <c r="V62" s="70">
        <f>H62*(statestik!$E$14-statestik!$E$12)</f>
        <v>840</v>
      </c>
      <c r="W62" s="70">
        <f t="shared" si="39"/>
        <v>6335</v>
      </c>
      <c r="X62" s="67" t="e">
        <f>'book indtastning'!M61</f>
        <v>#REF!</v>
      </c>
      <c r="Y62" s="234">
        <f t="shared" si="14"/>
        <v>925</v>
      </c>
      <c r="Z62" s="94">
        <f t="shared" si="40"/>
        <v>6475</v>
      </c>
      <c r="AA62" s="74">
        <f>H62*(statestik!$G$14-statestik!$G$12)</f>
        <v>840</v>
      </c>
      <c r="AB62" s="95">
        <f t="shared" si="41"/>
        <v>5635</v>
      </c>
      <c r="AC62" s="94" t="e">
        <f t="shared" si="42"/>
        <v>#REF!</v>
      </c>
      <c r="AD62" s="80">
        <f>'book indtastning'!O61</f>
        <v>45464</v>
      </c>
      <c r="AE62" s="80">
        <f>'book indtastning'!P61</f>
        <v>45471</v>
      </c>
      <c r="AF62" s="7"/>
      <c r="AG62" s="8"/>
      <c r="AH62" s="76"/>
      <c r="AI62" s="9"/>
      <c r="AJ62" s="16"/>
      <c r="AK62" s="78"/>
      <c r="AL62" s="10"/>
      <c r="AM62" s="12"/>
      <c r="AN62" s="15"/>
      <c r="AO62" s="14"/>
      <c r="AP62" s="11"/>
      <c r="AQ62" s="10"/>
      <c r="AR62" s="10"/>
      <c r="AS62" s="10"/>
      <c r="AT62" s="6"/>
    </row>
    <row r="63" spans="1:46" x14ac:dyDescent="0.35">
      <c r="A63" s="8">
        <f>'book indtastning'!A62</f>
        <v>0</v>
      </c>
      <c r="B63" s="6">
        <v>61</v>
      </c>
      <c r="C63" s="6" t="str">
        <f>'book indtastning'!C62</f>
        <v>Mette Øster</v>
      </c>
      <c r="D63" s="17">
        <f>'book indtastning'!T62</f>
        <v>7</v>
      </c>
      <c r="E63" s="17">
        <f>'book indtastning'!G62</f>
        <v>1</v>
      </c>
      <c r="F63" s="92">
        <f t="shared" si="30"/>
        <v>0</v>
      </c>
      <c r="G63" s="92">
        <f t="shared" si="31"/>
        <v>329</v>
      </c>
      <c r="H63" s="92">
        <f t="shared" si="32"/>
        <v>7</v>
      </c>
      <c r="I63" s="106">
        <f t="shared" si="3"/>
        <v>1025</v>
      </c>
      <c r="J63" s="81">
        <f t="shared" si="33"/>
        <v>7175</v>
      </c>
      <c r="K63" s="93">
        <f>H63*(statestik!$E$14-statestik!$E$12)</f>
        <v>840</v>
      </c>
      <c r="L63" s="93">
        <f t="shared" si="34"/>
        <v>6335</v>
      </c>
      <c r="M63" s="8">
        <f>'book indtastning'!J62</f>
        <v>0</v>
      </c>
      <c r="N63" s="105">
        <f t="shared" si="5"/>
        <v>925</v>
      </c>
      <c r="O63" s="82">
        <f t="shared" si="35"/>
        <v>6475</v>
      </c>
      <c r="P63" s="82">
        <f>H63*(statestik!$G$14-statestik!$G$12)</f>
        <v>840</v>
      </c>
      <c r="Q63" s="82">
        <f t="shared" si="36"/>
        <v>5635</v>
      </c>
      <c r="R63" s="95">
        <f t="shared" si="37"/>
        <v>6335</v>
      </c>
      <c r="S63" s="67"/>
      <c r="T63" s="233">
        <f t="shared" si="11"/>
        <v>1025</v>
      </c>
      <c r="U63" s="70">
        <f t="shared" si="38"/>
        <v>7175</v>
      </c>
      <c r="V63" s="70">
        <f>H63*(statestik!$E$14-statestik!$E$12)</f>
        <v>840</v>
      </c>
      <c r="W63" s="70">
        <f t="shared" si="39"/>
        <v>6335</v>
      </c>
      <c r="X63" s="67" t="e">
        <f>'book indtastning'!M62</f>
        <v>#REF!</v>
      </c>
      <c r="Y63" s="234">
        <f t="shared" si="14"/>
        <v>925</v>
      </c>
      <c r="Z63" s="94">
        <f t="shared" si="40"/>
        <v>6475</v>
      </c>
      <c r="AA63" s="74">
        <f>H63*(statestik!$G$14-statestik!$G$12)</f>
        <v>840</v>
      </c>
      <c r="AB63" s="95">
        <f t="shared" si="41"/>
        <v>5635</v>
      </c>
      <c r="AC63" s="94" t="e">
        <f t="shared" si="42"/>
        <v>#REF!</v>
      </c>
      <c r="AD63" s="80">
        <f>'book indtastning'!O62</f>
        <v>45480</v>
      </c>
      <c r="AE63" s="80">
        <f>'book indtastning'!P62</f>
        <v>45487</v>
      </c>
      <c r="AF63" s="7"/>
      <c r="AG63" s="8"/>
      <c r="AH63" s="76"/>
      <c r="AI63" s="9"/>
      <c r="AJ63" s="16"/>
      <c r="AK63" s="78"/>
      <c r="AL63" s="10"/>
      <c r="AM63" s="12"/>
      <c r="AN63" s="15"/>
      <c r="AO63" s="14"/>
      <c r="AP63" s="11"/>
      <c r="AQ63" s="10"/>
      <c r="AR63" s="10"/>
      <c r="AS63" s="10"/>
      <c r="AT63" s="6"/>
    </row>
    <row r="64" spans="1:46" x14ac:dyDescent="0.35">
      <c r="A64" s="8">
        <f>'book indtastning'!A63</f>
        <v>0</v>
      </c>
      <c r="B64" s="6">
        <v>62</v>
      </c>
      <c r="C64" s="6" t="str">
        <f>'book indtastning'!C63</f>
        <v>Christer Johansson</v>
      </c>
      <c r="D64" s="17">
        <f>'book indtastning'!T63</f>
        <v>4</v>
      </c>
      <c r="E64" s="17">
        <f>'book indtastning'!G63</f>
        <v>1</v>
      </c>
      <c r="F64" s="92">
        <f t="shared" si="30"/>
        <v>0</v>
      </c>
      <c r="G64" s="92">
        <f t="shared" si="31"/>
        <v>348</v>
      </c>
      <c r="H64" s="92">
        <f t="shared" si="32"/>
        <v>4</v>
      </c>
      <c r="I64" s="106">
        <f t="shared" si="3"/>
        <v>1025</v>
      </c>
      <c r="J64" s="81">
        <f t="shared" si="33"/>
        <v>4100</v>
      </c>
      <c r="K64" s="93">
        <f>H64*(statestik!$E$14-statestik!$E$12)</f>
        <v>480</v>
      </c>
      <c r="L64" s="93">
        <f t="shared" si="34"/>
        <v>3620</v>
      </c>
      <c r="M64" s="8">
        <f>'book indtastning'!J63</f>
        <v>0</v>
      </c>
      <c r="N64" s="105">
        <f t="shared" si="5"/>
        <v>925</v>
      </c>
      <c r="O64" s="82">
        <f t="shared" si="35"/>
        <v>3700</v>
      </c>
      <c r="P64" s="82">
        <f>H64*(statestik!$G$14-statestik!$G$12)</f>
        <v>480</v>
      </c>
      <c r="Q64" s="82">
        <f t="shared" si="36"/>
        <v>3220</v>
      </c>
      <c r="R64" s="95">
        <f t="shared" si="37"/>
        <v>3620</v>
      </c>
      <c r="S64" s="67"/>
      <c r="T64" s="233">
        <f t="shared" si="11"/>
        <v>1025</v>
      </c>
      <c r="U64" s="70">
        <f t="shared" si="38"/>
        <v>4100</v>
      </c>
      <c r="V64" s="70">
        <f>H64*(statestik!$E$14-statestik!$E$12)</f>
        <v>480</v>
      </c>
      <c r="W64" s="70">
        <f t="shared" si="39"/>
        <v>3620</v>
      </c>
      <c r="X64" s="67" t="e">
        <f>'book indtastning'!M63</f>
        <v>#REF!</v>
      </c>
      <c r="Y64" s="234">
        <f t="shared" si="14"/>
        <v>925</v>
      </c>
      <c r="Z64" s="94">
        <f t="shared" si="40"/>
        <v>3700</v>
      </c>
      <c r="AA64" s="74">
        <f>H64*(statestik!$G$14-statestik!$G$12)</f>
        <v>480</v>
      </c>
      <c r="AB64" s="95">
        <f t="shared" si="41"/>
        <v>3220</v>
      </c>
      <c r="AC64" s="94" t="e">
        <f t="shared" si="42"/>
        <v>#REF!</v>
      </c>
      <c r="AD64" s="80">
        <f>'book indtastning'!O63</f>
        <v>45502</v>
      </c>
      <c r="AE64" s="80">
        <f>'book indtastning'!P63</f>
        <v>45506</v>
      </c>
      <c r="AF64" s="7"/>
      <c r="AG64" s="8"/>
      <c r="AH64" s="76"/>
      <c r="AI64" s="9"/>
      <c r="AJ64" s="16"/>
      <c r="AK64" s="78"/>
      <c r="AL64" s="10"/>
      <c r="AM64" s="12"/>
      <c r="AN64" s="15"/>
      <c r="AO64" s="14"/>
      <c r="AP64" s="11"/>
      <c r="AQ64" s="10"/>
      <c r="AR64" s="10"/>
      <c r="AS64" s="10"/>
      <c r="AT64" s="6"/>
    </row>
    <row r="65" spans="1:46" x14ac:dyDescent="0.35">
      <c r="A65" s="8">
        <f>'book indtastning'!A64</f>
        <v>0</v>
      </c>
      <c r="B65" s="6">
        <v>63</v>
      </c>
      <c r="C65" s="6" t="str">
        <f>'book indtastning'!C64</f>
        <v>Lars Sørensen</v>
      </c>
      <c r="D65" s="17">
        <f>'book indtastning'!T64</f>
        <v>4</v>
      </c>
      <c r="E65" s="17">
        <f>'book indtastning'!G64</f>
        <v>1</v>
      </c>
      <c r="F65" s="92">
        <f t="shared" si="30"/>
        <v>0</v>
      </c>
      <c r="G65" s="92">
        <f t="shared" si="31"/>
        <v>379</v>
      </c>
      <c r="H65" s="92">
        <f t="shared" si="32"/>
        <v>4</v>
      </c>
      <c r="I65" s="106">
        <f t="shared" si="3"/>
        <v>1025</v>
      </c>
      <c r="J65" s="81">
        <f t="shared" si="33"/>
        <v>4100</v>
      </c>
      <c r="K65" s="93">
        <f>H65*(statestik!$E$14-statestik!$E$12)</f>
        <v>480</v>
      </c>
      <c r="L65" s="93">
        <f t="shared" si="34"/>
        <v>3620</v>
      </c>
      <c r="M65" s="8">
        <f>'book indtastning'!J64</f>
        <v>0</v>
      </c>
      <c r="N65" s="105">
        <f t="shared" si="5"/>
        <v>925</v>
      </c>
      <c r="O65" s="82">
        <f t="shared" si="35"/>
        <v>3700</v>
      </c>
      <c r="P65" s="82">
        <f>H65*(statestik!$G$14-statestik!$G$12)</f>
        <v>480</v>
      </c>
      <c r="Q65" s="82">
        <f t="shared" si="36"/>
        <v>3220</v>
      </c>
      <c r="R65" s="95">
        <f t="shared" si="37"/>
        <v>3620</v>
      </c>
      <c r="S65" s="67"/>
      <c r="T65" s="233">
        <f t="shared" si="11"/>
        <v>1025</v>
      </c>
      <c r="U65" s="70">
        <f t="shared" si="38"/>
        <v>4100</v>
      </c>
      <c r="V65" s="70">
        <f>H65*(statestik!$E$14-statestik!$E$12)</f>
        <v>480</v>
      </c>
      <c r="W65" s="70">
        <f t="shared" si="39"/>
        <v>3620</v>
      </c>
      <c r="X65" s="67" t="e">
        <f>'book indtastning'!M64</f>
        <v>#REF!</v>
      </c>
      <c r="Y65" s="234">
        <f t="shared" si="14"/>
        <v>925</v>
      </c>
      <c r="Z65" s="94">
        <f t="shared" si="40"/>
        <v>3700</v>
      </c>
      <c r="AA65" s="74">
        <f>H65*(statestik!$G$14-statestik!$G$12)</f>
        <v>480</v>
      </c>
      <c r="AB65" s="95">
        <f t="shared" si="41"/>
        <v>3220</v>
      </c>
      <c r="AC65" s="94" t="e">
        <f t="shared" si="42"/>
        <v>#REF!</v>
      </c>
      <c r="AD65" s="80">
        <f>'book indtastning'!O64</f>
        <v>45533</v>
      </c>
      <c r="AE65" s="80">
        <f>'book indtastning'!P64</f>
        <v>45537</v>
      </c>
      <c r="AF65" s="7"/>
      <c r="AG65" s="8"/>
      <c r="AH65" s="76"/>
      <c r="AI65" s="9"/>
      <c r="AJ65" s="16"/>
      <c r="AK65" s="78"/>
      <c r="AL65" s="10"/>
      <c r="AM65" s="12"/>
      <c r="AN65" s="15"/>
      <c r="AO65" s="14"/>
      <c r="AP65" s="11"/>
      <c r="AQ65" s="10"/>
      <c r="AR65" s="10"/>
      <c r="AS65" s="10"/>
      <c r="AT65" s="6"/>
    </row>
    <row r="66" spans="1:46" x14ac:dyDescent="0.35">
      <c r="A66" s="8">
        <f>'book indtastning'!A65</f>
        <v>0</v>
      </c>
      <c r="B66" s="6">
        <v>64</v>
      </c>
      <c r="C66" s="6" t="str">
        <f>'book indtastning'!C65</f>
        <v>Maria Bendixø-Bendixen</v>
      </c>
      <c r="D66" s="17">
        <f>'book indtastning'!T65</f>
        <v>4</v>
      </c>
      <c r="E66" s="17">
        <f>'book indtastning'!G65</f>
        <v>1</v>
      </c>
      <c r="F66" s="92">
        <f t="shared" si="30"/>
        <v>0</v>
      </c>
      <c r="G66" s="92">
        <f t="shared" si="31"/>
        <v>352</v>
      </c>
      <c r="H66" s="92">
        <f t="shared" si="32"/>
        <v>4</v>
      </c>
      <c r="I66" s="106">
        <f t="shared" si="3"/>
        <v>1025</v>
      </c>
      <c r="J66" s="81">
        <f t="shared" si="33"/>
        <v>4100</v>
      </c>
      <c r="K66" s="93">
        <f>H66*(statestik!$E$14-statestik!$E$12)</f>
        <v>480</v>
      </c>
      <c r="L66" s="93">
        <f t="shared" si="34"/>
        <v>3620</v>
      </c>
      <c r="M66" s="8">
        <f>'book indtastning'!J65</f>
        <v>0</v>
      </c>
      <c r="N66" s="105">
        <f t="shared" si="5"/>
        <v>925</v>
      </c>
      <c r="O66" s="82">
        <f t="shared" si="35"/>
        <v>3700</v>
      </c>
      <c r="P66" s="82">
        <f>H66*(statestik!$G$14-statestik!$G$12)</f>
        <v>480</v>
      </c>
      <c r="Q66" s="82">
        <f t="shared" si="36"/>
        <v>3220</v>
      </c>
      <c r="R66" s="95">
        <f t="shared" si="37"/>
        <v>3620</v>
      </c>
      <c r="S66" s="67"/>
      <c r="T66" s="233">
        <f t="shared" si="11"/>
        <v>1025</v>
      </c>
      <c r="U66" s="70">
        <f t="shared" si="38"/>
        <v>4100</v>
      </c>
      <c r="V66" s="70">
        <f>H66*(statestik!$E$14-statestik!$E$12)</f>
        <v>480</v>
      </c>
      <c r="W66" s="70">
        <f t="shared" si="39"/>
        <v>3620</v>
      </c>
      <c r="X66" s="67" t="e">
        <f>'book indtastning'!M65</f>
        <v>#REF!</v>
      </c>
      <c r="Y66" s="234">
        <f t="shared" si="14"/>
        <v>925</v>
      </c>
      <c r="Z66" s="94">
        <f t="shared" si="40"/>
        <v>3700</v>
      </c>
      <c r="AA66" s="74">
        <f>H66*(statestik!$G$14-statestik!$G$12)</f>
        <v>480</v>
      </c>
      <c r="AB66" s="95">
        <f t="shared" si="41"/>
        <v>3220</v>
      </c>
      <c r="AC66" s="94" t="e">
        <f t="shared" si="42"/>
        <v>#REF!</v>
      </c>
      <c r="AD66" s="80">
        <f>'book indtastning'!O65</f>
        <v>45506</v>
      </c>
      <c r="AE66" s="80">
        <f>'book indtastning'!P65</f>
        <v>45510</v>
      </c>
      <c r="AF66" s="7"/>
      <c r="AG66" s="8"/>
      <c r="AH66" s="76"/>
      <c r="AI66" s="9"/>
      <c r="AJ66" s="16"/>
      <c r="AK66" s="78"/>
      <c r="AL66" s="10"/>
      <c r="AM66" s="12"/>
      <c r="AN66" s="15"/>
      <c r="AO66" s="14"/>
      <c r="AP66" s="11"/>
      <c r="AQ66" s="10"/>
      <c r="AR66" s="10"/>
      <c r="AS66" s="10"/>
      <c r="AT66" s="6"/>
    </row>
    <row r="67" spans="1:46" x14ac:dyDescent="0.35">
      <c r="A67" s="8">
        <f>'book indtastning'!A66</f>
        <v>0</v>
      </c>
      <c r="B67" s="6">
        <v>65</v>
      </c>
      <c r="C67" s="6" t="str">
        <f>'book indtastning'!C66</f>
        <v>Olaf Hannemann</v>
      </c>
      <c r="D67" s="17">
        <f>'book indtastning'!T66</f>
        <v>7</v>
      </c>
      <c r="E67" s="17">
        <f>'book indtastning'!G66</f>
        <v>0</v>
      </c>
      <c r="F67" s="92">
        <f t="shared" si="30"/>
        <v>0</v>
      </c>
      <c r="G67" s="92">
        <f t="shared" si="31"/>
        <v>409</v>
      </c>
      <c r="H67" s="92">
        <f t="shared" si="32"/>
        <v>7</v>
      </c>
      <c r="I67" s="106">
        <f t="shared" si="3"/>
        <v>1025</v>
      </c>
      <c r="J67" s="81">
        <f t="shared" si="33"/>
        <v>7175</v>
      </c>
      <c r="K67" s="93">
        <f>H67*(statestik!$E$14-statestik!$E$12)</f>
        <v>840</v>
      </c>
      <c r="L67" s="93">
        <f t="shared" si="34"/>
        <v>6335</v>
      </c>
      <c r="M67" s="8">
        <f>'book indtastning'!J66</f>
        <v>0</v>
      </c>
      <c r="N67" s="105">
        <f t="shared" si="5"/>
        <v>925</v>
      </c>
      <c r="O67" s="82">
        <f t="shared" si="35"/>
        <v>6475</v>
      </c>
      <c r="P67" s="82">
        <f>H67*(statestik!$G$14-statestik!$G$12)</f>
        <v>840</v>
      </c>
      <c r="Q67" s="82">
        <f t="shared" si="36"/>
        <v>5635</v>
      </c>
      <c r="R67" s="95">
        <f t="shared" si="37"/>
        <v>6335</v>
      </c>
      <c r="S67" s="67"/>
      <c r="T67" s="233">
        <f t="shared" si="11"/>
        <v>1025</v>
      </c>
      <c r="U67" s="70">
        <f t="shared" si="38"/>
        <v>7175</v>
      </c>
      <c r="V67" s="70">
        <f>H67*(statestik!$E$14-statestik!$E$12)</f>
        <v>840</v>
      </c>
      <c r="W67" s="70">
        <f t="shared" si="39"/>
        <v>6335</v>
      </c>
      <c r="X67" s="67" t="e">
        <f>'book indtastning'!M66</f>
        <v>#REF!</v>
      </c>
      <c r="Y67" s="234">
        <f t="shared" si="14"/>
        <v>925</v>
      </c>
      <c r="Z67" s="94">
        <f t="shared" si="40"/>
        <v>6475</v>
      </c>
      <c r="AA67" s="74">
        <f>H67*(statestik!$G$14-statestik!$G$12)</f>
        <v>840</v>
      </c>
      <c r="AB67" s="95">
        <f t="shared" si="41"/>
        <v>5635</v>
      </c>
      <c r="AC67" s="94" t="e">
        <f t="shared" si="42"/>
        <v>#REF!</v>
      </c>
      <c r="AD67" s="80">
        <f>'book indtastning'!O66</f>
        <v>45560</v>
      </c>
      <c r="AE67" s="80">
        <f>'book indtastning'!P66</f>
        <v>45567</v>
      </c>
      <c r="AF67" s="7"/>
      <c r="AG67" s="8"/>
      <c r="AH67" s="76"/>
      <c r="AI67" s="9"/>
      <c r="AJ67" s="16"/>
      <c r="AK67" s="78"/>
      <c r="AL67" s="10"/>
      <c r="AM67" s="12"/>
      <c r="AN67" s="15"/>
      <c r="AO67" s="14"/>
      <c r="AP67" s="11"/>
      <c r="AQ67" s="10"/>
      <c r="AR67" s="10"/>
      <c r="AS67" s="10"/>
      <c r="AT67" s="6"/>
    </row>
    <row r="68" spans="1:46" x14ac:dyDescent="0.35">
      <c r="A68" s="8">
        <f>'book indtastning'!A67</f>
        <v>0</v>
      </c>
      <c r="B68" s="6">
        <v>66</v>
      </c>
      <c r="C68" s="6" t="str">
        <f>'book indtastning'!C67</f>
        <v>Andre Hostmann</v>
      </c>
      <c r="D68" s="17">
        <f>'book indtastning'!T67</f>
        <v>8</v>
      </c>
      <c r="E68" s="17">
        <f>'book indtastning'!G67</f>
        <v>1</v>
      </c>
      <c r="F68" s="92">
        <f t="shared" si="30"/>
        <v>15</v>
      </c>
      <c r="G68" s="92">
        <f t="shared" si="31"/>
        <v>288</v>
      </c>
      <c r="H68" s="92">
        <f t="shared" si="32"/>
        <v>8</v>
      </c>
      <c r="I68" s="106">
        <f t="shared" ref="I68:I131" si="43">T68</f>
        <v>1025</v>
      </c>
      <c r="J68" s="81">
        <f t="shared" si="33"/>
        <v>8200</v>
      </c>
      <c r="K68" s="93">
        <f>H68*(statestik!$E$14-statestik!$E$12)</f>
        <v>960</v>
      </c>
      <c r="L68" s="93">
        <f t="shared" si="34"/>
        <v>7240</v>
      </c>
      <c r="M68" s="8">
        <f>'book indtastning'!J67</f>
        <v>0</v>
      </c>
      <c r="N68" s="105">
        <f t="shared" ref="N68:N131" si="44">Y68</f>
        <v>925</v>
      </c>
      <c r="O68" s="82">
        <f t="shared" si="35"/>
        <v>7400</v>
      </c>
      <c r="P68" s="82">
        <f>H68*(statestik!$G$14-statestik!$G$12)</f>
        <v>960</v>
      </c>
      <c r="Q68" s="82">
        <f t="shared" si="36"/>
        <v>6440</v>
      </c>
      <c r="R68" s="95">
        <f t="shared" si="37"/>
        <v>7240</v>
      </c>
      <c r="S68" s="67"/>
      <c r="T68" s="233">
        <f t="shared" si="11"/>
        <v>1025</v>
      </c>
      <c r="U68" s="70">
        <f t="shared" si="38"/>
        <v>8200</v>
      </c>
      <c r="V68" s="70">
        <f>H68*(statestik!$E$14-statestik!$E$12)</f>
        <v>960</v>
      </c>
      <c r="W68" s="70">
        <f t="shared" si="39"/>
        <v>7240</v>
      </c>
      <c r="X68" s="67" t="e">
        <f>'book indtastning'!M67</f>
        <v>#REF!</v>
      </c>
      <c r="Y68" s="234">
        <f t="shared" si="14"/>
        <v>925</v>
      </c>
      <c r="Z68" s="94">
        <f t="shared" si="40"/>
        <v>7400</v>
      </c>
      <c r="AA68" s="74">
        <f>H68*(statestik!$G$14-statestik!$G$12)</f>
        <v>960</v>
      </c>
      <c r="AB68" s="95">
        <f t="shared" si="41"/>
        <v>6440</v>
      </c>
      <c r="AC68" s="94" t="e">
        <f t="shared" si="42"/>
        <v>#REF!</v>
      </c>
      <c r="AD68" s="80">
        <f>'book indtastning'!O67</f>
        <v>45438</v>
      </c>
      <c r="AE68" s="80">
        <f>'book indtastning'!P67</f>
        <v>45446</v>
      </c>
      <c r="AF68" s="7"/>
      <c r="AG68" s="8"/>
      <c r="AH68" s="76"/>
      <c r="AI68" s="9"/>
      <c r="AJ68" s="16"/>
      <c r="AK68" s="78"/>
      <c r="AL68" s="10"/>
      <c r="AM68" s="12"/>
      <c r="AN68" s="15"/>
      <c r="AO68" s="14"/>
      <c r="AP68" s="11"/>
      <c r="AQ68" s="10"/>
      <c r="AR68" s="10"/>
      <c r="AS68" s="10"/>
      <c r="AT68" s="6"/>
    </row>
    <row r="69" spans="1:46" x14ac:dyDescent="0.35">
      <c r="A69" s="8">
        <f>'book indtastning'!A68</f>
        <v>0</v>
      </c>
      <c r="B69" s="6">
        <v>67</v>
      </c>
      <c r="C69" s="6" t="str">
        <f>'book indtastning'!C68</f>
        <v>Hara Dvinge</v>
      </c>
      <c r="D69" s="17">
        <f>'book indtastning'!T68</f>
        <v>4</v>
      </c>
      <c r="E69" s="17">
        <f>'book indtastning'!G68</f>
        <v>1</v>
      </c>
      <c r="F69" s="92">
        <f t="shared" si="30"/>
        <v>38</v>
      </c>
      <c r="G69" s="92">
        <f t="shared" si="31"/>
        <v>261</v>
      </c>
      <c r="H69" s="92">
        <f t="shared" si="32"/>
        <v>4</v>
      </c>
      <c r="I69" s="106">
        <f t="shared" si="43"/>
        <v>1025</v>
      </c>
      <c r="J69" s="81">
        <f t="shared" si="33"/>
        <v>4100</v>
      </c>
      <c r="K69" s="93">
        <f>H69*(statestik!$E$14-statestik!$E$12)</f>
        <v>480</v>
      </c>
      <c r="L69" s="93">
        <f t="shared" si="34"/>
        <v>3620</v>
      </c>
      <c r="M69" s="8">
        <f>'book indtastning'!J68</f>
        <v>0</v>
      </c>
      <c r="N69" s="105">
        <f t="shared" si="44"/>
        <v>925</v>
      </c>
      <c r="O69" s="82">
        <f t="shared" si="35"/>
        <v>3700</v>
      </c>
      <c r="P69" s="82">
        <f>H69*(statestik!$G$14-statestik!$G$12)</f>
        <v>480</v>
      </c>
      <c r="Q69" s="82">
        <f t="shared" si="36"/>
        <v>3220</v>
      </c>
      <c r="R69" s="95">
        <f t="shared" si="37"/>
        <v>3620</v>
      </c>
      <c r="S69" s="67"/>
      <c r="T69" s="233">
        <f t="shared" ref="T69:T132" si="45">T68</f>
        <v>1025</v>
      </c>
      <c r="U69" s="70">
        <f t="shared" si="38"/>
        <v>4100</v>
      </c>
      <c r="V69" s="70">
        <f>H69*(statestik!$E$14-statestik!$E$12)</f>
        <v>480</v>
      </c>
      <c r="W69" s="70">
        <f t="shared" si="39"/>
        <v>3620</v>
      </c>
      <c r="X69" s="67" t="e">
        <f>'book indtastning'!M68</f>
        <v>#REF!</v>
      </c>
      <c r="Y69" s="234">
        <f t="shared" ref="Y69:Y132" si="46">Y68</f>
        <v>925</v>
      </c>
      <c r="Z69" s="94">
        <f t="shared" si="40"/>
        <v>3700</v>
      </c>
      <c r="AA69" s="74">
        <f>H69*(statestik!$G$14-statestik!$G$12)</f>
        <v>480</v>
      </c>
      <c r="AB69" s="95">
        <f t="shared" si="41"/>
        <v>3220</v>
      </c>
      <c r="AC69" s="94" t="e">
        <f t="shared" si="42"/>
        <v>#REF!</v>
      </c>
      <c r="AD69" s="80">
        <f>'book indtastning'!O68</f>
        <v>45415</v>
      </c>
      <c r="AE69" s="80">
        <f>'book indtastning'!P68</f>
        <v>45419</v>
      </c>
      <c r="AF69" s="7"/>
      <c r="AG69" s="8"/>
      <c r="AH69" s="76"/>
      <c r="AI69" s="9"/>
      <c r="AJ69" s="16"/>
      <c r="AK69" s="78"/>
      <c r="AL69" s="10"/>
      <c r="AM69" s="12"/>
      <c r="AN69" s="15"/>
      <c r="AO69" s="14"/>
      <c r="AP69" s="11"/>
      <c r="AQ69" s="10"/>
      <c r="AR69" s="10"/>
      <c r="AS69" s="10"/>
      <c r="AT69" s="6"/>
    </row>
    <row r="70" spans="1:46" x14ac:dyDescent="0.35">
      <c r="A70" s="8">
        <f>'book indtastning'!A69</f>
        <v>0</v>
      </c>
      <c r="B70" s="6">
        <v>68</v>
      </c>
      <c r="C70" s="6" t="str">
        <f>'book indtastning'!C69</f>
        <v>Jonas Svensson</v>
      </c>
      <c r="D70" s="17">
        <f>'book indtastning'!T69</f>
        <v>2</v>
      </c>
      <c r="E70" s="17">
        <f>'book indtastning'!G69</f>
        <v>1</v>
      </c>
      <c r="F70" s="92">
        <f t="shared" si="30"/>
        <v>17</v>
      </c>
      <c r="G70" s="92">
        <f t="shared" si="31"/>
        <v>280</v>
      </c>
      <c r="H70" s="92">
        <f t="shared" si="32"/>
        <v>2</v>
      </c>
      <c r="I70" s="106">
        <f t="shared" si="43"/>
        <v>1025</v>
      </c>
      <c r="J70" s="81">
        <f t="shared" si="33"/>
        <v>2050</v>
      </c>
      <c r="K70" s="93">
        <f>H70*(statestik!$E$14-statestik!$E$12)</f>
        <v>240</v>
      </c>
      <c r="L70" s="93">
        <f t="shared" si="34"/>
        <v>1810</v>
      </c>
      <c r="M70" s="8">
        <f>'book indtastning'!J69</f>
        <v>0</v>
      </c>
      <c r="N70" s="105">
        <f t="shared" si="44"/>
        <v>925</v>
      </c>
      <c r="O70" s="82">
        <f t="shared" si="35"/>
        <v>1850</v>
      </c>
      <c r="P70" s="82">
        <f>H70*(statestik!$G$14-statestik!$G$12)</f>
        <v>240</v>
      </c>
      <c r="Q70" s="82">
        <f t="shared" si="36"/>
        <v>1610</v>
      </c>
      <c r="R70" s="95">
        <f t="shared" si="37"/>
        <v>1810</v>
      </c>
      <c r="S70" s="67"/>
      <c r="T70" s="233">
        <f t="shared" si="45"/>
        <v>1025</v>
      </c>
      <c r="U70" s="70">
        <f t="shared" si="38"/>
        <v>2050</v>
      </c>
      <c r="V70" s="70">
        <f>H70*(statestik!$E$14-statestik!$E$12)</f>
        <v>240</v>
      </c>
      <c r="W70" s="70">
        <f t="shared" si="39"/>
        <v>1810</v>
      </c>
      <c r="X70" s="67" t="e">
        <f>'book indtastning'!M69</f>
        <v>#REF!</v>
      </c>
      <c r="Y70" s="234">
        <f t="shared" si="46"/>
        <v>925</v>
      </c>
      <c r="Z70" s="94">
        <f t="shared" si="40"/>
        <v>1850</v>
      </c>
      <c r="AA70" s="74">
        <f>H70*(statestik!$G$14-statestik!$G$12)</f>
        <v>240</v>
      </c>
      <c r="AB70" s="95">
        <f t="shared" si="41"/>
        <v>1610</v>
      </c>
      <c r="AC70" s="94" t="e">
        <f t="shared" si="42"/>
        <v>#REF!</v>
      </c>
      <c r="AD70" s="80">
        <f>'book indtastning'!O69</f>
        <v>45436</v>
      </c>
      <c r="AE70" s="80">
        <f>'book indtastning'!P69</f>
        <v>45438</v>
      </c>
      <c r="AF70" s="7"/>
      <c r="AG70" s="8"/>
      <c r="AH70" s="76"/>
      <c r="AI70" s="9"/>
      <c r="AJ70" s="16"/>
      <c r="AK70" s="78"/>
      <c r="AL70" s="10"/>
      <c r="AM70" s="12"/>
      <c r="AN70" s="15"/>
      <c r="AO70" s="14"/>
      <c r="AP70" s="11"/>
      <c r="AQ70" s="10"/>
      <c r="AR70" s="10"/>
      <c r="AS70" s="10"/>
      <c r="AT70" s="6"/>
    </row>
    <row r="71" spans="1:46" x14ac:dyDescent="0.35">
      <c r="A71" s="8">
        <f>'book indtastning'!A70</f>
        <v>0</v>
      </c>
      <c r="B71" s="6">
        <v>69</v>
      </c>
      <c r="C71" s="6" t="str">
        <f>'book indtastning'!C70</f>
        <v>Ole Christophersen</v>
      </c>
      <c r="D71" s="17">
        <f>'book indtastning'!T70</f>
        <v>4</v>
      </c>
      <c r="E71" s="17">
        <f>'book indtastning'!G70</f>
        <v>1</v>
      </c>
      <c r="F71" s="92">
        <f t="shared" si="30"/>
        <v>0</v>
      </c>
      <c r="G71" s="92">
        <f t="shared" si="31"/>
        <v>369</v>
      </c>
      <c r="H71" s="92">
        <f t="shared" si="32"/>
        <v>4</v>
      </c>
      <c r="I71" s="106">
        <f t="shared" si="43"/>
        <v>1025</v>
      </c>
      <c r="J71" s="81">
        <f t="shared" si="33"/>
        <v>4100</v>
      </c>
      <c r="K71" s="93">
        <f>H71*(statestik!$E$14-statestik!$E$12)</f>
        <v>480</v>
      </c>
      <c r="L71" s="93">
        <f t="shared" si="34"/>
        <v>3620</v>
      </c>
      <c r="M71" s="8">
        <f>'book indtastning'!J70</f>
        <v>0</v>
      </c>
      <c r="N71" s="105">
        <f t="shared" si="44"/>
        <v>925</v>
      </c>
      <c r="O71" s="82">
        <f t="shared" si="35"/>
        <v>3700</v>
      </c>
      <c r="P71" s="82">
        <f>H71*(statestik!$G$14-statestik!$G$12)</f>
        <v>480</v>
      </c>
      <c r="Q71" s="82">
        <f t="shared" si="36"/>
        <v>3220</v>
      </c>
      <c r="R71" s="95">
        <f t="shared" si="37"/>
        <v>3620</v>
      </c>
      <c r="S71" s="67"/>
      <c r="T71" s="233">
        <f t="shared" si="45"/>
        <v>1025</v>
      </c>
      <c r="U71" s="70">
        <f t="shared" si="38"/>
        <v>4100</v>
      </c>
      <c r="V71" s="70">
        <f>H71*(statestik!$E$14-statestik!$E$12)</f>
        <v>480</v>
      </c>
      <c r="W71" s="70">
        <f t="shared" si="39"/>
        <v>3620</v>
      </c>
      <c r="X71" s="67" t="e">
        <f>'book indtastning'!M70</f>
        <v>#REF!</v>
      </c>
      <c r="Y71" s="234">
        <f t="shared" si="46"/>
        <v>925</v>
      </c>
      <c r="Z71" s="94">
        <f t="shared" si="40"/>
        <v>3700</v>
      </c>
      <c r="AA71" s="74">
        <f>H71*(statestik!$G$14-statestik!$G$12)</f>
        <v>480</v>
      </c>
      <c r="AB71" s="95">
        <f t="shared" si="41"/>
        <v>3220</v>
      </c>
      <c r="AC71" s="94" t="e">
        <f t="shared" si="42"/>
        <v>#REF!</v>
      </c>
      <c r="AD71" s="80">
        <f>'book indtastning'!O70</f>
        <v>45523</v>
      </c>
      <c r="AE71" s="80">
        <f>'book indtastning'!P70</f>
        <v>45527</v>
      </c>
      <c r="AF71" s="7"/>
      <c r="AG71" s="8"/>
      <c r="AH71" s="76"/>
      <c r="AI71" s="9"/>
      <c r="AJ71" s="16"/>
      <c r="AK71" s="78"/>
      <c r="AL71" s="10"/>
      <c r="AM71" s="12"/>
      <c r="AN71" s="15"/>
      <c r="AO71" s="14"/>
      <c r="AP71" s="11"/>
      <c r="AQ71" s="10"/>
      <c r="AR71" s="10"/>
      <c r="AS71" s="10"/>
      <c r="AT71" s="6"/>
    </row>
    <row r="72" spans="1:46" x14ac:dyDescent="0.35">
      <c r="A72" s="8">
        <f>'book indtastning'!A71</f>
        <v>0</v>
      </c>
      <c r="B72" s="6">
        <v>70</v>
      </c>
      <c r="C72" s="6" t="str">
        <f>'book indtastning'!C71</f>
        <v>Annette Aronsson</v>
      </c>
      <c r="D72" s="17">
        <f>'book indtastning'!T71</f>
        <v>5</v>
      </c>
      <c r="E72" s="17">
        <f>'book indtastning'!G71</f>
        <v>0</v>
      </c>
      <c r="F72" s="92">
        <f t="shared" si="30"/>
        <v>0</v>
      </c>
      <c r="G72" s="92">
        <f t="shared" si="31"/>
        <v>315</v>
      </c>
      <c r="H72" s="92">
        <f t="shared" si="32"/>
        <v>5</v>
      </c>
      <c r="I72" s="106">
        <f t="shared" si="43"/>
        <v>1025</v>
      </c>
      <c r="J72" s="81">
        <f t="shared" si="33"/>
        <v>5125</v>
      </c>
      <c r="K72" s="93">
        <f>H72*(statestik!$E$14-statestik!$E$12)</f>
        <v>600</v>
      </c>
      <c r="L72" s="93">
        <f t="shared" si="34"/>
        <v>4525</v>
      </c>
      <c r="M72" s="8">
        <f>'book indtastning'!J71</f>
        <v>0</v>
      </c>
      <c r="N72" s="105">
        <f t="shared" si="44"/>
        <v>925</v>
      </c>
      <c r="O72" s="82">
        <f t="shared" si="35"/>
        <v>4625</v>
      </c>
      <c r="P72" s="82">
        <f>H72*(statestik!$G$14-statestik!$G$12)</f>
        <v>600</v>
      </c>
      <c r="Q72" s="82">
        <f t="shared" si="36"/>
        <v>4025</v>
      </c>
      <c r="R72" s="95">
        <f t="shared" si="37"/>
        <v>4525</v>
      </c>
      <c r="S72" s="67"/>
      <c r="T72" s="233">
        <f t="shared" si="45"/>
        <v>1025</v>
      </c>
      <c r="U72" s="70">
        <f t="shared" si="38"/>
        <v>5125</v>
      </c>
      <c r="V72" s="70">
        <f>H72*(statestik!$E$14-statestik!$E$12)</f>
        <v>600</v>
      </c>
      <c r="W72" s="70">
        <f t="shared" si="39"/>
        <v>4525</v>
      </c>
      <c r="X72" s="67" t="e">
        <f>'book indtastning'!M71</f>
        <v>#REF!</v>
      </c>
      <c r="Y72" s="234">
        <f t="shared" si="46"/>
        <v>925</v>
      </c>
      <c r="Z72" s="94">
        <f t="shared" si="40"/>
        <v>4625</v>
      </c>
      <c r="AA72" s="74">
        <f>H72*(statestik!$G$14-statestik!$G$12)</f>
        <v>600</v>
      </c>
      <c r="AB72" s="95">
        <f t="shared" si="41"/>
        <v>4025</v>
      </c>
      <c r="AC72" s="94" t="e">
        <f t="shared" si="42"/>
        <v>#REF!</v>
      </c>
      <c r="AD72" s="80">
        <f>'book indtastning'!O71</f>
        <v>45468</v>
      </c>
      <c r="AE72" s="80">
        <f>'book indtastning'!P71</f>
        <v>45473</v>
      </c>
      <c r="AF72" s="7"/>
      <c r="AG72" s="8"/>
      <c r="AH72" s="76"/>
      <c r="AI72" s="9"/>
      <c r="AJ72" s="16"/>
      <c r="AK72" s="78"/>
      <c r="AL72" s="10"/>
      <c r="AM72" s="12"/>
      <c r="AN72" s="15"/>
      <c r="AO72" s="14"/>
      <c r="AP72" s="11"/>
      <c r="AQ72" s="10"/>
      <c r="AR72" s="10"/>
      <c r="AS72" s="10"/>
      <c r="AT72" s="6"/>
    </row>
    <row r="73" spans="1:46" x14ac:dyDescent="0.35">
      <c r="A73" s="8">
        <f>'book indtastning'!A72</f>
        <v>0</v>
      </c>
      <c r="B73" s="6">
        <v>71</v>
      </c>
      <c r="C73" s="6" t="str">
        <f>'book indtastning'!C72</f>
        <v>Juliette Driessen</v>
      </c>
      <c r="D73" s="17">
        <f>'book indtastning'!T72</f>
        <v>4</v>
      </c>
      <c r="E73" s="17">
        <f>'book indtastning'!G72</f>
        <v>2</v>
      </c>
      <c r="F73" s="92">
        <f t="shared" si="30"/>
        <v>0</v>
      </c>
      <c r="G73" s="92">
        <f t="shared" si="31"/>
        <v>357</v>
      </c>
      <c r="H73" s="92">
        <f t="shared" si="32"/>
        <v>4</v>
      </c>
      <c r="I73" s="106">
        <f t="shared" si="43"/>
        <v>1025</v>
      </c>
      <c r="J73" s="81">
        <f t="shared" si="33"/>
        <v>4100</v>
      </c>
      <c r="K73" s="93">
        <f>H73*(statestik!$E$14-statestik!$E$12)</f>
        <v>480</v>
      </c>
      <c r="L73" s="93">
        <f t="shared" si="34"/>
        <v>3620</v>
      </c>
      <c r="M73" s="8">
        <f>'book indtastning'!J72</f>
        <v>0</v>
      </c>
      <c r="N73" s="105">
        <f t="shared" si="44"/>
        <v>925</v>
      </c>
      <c r="O73" s="82">
        <f t="shared" si="35"/>
        <v>3700</v>
      </c>
      <c r="P73" s="82">
        <f>H73*(statestik!$G$14-statestik!$G$12)</f>
        <v>480</v>
      </c>
      <c r="Q73" s="82">
        <f t="shared" si="36"/>
        <v>3220</v>
      </c>
      <c r="R73" s="95">
        <f t="shared" si="37"/>
        <v>3620</v>
      </c>
      <c r="S73" s="67"/>
      <c r="T73" s="233">
        <f t="shared" si="45"/>
        <v>1025</v>
      </c>
      <c r="U73" s="70">
        <f t="shared" si="38"/>
        <v>4100</v>
      </c>
      <c r="V73" s="70">
        <f>H73*(statestik!$E$14-statestik!$E$12)</f>
        <v>480</v>
      </c>
      <c r="W73" s="70">
        <f t="shared" si="39"/>
        <v>3620</v>
      </c>
      <c r="X73" s="67" t="e">
        <f>'book indtastning'!M72</f>
        <v>#REF!</v>
      </c>
      <c r="Y73" s="234">
        <f t="shared" si="46"/>
        <v>925</v>
      </c>
      <c r="Z73" s="94">
        <f t="shared" si="40"/>
        <v>3700</v>
      </c>
      <c r="AA73" s="74">
        <f>H73*(statestik!$G$14-statestik!$G$12)</f>
        <v>480</v>
      </c>
      <c r="AB73" s="95">
        <f t="shared" si="41"/>
        <v>3220</v>
      </c>
      <c r="AC73" s="94" t="e">
        <f t="shared" si="42"/>
        <v>#REF!</v>
      </c>
      <c r="AD73" s="80">
        <f>'book indtastning'!O72</f>
        <v>45511</v>
      </c>
      <c r="AE73" s="80">
        <f>'book indtastning'!P72</f>
        <v>45515</v>
      </c>
      <c r="AF73" s="7"/>
      <c r="AG73" s="8"/>
      <c r="AH73" s="76"/>
      <c r="AI73" s="9"/>
      <c r="AJ73" s="16"/>
      <c r="AK73" s="78"/>
      <c r="AL73" s="10"/>
      <c r="AM73" s="12"/>
      <c r="AN73" s="15"/>
      <c r="AO73" s="14"/>
      <c r="AP73" s="11"/>
      <c r="AQ73" s="10"/>
      <c r="AR73" s="10"/>
      <c r="AS73" s="10"/>
      <c r="AT73" s="6"/>
    </row>
    <row r="74" spans="1:46" x14ac:dyDescent="0.35">
      <c r="A74" s="8">
        <f>'book indtastning'!A73</f>
        <v>0</v>
      </c>
      <c r="B74" s="6">
        <v>72</v>
      </c>
      <c r="C74" s="6" t="str">
        <f>'book indtastning'!C73</f>
        <v>Sandra Brøns</v>
      </c>
      <c r="D74" s="17">
        <f>'book indtastning'!T73</f>
        <v>2</v>
      </c>
      <c r="E74" s="17">
        <f>'book indtastning'!G73</f>
        <v>1</v>
      </c>
      <c r="F74" s="92">
        <f t="shared" si="30"/>
        <v>32</v>
      </c>
      <c r="G74" s="92">
        <f t="shared" si="31"/>
        <v>265</v>
      </c>
      <c r="H74" s="92">
        <f t="shared" si="32"/>
        <v>2</v>
      </c>
      <c r="I74" s="106">
        <f t="shared" si="43"/>
        <v>1025</v>
      </c>
      <c r="J74" s="81">
        <f t="shared" si="33"/>
        <v>2050</v>
      </c>
      <c r="K74" s="93">
        <f>H74*(statestik!$E$14-statestik!$E$12)</f>
        <v>240</v>
      </c>
      <c r="L74" s="93">
        <f t="shared" si="34"/>
        <v>1810</v>
      </c>
      <c r="M74" s="8">
        <f>'book indtastning'!J73</f>
        <v>0</v>
      </c>
      <c r="N74" s="105">
        <f t="shared" si="44"/>
        <v>925</v>
      </c>
      <c r="O74" s="82">
        <f t="shared" si="35"/>
        <v>1850</v>
      </c>
      <c r="P74" s="82">
        <f>H74*(statestik!$G$14-statestik!$G$12)</f>
        <v>240</v>
      </c>
      <c r="Q74" s="82">
        <f t="shared" si="36"/>
        <v>1610</v>
      </c>
      <c r="R74" s="95">
        <f t="shared" si="37"/>
        <v>1810</v>
      </c>
      <c r="S74" s="67"/>
      <c r="T74" s="233">
        <f t="shared" si="45"/>
        <v>1025</v>
      </c>
      <c r="U74" s="70">
        <f t="shared" si="38"/>
        <v>2050</v>
      </c>
      <c r="V74" s="70">
        <f>H74*(statestik!$E$14-statestik!$E$12)</f>
        <v>240</v>
      </c>
      <c r="W74" s="70">
        <f t="shared" si="39"/>
        <v>1810</v>
      </c>
      <c r="X74" s="67" t="e">
        <f>'book indtastning'!M73</f>
        <v>#REF!</v>
      </c>
      <c r="Y74" s="234">
        <f t="shared" si="46"/>
        <v>925</v>
      </c>
      <c r="Z74" s="94">
        <f t="shared" si="40"/>
        <v>1850</v>
      </c>
      <c r="AA74" s="74">
        <f>H74*(statestik!$G$14-statestik!$G$12)</f>
        <v>240</v>
      </c>
      <c r="AB74" s="95">
        <f t="shared" si="41"/>
        <v>1610</v>
      </c>
      <c r="AC74" s="94" t="e">
        <f t="shared" si="42"/>
        <v>#REF!</v>
      </c>
      <c r="AD74" s="80">
        <f>'book indtastning'!O73</f>
        <v>45421</v>
      </c>
      <c r="AE74" s="80">
        <f>'book indtastning'!P73</f>
        <v>45423</v>
      </c>
      <c r="AF74" s="7"/>
      <c r="AG74" s="8"/>
      <c r="AH74" s="76"/>
      <c r="AI74" s="9"/>
      <c r="AJ74" s="16"/>
      <c r="AK74" s="78"/>
      <c r="AL74" s="10"/>
      <c r="AM74" s="12"/>
      <c r="AN74" s="15"/>
      <c r="AO74" s="14"/>
      <c r="AP74" s="11"/>
      <c r="AQ74" s="10"/>
      <c r="AR74" s="10"/>
      <c r="AS74" s="10"/>
      <c r="AT74" s="6"/>
    </row>
    <row r="75" spans="1:46" x14ac:dyDescent="0.35">
      <c r="A75" s="8">
        <f>'book indtastning'!A74</f>
        <v>0</v>
      </c>
      <c r="B75" s="6">
        <v>73</v>
      </c>
      <c r="C75" s="6" t="str">
        <f>'book indtastning'!C74</f>
        <v>Torben Sømberg</v>
      </c>
      <c r="D75" s="17">
        <f>'book indtastning'!T74</f>
        <v>3</v>
      </c>
      <c r="E75" s="17">
        <f>'book indtastning'!G74</f>
        <v>2</v>
      </c>
      <c r="F75" s="92">
        <f t="shared" si="30"/>
        <v>0</v>
      </c>
      <c r="G75" s="92">
        <f t="shared" si="31"/>
        <v>348</v>
      </c>
      <c r="H75" s="92">
        <f t="shared" si="32"/>
        <v>3</v>
      </c>
      <c r="I75" s="106">
        <f t="shared" si="43"/>
        <v>1025</v>
      </c>
      <c r="J75" s="81">
        <f t="shared" si="33"/>
        <v>3075</v>
      </c>
      <c r="K75" s="93">
        <f>H75*(statestik!$E$14-statestik!$E$12)</f>
        <v>360</v>
      </c>
      <c r="L75" s="93">
        <f t="shared" si="34"/>
        <v>2715</v>
      </c>
      <c r="M75" s="8">
        <f>'book indtastning'!J74</f>
        <v>0</v>
      </c>
      <c r="N75" s="105">
        <f t="shared" si="44"/>
        <v>925</v>
      </c>
      <c r="O75" s="82">
        <f t="shared" si="35"/>
        <v>2775</v>
      </c>
      <c r="P75" s="82">
        <f>H75*(statestik!$G$14-statestik!$G$12)</f>
        <v>360</v>
      </c>
      <c r="Q75" s="82">
        <f t="shared" si="36"/>
        <v>2415</v>
      </c>
      <c r="R75" s="95">
        <f t="shared" si="37"/>
        <v>2715</v>
      </c>
      <c r="S75" s="67"/>
      <c r="T75" s="233">
        <f t="shared" si="45"/>
        <v>1025</v>
      </c>
      <c r="U75" s="70">
        <f t="shared" si="38"/>
        <v>3075</v>
      </c>
      <c r="V75" s="70">
        <f>H75*(statestik!$E$14-statestik!$E$12)</f>
        <v>360</v>
      </c>
      <c r="W75" s="70">
        <f t="shared" si="39"/>
        <v>2715</v>
      </c>
      <c r="X75" s="67" t="e">
        <f>'book indtastning'!M74</f>
        <v>#REF!</v>
      </c>
      <c r="Y75" s="234">
        <f t="shared" si="46"/>
        <v>925</v>
      </c>
      <c r="Z75" s="94">
        <f t="shared" si="40"/>
        <v>2775</v>
      </c>
      <c r="AA75" s="74">
        <f>H75*(statestik!$G$14-statestik!$G$12)</f>
        <v>360</v>
      </c>
      <c r="AB75" s="95">
        <f t="shared" si="41"/>
        <v>2415</v>
      </c>
      <c r="AC75" s="94" t="e">
        <f t="shared" si="42"/>
        <v>#REF!</v>
      </c>
      <c r="AD75" s="80">
        <f>'book indtastning'!O74</f>
        <v>45503</v>
      </c>
      <c r="AE75" s="80">
        <f>'book indtastning'!P74</f>
        <v>45506</v>
      </c>
      <c r="AF75" s="7"/>
      <c r="AG75" s="8"/>
      <c r="AH75" s="76"/>
      <c r="AI75" s="9"/>
      <c r="AJ75" s="16"/>
      <c r="AK75" s="78"/>
      <c r="AL75" s="10"/>
      <c r="AM75" s="12"/>
      <c r="AN75" s="15"/>
      <c r="AO75" s="14"/>
      <c r="AP75" s="11"/>
      <c r="AQ75" s="10"/>
      <c r="AR75" s="10"/>
      <c r="AS75" s="10"/>
      <c r="AT75" s="6"/>
    </row>
    <row r="76" spans="1:46" x14ac:dyDescent="0.35">
      <c r="A76" s="8">
        <f>'book indtastning'!A75</f>
        <v>0</v>
      </c>
      <c r="B76" s="6">
        <v>74</v>
      </c>
      <c r="C76" s="6" t="str">
        <f>'book indtastning'!C75</f>
        <v>Irene Jørgensen</v>
      </c>
      <c r="D76" s="17">
        <f>'book indtastning'!T75</f>
        <v>7</v>
      </c>
      <c r="E76" s="17">
        <f>'book indtastning'!G75</f>
        <v>1</v>
      </c>
      <c r="F76" s="92">
        <f t="shared" si="30"/>
        <v>0</v>
      </c>
      <c r="G76" s="92">
        <f t="shared" si="31"/>
        <v>351</v>
      </c>
      <c r="H76" s="92">
        <f t="shared" si="32"/>
        <v>7</v>
      </c>
      <c r="I76" s="106">
        <f t="shared" si="43"/>
        <v>1025</v>
      </c>
      <c r="J76" s="81">
        <f t="shared" si="33"/>
        <v>7175</v>
      </c>
      <c r="K76" s="93">
        <f>H76*(statestik!$E$14-statestik!$E$12)</f>
        <v>840</v>
      </c>
      <c r="L76" s="93">
        <f t="shared" si="34"/>
        <v>6335</v>
      </c>
      <c r="M76" s="8">
        <f>'book indtastning'!J75</f>
        <v>0</v>
      </c>
      <c r="N76" s="105">
        <f t="shared" si="44"/>
        <v>925</v>
      </c>
      <c r="O76" s="82">
        <f t="shared" si="35"/>
        <v>6475</v>
      </c>
      <c r="P76" s="82">
        <f>H76*(statestik!$G$14-statestik!$G$12)</f>
        <v>840</v>
      </c>
      <c r="Q76" s="82">
        <f t="shared" si="36"/>
        <v>5635</v>
      </c>
      <c r="R76" s="95">
        <f t="shared" si="37"/>
        <v>6335</v>
      </c>
      <c r="S76" s="67"/>
      <c r="T76" s="233">
        <f t="shared" si="45"/>
        <v>1025</v>
      </c>
      <c r="U76" s="70">
        <f t="shared" si="38"/>
        <v>7175</v>
      </c>
      <c r="V76" s="70">
        <f>H76*(statestik!$E$14-statestik!$E$12)</f>
        <v>840</v>
      </c>
      <c r="W76" s="70">
        <f t="shared" si="39"/>
        <v>6335</v>
      </c>
      <c r="X76" s="67" t="e">
        <f>'book indtastning'!M75</f>
        <v>#REF!</v>
      </c>
      <c r="Y76" s="234">
        <f t="shared" si="46"/>
        <v>925</v>
      </c>
      <c r="Z76" s="94">
        <f t="shared" si="40"/>
        <v>6475</v>
      </c>
      <c r="AA76" s="74">
        <f>H76*(statestik!$G$14-statestik!$G$12)</f>
        <v>840</v>
      </c>
      <c r="AB76" s="95">
        <f t="shared" si="41"/>
        <v>5635</v>
      </c>
      <c r="AC76" s="94" t="e">
        <f t="shared" si="42"/>
        <v>#REF!</v>
      </c>
      <c r="AD76" s="80">
        <f>'book indtastning'!O75</f>
        <v>45502</v>
      </c>
      <c r="AE76" s="80">
        <f>'book indtastning'!P75</f>
        <v>45509</v>
      </c>
      <c r="AF76" s="7"/>
      <c r="AG76" s="8"/>
      <c r="AH76" s="76"/>
      <c r="AI76" s="9"/>
      <c r="AJ76" s="16"/>
      <c r="AK76" s="78"/>
      <c r="AL76" s="10"/>
      <c r="AM76" s="12"/>
      <c r="AN76" s="15"/>
      <c r="AO76" s="14"/>
      <c r="AP76" s="11"/>
      <c r="AQ76" s="10"/>
      <c r="AR76" s="10"/>
      <c r="AS76" s="10"/>
      <c r="AT76" s="6"/>
    </row>
    <row r="77" spans="1:46" x14ac:dyDescent="0.35">
      <c r="A77" s="8">
        <f>'book indtastning'!A76</f>
        <v>0</v>
      </c>
      <c r="B77" s="6">
        <v>75</v>
      </c>
      <c r="C77" s="6" t="str">
        <f>'book indtastning'!C76</f>
        <v>Lene Bjørn Jensen</v>
      </c>
      <c r="D77" s="17">
        <f>'book indtastning'!T76</f>
        <v>3</v>
      </c>
      <c r="E77" s="17">
        <f>'book indtastning'!G76</f>
        <v>0</v>
      </c>
      <c r="F77" s="92">
        <f t="shared" si="30"/>
        <v>0</v>
      </c>
      <c r="G77" s="92">
        <f t="shared" si="31"/>
        <v>399</v>
      </c>
      <c r="H77" s="92">
        <f t="shared" si="32"/>
        <v>3</v>
      </c>
      <c r="I77" s="106">
        <f t="shared" si="43"/>
        <v>1025</v>
      </c>
      <c r="J77" s="81">
        <f t="shared" si="33"/>
        <v>3075</v>
      </c>
      <c r="K77" s="93">
        <f>H77*(statestik!$E$14-statestik!$E$12)</f>
        <v>360</v>
      </c>
      <c r="L77" s="93">
        <f t="shared" si="34"/>
        <v>2715</v>
      </c>
      <c r="M77" s="8">
        <f>'book indtastning'!J76</f>
        <v>0</v>
      </c>
      <c r="N77" s="105">
        <f t="shared" si="44"/>
        <v>925</v>
      </c>
      <c r="O77" s="82">
        <f t="shared" si="35"/>
        <v>2775</v>
      </c>
      <c r="P77" s="82">
        <f>H77*(statestik!$G$14-statestik!$G$12)</f>
        <v>360</v>
      </c>
      <c r="Q77" s="82">
        <f t="shared" si="36"/>
        <v>2415</v>
      </c>
      <c r="R77" s="95">
        <f t="shared" si="37"/>
        <v>2715</v>
      </c>
      <c r="S77" s="67"/>
      <c r="T77" s="233">
        <f t="shared" si="45"/>
        <v>1025</v>
      </c>
      <c r="U77" s="70">
        <f t="shared" si="38"/>
        <v>3075</v>
      </c>
      <c r="V77" s="70">
        <f>H77*(statestik!$E$14-statestik!$E$12)</f>
        <v>360</v>
      </c>
      <c r="W77" s="70">
        <f t="shared" si="39"/>
        <v>2715</v>
      </c>
      <c r="X77" s="67" t="e">
        <f>'book indtastning'!M76</f>
        <v>#REF!</v>
      </c>
      <c r="Y77" s="234">
        <f t="shared" si="46"/>
        <v>925</v>
      </c>
      <c r="Z77" s="94">
        <f t="shared" si="40"/>
        <v>2775</v>
      </c>
      <c r="AA77" s="74">
        <f>H77*(statestik!$G$14-statestik!$G$12)</f>
        <v>360</v>
      </c>
      <c r="AB77" s="95">
        <f t="shared" si="41"/>
        <v>2415</v>
      </c>
      <c r="AC77" s="94" t="e">
        <f t="shared" si="42"/>
        <v>#REF!</v>
      </c>
      <c r="AD77" s="80">
        <f>'book indtastning'!O76</f>
        <v>45554</v>
      </c>
      <c r="AE77" s="80">
        <f>'book indtastning'!P76</f>
        <v>45557</v>
      </c>
      <c r="AF77" s="7"/>
      <c r="AG77" s="8"/>
      <c r="AH77" s="76"/>
      <c r="AI77" s="9"/>
      <c r="AJ77" s="16"/>
      <c r="AK77" s="78"/>
      <c r="AL77" s="10"/>
      <c r="AM77" s="12"/>
      <c r="AN77" s="15"/>
      <c r="AO77" s="14"/>
      <c r="AP77" s="11"/>
      <c r="AQ77" s="10"/>
      <c r="AR77" s="10"/>
      <c r="AS77" s="10"/>
      <c r="AT77" s="6"/>
    </row>
    <row r="78" spans="1:46" x14ac:dyDescent="0.35">
      <c r="A78" s="8">
        <f>'book indtastning'!A77</f>
        <v>0</v>
      </c>
      <c r="B78" s="6">
        <v>76</v>
      </c>
      <c r="C78" s="6" t="str">
        <f>'book indtastning'!C77</f>
        <v>Jan Vest Jensen</v>
      </c>
      <c r="D78" s="17">
        <f>'book indtastning'!T77</f>
        <v>6</v>
      </c>
      <c r="E78" s="17">
        <f>'book indtastning'!G77</f>
        <v>0</v>
      </c>
      <c r="F78" s="92">
        <f t="shared" si="30"/>
        <v>0</v>
      </c>
      <c r="G78" s="92">
        <f t="shared" si="31"/>
        <v>371</v>
      </c>
      <c r="H78" s="92">
        <f t="shared" si="32"/>
        <v>6</v>
      </c>
      <c r="I78" s="106">
        <f t="shared" si="43"/>
        <v>1025</v>
      </c>
      <c r="J78" s="81">
        <f t="shared" si="33"/>
        <v>6150</v>
      </c>
      <c r="K78" s="93">
        <f>H78*(statestik!$E$14-statestik!$E$12)</f>
        <v>720</v>
      </c>
      <c r="L78" s="93">
        <f t="shared" si="34"/>
        <v>5430</v>
      </c>
      <c r="M78" s="8">
        <f>'book indtastning'!J77</f>
        <v>0</v>
      </c>
      <c r="N78" s="105">
        <f t="shared" si="44"/>
        <v>925</v>
      </c>
      <c r="O78" s="82">
        <f t="shared" si="35"/>
        <v>5550</v>
      </c>
      <c r="P78" s="82">
        <f>H78*(statestik!$G$14-statestik!$G$12)</f>
        <v>720</v>
      </c>
      <c r="Q78" s="82">
        <f t="shared" si="36"/>
        <v>4830</v>
      </c>
      <c r="R78" s="95">
        <f t="shared" si="37"/>
        <v>5430</v>
      </c>
      <c r="S78" s="67"/>
      <c r="T78" s="233">
        <f t="shared" si="45"/>
        <v>1025</v>
      </c>
      <c r="U78" s="70">
        <f t="shared" si="38"/>
        <v>6150</v>
      </c>
      <c r="V78" s="70">
        <f>H78*(statestik!$E$14-statestik!$E$12)</f>
        <v>720</v>
      </c>
      <c r="W78" s="70">
        <f t="shared" si="39"/>
        <v>5430</v>
      </c>
      <c r="X78" s="67" t="e">
        <f>'book indtastning'!M77</f>
        <v>#REF!</v>
      </c>
      <c r="Y78" s="234">
        <f t="shared" si="46"/>
        <v>925</v>
      </c>
      <c r="Z78" s="94">
        <f t="shared" si="40"/>
        <v>5550</v>
      </c>
      <c r="AA78" s="74">
        <f>H78*(statestik!$G$14-statestik!$G$12)</f>
        <v>720</v>
      </c>
      <c r="AB78" s="95">
        <f t="shared" si="41"/>
        <v>4830</v>
      </c>
      <c r="AC78" s="94" t="e">
        <f t="shared" si="42"/>
        <v>#REF!</v>
      </c>
      <c r="AD78" s="80">
        <f>'book indtastning'!O77</f>
        <v>45523</v>
      </c>
      <c r="AE78" s="80">
        <f>'book indtastning'!P77</f>
        <v>45529</v>
      </c>
      <c r="AF78" s="7"/>
      <c r="AG78" s="8"/>
      <c r="AH78" s="76"/>
      <c r="AI78" s="9"/>
      <c r="AJ78" s="16"/>
      <c r="AK78" s="78"/>
      <c r="AL78" s="10"/>
      <c r="AM78" s="12"/>
      <c r="AN78" s="15"/>
      <c r="AO78" s="14"/>
      <c r="AP78" s="11"/>
      <c r="AQ78" s="10"/>
      <c r="AR78" s="10"/>
      <c r="AS78" s="10"/>
      <c r="AT78" s="6"/>
    </row>
    <row r="79" spans="1:46" x14ac:dyDescent="0.35">
      <c r="A79" s="8">
        <f>'book indtastning'!A78</f>
        <v>0</v>
      </c>
      <c r="B79" s="6">
        <v>77</v>
      </c>
      <c r="C79" s="6" t="str">
        <f>'book indtastning'!C78</f>
        <v>Anne Hastrup Poulsen</v>
      </c>
      <c r="D79" s="17">
        <f>'book indtastning'!T78</f>
        <v>3</v>
      </c>
      <c r="E79" s="17">
        <f>'book indtastning'!G78</f>
        <v>1</v>
      </c>
      <c r="F79" s="92">
        <f t="shared" si="30"/>
        <v>0</v>
      </c>
      <c r="G79" s="92">
        <f t="shared" si="31"/>
        <v>315</v>
      </c>
      <c r="H79" s="92">
        <f t="shared" si="32"/>
        <v>3</v>
      </c>
      <c r="I79" s="106">
        <f t="shared" si="43"/>
        <v>1025</v>
      </c>
      <c r="J79" s="81">
        <f t="shared" si="33"/>
        <v>3075</v>
      </c>
      <c r="K79" s="93">
        <f>H79*(statestik!$E$14-statestik!$E$12)</f>
        <v>360</v>
      </c>
      <c r="L79" s="93">
        <f t="shared" si="34"/>
        <v>2715</v>
      </c>
      <c r="M79" s="8">
        <f>'book indtastning'!J78</f>
        <v>0</v>
      </c>
      <c r="N79" s="105">
        <f t="shared" si="44"/>
        <v>925</v>
      </c>
      <c r="O79" s="82">
        <f t="shared" si="35"/>
        <v>2775</v>
      </c>
      <c r="P79" s="82">
        <f>H79*(statestik!$G$14-statestik!$G$12)</f>
        <v>360</v>
      </c>
      <c r="Q79" s="82">
        <f t="shared" si="36"/>
        <v>2415</v>
      </c>
      <c r="R79" s="95">
        <f t="shared" si="37"/>
        <v>2715</v>
      </c>
      <c r="S79" s="67"/>
      <c r="T79" s="233">
        <f t="shared" si="45"/>
        <v>1025</v>
      </c>
      <c r="U79" s="70">
        <f t="shared" si="38"/>
        <v>3075</v>
      </c>
      <c r="V79" s="70">
        <f>H79*(statestik!$E$14-statestik!$E$12)</f>
        <v>360</v>
      </c>
      <c r="W79" s="70">
        <f t="shared" si="39"/>
        <v>2715</v>
      </c>
      <c r="X79" s="67" t="e">
        <f>'book indtastning'!M78</f>
        <v>#REF!</v>
      </c>
      <c r="Y79" s="234">
        <f t="shared" si="46"/>
        <v>925</v>
      </c>
      <c r="Z79" s="94">
        <f t="shared" si="40"/>
        <v>2775</v>
      </c>
      <c r="AA79" s="74">
        <f>H79*(statestik!$G$14-statestik!$G$12)</f>
        <v>360</v>
      </c>
      <c r="AB79" s="95">
        <f t="shared" si="41"/>
        <v>2415</v>
      </c>
      <c r="AC79" s="94" t="e">
        <f t="shared" si="42"/>
        <v>#REF!</v>
      </c>
      <c r="AD79" s="80">
        <f>'book indtastning'!O78</f>
        <v>45470</v>
      </c>
      <c r="AE79" s="80">
        <f>'book indtastning'!P78</f>
        <v>45473</v>
      </c>
      <c r="AF79" s="7"/>
      <c r="AG79" s="8"/>
      <c r="AH79" s="76"/>
      <c r="AI79" s="9"/>
      <c r="AJ79" s="16"/>
      <c r="AK79" s="78"/>
      <c r="AL79" s="10"/>
      <c r="AM79" s="12"/>
      <c r="AN79" s="15"/>
      <c r="AO79" s="14"/>
      <c r="AP79" s="11"/>
      <c r="AQ79" s="10"/>
      <c r="AR79" s="10"/>
      <c r="AS79" s="10"/>
      <c r="AT79" s="6"/>
    </row>
    <row r="80" spans="1:46" x14ac:dyDescent="0.35">
      <c r="A80" s="8">
        <f>'book indtastning'!A79</f>
        <v>0</v>
      </c>
      <c r="B80" s="6">
        <v>78</v>
      </c>
      <c r="C80" s="6" t="str">
        <f>'book indtastning'!C79</f>
        <v>Tina Petersen</v>
      </c>
      <c r="D80" s="17">
        <f>'book indtastning'!T79</f>
        <v>4</v>
      </c>
      <c r="E80" s="17">
        <f>'book indtastning'!G79</f>
        <v>1</v>
      </c>
      <c r="F80" s="92">
        <f t="shared" si="30"/>
        <v>0</v>
      </c>
      <c r="G80" s="92">
        <f t="shared" si="31"/>
        <v>336</v>
      </c>
      <c r="H80" s="92">
        <f t="shared" si="32"/>
        <v>4</v>
      </c>
      <c r="I80" s="106">
        <f t="shared" si="43"/>
        <v>1025</v>
      </c>
      <c r="J80" s="81">
        <f t="shared" si="33"/>
        <v>4100</v>
      </c>
      <c r="K80" s="93">
        <f>H80*(statestik!$E$14-statestik!$E$12)</f>
        <v>480</v>
      </c>
      <c r="L80" s="93">
        <f t="shared" si="34"/>
        <v>3620</v>
      </c>
      <c r="M80" s="8">
        <f>'book indtastning'!J79</f>
        <v>0</v>
      </c>
      <c r="N80" s="105">
        <f t="shared" si="44"/>
        <v>925</v>
      </c>
      <c r="O80" s="82">
        <f t="shared" si="35"/>
        <v>3700</v>
      </c>
      <c r="P80" s="82">
        <f>H80*(statestik!$G$14-statestik!$G$12)</f>
        <v>480</v>
      </c>
      <c r="Q80" s="82">
        <f t="shared" si="36"/>
        <v>3220</v>
      </c>
      <c r="R80" s="95">
        <f t="shared" si="37"/>
        <v>3620</v>
      </c>
      <c r="S80" s="67"/>
      <c r="T80" s="233">
        <f t="shared" si="45"/>
        <v>1025</v>
      </c>
      <c r="U80" s="70">
        <f t="shared" si="38"/>
        <v>4100</v>
      </c>
      <c r="V80" s="70">
        <f>H80*(statestik!$E$14-statestik!$E$12)</f>
        <v>480</v>
      </c>
      <c r="W80" s="70">
        <f t="shared" si="39"/>
        <v>3620</v>
      </c>
      <c r="X80" s="67" t="e">
        <f>'book indtastning'!M79</f>
        <v>#REF!</v>
      </c>
      <c r="Y80" s="234">
        <f t="shared" si="46"/>
        <v>925</v>
      </c>
      <c r="Z80" s="94">
        <f t="shared" si="40"/>
        <v>3700</v>
      </c>
      <c r="AA80" s="74">
        <f>H80*(statestik!$G$14-statestik!$G$12)</f>
        <v>480</v>
      </c>
      <c r="AB80" s="95">
        <f t="shared" si="41"/>
        <v>3220</v>
      </c>
      <c r="AC80" s="94" t="e">
        <f t="shared" si="42"/>
        <v>#REF!</v>
      </c>
      <c r="AD80" s="80">
        <f>'book indtastning'!O79</f>
        <v>45490</v>
      </c>
      <c r="AE80" s="80">
        <f>'book indtastning'!P79</f>
        <v>45494</v>
      </c>
      <c r="AF80" s="7"/>
      <c r="AG80" s="8"/>
      <c r="AH80" s="76"/>
      <c r="AI80" s="9"/>
      <c r="AJ80" s="16"/>
      <c r="AK80" s="78"/>
      <c r="AL80" s="10"/>
      <c r="AM80" s="12"/>
      <c r="AN80" s="15"/>
      <c r="AO80" s="14"/>
      <c r="AP80" s="11"/>
      <c r="AQ80" s="10"/>
      <c r="AR80" s="10"/>
      <c r="AS80" s="10"/>
      <c r="AT80" s="6"/>
    </row>
    <row r="81" spans="1:46" x14ac:dyDescent="0.35">
      <c r="A81" s="8">
        <f>'book indtastning'!A80</f>
        <v>0</v>
      </c>
      <c r="B81" s="6">
        <v>79</v>
      </c>
      <c r="C81" s="6" t="str">
        <f>'book indtastning'!C80</f>
        <v>Astrid &amp; Bjarne List Nissen</v>
      </c>
      <c r="D81" s="17">
        <f>'book indtastning'!T80</f>
        <v>7</v>
      </c>
      <c r="E81" s="17">
        <f>'book indtastning'!G80</f>
        <v>1</v>
      </c>
      <c r="F81" s="92">
        <f t="shared" si="30"/>
        <v>0</v>
      </c>
      <c r="G81" s="92">
        <f t="shared" si="31"/>
        <v>328</v>
      </c>
      <c r="H81" s="92">
        <f t="shared" si="32"/>
        <v>7</v>
      </c>
      <c r="I81" s="106">
        <f t="shared" si="43"/>
        <v>1025</v>
      </c>
      <c r="J81" s="81">
        <f t="shared" si="33"/>
        <v>7175</v>
      </c>
      <c r="K81" s="93">
        <f>H81*(statestik!$E$14-statestik!$E$12)</f>
        <v>840</v>
      </c>
      <c r="L81" s="93">
        <f t="shared" si="34"/>
        <v>6335</v>
      </c>
      <c r="M81" s="8">
        <f>'book indtastning'!J80</f>
        <v>0</v>
      </c>
      <c r="N81" s="105">
        <f t="shared" si="44"/>
        <v>925</v>
      </c>
      <c r="O81" s="82">
        <f t="shared" si="35"/>
        <v>6475</v>
      </c>
      <c r="P81" s="82">
        <f>H81*(statestik!$G$14-statestik!$G$12)</f>
        <v>840</v>
      </c>
      <c r="Q81" s="82">
        <f t="shared" si="36"/>
        <v>5635</v>
      </c>
      <c r="R81" s="95">
        <f t="shared" si="37"/>
        <v>6335</v>
      </c>
      <c r="S81" s="67"/>
      <c r="T81" s="233">
        <f t="shared" si="45"/>
        <v>1025</v>
      </c>
      <c r="U81" s="70">
        <f t="shared" si="38"/>
        <v>7175</v>
      </c>
      <c r="V81" s="70">
        <f>H81*(statestik!$E$14-statestik!$E$12)</f>
        <v>840</v>
      </c>
      <c r="W81" s="70">
        <f t="shared" si="39"/>
        <v>6335</v>
      </c>
      <c r="X81" s="67" t="e">
        <f>'book indtastning'!M80</f>
        <v>#REF!</v>
      </c>
      <c r="Y81" s="234">
        <f t="shared" si="46"/>
        <v>925</v>
      </c>
      <c r="Z81" s="94">
        <f t="shared" si="40"/>
        <v>6475</v>
      </c>
      <c r="AA81" s="74">
        <f>H81*(statestik!$G$14-statestik!$G$12)</f>
        <v>840</v>
      </c>
      <c r="AB81" s="95">
        <f t="shared" si="41"/>
        <v>5635</v>
      </c>
      <c r="AC81" s="94" t="e">
        <f t="shared" si="42"/>
        <v>#REF!</v>
      </c>
      <c r="AD81" s="80">
        <f>'book indtastning'!O80</f>
        <v>45479</v>
      </c>
      <c r="AE81" s="80">
        <f>'book indtastning'!P80</f>
        <v>45486</v>
      </c>
      <c r="AF81" s="7"/>
      <c r="AG81" s="8"/>
      <c r="AH81" s="76"/>
      <c r="AI81" s="9"/>
      <c r="AJ81" s="16"/>
      <c r="AK81" s="78"/>
      <c r="AL81" s="10"/>
      <c r="AM81" s="12"/>
      <c r="AN81" s="15"/>
      <c r="AO81" s="14"/>
      <c r="AP81" s="11"/>
      <c r="AQ81" s="10"/>
      <c r="AR81" s="10"/>
      <c r="AS81" s="10"/>
      <c r="AT81" s="6"/>
    </row>
    <row r="82" spans="1:46" x14ac:dyDescent="0.35">
      <c r="A82" s="8">
        <f>'book indtastning'!A81</f>
        <v>0</v>
      </c>
      <c r="B82" s="6">
        <v>80</v>
      </c>
      <c r="C82" s="6" t="str">
        <f>'book indtastning'!C81</f>
        <v>Ann Alsted</v>
      </c>
      <c r="D82" s="17">
        <f>'book indtastning'!T81</f>
        <v>4</v>
      </c>
      <c r="E82" s="17">
        <f>'book indtastning'!G81</f>
        <v>1</v>
      </c>
      <c r="F82" s="92">
        <f t="shared" si="30"/>
        <v>17</v>
      </c>
      <c r="G82" s="92">
        <f t="shared" si="31"/>
        <v>282</v>
      </c>
      <c r="H82" s="92">
        <f t="shared" si="32"/>
        <v>4</v>
      </c>
      <c r="I82" s="106">
        <f t="shared" si="43"/>
        <v>1025</v>
      </c>
      <c r="J82" s="81">
        <f t="shared" si="33"/>
        <v>4100</v>
      </c>
      <c r="K82" s="93">
        <f>H82*(statestik!$E$14-statestik!$E$12)</f>
        <v>480</v>
      </c>
      <c r="L82" s="93">
        <f t="shared" si="34"/>
        <v>3620</v>
      </c>
      <c r="M82" s="8">
        <f>'book indtastning'!J81</f>
        <v>0</v>
      </c>
      <c r="N82" s="105">
        <f t="shared" si="44"/>
        <v>925</v>
      </c>
      <c r="O82" s="82">
        <f t="shared" si="35"/>
        <v>3700</v>
      </c>
      <c r="P82" s="82">
        <f>H82*(statestik!$G$14-statestik!$G$12)</f>
        <v>480</v>
      </c>
      <c r="Q82" s="82">
        <f t="shared" si="36"/>
        <v>3220</v>
      </c>
      <c r="R82" s="95">
        <f t="shared" si="37"/>
        <v>3620</v>
      </c>
      <c r="S82" s="67"/>
      <c r="T82" s="233">
        <f t="shared" si="45"/>
        <v>1025</v>
      </c>
      <c r="U82" s="70">
        <f t="shared" si="38"/>
        <v>4100</v>
      </c>
      <c r="V82" s="70">
        <f>H82*(statestik!$E$14-statestik!$E$12)</f>
        <v>480</v>
      </c>
      <c r="W82" s="70">
        <f t="shared" si="39"/>
        <v>3620</v>
      </c>
      <c r="X82" s="67" t="e">
        <f>'book indtastning'!M81</f>
        <v>#REF!</v>
      </c>
      <c r="Y82" s="234">
        <f t="shared" si="46"/>
        <v>925</v>
      </c>
      <c r="Z82" s="94">
        <f t="shared" si="40"/>
        <v>3700</v>
      </c>
      <c r="AA82" s="74">
        <f>H82*(statestik!$G$14-statestik!$G$12)</f>
        <v>480</v>
      </c>
      <c r="AB82" s="95">
        <f t="shared" si="41"/>
        <v>3220</v>
      </c>
      <c r="AC82" s="94" t="e">
        <f t="shared" si="42"/>
        <v>#REF!</v>
      </c>
      <c r="AD82" s="80">
        <f>'book indtastning'!O81</f>
        <v>45436</v>
      </c>
      <c r="AE82" s="80">
        <f>'book indtastning'!P81</f>
        <v>45440</v>
      </c>
      <c r="AF82" s="7"/>
      <c r="AG82" s="8"/>
      <c r="AH82" s="76"/>
      <c r="AI82" s="9"/>
      <c r="AJ82" s="16"/>
      <c r="AK82" s="78"/>
      <c r="AL82" s="10"/>
      <c r="AM82" s="12"/>
      <c r="AN82" s="15"/>
      <c r="AO82" s="14"/>
      <c r="AP82" s="11"/>
      <c r="AQ82" s="10"/>
      <c r="AR82" s="10"/>
      <c r="AS82" s="10"/>
      <c r="AT82" s="6"/>
    </row>
    <row r="83" spans="1:46" x14ac:dyDescent="0.35">
      <c r="A83" s="8">
        <f>'book indtastning'!A82</f>
        <v>0</v>
      </c>
      <c r="B83" s="6">
        <v>81</v>
      </c>
      <c r="C83" s="6" t="str">
        <f>'book indtastning'!C82</f>
        <v>Kari Anna Ruud</v>
      </c>
      <c r="D83" s="17">
        <f>'book indtastning'!T82</f>
        <v>7</v>
      </c>
      <c r="E83" s="17">
        <f>'book indtastning'!G82</f>
        <v>0</v>
      </c>
      <c r="F83" s="92">
        <f t="shared" si="30"/>
        <v>0</v>
      </c>
      <c r="G83" s="92">
        <f t="shared" si="31"/>
        <v>324</v>
      </c>
      <c r="H83" s="92">
        <f t="shared" si="32"/>
        <v>7</v>
      </c>
      <c r="I83" s="106">
        <f t="shared" si="43"/>
        <v>1025</v>
      </c>
      <c r="J83" s="81">
        <f t="shared" si="33"/>
        <v>7175</v>
      </c>
      <c r="K83" s="93">
        <f>H83*(statestik!$E$14-statestik!$E$12)</f>
        <v>840</v>
      </c>
      <c r="L83" s="93">
        <f t="shared" si="34"/>
        <v>6335</v>
      </c>
      <c r="M83" s="8">
        <f>'book indtastning'!J82</f>
        <v>0</v>
      </c>
      <c r="N83" s="105">
        <f t="shared" si="44"/>
        <v>925</v>
      </c>
      <c r="O83" s="82">
        <f t="shared" si="35"/>
        <v>6475</v>
      </c>
      <c r="P83" s="82">
        <f>H83*(statestik!$G$14-statestik!$G$12)</f>
        <v>840</v>
      </c>
      <c r="Q83" s="82">
        <f t="shared" si="36"/>
        <v>5635</v>
      </c>
      <c r="R83" s="95">
        <f t="shared" si="37"/>
        <v>6335</v>
      </c>
      <c r="S83" s="67"/>
      <c r="T83" s="233">
        <f t="shared" si="45"/>
        <v>1025</v>
      </c>
      <c r="U83" s="70">
        <f t="shared" si="38"/>
        <v>7175</v>
      </c>
      <c r="V83" s="70">
        <f>H83*(statestik!$E$14-statestik!$E$12)</f>
        <v>840</v>
      </c>
      <c r="W83" s="70">
        <f t="shared" si="39"/>
        <v>6335</v>
      </c>
      <c r="X83" s="67" t="e">
        <f>'book indtastning'!M82</f>
        <v>#REF!</v>
      </c>
      <c r="Y83" s="234">
        <f t="shared" si="46"/>
        <v>925</v>
      </c>
      <c r="Z83" s="94">
        <f t="shared" si="40"/>
        <v>6475</v>
      </c>
      <c r="AA83" s="74">
        <f>H83*(statestik!$G$14-statestik!$G$12)</f>
        <v>840</v>
      </c>
      <c r="AB83" s="95">
        <f t="shared" si="41"/>
        <v>5635</v>
      </c>
      <c r="AC83" s="94" t="e">
        <f t="shared" si="42"/>
        <v>#REF!</v>
      </c>
      <c r="AD83" s="80">
        <f>'book indtastning'!O82</f>
        <v>45475</v>
      </c>
      <c r="AE83" s="80">
        <f>'book indtastning'!P82</f>
        <v>45482</v>
      </c>
      <c r="AF83" s="7"/>
      <c r="AG83" s="8"/>
      <c r="AH83" s="76"/>
      <c r="AI83" s="9"/>
      <c r="AJ83" s="16"/>
      <c r="AK83" s="78"/>
      <c r="AL83" s="10"/>
      <c r="AM83" s="12"/>
      <c r="AN83" s="15"/>
      <c r="AO83" s="14"/>
      <c r="AP83" s="11"/>
      <c r="AQ83" s="10"/>
      <c r="AR83" s="10"/>
      <c r="AS83" s="10"/>
      <c r="AT83" s="6"/>
    </row>
    <row r="84" spans="1:46" x14ac:dyDescent="0.35">
      <c r="A84" s="8">
        <f>'book indtastning'!A83</f>
        <v>0</v>
      </c>
      <c r="B84" s="6">
        <v>82</v>
      </c>
      <c r="C84" s="6" t="str">
        <f>'book indtastning'!C83</f>
        <v>Rikke Stenkjær</v>
      </c>
      <c r="D84" s="17">
        <f>'book indtastning'!T83</f>
        <v>4</v>
      </c>
      <c r="E84" s="17">
        <f>'book indtastning'!G83</f>
        <v>0</v>
      </c>
      <c r="F84" s="92">
        <f t="shared" ref="F84:F147" si="47">IF(AD84&lt;$F$2,$F$2-AD84,0)</f>
        <v>0</v>
      </c>
      <c r="G84" s="92">
        <f t="shared" ref="G84:G147" si="48">IF(AE84&gt;$G$2,AE84-$G$2,0)</f>
        <v>319</v>
      </c>
      <c r="H84" s="92">
        <f t="shared" ref="H84:H147" si="49">IF((F84+G84)&gt;D84,D84,F84+G84)</f>
        <v>4</v>
      </c>
      <c r="I84" s="106">
        <f t="shared" si="43"/>
        <v>1025</v>
      </c>
      <c r="J84" s="81">
        <f t="shared" ref="J84:J147" si="50">D84*I84</f>
        <v>4100</v>
      </c>
      <c r="K84" s="93">
        <f>H84*(statestik!$E$14-statestik!$E$12)</f>
        <v>480</v>
      </c>
      <c r="L84" s="93">
        <f t="shared" ref="L84:L147" si="51">J84-K84</f>
        <v>3620</v>
      </c>
      <c r="M84" s="8">
        <f>'book indtastning'!J83</f>
        <v>0</v>
      </c>
      <c r="N84" s="105">
        <f t="shared" si="44"/>
        <v>925</v>
      </c>
      <c r="O84" s="82">
        <f t="shared" ref="O84:O147" si="52">D84*N84</f>
        <v>3700</v>
      </c>
      <c r="P84" s="82">
        <f>H84*(statestik!$G$14-statestik!$G$12)</f>
        <v>480</v>
      </c>
      <c r="Q84" s="82">
        <f t="shared" ref="Q84:Q147" si="53">O84-P84</f>
        <v>3220</v>
      </c>
      <c r="R84" s="95">
        <f t="shared" ref="R84:R147" si="54">IF(M84=$R$2,Q84,L84)</f>
        <v>3620</v>
      </c>
      <c r="S84" s="67"/>
      <c r="T84" s="233">
        <f t="shared" si="45"/>
        <v>1025</v>
      </c>
      <c r="U84" s="70">
        <f t="shared" ref="U84:U147" si="55">D84*T84</f>
        <v>4100</v>
      </c>
      <c r="V84" s="70">
        <f>H84*(statestik!$E$14-statestik!$E$12)</f>
        <v>480</v>
      </c>
      <c r="W84" s="70">
        <f t="shared" ref="W84:W147" si="56">U84-V84</f>
        <v>3620</v>
      </c>
      <c r="X84" s="67" t="e">
        <f>'book indtastning'!M83</f>
        <v>#REF!</v>
      </c>
      <c r="Y84" s="234">
        <f t="shared" si="46"/>
        <v>925</v>
      </c>
      <c r="Z84" s="94">
        <f t="shared" ref="Z84:Z147" si="57">D84*Y84</f>
        <v>3700</v>
      </c>
      <c r="AA84" s="74">
        <f>H84*(statestik!$G$14-statestik!$G$12)</f>
        <v>480</v>
      </c>
      <c r="AB84" s="95">
        <f t="shared" ref="AB84:AB147" si="58">Z84-AA84</f>
        <v>3220</v>
      </c>
      <c r="AC84" s="94" t="e">
        <f t="shared" ref="AC84:AC147" si="59">IF(X84=$AC$2,AB84,W84)</f>
        <v>#REF!</v>
      </c>
      <c r="AD84" s="80">
        <f>'book indtastning'!O83</f>
        <v>45473</v>
      </c>
      <c r="AE84" s="80">
        <f>'book indtastning'!P83</f>
        <v>45477</v>
      </c>
      <c r="AF84" s="7"/>
      <c r="AG84" s="8"/>
      <c r="AH84" s="76"/>
      <c r="AI84" s="9"/>
      <c r="AJ84" s="16"/>
      <c r="AK84" s="78"/>
      <c r="AL84" s="10"/>
      <c r="AM84" s="12"/>
      <c r="AN84" s="15"/>
      <c r="AO84" s="14"/>
      <c r="AP84" s="11"/>
      <c r="AQ84" s="10"/>
      <c r="AR84" s="10"/>
      <c r="AS84" s="10"/>
      <c r="AT84" s="6"/>
    </row>
    <row r="85" spans="1:46" x14ac:dyDescent="0.35">
      <c r="A85" s="8">
        <f>'book indtastning'!A84</f>
        <v>0</v>
      </c>
      <c r="B85" s="6">
        <v>83</v>
      </c>
      <c r="C85" s="6" t="str">
        <f>'book indtastning'!C84</f>
        <v>Torben Larsen</v>
      </c>
      <c r="D85" s="17">
        <f>'book indtastning'!T84</f>
        <v>3</v>
      </c>
      <c r="E85" s="17">
        <f>'book indtastning'!G84</f>
        <v>2</v>
      </c>
      <c r="F85" s="92">
        <f t="shared" si="47"/>
        <v>0</v>
      </c>
      <c r="G85" s="92">
        <f t="shared" si="48"/>
        <v>375</v>
      </c>
      <c r="H85" s="92">
        <f t="shared" si="49"/>
        <v>3</v>
      </c>
      <c r="I85" s="106">
        <f t="shared" si="43"/>
        <v>1025</v>
      </c>
      <c r="J85" s="81">
        <f t="shared" si="50"/>
        <v>3075</v>
      </c>
      <c r="K85" s="93">
        <f>H85*(statestik!$E$14-statestik!$E$12)</f>
        <v>360</v>
      </c>
      <c r="L85" s="93">
        <f t="shared" si="51"/>
        <v>2715</v>
      </c>
      <c r="M85" s="8">
        <f>'book indtastning'!J84</f>
        <v>0</v>
      </c>
      <c r="N85" s="105">
        <f t="shared" si="44"/>
        <v>925</v>
      </c>
      <c r="O85" s="82">
        <f t="shared" si="52"/>
        <v>2775</v>
      </c>
      <c r="P85" s="82">
        <f>H85*(statestik!$G$14-statestik!$G$12)</f>
        <v>360</v>
      </c>
      <c r="Q85" s="82">
        <f t="shared" si="53"/>
        <v>2415</v>
      </c>
      <c r="R85" s="95">
        <f t="shared" si="54"/>
        <v>2715</v>
      </c>
      <c r="S85" s="67"/>
      <c r="T85" s="233">
        <f t="shared" si="45"/>
        <v>1025</v>
      </c>
      <c r="U85" s="70">
        <f t="shared" si="55"/>
        <v>3075</v>
      </c>
      <c r="V85" s="70">
        <f>H85*(statestik!$E$14-statestik!$E$12)</f>
        <v>360</v>
      </c>
      <c r="W85" s="70">
        <f t="shared" si="56"/>
        <v>2715</v>
      </c>
      <c r="X85" s="67" t="e">
        <f>'book indtastning'!M84</f>
        <v>#REF!</v>
      </c>
      <c r="Y85" s="234">
        <f t="shared" si="46"/>
        <v>925</v>
      </c>
      <c r="Z85" s="94">
        <f t="shared" si="57"/>
        <v>2775</v>
      </c>
      <c r="AA85" s="74">
        <f>H85*(statestik!$G$14-statestik!$G$12)</f>
        <v>360</v>
      </c>
      <c r="AB85" s="95">
        <f t="shared" si="58"/>
        <v>2415</v>
      </c>
      <c r="AC85" s="94" t="e">
        <f t="shared" si="59"/>
        <v>#REF!</v>
      </c>
      <c r="AD85" s="80">
        <f>'book indtastning'!O84</f>
        <v>45530</v>
      </c>
      <c r="AE85" s="80">
        <f>'book indtastning'!P84</f>
        <v>45533</v>
      </c>
      <c r="AF85" s="7"/>
      <c r="AG85" s="8"/>
      <c r="AH85" s="76"/>
      <c r="AI85" s="9"/>
      <c r="AJ85" s="16"/>
      <c r="AK85" s="78"/>
      <c r="AL85" s="10"/>
      <c r="AM85" s="12"/>
      <c r="AN85" s="15"/>
      <c r="AO85" s="14"/>
      <c r="AP85" s="11"/>
      <c r="AQ85" s="10"/>
      <c r="AR85" s="10"/>
      <c r="AS85" s="10"/>
      <c r="AT85" s="6"/>
    </row>
    <row r="86" spans="1:46" x14ac:dyDescent="0.35">
      <c r="A86" s="8">
        <f>'book indtastning'!A85</f>
        <v>0</v>
      </c>
      <c r="B86" s="6">
        <v>84</v>
      </c>
      <c r="C86" s="6" t="str">
        <f>'book indtastning'!C85</f>
        <v>Kaj Hansen</v>
      </c>
      <c r="D86" s="17">
        <f>'book indtastning'!T85</f>
        <v>3</v>
      </c>
      <c r="E86" s="17">
        <f>'book indtastning'!G85</f>
        <v>1</v>
      </c>
      <c r="F86" s="92">
        <f t="shared" si="47"/>
        <v>24</v>
      </c>
      <c r="G86" s="92">
        <f t="shared" si="48"/>
        <v>274</v>
      </c>
      <c r="H86" s="92">
        <f t="shared" si="49"/>
        <v>3</v>
      </c>
      <c r="I86" s="106">
        <f t="shared" si="43"/>
        <v>1025</v>
      </c>
      <c r="J86" s="81">
        <f t="shared" si="50"/>
        <v>3075</v>
      </c>
      <c r="K86" s="93">
        <f>H86*(statestik!$E$14-statestik!$E$12)</f>
        <v>360</v>
      </c>
      <c r="L86" s="93">
        <f t="shared" si="51"/>
        <v>2715</v>
      </c>
      <c r="M86" s="8">
        <f>'book indtastning'!J85</f>
        <v>0</v>
      </c>
      <c r="N86" s="105">
        <f t="shared" si="44"/>
        <v>925</v>
      </c>
      <c r="O86" s="82">
        <f t="shared" si="52"/>
        <v>2775</v>
      </c>
      <c r="P86" s="82">
        <f>H86*(statestik!$G$14-statestik!$G$12)</f>
        <v>360</v>
      </c>
      <c r="Q86" s="82">
        <f t="shared" si="53"/>
        <v>2415</v>
      </c>
      <c r="R86" s="95">
        <f t="shared" si="54"/>
        <v>2715</v>
      </c>
      <c r="S86" s="67"/>
      <c r="T86" s="233">
        <f t="shared" si="45"/>
        <v>1025</v>
      </c>
      <c r="U86" s="70">
        <f t="shared" si="55"/>
        <v>3075</v>
      </c>
      <c r="V86" s="70">
        <f>H86*(statestik!$E$14-statestik!$E$12)</f>
        <v>360</v>
      </c>
      <c r="W86" s="70">
        <f t="shared" si="56"/>
        <v>2715</v>
      </c>
      <c r="X86" s="67" t="e">
        <f>'book indtastning'!M85</f>
        <v>#REF!</v>
      </c>
      <c r="Y86" s="234">
        <f t="shared" si="46"/>
        <v>925</v>
      </c>
      <c r="Z86" s="94">
        <f t="shared" si="57"/>
        <v>2775</v>
      </c>
      <c r="AA86" s="74">
        <f>H86*(statestik!$G$14-statestik!$G$12)</f>
        <v>360</v>
      </c>
      <c r="AB86" s="95">
        <f t="shared" si="58"/>
        <v>2415</v>
      </c>
      <c r="AC86" s="94" t="e">
        <f t="shared" si="59"/>
        <v>#REF!</v>
      </c>
      <c r="AD86" s="80">
        <f>'book indtastning'!O85</f>
        <v>45429</v>
      </c>
      <c r="AE86" s="80">
        <f>'book indtastning'!P85</f>
        <v>45432</v>
      </c>
      <c r="AF86" s="7"/>
      <c r="AG86" s="8"/>
      <c r="AH86" s="76"/>
      <c r="AI86" s="9"/>
      <c r="AJ86" s="16"/>
      <c r="AK86" s="78"/>
      <c r="AL86" s="10"/>
      <c r="AM86" s="12"/>
      <c r="AN86" s="15"/>
      <c r="AO86" s="14"/>
      <c r="AP86" s="11"/>
      <c r="AQ86" s="10"/>
      <c r="AR86" s="10"/>
      <c r="AS86" s="10"/>
      <c r="AT86" s="6"/>
    </row>
    <row r="87" spans="1:46" x14ac:dyDescent="0.35">
      <c r="A87" s="8">
        <f>'book indtastning'!A86</f>
        <v>0</v>
      </c>
      <c r="B87" s="6">
        <v>85</v>
      </c>
      <c r="C87" s="6" t="str">
        <f>'book indtastning'!C86</f>
        <v>Christoffer styffer roland</v>
      </c>
      <c r="D87" s="17">
        <f>'book indtastning'!T86</f>
        <v>3</v>
      </c>
      <c r="E87" s="17">
        <f>'book indtastning'!G86</f>
        <v>1</v>
      </c>
      <c r="F87" s="92">
        <f t="shared" si="47"/>
        <v>0</v>
      </c>
      <c r="G87" s="92">
        <f t="shared" si="48"/>
        <v>364</v>
      </c>
      <c r="H87" s="92">
        <f t="shared" si="49"/>
        <v>3</v>
      </c>
      <c r="I87" s="106">
        <f t="shared" si="43"/>
        <v>1025</v>
      </c>
      <c r="J87" s="81">
        <f t="shared" si="50"/>
        <v>3075</v>
      </c>
      <c r="K87" s="93">
        <f>H87*(statestik!$E$14-statestik!$E$12)</f>
        <v>360</v>
      </c>
      <c r="L87" s="93">
        <f t="shared" si="51"/>
        <v>2715</v>
      </c>
      <c r="M87" s="8">
        <f>'book indtastning'!J86</f>
        <v>0</v>
      </c>
      <c r="N87" s="105">
        <f t="shared" si="44"/>
        <v>925</v>
      </c>
      <c r="O87" s="82">
        <f t="shared" si="52"/>
        <v>2775</v>
      </c>
      <c r="P87" s="82">
        <f>H87*(statestik!$G$14-statestik!$G$12)</f>
        <v>360</v>
      </c>
      <c r="Q87" s="82">
        <f t="shared" si="53"/>
        <v>2415</v>
      </c>
      <c r="R87" s="95">
        <f t="shared" si="54"/>
        <v>2715</v>
      </c>
      <c r="S87" s="67"/>
      <c r="T87" s="233">
        <f t="shared" si="45"/>
        <v>1025</v>
      </c>
      <c r="U87" s="70">
        <f t="shared" si="55"/>
        <v>3075</v>
      </c>
      <c r="V87" s="70">
        <f>H87*(statestik!$E$14-statestik!$E$12)</f>
        <v>360</v>
      </c>
      <c r="W87" s="70">
        <f t="shared" si="56"/>
        <v>2715</v>
      </c>
      <c r="X87" s="67" t="e">
        <f>'book indtastning'!M86</f>
        <v>#REF!</v>
      </c>
      <c r="Y87" s="234">
        <f t="shared" si="46"/>
        <v>925</v>
      </c>
      <c r="Z87" s="94">
        <f t="shared" si="57"/>
        <v>2775</v>
      </c>
      <c r="AA87" s="74">
        <f>H87*(statestik!$G$14-statestik!$G$12)</f>
        <v>360</v>
      </c>
      <c r="AB87" s="95">
        <f t="shared" si="58"/>
        <v>2415</v>
      </c>
      <c r="AC87" s="94" t="e">
        <f t="shared" si="59"/>
        <v>#REF!</v>
      </c>
      <c r="AD87" s="80">
        <f>'book indtastning'!O86</f>
        <v>45519</v>
      </c>
      <c r="AE87" s="80">
        <f>'book indtastning'!P86</f>
        <v>45522</v>
      </c>
      <c r="AF87" s="7"/>
      <c r="AG87" s="8"/>
      <c r="AH87" s="76"/>
      <c r="AI87" s="9"/>
      <c r="AJ87" s="16"/>
      <c r="AK87" s="78"/>
      <c r="AL87" s="10"/>
      <c r="AM87" s="12"/>
      <c r="AN87" s="15"/>
      <c r="AO87" s="14"/>
      <c r="AP87" s="11"/>
      <c r="AQ87" s="10"/>
      <c r="AR87" s="10"/>
      <c r="AS87" s="10"/>
      <c r="AT87" s="6"/>
    </row>
    <row r="88" spans="1:46" x14ac:dyDescent="0.35">
      <c r="A88" s="8">
        <f>'book indtastning'!A87</f>
        <v>0</v>
      </c>
      <c r="B88" s="6">
        <v>86</v>
      </c>
      <c r="C88" s="6" t="str">
        <f>'book indtastning'!C87</f>
        <v>Sarah Wahlgreen</v>
      </c>
      <c r="D88" s="17">
        <f>'book indtastning'!T87</f>
        <v>3</v>
      </c>
      <c r="E88" s="17">
        <f>'book indtastning'!G87</f>
        <v>0</v>
      </c>
      <c r="F88" s="92">
        <f t="shared" si="47"/>
        <v>0</v>
      </c>
      <c r="G88" s="92">
        <f t="shared" si="48"/>
        <v>372</v>
      </c>
      <c r="H88" s="92">
        <f t="shared" si="49"/>
        <v>3</v>
      </c>
      <c r="I88" s="106">
        <f t="shared" si="43"/>
        <v>1025</v>
      </c>
      <c r="J88" s="81">
        <f t="shared" si="50"/>
        <v>3075</v>
      </c>
      <c r="K88" s="93">
        <f>H88*(statestik!$E$14-statestik!$E$12)</f>
        <v>360</v>
      </c>
      <c r="L88" s="93">
        <f t="shared" si="51"/>
        <v>2715</v>
      </c>
      <c r="M88" s="8">
        <f>'book indtastning'!J87</f>
        <v>0</v>
      </c>
      <c r="N88" s="105">
        <f t="shared" si="44"/>
        <v>925</v>
      </c>
      <c r="O88" s="82">
        <f t="shared" si="52"/>
        <v>2775</v>
      </c>
      <c r="P88" s="82">
        <f>H88*(statestik!$G$14-statestik!$G$12)</f>
        <v>360</v>
      </c>
      <c r="Q88" s="82">
        <f t="shared" si="53"/>
        <v>2415</v>
      </c>
      <c r="R88" s="95">
        <f t="shared" si="54"/>
        <v>2715</v>
      </c>
      <c r="S88" s="67"/>
      <c r="T88" s="233">
        <f t="shared" si="45"/>
        <v>1025</v>
      </c>
      <c r="U88" s="70">
        <f t="shared" si="55"/>
        <v>3075</v>
      </c>
      <c r="V88" s="70">
        <f>H88*(statestik!$E$14-statestik!$E$12)</f>
        <v>360</v>
      </c>
      <c r="W88" s="70">
        <f t="shared" si="56"/>
        <v>2715</v>
      </c>
      <c r="X88" s="67" t="e">
        <f>'book indtastning'!M87</f>
        <v>#REF!</v>
      </c>
      <c r="Y88" s="234">
        <f t="shared" si="46"/>
        <v>925</v>
      </c>
      <c r="Z88" s="94">
        <f t="shared" si="57"/>
        <v>2775</v>
      </c>
      <c r="AA88" s="74">
        <f>H88*(statestik!$G$14-statestik!$G$12)</f>
        <v>360</v>
      </c>
      <c r="AB88" s="95">
        <f t="shared" si="58"/>
        <v>2415</v>
      </c>
      <c r="AC88" s="94" t="e">
        <f t="shared" si="59"/>
        <v>#REF!</v>
      </c>
      <c r="AD88" s="80">
        <f>'book indtastning'!O87</f>
        <v>45527</v>
      </c>
      <c r="AE88" s="80">
        <f>'book indtastning'!P87</f>
        <v>45530</v>
      </c>
      <c r="AF88" s="7"/>
      <c r="AG88" s="8"/>
      <c r="AH88" s="76"/>
      <c r="AI88" s="9"/>
      <c r="AJ88" s="16"/>
      <c r="AK88" s="78"/>
      <c r="AL88" s="10"/>
      <c r="AM88" s="12"/>
      <c r="AN88" s="15"/>
      <c r="AO88" s="14"/>
      <c r="AP88" s="11"/>
      <c r="AQ88" s="10"/>
      <c r="AR88" s="10"/>
      <c r="AS88" s="10"/>
      <c r="AT88" s="6"/>
    </row>
    <row r="89" spans="1:46" x14ac:dyDescent="0.35">
      <c r="A89" s="8">
        <f>'book indtastning'!A88</f>
        <v>0</v>
      </c>
      <c r="B89" s="6">
        <v>87</v>
      </c>
      <c r="C89" s="6" t="str">
        <f>'book indtastning'!C88</f>
        <v>Ruth  Edelmann</v>
      </c>
      <c r="D89" s="17">
        <f>'book indtastning'!T88</f>
        <v>7</v>
      </c>
      <c r="E89" s="17">
        <f>'book indtastning'!G88</f>
        <v>1</v>
      </c>
      <c r="F89" s="92">
        <f t="shared" si="47"/>
        <v>0</v>
      </c>
      <c r="G89" s="92">
        <f t="shared" si="48"/>
        <v>357</v>
      </c>
      <c r="H89" s="92">
        <f t="shared" si="49"/>
        <v>7</v>
      </c>
      <c r="I89" s="106">
        <f t="shared" si="43"/>
        <v>1025</v>
      </c>
      <c r="J89" s="81">
        <f t="shared" si="50"/>
        <v>7175</v>
      </c>
      <c r="K89" s="93">
        <f>H89*(statestik!$E$14-statestik!$E$12)</f>
        <v>840</v>
      </c>
      <c r="L89" s="93">
        <f t="shared" si="51"/>
        <v>6335</v>
      </c>
      <c r="M89" s="8">
        <f>'book indtastning'!J88</f>
        <v>0</v>
      </c>
      <c r="N89" s="105">
        <f t="shared" si="44"/>
        <v>925</v>
      </c>
      <c r="O89" s="82">
        <f t="shared" si="52"/>
        <v>6475</v>
      </c>
      <c r="P89" s="82">
        <f>H89*(statestik!$G$14-statestik!$G$12)</f>
        <v>840</v>
      </c>
      <c r="Q89" s="82">
        <f t="shared" si="53"/>
        <v>5635</v>
      </c>
      <c r="R89" s="95">
        <f t="shared" si="54"/>
        <v>6335</v>
      </c>
      <c r="S89" s="67"/>
      <c r="T89" s="233">
        <f t="shared" si="45"/>
        <v>1025</v>
      </c>
      <c r="U89" s="70">
        <f t="shared" si="55"/>
        <v>7175</v>
      </c>
      <c r="V89" s="70">
        <f>H89*(statestik!$E$14-statestik!$E$12)</f>
        <v>840</v>
      </c>
      <c r="W89" s="70">
        <f t="shared" si="56"/>
        <v>6335</v>
      </c>
      <c r="X89" s="67" t="e">
        <f>'book indtastning'!M88</f>
        <v>#REF!</v>
      </c>
      <c r="Y89" s="234">
        <f t="shared" si="46"/>
        <v>925</v>
      </c>
      <c r="Z89" s="94">
        <f t="shared" si="57"/>
        <v>6475</v>
      </c>
      <c r="AA89" s="74">
        <f>H89*(statestik!$G$14-statestik!$G$12)</f>
        <v>840</v>
      </c>
      <c r="AB89" s="95">
        <f t="shared" si="58"/>
        <v>5635</v>
      </c>
      <c r="AC89" s="94" t="e">
        <f t="shared" si="59"/>
        <v>#REF!</v>
      </c>
      <c r="AD89" s="80">
        <f>'book indtastning'!O88</f>
        <v>45508</v>
      </c>
      <c r="AE89" s="80">
        <f>'book indtastning'!P88</f>
        <v>45515</v>
      </c>
      <c r="AF89" s="7"/>
      <c r="AG89" s="8"/>
      <c r="AH89" s="76"/>
      <c r="AI89" s="9"/>
      <c r="AJ89" s="16"/>
      <c r="AK89" s="78"/>
      <c r="AL89" s="10"/>
      <c r="AM89" s="12"/>
      <c r="AN89" s="15"/>
      <c r="AO89" s="14"/>
      <c r="AP89" s="11"/>
      <c r="AQ89" s="10"/>
      <c r="AR89" s="10"/>
      <c r="AS89" s="10"/>
      <c r="AT89" s="6"/>
    </row>
    <row r="90" spans="1:46" x14ac:dyDescent="0.35">
      <c r="A90" s="8">
        <f>'book indtastning'!A89</f>
        <v>0</v>
      </c>
      <c r="B90" s="6">
        <v>88</v>
      </c>
      <c r="C90" s="6" t="str">
        <f>'book indtastning'!C89</f>
        <v>Fahr Uwe</v>
      </c>
      <c r="D90" s="17">
        <f>'book indtastning'!T89</f>
        <v>7</v>
      </c>
      <c r="E90" s="17">
        <f>'book indtastning'!G89</f>
        <v>1</v>
      </c>
      <c r="F90" s="92">
        <f t="shared" si="47"/>
        <v>0</v>
      </c>
      <c r="G90" s="92">
        <f t="shared" si="48"/>
        <v>357</v>
      </c>
      <c r="H90" s="92">
        <f t="shared" si="49"/>
        <v>7</v>
      </c>
      <c r="I90" s="106">
        <f t="shared" si="43"/>
        <v>1025</v>
      </c>
      <c r="J90" s="81">
        <f t="shared" si="50"/>
        <v>7175</v>
      </c>
      <c r="K90" s="93">
        <f>H90*(statestik!$E$14-statestik!$E$12)</f>
        <v>840</v>
      </c>
      <c r="L90" s="93">
        <f t="shared" si="51"/>
        <v>6335</v>
      </c>
      <c r="M90" s="8">
        <f>'book indtastning'!J89</f>
        <v>0</v>
      </c>
      <c r="N90" s="105">
        <f t="shared" si="44"/>
        <v>925</v>
      </c>
      <c r="O90" s="82">
        <f t="shared" si="52"/>
        <v>6475</v>
      </c>
      <c r="P90" s="82">
        <f>H90*(statestik!$G$14-statestik!$G$12)</f>
        <v>840</v>
      </c>
      <c r="Q90" s="82">
        <f t="shared" si="53"/>
        <v>5635</v>
      </c>
      <c r="R90" s="95">
        <f t="shared" si="54"/>
        <v>6335</v>
      </c>
      <c r="S90" s="67"/>
      <c r="T90" s="233">
        <f t="shared" si="45"/>
        <v>1025</v>
      </c>
      <c r="U90" s="70">
        <f t="shared" si="55"/>
        <v>7175</v>
      </c>
      <c r="V90" s="70">
        <f>H90*(statestik!$E$14-statestik!$E$12)</f>
        <v>840</v>
      </c>
      <c r="W90" s="70">
        <f t="shared" si="56"/>
        <v>6335</v>
      </c>
      <c r="X90" s="67" t="e">
        <f>'book indtastning'!M89</f>
        <v>#REF!</v>
      </c>
      <c r="Y90" s="234">
        <f t="shared" si="46"/>
        <v>925</v>
      </c>
      <c r="Z90" s="94">
        <f t="shared" si="57"/>
        <v>6475</v>
      </c>
      <c r="AA90" s="74">
        <f>H90*(statestik!$G$14-statestik!$G$12)</f>
        <v>840</v>
      </c>
      <c r="AB90" s="95">
        <f t="shared" si="58"/>
        <v>5635</v>
      </c>
      <c r="AC90" s="94" t="e">
        <f t="shared" si="59"/>
        <v>#REF!</v>
      </c>
      <c r="AD90" s="80">
        <f>'book indtastning'!O89</f>
        <v>45508</v>
      </c>
      <c r="AE90" s="80">
        <f>'book indtastning'!P89</f>
        <v>45515</v>
      </c>
      <c r="AF90" s="7"/>
      <c r="AG90" s="8"/>
      <c r="AH90" s="76"/>
      <c r="AI90" s="9"/>
      <c r="AJ90" s="16"/>
      <c r="AK90" s="78"/>
      <c r="AL90" s="10"/>
      <c r="AM90" s="12"/>
      <c r="AN90" s="15"/>
      <c r="AO90" s="14"/>
      <c r="AP90" s="11"/>
      <c r="AQ90" s="10"/>
      <c r="AR90" s="10"/>
      <c r="AS90" s="10"/>
      <c r="AT90" s="6"/>
    </row>
    <row r="91" spans="1:46" x14ac:dyDescent="0.35">
      <c r="A91" s="8">
        <f>'book indtastning'!A90</f>
        <v>0</v>
      </c>
      <c r="B91" s="6">
        <v>89</v>
      </c>
      <c r="C91" s="6" t="str">
        <f>'book indtastning'!C90</f>
        <v>Kirsten Petersen Dr</v>
      </c>
      <c r="D91" s="17">
        <f>'book indtastning'!T90</f>
        <v>7</v>
      </c>
      <c r="E91" s="17">
        <f>'book indtastning'!G90</f>
        <v>1</v>
      </c>
      <c r="F91" s="92">
        <f t="shared" si="47"/>
        <v>0</v>
      </c>
      <c r="G91" s="92">
        <f t="shared" si="48"/>
        <v>376</v>
      </c>
      <c r="H91" s="92">
        <f t="shared" si="49"/>
        <v>7</v>
      </c>
      <c r="I91" s="106">
        <f t="shared" si="43"/>
        <v>1025</v>
      </c>
      <c r="J91" s="81">
        <f t="shared" si="50"/>
        <v>7175</v>
      </c>
      <c r="K91" s="93">
        <f>H91*(statestik!$E$14-statestik!$E$12)</f>
        <v>840</v>
      </c>
      <c r="L91" s="93">
        <f t="shared" si="51"/>
        <v>6335</v>
      </c>
      <c r="M91" s="8">
        <f>'book indtastning'!J90</f>
        <v>0</v>
      </c>
      <c r="N91" s="105">
        <f t="shared" si="44"/>
        <v>925</v>
      </c>
      <c r="O91" s="82">
        <f t="shared" si="52"/>
        <v>6475</v>
      </c>
      <c r="P91" s="82">
        <f>H91*(statestik!$G$14-statestik!$G$12)</f>
        <v>840</v>
      </c>
      <c r="Q91" s="82">
        <f t="shared" si="53"/>
        <v>5635</v>
      </c>
      <c r="R91" s="95">
        <f t="shared" si="54"/>
        <v>6335</v>
      </c>
      <c r="S91" s="67"/>
      <c r="T91" s="233">
        <f t="shared" si="45"/>
        <v>1025</v>
      </c>
      <c r="U91" s="70">
        <f t="shared" si="55"/>
        <v>7175</v>
      </c>
      <c r="V91" s="70">
        <f>H91*(statestik!$E$14-statestik!$E$12)</f>
        <v>840</v>
      </c>
      <c r="W91" s="70">
        <f t="shared" si="56"/>
        <v>6335</v>
      </c>
      <c r="X91" s="67" t="e">
        <f>'book indtastning'!M90</f>
        <v>#REF!</v>
      </c>
      <c r="Y91" s="234">
        <f t="shared" si="46"/>
        <v>925</v>
      </c>
      <c r="Z91" s="94">
        <f t="shared" si="57"/>
        <v>6475</v>
      </c>
      <c r="AA91" s="74">
        <f>H91*(statestik!$G$14-statestik!$G$12)</f>
        <v>840</v>
      </c>
      <c r="AB91" s="95">
        <f t="shared" si="58"/>
        <v>5635</v>
      </c>
      <c r="AC91" s="94" t="e">
        <f t="shared" si="59"/>
        <v>#REF!</v>
      </c>
      <c r="AD91" s="80">
        <f>'book indtastning'!O90</f>
        <v>45527</v>
      </c>
      <c r="AE91" s="80">
        <f>'book indtastning'!P90</f>
        <v>45534</v>
      </c>
      <c r="AF91" s="7"/>
      <c r="AG91" s="8"/>
      <c r="AH91" s="76"/>
      <c r="AI91" s="9"/>
      <c r="AJ91" s="16"/>
      <c r="AK91" s="78"/>
      <c r="AL91" s="10"/>
      <c r="AM91" s="12"/>
      <c r="AN91" s="15"/>
      <c r="AO91" s="14"/>
      <c r="AP91" s="11"/>
      <c r="AQ91" s="10"/>
      <c r="AR91" s="10"/>
      <c r="AS91" s="10"/>
      <c r="AT91" s="6"/>
    </row>
    <row r="92" spans="1:46" x14ac:dyDescent="0.35">
      <c r="A92" s="8">
        <f>'book indtastning'!A91</f>
        <v>0</v>
      </c>
      <c r="B92" s="6">
        <v>90</v>
      </c>
      <c r="C92" s="6" t="str">
        <f>'book indtastning'!C91</f>
        <v>Anette Holmslykke Andersen</v>
      </c>
      <c r="D92" s="17">
        <f>'book indtastning'!T91</f>
        <v>6</v>
      </c>
      <c r="E92" s="17">
        <f>'book indtastning'!G91</f>
        <v>1</v>
      </c>
      <c r="F92" s="92">
        <f t="shared" si="47"/>
        <v>0</v>
      </c>
      <c r="G92" s="92">
        <f t="shared" si="48"/>
        <v>320</v>
      </c>
      <c r="H92" s="92">
        <f t="shared" si="49"/>
        <v>6</v>
      </c>
      <c r="I92" s="106">
        <f t="shared" si="43"/>
        <v>1025</v>
      </c>
      <c r="J92" s="81">
        <f t="shared" si="50"/>
        <v>6150</v>
      </c>
      <c r="K92" s="93">
        <f>H92*(statestik!$E$14-statestik!$E$12)</f>
        <v>720</v>
      </c>
      <c r="L92" s="93">
        <f t="shared" si="51"/>
        <v>5430</v>
      </c>
      <c r="M92" s="8">
        <f>'book indtastning'!J91</f>
        <v>0</v>
      </c>
      <c r="N92" s="105">
        <f t="shared" si="44"/>
        <v>925</v>
      </c>
      <c r="O92" s="82">
        <f t="shared" si="52"/>
        <v>5550</v>
      </c>
      <c r="P92" s="82">
        <f>H92*(statestik!$G$14-statestik!$G$12)</f>
        <v>720</v>
      </c>
      <c r="Q92" s="82">
        <f t="shared" si="53"/>
        <v>4830</v>
      </c>
      <c r="R92" s="95">
        <f t="shared" si="54"/>
        <v>5430</v>
      </c>
      <c r="S92" s="67"/>
      <c r="T92" s="233">
        <f t="shared" si="45"/>
        <v>1025</v>
      </c>
      <c r="U92" s="70">
        <f t="shared" si="55"/>
        <v>6150</v>
      </c>
      <c r="V92" s="70">
        <f>H92*(statestik!$E$14-statestik!$E$12)</f>
        <v>720</v>
      </c>
      <c r="W92" s="70">
        <f t="shared" si="56"/>
        <v>5430</v>
      </c>
      <c r="X92" s="67" t="e">
        <f>'book indtastning'!M91</f>
        <v>#REF!</v>
      </c>
      <c r="Y92" s="234">
        <f t="shared" si="46"/>
        <v>925</v>
      </c>
      <c r="Z92" s="94">
        <f t="shared" si="57"/>
        <v>5550</v>
      </c>
      <c r="AA92" s="74">
        <f>H92*(statestik!$G$14-statestik!$G$12)</f>
        <v>720</v>
      </c>
      <c r="AB92" s="95">
        <f t="shared" si="58"/>
        <v>4830</v>
      </c>
      <c r="AC92" s="94" t="e">
        <f t="shared" si="59"/>
        <v>#REF!</v>
      </c>
      <c r="AD92" s="80">
        <f>'book indtastning'!O91</f>
        <v>45472</v>
      </c>
      <c r="AE92" s="80">
        <f>'book indtastning'!P91</f>
        <v>45478</v>
      </c>
      <c r="AF92" s="7"/>
      <c r="AG92" s="8"/>
      <c r="AH92" s="76"/>
      <c r="AI92" s="9"/>
      <c r="AJ92" s="16"/>
      <c r="AK92" s="78"/>
      <c r="AL92" s="10"/>
      <c r="AM92" s="12"/>
      <c r="AN92" s="15"/>
      <c r="AO92" s="14"/>
      <c r="AP92" s="11"/>
      <c r="AQ92" s="10"/>
      <c r="AR92" s="10"/>
      <c r="AS92" s="10"/>
      <c r="AT92" s="6"/>
    </row>
    <row r="93" spans="1:46" x14ac:dyDescent="0.35">
      <c r="A93" s="8">
        <f>'book indtastning'!A92</f>
        <v>0</v>
      </c>
      <c r="B93" s="6">
        <v>91</v>
      </c>
      <c r="C93" s="6" t="str">
        <f>'book indtastning'!C92</f>
        <v>Annemette Hvidfeldt Filstrup</v>
      </c>
      <c r="D93" s="17">
        <f>'book indtastning'!T92</f>
        <v>5</v>
      </c>
      <c r="E93" s="17">
        <f>'book indtastning'!G92</f>
        <v>0</v>
      </c>
      <c r="F93" s="92">
        <f t="shared" si="47"/>
        <v>0</v>
      </c>
      <c r="G93" s="92">
        <f t="shared" si="48"/>
        <v>348</v>
      </c>
      <c r="H93" s="92">
        <f t="shared" si="49"/>
        <v>5</v>
      </c>
      <c r="I93" s="106">
        <f t="shared" si="43"/>
        <v>1025</v>
      </c>
      <c r="J93" s="81">
        <f t="shared" si="50"/>
        <v>5125</v>
      </c>
      <c r="K93" s="93">
        <f>H93*(statestik!$E$14-statestik!$E$12)</f>
        <v>600</v>
      </c>
      <c r="L93" s="93">
        <f t="shared" si="51"/>
        <v>4525</v>
      </c>
      <c r="M93" s="8">
        <f>'book indtastning'!J92</f>
        <v>0</v>
      </c>
      <c r="N93" s="105">
        <f t="shared" si="44"/>
        <v>925</v>
      </c>
      <c r="O93" s="82">
        <f t="shared" si="52"/>
        <v>4625</v>
      </c>
      <c r="P93" s="82">
        <f>H93*(statestik!$G$14-statestik!$G$12)</f>
        <v>600</v>
      </c>
      <c r="Q93" s="82">
        <f t="shared" si="53"/>
        <v>4025</v>
      </c>
      <c r="R93" s="95">
        <f t="shared" si="54"/>
        <v>4525</v>
      </c>
      <c r="S93" s="67"/>
      <c r="T93" s="233">
        <f t="shared" si="45"/>
        <v>1025</v>
      </c>
      <c r="U93" s="70">
        <f t="shared" si="55"/>
        <v>5125</v>
      </c>
      <c r="V93" s="70">
        <f>H93*(statestik!$E$14-statestik!$E$12)</f>
        <v>600</v>
      </c>
      <c r="W93" s="70">
        <f t="shared" si="56"/>
        <v>4525</v>
      </c>
      <c r="X93" s="67" t="e">
        <f>'book indtastning'!M92</f>
        <v>#REF!</v>
      </c>
      <c r="Y93" s="234">
        <f t="shared" si="46"/>
        <v>925</v>
      </c>
      <c r="Z93" s="94">
        <f t="shared" si="57"/>
        <v>4625</v>
      </c>
      <c r="AA93" s="74">
        <f>H93*(statestik!$G$14-statestik!$G$12)</f>
        <v>600</v>
      </c>
      <c r="AB93" s="95">
        <f t="shared" si="58"/>
        <v>4025</v>
      </c>
      <c r="AC93" s="94" t="e">
        <f t="shared" si="59"/>
        <v>#REF!</v>
      </c>
      <c r="AD93" s="80">
        <f>'book indtastning'!O92</f>
        <v>45501</v>
      </c>
      <c r="AE93" s="80">
        <f>'book indtastning'!P92</f>
        <v>45506</v>
      </c>
      <c r="AF93" s="7"/>
      <c r="AG93" s="8"/>
      <c r="AH93" s="76"/>
      <c r="AI93" s="9"/>
      <c r="AJ93" s="16"/>
      <c r="AK93" s="78"/>
      <c r="AL93" s="10"/>
      <c r="AM93" s="12"/>
      <c r="AN93" s="15"/>
      <c r="AO93" s="14"/>
      <c r="AP93" s="11"/>
      <c r="AQ93" s="10"/>
      <c r="AR93" s="10"/>
      <c r="AS93" s="10"/>
      <c r="AT93" s="6"/>
    </row>
    <row r="94" spans="1:46" x14ac:dyDescent="0.35">
      <c r="A94" s="8">
        <f>'book indtastning'!A93</f>
        <v>0</v>
      </c>
      <c r="B94" s="6">
        <v>92</v>
      </c>
      <c r="C94" s="6" t="str">
        <f>'book indtastning'!C93</f>
        <v>Anton Petersen</v>
      </c>
      <c r="D94" s="17">
        <f>'book indtastning'!T93</f>
        <v>2</v>
      </c>
      <c r="E94" s="17">
        <f>'book indtastning'!G93</f>
        <v>2</v>
      </c>
      <c r="F94" s="92">
        <f t="shared" si="47"/>
        <v>4</v>
      </c>
      <c r="G94" s="92">
        <f t="shared" si="48"/>
        <v>293</v>
      </c>
      <c r="H94" s="92">
        <f t="shared" si="49"/>
        <v>2</v>
      </c>
      <c r="I94" s="106">
        <f t="shared" si="43"/>
        <v>1025</v>
      </c>
      <c r="J94" s="81">
        <f t="shared" si="50"/>
        <v>2050</v>
      </c>
      <c r="K94" s="93">
        <f>H94*(statestik!$E$14-statestik!$E$12)</f>
        <v>240</v>
      </c>
      <c r="L94" s="93">
        <f t="shared" si="51"/>
        <v>1810</v>
      </c>
      <c r="M94" s="8">
        <f>'book indtastning'!J93</f>
        <v>0</v>
      </c>
      <c r="N94" s="105">
        <f t="shared" si="44"/>
        <v>925</v>
      </c>
      <c r="O94" s="82">
        <f t="shared" si="52"/>
        <v>1850</v>
      </c>
      <c r="P94" s="82">
        <f>H94*(statestik!$G$14-statestik!$G$12)</f>
        <v>240</v>
      </c>
      <c r="Q94" s="82">
        <f t="shared" si="53"/>
        <v>1610</v>
      </c>
      <c r="R94" s="95">
        <f t="shared" si="54"/>
        <v>1810</v>
      </c>
      <c r="S94" s="67"/>
      <c r="T94" s="233">
        <f t="shared" si="45"/>
        <v>1025</v>
      </c>
      <c r="U94" s="70">
        <f t="shared" si="55"/>
        <v>2050</v>
      </c>
      <c r="V94" s="70">
        <f>H94*(statestik!$E$14-statestik!$E$12)</f>
        <v>240</v>
      </c>
      <c r="W94" s="70">
        <f t="shared" si="56"/>
        <v>1810</v>
      </c>
      <c r="X94" s="67" t="e">
        <f>'book indtastning'!M93</f>
        <v>#REF!</v>
      </c>
      <c r="Y94" s="234">
        <f t="shared" si="46"/>
        <v>925</v>
      </c>
      <c r="Z94" s="94">
        <f t="shared" si="57"/>
        <v>1850</v>
      </c>
      <c r="AA94" s="74">
        <f>H94*(statestik!$G$14-statestik!$G$12)</f>
        <v>240</v>
      </c>
      <c r="AB94" s="95">
        <f t="shared" si="58"/>
        <v>1610</v>
      </c>
      <c r="AC94" s="94" t="e">
        <f t="shared" si="59"/>
        <v>#REF!</v>
      </c>
      <c r="AD94" s="80">
        <f>'book indtastning'!O93</f>
        <v>45449</v>
      </c>
      <c r="AE94" s="80">
        <f>'book indtastning'!P93</f>
        <v>45451</v>
      </c>
      <c r="AF94" s="7"/>
      <c r="AG94" s="8"/>
      <c r="AH94" s="76"/>
      <c r="AI94" s="9"/>
      <c r="AJ94" s="16"/>
      <c r="AK94" s="78"/>
      <c r="AL94" s="10"/>
      <c r="AM94" s="12"/>
      <c r="AN94" s="15"/>
      <c r="AO94" s="14"/>
      <c r="AP94" s="11"/>
      <c r="AQ94" s="10"/>
      <c r="AR94" s="10"/>
      <c r="AS94" s="10"/>
      <c r="AT94" s="6"/>
    </row>
    <row r="95" spans="1:46" x14ac:dyDescent="0.35">
      <c r="A95" s="8">
        <f>'book indtastning'!A94</f>
        <v>0</v>
      </c>
      <c r="B95" s="6">
        <v>93</v>
      </c>
      <c r="C95" s="6" t="str">
        <f>'book indtastning'!C94</f>
        <v>Bodo Hamel</v>
      </c>
      <c r="D95" s="17">
        <f>'book indtastning'!T94</f>
        <v>7</v>
      </c>
      <c r="E95" s="17">
        <f>'book indtastning'!G94</f>
        <v>1</v>
      </c>
      <c r="F95" s="92">
        <f t="shared" si="47"/>
        <v>0</v>
      </c>
      <c r="G95" s="92">
        <f t="shared" si="48"/>
        <v>400</v>
      </c>
      <c r="H95" s="92">
        <f t="shared" si="49"/>
        <v>7</v>
      </c>
      <c r="I95" s="106">
        <f t="shared" si="43"/>
        <v>1025</v>
      </c>
      <c r="J95" s="81">
        <f t="shared" si="50"/>
        <v>7175</v>
      </c>
      <c r="K95" s="93">
        <f>H95*(statestik!$E$14-statestik!$E$12)</f>
        <v>840</v>
      </c>
      <c r="L95" s="93">
        <f t="shared" si="51"/>
        <v>6335</v>
      </c>
      <c r="M95" s="8">
        <f>'book indtastning'!J94</f>
        <v>0</v>
      </c>
      <c r="N95" s="105">
        <f t="shared" si="44"/>
        <v>925</v>
      </c>
      <c r="O95" s="82">
        <f t="shared" si="52"/>
        <v>6475</v>
      </c>
      <c r="P95" s="82">
        <f>H95*(statestik!$G$14-statestik!$G$12)</f>
        <v>840</v>
      </c>
      <c r="Q95" s="82">
        <f t="shared" si="53"/>
        <v>5635</v>
      </c>
      <c r="R95" s="95">
        <f t="shared" si="54"/>
        <v>6335</v>
      </c>
      <c r="S95" s="67"/>
      <c r="T95" s="233">
        <f t="shared" si="45"/>
        <v>1025</v>
      </c>
      <c r="U95" s="70">
        <f t="shared" si="55"/>
        <v>7175</v>
      </c>
      <c r="V95" s="70">
        <f>H95*(statestik!$E$14-statestik!$E$12)</f>
        <v>840</v>
      </c>
      <c r="W95" s="70">
        <f t="shared" si="56"/>
        <v>6335</v>
      </c>
      <c r="X95" s="67" t="e">
        <f>'book indtastning'!M94</f>
        <v>#REF!</v>
      </c>
      <c r="Y95" s="234">
        <f t="shared" si="46"/>
        <v>925</v>
      </c>
      <c r="Z95" s="94">
        <f t="shared" si="57"/>
        <v>6475</v>
      </c>
      <c r="AA95" s="74">
        <f>H95*(statestik!$G$14-statestik!$G$12)</f>
        <v>840</v>
      </c>
      <c r="AB95" s="95">
        <f t="shared" si="58"/>
        <v>5635</v>
      </c>
      <c r="AC95" s="94" t="e">
        <f t="shared" si="59"/>
        <v>#REF!</v>
      </c>
      <c r="AD95" s="80">
        <f>'book indtastning'!O94</f>
        <v>45551</v>
      </c>
      <c r="AE95" s="80">
        <f>'book indtastning'!P94</f>
        <v>45558</v>
      </c>
      <c r="AF95" s="7"/>
      <c r="AG95" s="8"/>
      <c r="AH95" s="76"/>
      <c r="AI95" s="9"/>
      <c r="AJ95" s="16"/>
      <c r="AK95" s="78"/>
      <c r="AL95" s="10"/>
      <c r="AM95" s="12"/>
      <c r="AN95" s="15"/>
      <c r="AO95" s="14"/>
      <c r="AP95" s="11"/>
      <c r="AQ95" s="10"/>
      <c r="AR95" s="10"/>
      <c r="AS95" s="10"/>
      <c r="AT95" s="6"/>
    </row>
    <row r="96" spans="1:46" x14ac:dyDescent="0.35">
      <c r="A96" s="8">
        <f>'book indtastning'!A95</f>
        <v>0</v>
      </c>
      <c r="B96" s="6">
        <v>94</v>
      </c>
      <c r="C96" s="6" t="str">
        <f>'book indtastning'!C95</f>
        <v>Lars Erik Johannesson</v>
      </c>
      <c r="D96" s="17">
        <f>'book indtastning'!T95</f>
        <v>5</v>
      </c>
      <c r="E96" s="17">
        <f>'book indtastning'!G95</f>
        <v>1</v>
      </c>
      <c r="F96" s="92">
        <f t="shared" si="47"/>
        <v>0</v>
      </c>
      <c r="G96" s="92">
        <f t="shared" si="48"/>
        <v>405</v>
      </c>
      <c r="H96" s="92">
        <f t="shared" si="49"/>
        <v>5</v>
      </c>
      <c r="I96" s="106">
        <f t="shared" si="43"/>
        <v>1025</v>
      </c>
      <c r="J96" s="81">
        <f t="shared" si="50"/>
        <v>5125</v>
      </c>
      <c r="K96" s="93">
        <f>H96*(statestik!$E$14-statestik!$E$12)</f>
        <v>600</v>
      </c>
      <c r="L96" s="93">
        <f t="shared" si="51"/>
        <v>4525</v>
      </c>
      <c r="M96" s="8">
        <f>'book indtastning'!J95</f>
        <v>0</v>
      </c>
      <c r="N96" s="105">
        <f t="shared" si="44"/>
        <v>925</v>
      </c>
      <c r="O96" s="82">
        <f t="shared" si="52"/>
        <v>4625</v>
      </c>
      <c r="P96" s="82">
        <f>H96*(statestik!$G$14-statestik!$G$12)</f>
        <v>600</v>
      </c>
      <c r="Q96" s="82">
        <f t="shared" si="53"/>
        <v>4025</v>
      </c>
      <c r="R96" s="95">
        <f t="shared" si="54"/>
        <v>4525</v>
      </c>
      <c r="S96" s="67"/>
      <c r="T96" s="233">
        <f t="shared" si="45"/>
        <v>1025</v>
      </c>
      <c r="U96" s="70">
        <f t="shared" si="55"/>
        <v>5125</v>
      </c>
      <c r="V96" s="70">
        <f>H96*(statestik!$E$14-statestik!$E$12)</f>
        <v>600</v>
      </c>
      <c r="W96" s="70">
        <f t="shared" si="56"/>
        <v>4525</v>
      </c>
      <c r="X96" s="67" t="e">
        <f>'book indtastning'!M95</f>
        <v>#REF!</v>
      </c>
      <c r="Y96" s="234">
        <f t="shared" si="46"/>
        <v>925</v>
      </c>
      <c r="Z96" s="94">
        <f t="shared" si="57"/>
        <v>4625</v>
      </c>
      <c r="AA96" s="74">
        <f>H96*(statestik!$G$14-statestik!$G$12)</f>
        <v>600</v>
      </c>
      <c r="AB96" s="95">
        <f t="shared" si="58"/>
        <v>4025</v>
      </c>
      <c r="AC96" s="94" t="e">
        <f t="shared" si="59"/>
        <v>#REF!</v>
      </c>
      <c r="AD96" s="80">
        <f>'book indtastning'!O95</f>
        <v>45558</v>
      </c>
      <c r="AE96" s="80">
        <f>'book indtastning'!P95</f>
        <v>45563</v>
      </c>
      <c r="AF96" s="7"/>
      <c r="AG96" s="8"/>
      <c r="AH96" s="76"/>
      <c r="AI96" s="9"/>
      <c r="AJ96" s="16"/>
      <c r="AK96" s="78"/>
      <c r="AL96" s="10"/>
      <c r="AM96" s="12"/>
      <c r="AN96" s="15"/>
      <c r="AO96" s="14"/>
      <c r="AP96" s="11"/>
      <c r="AQ96" s="10"/>
      <c r="AR96" s="10"/>
      <c r="AS96" s="10"/>
      <c r="AT96" s="6"/>
    </row>
    <row r="97" spans="1:46" x14ac:dyDescent="0.35">
      <c r="A97" s="8">
        <f>'book indtastning'!A96</f>
        <v>0</v>
      </c>
      <c r="B97" s="6">
        <v>95</v>
      </c>
      <c r="C97" s="6" t="str">
        <f>'book indtastning'!C96</f>
        <v>Nadja Kristiansen</v>
      </c>
      <c r="D97" s="17">
        <f>'book indtastning'!T96</f>
        <v>3</v>
      </c>
      <c r="E97" s="17">
        <f>'book indtastning'!G96</f>
        <v>0</v>
      </c>
      <c r="F97" s="92">
        <f t="shared" si="47"/>
        <v>0</v>
      </c>
      <c r="G97" s="92">
        <f t="shared" si="48"/>
        <v>413</v>
      </c>
      <c r="H97" s="92">
        <f t="shared" si="49"/>
        <v>3</v>
      </c>
      <c r="I97" s="106">
        <f t="shared" si="43"/>
        <v>1025</v>
      </c>
      <c r="J97" s="81">
        <f t="shared" si="50"/>
        <v>3075</v>
      </c>
      <c r="K97" s="93">
        <f>H97*(statestik!$E$14-statestik!$E$12)</f>
        <v>360</v>
      </c>
      <c r="L97" s="93">
        <f t="shared" si="51"/>
        <v>2715</v>
      </c>
      <c r="M97" s="8">
        <f>'book indtastning'!J96</f>
        <v>0</v>
      </c>
      <c r="N97" s="105">
        <f t="shared" si="44"/>
        <v>925</v>
      </c>
      <c r="O97" s="82">
        <f t="shared" si="52"/>
        <v>2775</v>
      </c>
      <c r="P97" s="82">
        <f>H97*(statestik!$G$14-statestik!$G$12)</f>
        <v>360</v>
      </c>
      <c r="Q97" s="82">
        <f t="shared" si="53"/>
        <v>2415</v>
      </c>
      <c r="R97" s="95">
        <f t="shared" si="54"/>
        <v>2715</v>
      </c>
      <c r="S97" s="67"/>
      <c r="T97" s="233">
        <f t="shared" si="45"/>
        <v>1025</v>
      </c>
      <c r="U97" s="70">
        <f t="shared" si="55"/>
        <v>3075</v>
      </c>
      <c r="V97" s="70">
        <f>H97*(statestik!$E$14-statestik!$E$12)</f>
        <v>360</v>
      </c>
      <c r="W97" s="70">
        <f t="shared" si="56"/>
        <v>2715</v>
      </c>
      <c r="X97" s="67" t="e">
        <f>'book indtastning'!M96</f>
        <v>#REF!</v>
      </c>
      <c r="Y97" s="234">
        <f t="shared" si="46"/>
        <v>925</v>
      </c>
      <c r="Z97" s="94">
        <f t="shared" si="57"/>
        <v>2775</v>
      </c>
      <c r="AA97" s="74">
        <f>H97*(statestik!$G$14-statestik!$G$12)</f>
        <v>360</v>
      </c>
      <c r="AB97" s="95">
        <f t="shared" si="58"/>
        <v>2415</v>
      </c>
      <c r="AC97" s="94" t="e">
        <f t="shared" si="59"/>
        <v>#REF!</v>
      </c>
      <c r="AD97" s="80">
        <f>'book indtastning'!O96</f>
        <v>45568</v>
      </c>
      <c r="AE97" s="80">
        <f>'book indtastning'!P96</f>
        <v>45571</v>
      </c>
      <c r="AF97" s="7"/>
      <c r="AG97" s="8"/>
      <c r="AH97" s="76"/>
      <c r="AI97" s="9"/>
      <c r="AJ97" s="16"/>
      <c r="AK97" s="78"/>
      <c r="AL97" s="10"/>
      <c r="AM97" s="12"/>
      <c r="AN97" s="15"/>
      <c r="AO97" s="14"/>
      <c r="AP97" s="11"/>
      <c r="AQ97" s="10"/>
      <c r="AR97" s="10"/>
      <c r="AS97" s="10"/>
      <c r="AT97" s="6"/>
    </row>
    <row r="98" spans="1:46" x14ac:dyDescent="0.35">
      <c r="A98" s="8">
        <f>'book indtastning'!A97</f>
        <v>0</v>
      </c>
      <c r="B98" s="6">
        <v>96</v>
      </c>
      <c r="C98" s="6" t="str">
        <f>'book indtastning'!C97</f>
        <v>Jeff Craven</v>
      </c>
      <c r="D98" s="17">
        <f>'book indtastning'!T97</f>
        <v>2</v>
      </c>
      <c r="E98" s="17">
        <f>'book indtastning'!G97</f>
        <v>1</v>
      </c>
      <c r="F98" s="92">
        <f t="shared" si="47"/>
        <v>38</v>
      </c>
      <c r="G98" s="92">
        <f t="shared" si="48"/>
        <v>259</v>
      </c>
      <c r="H98" s="92">
        <f t="shared" si="49"/>
        <v>2</v>
      </c>
      <c r="I98" s="106">
        <f t="shared" si="43"/>
        <v>1025</v>
      </c>
      <c r="J98" s="81">
        <f t="shared" si="50"/>
        <v>2050</v>
      </c>
      <c r="K98" s="93">
        <f>H98*(statestik!$E$14-statestik!$E$12)</f>
        <v>240</v>
      </c>
      <c r="L98" s="93">
        <f t="shared" si="51"/>
        <v>1810</v>
      </c>
      <c r="M98" s="8" t="str">
        <f>'book indtastning'!J97</f>
        <v>ja</v>
      </c>
      <c r="N98" s="105">
        <f t="shared" si="44"/>
        <v>925</v>
      </c>
      <c r="O98" s="82">
        <f t="shared" si="52"/>
        <v>1850</v>
      </c>
      <c r="P98" s="82">
        <f>H98*(statestik!$G$14-statestik!$G$12)</f>
        <v>240</v>
      </c>
      <c r="Q98" s="82">
        <f t="shared" si="53"/>
        <v>1610</v>
      </c>
      <c r="R98" s="95">
        <f t="shared" si="54"/>
        <v>1810</v>
      </c>
      <c r="S98" s="67"/>
      <c r="T98" s="233">
        <f t="shared" si="45"/>
        <v>1025</v>
      </c>
      <c r="U98" s="70">
        <f t="shared" si="55"/>
        <v>2050</v>
      </c>
      <c r="V98" s="70">
        <f>H98*(statestik!$E$14-statestik!$E$12)</f>
        <v>240</v>
      </c>
      <c r="W98" s="70">
        <f t="shared" si="56"/>
        <v>1810</v>
      </c>
      <c r="X98" s="67" t="e">
        <f>'book indtastning'!M97</f>
        <v>#REF!</v>
      </c>
      <c r="Y98" s="234">
        <f t="shared" si="46"/>
        <v>925</v>
      </c>
      <c r="Z98" s="94">
        <f t="shared" si="57"/>
        <v>1850</v>
      </c>
      <c r="AA98" s="74">
        <f>H98*(statestik!$G$14-statestik!$G$12)</f>
        <v>240</v>
      </c>
      <c r="AB98" s="95">
        <f t="shared" si="58"/>
        <v>1610</v>
      </c>
      <c r="AC98" s="94" t="e">
        <f t="shared" si="59"/>
        <v>#REF!</v>
      </c>
      <c r="AD98" s="80">
        <f>'book indtastning'!O97</f>
        <v>45415</v>
      </c>
      <c r="AE98" s="80">
        <f>'book indtastning'!P97</f>
        <v>45417</v>
      </c>
      <c r="AF98" s="7"/>
      <c r="AG98" s="8"/>
      <c r="AH98" s="76"/>
      <c r="AI98" s="9"/>
      <c r="AJ98" s="16"/>
      <c r="AK98" s="78"/>
      <c r="AL98" s="10"/>
      <c r="AM98" s="12"/>
      <c r="AN98" s="15"/>
      <c r="AO98" s="14"/>
      <c r="AP98" s="11"/>
      <c r="AQ98" s="10"/>
      <c r="AR98" s="10"/>
      <c r="AS98" s="10"/>
      <c r="AT98" s="6"/>
    </row>
    <row r="99" spans="1:46" x14ac:dyDescent="0.35">
      <c r="A99" s="8">
        <f>'book indtastning'!A98</f>
        <v>0</v>
      </c>
      <c r="B99" s="6">
        <v>97</v>
      </c>
      <c r="C99" s="6" t="str">
        <f>'book indtastning'!C98</f>
        <v>Shengxi LI</v>
      </c>
      <c r="D99" s="17">
        <f>'book indtastning'!T98</f>
        <v>4</v>
      </c>
      <c r="E99" s="17">
        <f>'book indtastning'!G98</f>
        <v>1</v>
      </c>
      <c r="F99" s="92">
        <f t="shared" si="47"/>
        <v>0</v>
      </c>
      <c r="G99" s="92">
        <f t="shared" si="48"/>
        <v>354</v>
      </c>
      <c r="H99" s="92">
        <f t="shared" si="49"/>
        <v>4</v>
      </c>
      <c r="I99" s="106">
        <f t="shared" si="43"/>
        <v>1025</v>
      </c>
      <c r="J99" s="81">
        <f t="shared" si="50"/>
        <v>4100</v>
      </c>
      <c r="K99" s="93">
        <f>H99*(statestik!$E$14-statestik!$E$12)</f>
        <v>480</v>
      </c>
      <c r="L99" s="93">
        <f t="shared" si="51"/>
        <v>3620</v>
      </c>
      <c r="M99" s="8">
        <f>'book indtastning'!J98</f>
        <v>0</v>
      </c>
      <c r="N99" s="105">
        <f t="shared" si="44"/>
        <v>925</v>
      </c>
      <c r="O99" s="82">
        <f t="shared" si="52"/>
        <v>3700</v>
      </c>
      <c r="P99" s="82">
        <f>H99*(statestik!$G$14-statestik!$G$12)</f>
        <v>480</v>
      </c>
      <c r="Q99" s="82">
        <f t="shared" si="53"/>
        <v>3220</v>
      </c>
      <c r="R99" s="95">
        <f t="shared" si="54"/>
        <v>3620</v>
      </c>
      <c r="S99" s="67"/>
      <c r="T99" s="233">
        <f t="shared" si="45"/>
        <v>1025</v>
      </c>
      <c r="U99" s="70">
        <f t="shared" si="55"/>
        <v>4100</v>
      </c>
      <c r="V99" s="70">
        <f>H99*(statestik!$E$14-statestik!$E$12)</f>
        <v>480</v>
      </c>
      <c r="W99" s="70">
        <f t="shared" si="56"/>
        <v>3620</v>
      </c>
      <c r="X99" s="67" t="e">
        <f>'book indtastning'!M98</f>
        <v>#REF!</v>
      </c>
      <c r="Y99" s="234">
        <f t="shared" si="46"/>
        <v>925</v>
      </c>
      <c r="Z99" s="94">
        <f t="shared" si="57"/>
        <v>3700</v>
      </c>
      <c r="AA99" s="74">
        <f>H99*(statestik!$G$14-statestik!$G$12)</f>
        <v>480</v>
      </c>
      <c r="AB99" s="95">
        <f t="shared" si="58"/>
        <v>3220</v>
      </c>
      <c r="AC99" s="94" t="e">
        <f t="shared" si="59"/>
        <v>#REF!</v>
      </c>
      <c r="AD99" s="80">
        <f>'book indtastning'!O98</f>
        <v>45508</v>
      </c>
      <c r="AE99" s="80">
        <f>'book indtastning'!P98</f>
        <v>45512</v>
      </c>
      <c r="AF99" s="7"/>
      <c r="AG99" s="8"/>
      <c r="AH99" s="76"/>
      <c r="AI99" s="9"/>
      <c r="AJ99" s="16"/>
      <c r="AK99" s="78"/>
      <c r="AL99" s="10"/>
      <c r="AM99" s="12"/>
      <c r="AN99" s="15"/>
      <c r="AO99" s="14"/>
      <c r="AP99" s="11"/>
      <c r="AQ99" s="10"/>
      <c r="AR99" s="10"/>
      <c r="AS99" s="10"/>
      <c r="AT99" s="6"/>
    </row>
    <row r="100" spans="1:46" x14ac:dyDescent="0.35">
      <c r="A100" s="8">
        <f>'book indtastning'!A99</f>
        <v>0</v>
      </c>
      <c r="B100" s="6">
        <v>98</v>
      </c>
      <c r="C100" s="6" t="str">
        <f>'book indtastning'!C99</f>
        <v>Yoanna Gorova</v>
      </c>
      <c r="D100" s="17">
        <f>'book indtastning'!T99</f>
        <v>3</v>
      </c>
      <c r="E100" s="17">
        <f>'book indtastning'!G99</f>
        <v>1</v>
      </c>
      <c r="F100" s="92">
        <f t="shared" si="47"/>
        <v>25</v>
      </c>
      <c r="G100" s="92">
        <f t="shared" si="48"/>
        <v>273</v>
      </c>
      <c r="H100" s="92">
        <f t="shared" si="49"/>
        <v>3</v>
      </c>
      <c r="I100" s="106">
        <f t="shared" si="43"/>
        <v>1025</v>
      </c>
      <c r="J100" s="81">
        <f t="shared" si="50"/>
        <v>3075</v>
      </c>
      <c r="K100" s="93">
        <f>H100*(statestik!$E$14-statestik!$E$12)</f>
        <v>360</v>
      </c>
      <c r="L100" s="93">
        <f t="shared" si="51"/>
        <v>2715</v>
      </c>
      <c r="M100" s="8">
        <f>'book indtastning'!J99</f>
        <v>0</v>
      </c>
      <c r="N100" s="105">
        <f t="shared" si="44"/>
        <v>925</v>
      </c>
      <c r="O100" s="82">
        <f t="shared" si="52"/>
        <v>2775</v>
      </c>
      <c r="P100" s="82">
        <f>H100*(statestik!$G$14-statestik!$G$12)</f>
        <v>360</v>
      </c>
      <c r="Q100" s="82">
        <f t="shared" si="53"/>
        <v>2415</v>
      </c>
      <c r="R100" s="95">
        <f t="shared" si="54"/>
        <v>2715</v>
      </c>
      <c r="S100" s="67"/>
      <c r="T100" s="233">
        <f t="shared" si="45"/>
        <v>1025</v>
      </c>
      <c r="U100" s="70">
        <f t="shared" si="55"/>
        <v>3075</v>
      </c>
      <c r="V100" s="70">
        <f>H100*(statestik!$E$14-statestik!$E$12)</f>
        <v>360</v>
      </c>
      <c r="W100" s="70">
        <f t="shared" si="56"/>
        <v>2715</v>
      </c>
      <c r="X100" s="67" t="e">
        <f>'book indtastning'!M99</f>
        <v>#REF!</v>
      </c>
      <c r="Y100" s="234">
        <f t="shared" si="46"/>
        <v>925</v>
      </c>
      <c r="Z100" s="94">
        <f t="shared" si="57"/>
        <v>2775</v>
      </c>
      <c r="AA100" s="74">
        <f>H100*(statestik!$G$14-statestik!$G$12)</f>
        <v>360</v>
      </c>
      <c r="AB100" s="95">
        <f t="shared" si="58"/>
        <v>2415</v>
      </c>
      <c r="AC100" s="94" t="e">
        <f t="shared" si="59"/>
        <v>#REF!</v>
      </c>
      <c r="AD100" s="80">
        <f>'book indtastning'!O99</f>
        <v>45428</v>
      </c>
      <c r="AE100" s="80">
        <f>'book indtastning'!P99</f>
        <v>45431</v>
      </c>
      <c r="AF100" s="7"/>
      <c r="AG100" s="8"/>
      <c r="AH100" s="76"/>
      <c r="AI100" s="9"/>
      <c r="AJ100" s="16"/>
      <c r="AK100" s="78"/>
      <c r="AL100" s="10"/>
      <c r="AM100" s="12"/>
      <c r="AN100" s="15"/>
      <c r="AO100" s="14"/>
      <c r="AP100" s="11"/>
      <c r="AQ100" s="10"/>
      <c r="AR100" s="10"/>
      <c r="AS100" s="10"/>
      <c r="AT100" s="6"/>
    </row>
    <row r="101" spans="1:46" x14ac:dyDescent="0.35">
      <c r="A101" s="8">
        <f>'book indtastning'!A100</f>
        <v>0</v>
      </c>
      <c r="B101" s="6">
        <v>99</v>
      </c>
      <c r="C101" s="6" t="str">
        <f>'book indtastning'!C100</f>
        <v>Sandra Kreuzinger</v>
      </c>
      <c r="D101" s="17">
        <f>'book indtastning'!T100</f>
        <v>4</v>
      </c>
      <c r="E101" s="17">
        <f>'book indtastning'!G100</f>
        <v>0</v>
      </c>
      <c r="F101" s="92">
        <f t="shared" si="47"/>
        <v>0</v>
      </c>
      <c r="G101" s="92">
        <f t="shared" si="48"/>
        <v>379</v>
      </c>
      <c r="H101" s="92">
        <f t="shared" si="49"/>
        <v>4</v>
      </c>
      <c r="I101" s="106">
        <f t="shared" si="43"/>
        <v>1025</v>
      </c>
      <c r="J101" s="81">
        <f t="shared" si="50"/>
        <v>4100</v>
      </c>
      <c r="K101" s="93">
        <f>H101*(statestik!$E$14-statestik!$E$12)</f>
        <v>480</v>
      </c>
      <c r="L101" s="93">
        <f t="shared" si="51"/>
        <v>3620</v>
      </c>
      <c r="M101" s="8">
        <f>'book indtastning'!J100</f>
        <v>0</v>
      </c>
      <c r="N101" s="105">
        <f t="shared" si="44"/>
        <v>925</v>
      </c>
      <c r="O101" s="82">
        <f t="shared" si="52"/>
        <v>3700</v>
      </c>
      <c r="P101" s="82">
        <f>H101*(statestik!$G$14-statestik!$G$12)</f>
        <v>480</v>
      </c>
      <c r="Q101" s="82">
        <f t="shared" si="53"/>
        <v>3220</v>
      </c>
      <c r="R101" s="95">
        <f t="shared" si="54"/>
        <v>3620</v>
      </c>
      <c r="S101" s="67"/>
      <c r="T101" s="233">
        <f t="shared" si="45"/>
        <v>1025</v>
      </c>
      <c r="U101" s="70">
        <f t="shared" si="55"/>
        <v>4100</v>
      </c>
      <c r="V101" s="70">
        <f>H101*(statestik!$E$14-statestik!$E$12)</f>
        <v>480</v>
      </c>
      <c r="W101" s="70">
        <f t="shared" si="56"/>
        <v>3620</v>
      </c>
      <c r="X101" s="67" t="e">
        <f>'book indtastning'!M100</f>
        <v>#REF!</v>
      </c>
      <c r="Y101" s="234">
        <f t="shared" si="46"/>
        <v>925</v>
      </c>
      <c r="Z101" s="94">
        <f t="shared" si="57"/>
        <v>3700</v>
      </c>
      <c r="AA101" s="74">
        <f>H101*(statestik!$G$14-statestik!$G$12)</f>
        <v>480</v>
      </c>
      <c r="AB101" s="95">
        <f t="shared" si="58"/>
        <v>3220</v>
      </c>
      <c r="AC101" s="94" t="e">
        <f t="shared" si="59"/>
        <v>#REF!</v>
      </c>
      <c r="AD101" s="80">
        <f>'book indtastning'!O100</f>
        <v>45533</v>
      </c>
      <c r="AE101" s="80">
        <f>'book indtastning'!P100</f>
        <v>45537</v>
      </c>
      <c r="AF101" s="7"/>
      <c r="AG101" s="8"/>
      <c r="AH101" s="76"/>
      <c r="AI101" s="9"/>
      <c r="AJ101" s="16"/>
      <c r="AK101" s="78"/>
      <c r="AL101" s="10"/>
      <c r="AM101" s="12"/>
      <c r="AN101" s="15"/>
      <c r="AO101" s="14"/>
      <c r="AP101" s="11"/>
      <c r="AQ101" s="10"/>
      <c r="AR101" s="10"/>
      <c r="AS101" s="10"/>
      <c r="AT101" s="6"/>
    </row>
    <row r="102" spans="1:46" x14ac:dyDescent="0.35">
      <c r="A102" s="8">
        <f>'book indtastning'!A101</f>
        <v>0</v>
      </c>
      <c r="B102" s="6">
        <v>100</v>
      </c>
      <c r="C102" s="6" t="str">
        <f>'book indtastning'!C101</f>
        <v>Adam Blazejewski</v>
      </c>
      <c r="D102" s="17">
        <f>'book indtastning'!T101</f>
        <v>3</v>
      </c>
      <c r="E102" s="17">
        <f>'book indtastning'!G101</f>
        <v>1</v>
      </c>
      <c r="F102" s="92">
        <f t="shared" si="47"/>
        <v>39</v>
      </c>
      <c r="G102" s="92">
        <f t="shared" si="48"/>
        <v>259</v>
      </c>
      <c r="H102" s="92">
        <f t="shared" si="49"/>
        <v>3</v>
      </c>
      <c r="I102" s="106">
        <f t="shared" si="43"/>
        <v>1025</v>
      </c>
      <c r="J102" s="81">
        <f t="shared" si="50"/>
        <v>3075</v>
      </c>
      <c r="K102" s="93">
        <f>H102*(statestik!$E$14-statestik!$E$12)</f>
        <v>360</v>
      </c>
      <c r="L102" s="93">
        <f t="shared" si="51"/>
        <v>2715</v>
      </c>
      <c r="M102" s="8">
        <f>'book indtastning'!J101</f>
        <v>0</v>
      </c>
      <c r="N102" s="105">
        <f t="shared" si="44"/>
        <v>925</v>
      </c>
      <c r="O102" s="82">
        <f t="shared" si="52"/>
        <v>2775</v>
      </c>
      <c r="P102" s="82">
        <f>H102*(statestik!$G$14-statestik!$G$12)</f>
        <v>360</v>
      </c>
      <c r="Q102" s="82">
        <f t="shared" si="53"/>
        <v>2415</v>
      </c>
      <c r="R102" s="95">
        <f t="shared" si="54"/>
        <v>2715</v>
      </c>
      <c r="S102" s="67"/>
      <c r="T102" s="233">
        <f t="shared" si="45"/>
        <v>1025</v>
      </c>
      <c r="U102" s="70">
        <f t="shared" si="55"/>
        <v>3075</v>
      </c>
      <c r="V102" s="70">
        <f>H102*(statestik!$E$14-statestik!$E$12)</f>
        <v>360</v>
      </c>
      <c r="W102" s="70">
        <f t="shared" si="56"/>
        <v>2715</v>
      </c>
      <c r="X102" s="67" t="e">
        <f>'book indtastning'!M101</f>
        <v>#REF!</v>
      </c>
      <c r="Y102" s="234">
        <f t="shared" si="46"/>
        <v>925</v>
      </c>
      <c r="Z102" s="94">
        <f t="shared" si="57"/>
        <v>2775</v>
      </c>
      <c r="AA102" s="74">
        <f>H102*(statestik!$G$14-statestik!$G$12)</f>
        <v>360</v>
      </c>
      <c r="AB102" s="95">
        <f t="shared" si="58"/>
        <v>2415</v>
      </c>
      <c r="AC102" s="94" t="e">
        <f t="shared" si="59"/>
        <v>#REF!</v>
      </c>
      <c r="AD102" s="80">
        <f>'book indtastning'!O101</f>
        <v>45414</v>
      </c>
      <c r="AE102" s="80">
        <f>'book indtastning'!P101</f>
        <v>45417</v>
      </c>
      <c r="AF102" s="7"/>
      <c r="AG102" s="8"/>
      <c r="AH102" s="76"/>
      <c r="AI102" s="9"/>
      <c r="AJ102" s="16"/>
      <c r="AK102" s="78"/>
      <c r="AL102" s="10"/>
      <c r="AM102" s="12"/>
      <c r="AN102" s="15"/>
      <c r="AO102" s="14"/>
      <c r="AP102" s="11"/>
      <c r="AQ102" s="10"/>
      <c r="AR102" s="10"/>
      <c r="AS102" s="10"/>
      <c r="AT102" s="6"/>
    </row>
    <row r="103" spans="1:46" x14ac:dyDescent="0.35">
      <c r="A103" s="8">
        <f>'book indtastning'!A102</f>
        <v>0</v>
      </c>
      <c r="B103" s="6">
        <v>101</v>
      </c>
      <c r="C103" s="6" t="str">
        <f>'book indtastning'!C102</f>
        <v>Mats Skoglund</v>
      </c>
      <c r="D103" s="17">
        <f>'book indtastning'!T102</f>
        <v>4</v>
      </c>
      <c r="E103" s="17">
        <f>'book indtastning'!G102</f>
        <v>1</v>
      </c>
      <c r="F103" s="92">
        <f t="shared" si="47"/>
        <v>0</v>
      </c>
      <c r="G103" s="92">
        <f t="shared" si="48"/>
        <v>349</v>
      </c>
      <c r="H103" s="92">
        <f t="shared" si="49"/>
        <v>4</v>
      </c>
      <c r="I103" s="106">
        <f t="shared" si="43"/>
        <v>1025</v>
      </c>
      <c r="J103" s="81">
        <f t="shared" si="50"/>
        <v>4100</v>
      </c>
      <c r="K103" s="93">
        <f>H103*(statestik!$E$14-statestik!$E$12)</f>
        <v>480</v>
      </c>
      <c r="L103" s="93">
        <f t="shared" si="51"/>
        <v>3620</v>
      </c>
      <c r="M103" s="8">
        <f>'book indtastning'!J102</f>
        <v>0</v>
      </c>
      <c r="N103" s="105">
        <f t="shared" si="44"/>
        <v>925</v>
      </c>
      <c r="O103" s="82">
        <f t="shared" si="52"/>
        <v>3700</v>
      </c>
      <c r="P103" s="82">
        <f>H103*(statestik!$G$14-statestik!$G$12)</f>
        <v>480</v>
      </c>
      <c r="Q103" s="82">
        <f t="shared" si="53"/>
        <v>3220</v>
      </c>
      <c r="R103" s="95">
        <f t="shared" si="54"/>
        <v>3620</v>
      </c>
      <c r="S103" s="67"/>
      <c r="T103" s="233">
        <f t="shared" si="45"/>
        <v>1025</v>
      </c>
      <c r="U103" s="70">
        <f t="shared" si="55"/>
        <v>4100</v>
      </c>
      <c r="V103" s="70">
        <f>H103*(statestik!$E$14-statestik!$E$12)</f>
        <v>480</v>
      </c>
      <c r="W103" s="70">
        <f t="shared" si="56"/>
        <v>3620</v>
      </c>
      <c r="X103" s="67" t="e">
        <f>'book indtastning'!M102</f>
        <v>#REF!</v>
      </c>
      <c r="Y103" s="234">
        <f t="shared" si="46"/>
        <v>925</v>
      </c>
      <c r="Z103" s="94">
        <f t="shared" si="57"/>
        <v>3700</v>
      </c>
      <c r="AA103" s="74">
        <f>H103*(statestik!$G$14-statestik!$G$12)</f>
        <v>480</v>
      </c>
      <c r="AB103" s="95">
        <f t="shared" si="58"/>
        <v>3220</v>
      </c>
      <c r="AC103" s="94" t="e">
        <f t="shared" si="59"/>
        <v>#REF!</v>
      </c>
      <c r="AD103" s="80">
        <f>'book indtastning'!O102</f>
        <v>45503</v>
      </c>
      <c r="AE103" s="80">
        <f>'book indtastning'!P102</f>
        <v>45507</v>
      </c>
      <c r="AF103" s="7"/>
      <c r="AG103" s="8"/>
      <c r="AH103" s="76"/>
      <c r="AI103" s="9"/>
      <c r="AJ103" s="16"/>
      <c r="AK103" s="78"/>
      <c r="AL103" s="10"/>
      <c r="AM103" s="12"/>
      <c r="AN103" s="15"/>
      <c r="AO103" s="14"/>
      <c r="AP103" s="11"/>
      <c r="AQ103" s="10"/>
      <c r="AR103" s="10"/>
      <c r="AS103" s="10"/>
    </row>
    <row r="104" spans="1:46" x14ac:dyDescent="0.35">
      <c r="A104" s="8">
        <f>'book indtastning'!A103</f>
        <v>0</v>
      </c>
      <c r="B104" s="6">
        <v>102</v>
      </c>
      <c r="C104" s="6" t="str">
        <f>'book indtastning'!C103</f>
        <v>Bert Van der Vegte</v>
      </c>
      <c r="D104" s="17">
        <f>'book indtastning'!T103</f>
        <v>3</v>
      </c>
      <c r="E104" s="17">
        <f>'book indtastning'!G103</f>
        <v>1</v>
      </c>
      <c r="F104" s="92">
        <f t="shared" si="47"/>
        <v>0</v>
      </c>
      <c r="G104" s="92">
        <f t="shared" si="48"/>
        <v>320</v>
      </c>
      <c r="H104" s="92">
        <f t="shared" si="49"/>
        <v>3</v>
      </c>
      <c r="I104" s="106">
        <f t="shared" si="43"/>
        <v>1025</v>
      </c>
      <c r="J104" s="81">
        <f t="shared" si="50"/>
        <v>3075</v>
      </c>
      <c r="K104" s="93">
        <f>H104*(statestik!$E$14-statestik!$E$12)</f>
        <v>360</v>
      </c>
      <c r="L104" s="93">
        <f t="shared" si="51"/>
        <v>2715</v>
      </c>
      <c r="M104" s="8">
        <f>'book indtastning'!J103</f>
        <v>0</v>
      </c>
      <c r="N104" s="105">
        <f t="shared" si="44"/>
        <v>925</v>
      </c>
      <c r="O104" s="82">
        <f t="shared" si="52"/>
        <v>2775</v>
      </c>
      <c r="P104" s="82">
        <f>H104*(statestik!$G$14-statestik!$G$12)</f>
        <v>360</v>
      </c>
      <c r="Q104" s="82">
        <f t="shared" si="53"/>
        <v>2415</v>
      </c>
      <c r="R104" s="95">
        <f t="shared" si="54"/>
        <v>2715</v>
      </c>
      <c r="S104" s="67"/>
      <c r="T104" s="233">
        <f t="shared" si="45"/>
        <v>1025</v>
      </c>
      <c r="U104" s="70">
        <f t="shared" si="55"/>
        <v>3075</v>
      </c>
      <c r="V104" s="70">
        <f>H104*(statestik!$E$14-statestik!$E$12)</f>
        <v>360</v>
      </c>
      <c r="W104" s="70">
        <f t="shared" si="56"/>
        <v>2715</v>
      </c>
      <c r="X104" s="67" t="e">
        <f>'book indtastning'!M103</f>
        <v>#REF!</v>
      </c>
      <c r="Y104" s="234">
        <f t="shared" si="46"/>
        <v>925</v>
      </c>
      <c r="Z104" s="94">
        <f t="shared" si="57"/>
        <v>2775</v>
      </c>
      <c r="AA104" s="74">
        <f>H104*(statestik!$G$14-statestik!$G$12)</f>
        <v>360</v>
      </c>
      <c r="AB104" s="95">
        <f t="shared" si="58"/>
        <v>2415</v>
      </c>
      <c r="AC104" s="94" t="e">
        <f t="shared" si="59"/>
        <v>#REF!</v>
      </c>
      <c r="AD104" s="80">
        <f>'book indtastning'!O103</f>
        <v>45475</v>
      </c>
      <c r="AE104" s="80">
        <f>'book indtastning'!P103</f>
        <v>45478</v>
      </c>
      <c r="AF104" s="7"/>
      <c r="AG104" s="8"/>
      <c r="AH104" s="76"/>
      <c r="AI104" s="9"/>
      <c r="AJ104" s="16"/>
      <c r="AK104" s="78"/>
      <c r="AL104" s="10"/>
      <c r="AM104" s="12"/>
      <c r="AN104" s="15"/>
      <c r="AO104" s="14"/>
      <c r="AP104" s="11"/>
      <c r="AQ104" s="10"/>
      <c r="AR104" s="10"/>
      <c r="AS104" s="10"/>
    </row>
    <row r="105" spans="1:46" x14ac:dyDescent="0.35">
      <c r="A105" s="8">
        <f>'book indtastning'!A104</f>
        <v>0</v>
      </c>
      <c r="B105" s="6">
        <v>103</v>
      </c>
      <c r="C105" s="6" t="str">
        <f>'book indtastning'!C104</f>
        <v>Guido Grimme</v>
      </c>
      <c r="D105" s="17">
        <f>'book indtastning'!T104</f>
        <v>3</v>
      </c>
      <c r="E105" s="17">
        <f>'book indtastning'!G104</f>
        <v>1</v>
      </c>
      <c r="F105" s="92">
        <f t="shared" si="47"/>
        <v>0</v>
      </c>
      <c r="G105" s="92">
        <f t="shared" si="48"/>
        <v>367</v>
      </c>
      <c r="H105" s="92">
        <f t="shared" si="49"/>
        <v>3</v>
      </c>
      <c r="I105" s="106">
        <f t="shared" si="43"/>
        <v>1025</v>
      </c>
      <c r="J105" s="81">
        <f t="shared" si="50"/>
        <v>3075</v>
      </c>
      <c r="K105" s="93">
        <f>H105*(statestik!$E$14-statestik!$E$12)</f>
        <v>360</v>
      </c>
      <c r="L105" s="93">
        <f t="shared" si="51"/>
        <v>2715</v>
      </c>
      <c r="M105" s="8">
        <f>'book indtastning'!J104</f>
        <v>0</v>
      </c>
      <c r="N105" s="105">
        <f t="shared" si="44"/>
        <v>925</v>
      </c>
      <c r="O105" s="82">
        <f t="shared" si="52"/>
        <v>2775</v>
      </c>
      <c r="P105" s="82">
        <f>H105*(statestik!$G$14-statestik!$G$12)</f>
        <v>360</v>
      </c>
      <c r="Q105" s="82">
        <f t="shared" si="53"/>
        <v>2415</v>
      </c>
      <c r="R105" s="95">
        <f t="shared" si="54"/>
        <v>2715</v>
      </c>
      <c r="S105" s="67"/>
      <c r="T105" s="233">
        <f t="shared" si="45"/>
        <v>1025</v>
      </c>
      <c r="U105" s="70">
        <f t="shared" si="55"/>
        <v>3075</v>
      </c>
      <c r="V105" s="70">
        <f>H105*(statestik!$E$14-statestik!$E$12)</f>
        <v>360</v>
      </c>
      <c r="W105" s="70">
        <f t="shared" si="56"/>
        <v>2715</v>
      </c>
      <c r="X105" s="67" t="e">
        <f>'book indtastning'!M104</f>
        <v>#REF!</v>
      </c>
      <c r="Y105" s="234">
        <f t="shared" si="46"/>
        <v>925</v>
      </c>
      <c r="Z105" s="94">
        <f t="shared" si="57"/>
        <v>2775</v>
      </c>
      <c r="AA105" s="74">
        <f>H105*(statestik!$G$14-statestik!$G$12)</f>
        <v>360</v>
      </c>
      <c r="AB105" s="95">
        <f t="shared" si="58"/>
        <v>2415</v>
      </c>
      <c r="AC105" s="94" t="e">
        <f t="shared" si="59"/>
        <v>#REF!</v>
      </c>
      <c r="AD105" s="80">
        <f>'book indtastning'!O104</f>
        <v>45522</v>
      </c>
      <c r="AE105" s="80">
        <f>'book indtastning'!P104</f>
        <v>45525</v>
      </c>
      <c r="AF105" s="7"/>
      <c r="AG105" s="8"/>
      <c r="AH105" s="76"/>
      <c r="AI105" s="9"/>
      <c r="AJ105" s="16"/>
      <c r="AK105" s="78"/>
      <c r="AL105" s="10"/>
      <c r="AM105" s="12"/>
      <c r="AN105" s="15"/>
      <c r="AO105" s="14"/>
      <c r="AP105" s="11"/>
      <c r="AQ105" s="10"/>
      <c r="AR105" s="10"/>
      <c r="AS105" s="10"/>
    </row>
    <row r="106" spans="1:46" x14ac:dyDescent="0.35">
      <c r="A106" s="8">
        <f>'book indtastning'!A105</f>
        <v>0</v>
      </c>
      <c r="B106" s="6">
        <v>104</v>
      </c>
      <c r="C106" s="6" t="str">
        <f>'book indtastning'!C105</f>
        <v>Anders Brandtoft</v>
      </c>
      <c r="D106" s="17">
        <f>'book indtastning'!T105</f>
        <v>5</v>
      </c>
      <c r="E106" s="17">
        <f>'book indtastning'!G105</f>
        <v>1</v>
      </c>
      <c r="F106" s="92">
        <f t="shared" si="47"/>
        <v>0</v>
      </c>
      <c r="G106" s="92">
        <f t="shared" si="48"/>
        <v>301</v>
      </c>
      <c r="H106" s="92">
        <f t="shared" si="49"/>
        <v>5</v>
      </c>
      <c r="I106" s="106">
        <f t="shared" si="43"/>
        <v>1025</v>
      </c>
      <c r="J106" s="81">
        <f t="shared" si="50"/>
        <v>5125</v>
      </c>
      <c r="K106" s="93">
        <f>H106*(statestik!$E$14-statestik!$E$12)</f>
        <v>600</v>
      </c>
      <c r="L106" s="93">
        <f t="shared" si="51"/>
        <v>4525</v>
      </c>
      <c r="M106" s="8">
        <f>'book indtastning'!J105</f>
        <v>0</v>
      </c>
      <c r="N106" s="105">
        <f t="shared" si="44"/>
        <v>925</v>
      </c>
      <c r="O106" s="82">
        <f t="shared" si="52"/>
        <v>4625</v>
      </c>
      <c r="P106" s="82">
        <f>H106*(statestik!$G$14-statestik!$G$12)</f>
        <v>600</v>
      </c>
      <c r="Q106" s="82">
        <f t="shared" si="53"/>
        <v>4025</v>
      </c>
      <c r="R106" s="95">
        <f t="shared" si="54"/>
        <v>4525</v>
      </c>
      <c r="S106" s="67"/>
      <c r="T106" s="233">
        <f t="shared" si="45"/>
        <v>1025</v>
      </c>
      <c r="U106" s="70">
        <f t="shared" si="55"/>
        <v>5125</v>
      </c>
      <c r="V106" s="70">
        <f>H106*(statestik!$E$14-statestik!$E$12)</f>
        <v>600</v>
      </c>
      <c r="W106" s="70">
        <f t="shared" si="56"/>
        <v>4525</v>
      </c>
      <c r="X106" s="67" t="e">
        <f>'book indtastning'!M105</f>
        <v>#REF!</v>
      </c>
      <c r="Y106" s="234">
        <f t="shared" si="46"/>
        <v>925</v>
      </c>
      <c r="Z106" s="94">
        <f t="shared" si="57"/>
        <v>4625</v>
      </c>
      <c r="AA106" s="74">
        <f>H106*(statestik!$G$14-statestik!$G$12)</f>
        <v>600</v>
      </c>
      <c r="AB106" s="95">
        <f t="shared" si="58"/>
        <v>4025</v>
      </c>
      <c r="AC106" s="94" t="e">
        <f t="shared" si="59"/>
        <v>#REF!</v>
      </c>
      <c r="AD106" s="80">
        <f>'book indtastning'!O105</f>
        <v>45454</v>
      </c>
      <c r="AE106" s="80">
        <f>'book indtastning'!P105</f>
        <v>45459</v>
      </c>
      <c r="AF106" s="7"/>
      <c r="AG106" s="8"/>
      <c r="AH106" s="76"/>
      <c r="AI106" s="9"/>
      <c r="AJ106" s="16"/>
      <c r="AK106" s="78"/>
      <c r="AL106" s="10"/>
      <c r="AM106" s="12"/>
      <c r="AN106" s="15"/>
      <c r="AO106" s="14"/>
      <c r="AP106" s="11"/>
      <c r="AQ106" s="10"/>
      <c r="AR106" s="10"/>
      <c r="AS106" s="10"/>
    </row>
    <row r="107" spans="1:46" x14ac:dyDescent="0.35">
      <c r="A107" s="8">
        <f>'book indtastning'!A106</f>
        <v>0</v>
      </c>
      <c r="B107" s="6">
        <v>105</v>
      </c>
      <c r="C107" s="6" t="str">
        <f>'book indtastning'!C106</f>
        <v>Thomaz Gawron-Gawrzynski</v>
      </c>
      <c r="D107" s="17">
        <f>'book indtastning'!T106</f>
        <v>6</v>
      </c>
      <c r="E107" s="17">
        <f>'book indtastning'!G106</f>
        <v>0</v>
      </c>
      <c r="F107" s="92">
        <f t="shared" si="47"/>
        <v>0</v>
      </c>
      <c r="G107" s="92">
        <f t="shared" si="48"/>
        <v>374</v>
      </c>
      <c r="H107" s="92">
        <f t="shared" si="49"/>
        <v>6</v>
      </c>
      <c r="I107" s="106">
        <f t="shared" si="43"/>
        <v>1025</v>
      </c>
      <c r="J107" s="81">
        <f t="shared" si="50"/>
        <v>6150</v>
      </c>
      <c r="K107" s="93">
        <f>H107*(statestik!$E$14-statestik!$E$12)</f>
        <v>720</v>
      </c>
      <c r="L107" s="93">
        <f t="shared" si="51"/>
        <v>5430</v>
      </c>
      <c r="M107" s="8">
        <f>'book indtastning'!J106</f>
        <v>0</v>
      </c>
      <c r="N107" s="105">
        <f t="shared" si="44"/>
        <v>925</v>
      </c>
      <c r="O107" s="82">
        <f t="shared" si="52"/>
        <v>5550</v>
      </c>
      <c r="P107" s="82">
        <f>H107*(statestik!$G$14-statestik!$G$12)</f>
        <v>720</v>
      </c>
      <c r="Q107" s="82">
        <f t="shared" si="53"/>
        <v>4830</v>
      </c>
      <c r="R107" s="95">
        <f t="shared" si="54"/>
        <v>5430</v>
      </c>
      <c r="S107" s="67"/>
      <c r="T107" s="233">
        <f t="shared" si="45"/>
        <v>1025</v>
      </c>
      <c r="U107" s="70">
        <f t="shared" si="55"/>
        <v>6150</v>
      </c>
      <c r="V107" s="70">
        <f>H107*(statestik!$E$14-statestik!$E$12)</f>
        <v>720</v>
      </c>
      <c r="W107" s="70">
        <f t="shared" si="56"/>
        <v>5430</v>
      </c>
      <c r="X107" s="67" t="e">
        <f>'book indtastning'!M106</f>
        <v>#REF!</v>
      </c>
      <c r="Y107" s="234">
        <f t="shared" si="46"/>
        <v>925</v>
      </c>
      <c r="Z107" s="94">
        <f t="shared" si="57"/>
        <v>5550</v>
      </c>
      <c r="AA107" s="74">
        <f>H107*(statestik!$G$14-statestik!$G$12)</f>
        <v>720</v>
      </c>
      <c r="AB107" s="95">
        <f t="shared" si="58"/>
        <v>4830</v>
      </c>
      <c r="AC107" s="94" t="e">
        <f t="shared" si="59"/>
        <v>#REF!</v>
      </c>
      <c r="AD107" s="80">
        <f>'book indtastning'!O106</f>
        <v>45526</v>
      </c>
      <c r="AE107" s="80">
        <f>'book indtastning'!P106</f>
        <v>45532</v>
      </c>
      <c r="AF107" s="7"/>
      <c r="AG107" s="8"/>
      <c r="AH107" s="76"/>
      <c r="AI107" s="9"/>
      <c r="AJ107" s="16"/>
      <c r="AK107" s="78"/>
      <c r="AL107" s="10"/>
      <c r="AM107" s="12"/>
      <c r="AN107" s="15"/>
      <c r="AO107" s="14"/>
      <c r="AP107" s="11"/>
      <c r="AQ107" s="10"/>
      <c r="AR107" s="10"/>
      <c r="AS107" s="10"/>
    </row>
    <row r="108" spans="1:46" x14ac:dyDescent="0.35">
      <c r="A108" s="8">
        <f>'book indtastning'!A107</f>
        <v>0</v>
      </c>
      <c r="B108" s="6">
        <v>106</v>
      </c>
      <c r="C108" s="6" t="str">
        <f>'book indtastning'!C107</f>
        <v>Henrik Skydejerg Hansen</v>
      </c>
      <c r="D108" s="17">
        <f>'book indtastning'!T107</f>
        <v>7</v>
      </c>
      <c r="E108" s="17">
        <f>'book indtastning'!G107</f>
        <v>1</v>
      </c>
      <c r="F108" s="92">
        <f t="shared" si="47"/>
        <v>0</v>
      </c>
      <c r="G108" s="92">
        <f t="shared" si="48"/>
        <v>316</v>
      </c>
      <c r="H108" s="92">
        <f t="shared" si="49"/>
        <v>7</v>
      </c>
      <c r="I108" s="106">
        <f t="shared" si="43"/>
        <v>1025</v>
      </c>
      <c r="J108" s="81">
        <f t="shared" si="50"/>
        <v>7175</v>
      </c>
      <c r="K108" s="93">
        <f>H108*(statestik!$E$14-statestik!$E$12)</f>
        <v>840</v>
      </c>
      <c r="L108" s="93">
        <f t="shared" si="51"/>
        <v>6335</v>
      </c>
      <c r="M108" s="8">
        <f>'book indtastning'!J107</f>
        <v>0</v>
      </c>
      <c r="N108" s="105">
        <f t="shared" si="44"/>
        <v>925</v>
      </c>
      <c r="O108" s="82">
        <f t="shared" si="52"/>
        <v>6475</v>
      </c>
      <c r="P108" s="82">
        <f>H108*(statestik!$G$14-statestik!$G$12)</f>
        <v>840</v>
      </c>
      <c r="Q108" s="82">
        <f t="shared" si="53"/>
        <v>5635</v>
      </c>
      <c r="R108" s="95">
        <f t="shared" si="54"/>
        <v>6335</v>
      </c>
      <c r="S108" s="67"/>
      <c r="T108" s="233">
        <f t="shared" si="45"/>
        <v>1025</v>
      </c>
      <c r="U108" s="70">
        <f t="shared" si="55"/>
        <v>7175</v>
      </c>
      <c r="V108" s="70">
        <f>H108*(statestik!$E$14-statestik!$E$12)</f>
        <v>840</v>
      </c>
      <c r="W108" s="70">
        <f t="shared" si="56"/>
        <v>6335</v>
      </c>
      <c r="X108" s="67" t="e">
        <f>'book indtastning'!M107</f>
        <v>#REF!</v>
      </c>
      <c r="Y108" s="234">
        <f t="shared" si="46"/>
        <v>925</v>
      </c>
      <c r="Z108" s="94">
        <f t="shared" si="57"/>
        <v>6475</v>
      </c>
      <c r="AA108" s="74">
        <f>H108*(statestik!$G$14-statestik!$G$12)</f>
        <v>840</v>
      </c>
      <c r="AB108" s="95">
        <f t="shared" si="58"/>
        <v>5635</v>
      </c>
      <c r="AC108" s="94" t="e">
        <f t="shared" si="59"/>
        <v>#REF!</v>
      </c>
      <c r="AD108" s="80">
        <f>'book indtastning'!O107</f>
        <v>45467</v>
      </c>
      <c r="AE108" s="80">
        <f>'book indtastning'!P107</f>
        <v>45474</v>
      </c>
      <c r="AF108" s="7"/>
      <c r="AG108" s="8"/>
      <c r="AH108" s="76"/>
      <c r="AI108" s="9"/>
      <c r="AJ108" s="16"/>
      <c r="AK108" s="78"/>
      <c r="AL108" s="10"/>
      <c r="AM108" s="12"/>
      <c r="AN108" s="15"/>
      <c r="AO108" s="14"/>
      <c r="AP108" s="11"/>
      <c r="AQ108" s="10"/>
      <c r="AR108" s="10"/>
      <c r="AS108" s="10"/>
    </row>
    <row r="109" spans="1:46" x14ac:dyDescent="0.35">
      <c r="A109" s="8">
        <f>'book indtastning'!A108</f>
        <v>0</v>
      </c>
      <c r="B109" s="6">
        <v>107</v>
      </c>
      <c r="C109" s="6" t="str">
        <f>'book indtastning'!C108</f>
        <v>Susan Kierch</v>
      </c>
      <c r="D109" s="17">
        <f>'book indtastning'!T108</f>
        <v>5</v>
      </c>
      <c r="E109" s="17">
        <f>'book indtastning'!G108</f>
        <v>1</v>
      </c>
      <c r="F109" s="92">
        <f t="shared" si="47"/>
        <v>0</v>
      </c>
      <c r="G109" s="92">
        <f t="shared" si="48"/>
        <v>370</v>
      </c>
      <c r="H109" s="92">
        <f t="shared" si="49"/>
        <v>5</v>
      </c>
      <c r="I109" s="106">
        <f t="shared" si="43"/>
        <v>1025</v>
      </c>
      <c r="J109" s="81">
        <f t="shared" si="50"/>
        <v>5125</v>
      </c>
      <c r="K109" s="93">
        <f>H109*(statestik!$E$14-statestik!$E$12)</f>
        <v>600</v>
      </c>
      <c r="L109" s="93">
        <f t="shared" si="51"/>
        <v>4525</v>
      </c>
      <c r="M109" s="8">
        <f>'book indtastning'!J108</f>
        <v>0</v>
      </c>
      <c r="N109" s="105">
        <f t="shared" si="44"/>
        <v>925</v>
      </c>
      <c r="O109" s="82">
        <f t="shared" si="52"/>
        <v>4625</v>
      </c>
      <c r="P109" s="82">
        <f>H109*(statestik!$G$14-statestik!$G$12)</f>
        <v>600</v>
      </c>
      <c r="Q109" s="82">
        <f t="shared" si="53"/>
        <v>4025</v>
      </c>
      <c r="R109" s="95">
        <f t="shared" si="54"/>
        <v>4525</v>
      </c>
      <c r="S109" s="67"/>
      <c r="T109" s="233">
        <f t="shared" si="45"/>
        <v>1025</v>
      </c>
      <c r="U109" s="70">
        <f t="shared" si="55"/>
        <v>5125</v>
      </c>
      <c r="V109" s="70">
        <f>H109*(statestik!$E$14-statestik!$E$12)</f>
        <v>600</v>
      </c>
      <c r="W109" s="70">
        <f t="shared" si="56"/>
        <v>4525</v>
      </c>
      <c r="X109" s="67" t="e">
        <f>'book indtastning'!M108</f>
        <v>#REF!</v>
      </c>
      <c r="Y109" s="234">
        <f t="shared" si="46"/>
        <v>925</v>
      </c>
      <c r="Z109" s="94">
        <f t="shared" si="57"/>
        <v>4625</v>
      </c>
      <c r="AA109" s="74">
        <f>H109*(statestik!$G$14-statestik!$G$12)</f>
        <v>600</v>
      </c>
      <c r="AB109" s="95">
        <f t="shared" si="58"/>
        <v>4025</v>
      </c>
      <c r="AC109" s="94" t="e">
        <f t="shared" si="59"/>
        <v>#REF!</v>
      </c>
      <c r="AD109" s="80">
        <f>'book indtastning'!O108</f>
        <v>45523</v>
      </c>
      <c r="AE109" s="80">
        <f>'book indtastning'!P108</f>
        <v>45528</v>
      </c>
      <c r="AF109" s="7"/>
      <c r="AG109" s="8"/>
      <c r="AH109" s="76"/>
      <c r="AI109" s="9"/>
      <c r="AJ109" s="16"/>
      <c r="AK109" s="78"/>
      <c r="AL109" s="10"/>
      <c r="AM109" s="12"/>
      <c r="AN109" s="15"/>
      <c r="AO109" s="14"/>
      <c r="AP109" s="11"/>
      <c r="AQ109" s="10"/>
      <c r="AR109" s="10"/>
      <c r="AS109" s="10"/>
    </row>
    <row r="110" spans="1:46" x14ac:dyDescent="0.35">
      <c r="A110" s="8">
        <f>'book indtastning'!A109</f>
        <v>0</v>
      </c>
      <c r="B110" s="6">
        <v>108</v>
      </c>
      <c r="C110" s="6" t="str">
        <f>'book indtastning'!C109</f>
        <v>Peter Lindermann</v>
      </c>
      <c r="D110" s="17">
        <f>'book indtastning'!T109</f>
        <v>3</v>
      </c>
      <c r="E110" s="17">
        <f>'book indtastning'!G109</f>
        <v>1</v>
      </c>
      <c r="F110" s="92">
        <f t="shared" si="47"/>
        <v>24</v>
      </c>
      <c r="G110" s="92">
        <f t="shared" si="48"/>
        <v>274</v>
      </c>
      <c r="H110" s="92">
        <f t="shared" si="49"/>
        <v>3</v>
      </c>
      <c r="I110" s="106">
        <f t="shared" si="43"/>
        <v>1025</v>
      </c>
      <c r="J110" s="81">
        <f t="shared" si="50"/>
        <v>3075</v>
      </c>
      <c r="K110" s="93">
        <f>H110*(statestik!$E$14-statestik!$E$12)</f>
        <v>360</v>
      </c>
      <c r="L110" s="93">
        <f t="shared" si="51"/>
        <v>2715</v>
      </c>
      <c r="M110" s="8">
        <f>'book indtastning'!J109</f>
        <v>0</v>
      </c>
      <c r="N110" s="105">
        <f t="shared" si="44"/>
        <v>925</v>
      </c>
      <c r="O110" s="82">
        <f t="shared" si="52"/>
        <v>2775</v>
      </c>
      <c r="P110" s="82">
        <f>H110*(statestik!$G$14-statestik!$G$12)</f>
        <v>360</v>
      </c>
      <c r="Q110" s="82">
        <f t="shared" si="53"/>
        <v>2415</v>
      </c>
      <c r="R110" s="95">
        <f t="shared" si="54"/>
        <v>2715</v>
      </c>
      <c r="S110" s="67"/>
      <c r="T110" s="233">
        <f t="shared" si="45"/>
        <v>1025</v>
      </c>
      <c r="U110" s="70">
        <f t="shared" si="55"/>
        <v>3075</v>
      </c>
      <c r="V110" s="70">
        <f>H110*(statestik!$E$14-statestik!$E$12)</f>
        <v>360</v>
      </c>
      <c r="W110" s="70">
        <f t="shared" si="56"/>
        <v>2715</v>
      </c>
      <c r="X110" s="67" t="e">
        <f>'book indtastning'!M109</f>
        <v>#REF!</v>
      </c>
      <c r="Y110" s="234">
        <f t="shared" si="46"/>
        <v>925</v>
      </c>
      <c r="Z110" s="94">
        <f t="shared" si="57"/>
        <v>2775</v>
      </c>
      <c r="AA110" s="74">
        <f>H110*(statestik!$G$14-statestik!$G$12)</f>
        <v>360</v>
      </c>
      <c r="AB110" s="95">
        <f t="shared" si="58"/>
        <v>2415</v>
      </c>
      <c r="AC110" s="94" t="e">
        <f t="shared" si="59"/>
        <v>#REF!</v>
      </c>
      <c r="AD110" s="80">
        <f>'book indtastning'!O109</f>
        <v>45429</v>
      </c>
      <c r="AE110" s="80">
        <f>'book indtastning'!P109</f>
        <v>45432</v>
      </c>
      <c r="AF110" s="7"/>
      <c r="AG110" s="8"/>
      <c r="AH110" s="76"/>
      <c r="AI110" s="9"/>
      <c r="AJ110" s="16"/>
      <c r="AK110" s="78"/>
      <c r="AL110" s="10"/>
      <c r="AM110" s="12"/>
      <c r="AN110" s="15"/>
      <c r="AO110" s="14"/>
      <c r="AP110" s="11"/>
      <c r="AQ110" s="10"/>
      <c r="AR110" s="10"/>
      <c r="AS110" s="10"/>
    </row>
    <row r="111" spans="1:46" x14ac:dyDescent="0.35">
      <c r="A111" s="8">
        <f>'book indtastning'!A110</f>
        <v>0</v>
      </c>
      <c r="B111" s="6">
        <v>109</v>
      </c>
      <c r="C111" s="6" t="str">
        <f>'book indtastning'!C110</f>
        <v>Ander Poul Hansen</v>
      </c>
      <c r="D111" s="17">
        <f>'book indtastning'!T110</f>
        <v>2</v>
      </c>
      <c r="E111" s="17">
        <f>'book indtastning'!G110</f>
        <v>1</v>
      </c>
      <c r="F111" s="92">
        <f t="shared" si="47"/>
        <v>38</v>
      </c>
      <c r="G111" s="92">
        <f t="shared" si="48"/>
        <v>259</v>
      </c>
      <c r="H111" s="92">
        <f t="shared" si="49"/>
        <v>2</v>
      </c>
      <c r="I111" s="106">
        <f t="shared" si="43"/>
        <v>1025</v>
      </c>
      <c r="J111" s="81">
        <f t="shared" si="50"/>
        <v>2050</v>
      </c>
      <c r="K111" s="93">
        <f>H111*(statestik!$E$14-statestik!$E$12)</f>
        <v>240</v>
      </c>
      <c r="L111" s="93">
        <f t="shared" si="51"/>
        <v>1810</v>
      </c>
      <c r="M111" s="8">
        <f>'book indtastning'!J110</f>
        <v>0</v>
      </c>
      <c r="N111" s="105">
        <f t="shared" si="44"/>
        <v>925</v>
      </c>
      <c r="O111" s="82">
        <f t="shared" si="52"/>
        <v>1850</v>
      </c>
      <c r="P111" s="82">
        <f>H111*(statestik!$G$14-statestik!$G$12)</f>
        <v>240</v>
      </c>
      <c r="Q111" s="82">
        <f t="shared" si="53"/>
        <v>1610</v>
      </c>
      <c r="R111" s="95">
        <f t="shared" si="54"/>
        <v>1810</v>
      </c>
      <c r="S111" s="67"/>
      <c r="T111" s="233">
        <f t="shared" si="45"/>
        <v>1025</v>
      </c>
      <c r="U111" s="70">
        <f t="shared" si="55"/>
        <v>2050</v>
      </c>
      <c r="V111" s="70">
        <f>H111*(statestik!$E$14-statestik!$E$12)</f>
        <v>240</v>
      </c>
      <c r="W111" s="70">
        <f t="shared" si="56"/>
        <v>1810</v>
      </c>
      <c r="X111" s="67" t="e">
        <f>'book indtastning'!M110</f>
        <v>#REF!</v>
      </c>
      <c r="Y111" s="234">
        <f t="shared" si="46"/>
        <v>925</v>
      </c>
      <c r="Z111" s="94">
        <f t="shared" si="57"/>
        <v>1850</v>
      </c>
      <c r="AA111" s="74">
        <f>H111*(statestik!$G$14-statestik!$G$12)</f>
        <v>240</v>
      </c>
      <c r="AB111" s="95">
        <f t="shared" si="58"/>
        <v>1610</v>
      </c>
      <c r="AC111" s="94" t="e">
        <f t="shared" si="59"/>
        <v>#REF!</v>
      </c>
      <c r="AD111" s="80">
        <f>'book indtastning'!O110</f>
        <v>45415</v>
      </c>
      <c r="AE111" s="80">
        <f>'book indtastning'!P110</f>
        <v>45417</v>
      </c>
      <c r="AF111" s="7"/>
      <c r="AG111" s="8"/>
      <c r="AH111" s="76"/>
      <c r="AI111" s="9"/>
      <c r="AJ111" s="16"/>
      <c r="AK111" s="78"/>
      <c r="AL111" s="10"/>
      <c r="AM111" s="12"/>
      <c r="AN111" s="15"/>
      <c r="AO111" s="14"/>
      <c r="AP111" s="11"/>
      <c r="AQ111" s="10"/>
      <c r="AR111" s="10"/>
      <c r="AS111" s="10"/>
    </row>
    <row r="112" spans="1:46" x14ac:dyDescent="0.35">
      <c r="A112" s="8">
        <f>'book indtastning'!A111</f>
        <v>0</v>
      </c>
      <c r="B112" s="6">
        <v>110</v>
      </c>
      <c r="C112" s="6" t="str">
        <f>'book indtastning'!C111</f>
        <v>Grethe &amp; Birger Lindberg Skov</v>
      </c>
      <c r="D112" s="17">
        <f>'book indtastning'!T111</f>
        <v>3</v>
      </c>
      <c r="E112" s="17">
        <f>'book indtastning'!G111</f>
        <v>1</v>
      </c>
      <c r="F112" s="92">
        <f t="shared" si="47"/>
        <v>0</v>
      </c>
      <c r="G112" s="92">
        <f t="shared" si="48"/>
        <v>312</v>
      </c>
      <c r="H112" s="92">
        <f t="shared" si="49"/>
        <v>3</v>
      </c>
      <c r="I112" s="106">
        <f t="shared" si="43"/>
        <v>1025</v>
      </c>
      <c r="J112" s="81">
        <f t="shared" si="50"/>
        <v>3075</v>
      </c>
      <c r="K112" s="93">
        <f>H112*(statestik!$E$14-statestik!$E$12)</f>
        <v>360</v>
      </c>
      <c r="L112" s="93">
        <f t="shared" si="51"/>
        <v>2715</v>
      </c>
      <c r="M112" s="8">
        <f>'book indtastning'!J111</f>
        <v>0</v>
      </c>
      <c r="N112" s="105">
        <f t="shared" si="44"/>
        <v>925</v>
      </c>
      <c r="O112" s="82">
        <f t="shared" si="52"/>
        <v>2775</v>
      </c>
      <c r="P112" s="82">
        <f>H112*(statestik!$G$14-statestik!$G$12)</f>
        <v>360</v>
      </c>
      <c r="Q112" s="82">
        <f t="shared" si="53"/>
        <v>2415</v>
      </c>
      <c r="R112" s="95">
        <f t="shared" si="54"/>
        <v>2715</v>
      </c>
      <c r="S112" s="67"/>
      <c r="T112" s="233">
        <f t="shared" si="45"/>
        <v>1025</v>
      </c>
      <c r="U112" s="70">
        <f t="shared" si="55"/>
        <v>3075</v>
      </c>
      <c r="V112" s="70">
        <f>H112*(statestik!$E$14-statestik!$E$12)</f>
        <v>360</v>
      </c>
      <c r="W112" s="70">
        <f t="shared" si="56"/>
        <v>2715</v>
      </c>
      <c r="X112" s="67" t="e">
        <f>'book indtastning'!M111</f>
        <v>#REF!</v>
      </c>
      <c r="Y112" s="234">
        <f t="shared" si="46"/>
        <v>925</v>
      </c>
      <c r="Z112" s="94">
        <f t="shared" si="57"/>
        <v>2775</v>
      </c>
      <c r="AA112" s="74">
        <f>H112*(statestik!$G$14-statestik!$G$12)</f>
        <v>360</v>
      </c>
      <c r="AB112" s="95">
        <f t="shared" si="58"/>
        <v>2415</v>
      </c>
      <c r="AC112" s="94" t="e">
        <f t="shared" si="59"/>
        <v>#REF!</v>
      </c>
      <c r="AD112" s="80">
        <f>'book indtastning'!O111</f>
        <v>45467</v>
      </c>
      <c r="AE112" s="80">
        <f>'book indtastning'!P111</f>
        <v>45470</v>
      </c>
      <c r="AF112" s="7"/>
      <c r="AG112" s="8"/>
      <c r="AH112" s="76"/>
      <c r="AI112" s="9"/>
      <c r="AJ112" s="16"/>
      <c r="AK112" s="78"/>
      <c r="AL112" s="10"/>
      <c r="AM112" s="12"/>
      <c r="AN112" s="15"/>
      <c r="AO112" s="14"/>
      <c r="AP112" s="11"/>
      <c r="AQ112" s="10"/>
      <c r="AR112" s="10"/>
      <c r="AS112" s="10"/>
    </row>
    <row r="113" spans="1:45" x14ac:dyDescent="0.35">
      <c r="A113" s="8">
        <f>'book indtastning'!A112</f>
        <v>0</v>
      </c>
      <c r="B113" s="6">
        <v>111</v>
      </c>
      <c r="C113" s="6" t="str">
        <f>'book indtastning'!C112</f>
        <v>Ulli Rettenmaier</v>
      </c>
      <c r="D113" s="17">
        <f>'book indtastning'!T112</f>
        <v>7</v>
      </c>
      <c r="E113" s="17">
        <f>'book indtastning'!G112</f>
        <v>1</v>
      </c>
      <c r="F113" s="92">
        <f t="shared" si="47"/>
        <v>0</v>
      </c>
      <c r="G113" s="92">
        <f t="shared" si="48"/>
        <v>393</v>
      </c>
      <c r="H113" s="92">
        <f t="shared" si="49"/>
        <v>7</v>
      </c>
      <c r="I113" s="106">
        <f t="shared" si="43"/>
        <v>1025</v>
      </c>
      <c r="J113" s="81">
        <f t="shared" si="50"/>
        <v>7175</v>
      </c>
      <c r="K113" s="93">
        <f>H113*(statestik!$E$14-statestik!$E$12)</f>
        <v>840</v>
      </c>
      <c r="L113" s="93">
        <f t="shared" si="51"/>
        <v>6335</v>
      </c>
      <c r="M113" s="8" t="str">
        <f>'book indtastning'!J112</f>
        <v>ja</v>
      </c>
      <c r="N113" s="105">
        <f t="shared" si="44"/>
        <v>925</v>
      </c>
      <c r="O113" s="82">
        <f t="shared" si="52"/>
        <v>6475</v>
      </c>
      <c r="P113" s="82">
        <f>H113*(statestik!$G$14-statestik!$G$12)</f>
        <v>840</v>
      </c>
      <c r="Q113" s="82">
        <f t="shared" si="53"/>
        <v>5635</v>
      </c>
      <c r="R113" s="95">
        <f t="shared" si="54"/>
        <v>6335</v>
      </c>
      <c r="S113" s="67"/>
      <c r="T113" s="233">
        <f t="shared" si="45"/>
        <v>1025</v>
      </c>
      <c r="U113" s="70">
        <f t="shared" si="55"/>
        <v>7175</v>
      </c>
      <c r="V113" s="70">
        <f>H113*(statestik!$E$14-statestik!$E$12)</f>
        <v>840</v>
      </c>
      <c r="W113" s="70">
        <f t="shared" si="56"/>
        <v>6335</v>
      </c>
      <c r="X113" s="67" t="e">
        <f>'book indtastning'!M112</f>
        <v>#REF!</v>
      </c>
      <c r="Y113" s="234">
        <f t="shared" si="46"/>
        <v>925</v>
      </c>
      <c r="Z113" s="94">
        <f t="shared" si="57"/>
        <v>6475</v>
      </c>
      <c r="AA113" s="74">
        <f>H113*(statestik!$G$14-statestik!$G$12)</f>
        <v>840</v>
      </c>
      <c r="AB113" s="95">
        <f t="shared" si="58"/>
        <v>5635</v>
      </c>
      <c r="AC113" s="94" t="e">
        <f t="shared" si="59"/>
        <v>#REF!</v>
      </c>
      <c r="AD113" s="80">
        <f>'book indtastning'!O112</f>
        <v>45544</v>
      </c>
      <c r="AE113" s="80">
        <f>'book indtastning'!P112</f>
        <v>45551</v>
      </c>
      <c r="AF113" s="7"/>
      <c r="AG113" s="8"/>
      <c r="AH113" s="76"/>
      <c r="AI113" s="9"/>
      <c r="AJ113" s="16"/>
      <c r="AK113" s="78"/>
      <c r="AL113" s="10"/>
      <c r="AM113" s="12"/>
      <c r="AN113" s="15"/>
      <c r="AO113" s="14"/>
      <c r="AP113" s="11"/>
      <c r="AQ113" s="10"/>
      <c r="AR113" s="10"/>
      <c r="AS113" s="10"/>
    </row>
    <row r="114" spans="1:45" x14ac:dyDescent="0.35">
      <c r="A114" s="8">
        <f>'book indtastning'!A113</f>
        <v>0</v>
      </c>
      <c r="B114" s="6">
        <v>112</v>
      </c>
      <c r="C114" s="6" t="str">
        <f>'book indtastning'!C113</f>
        <v>Henrik Larsen</v>
      </c>
      <c r="D114" s="17">
        <f>'book indtastning'!T113</f>
        <v>2</v>
      </c>
      <c r="E114" s="17">
        <f>'book indtastning'!G113</f>
        <v>1</v>
      </c>
      <c r="F114" s="92">
        <f t="shared" si="47"/>
        <v>24</v>
      </c>
      <c r="G114" s="92">
        <f t="shared" si="48"/>
        <v>273</v>
      </c>
      <c r="H114" s="92">
        <f t="shared" si="49"/>
        <v>2</v>
      </c>
      <c r="I114" s="106">
        <f t="shared" si="43"/>
        <v>1025</v>
      </c>
      <c r="J114" s="81">
        <f t="shared" si="50"/>
        <v>2050</v>
      </c>
      <c r="K114" s="93">
        <f>H114*(statestik!$E$14-statestik!$E$12)</f>
        <v>240</v>
      </c>
      <c r="L114" s="93">
        <f t="shared" si="51"/>
        <v>1810</v>
      </c>
      <c r="M114" s="8">
        <f>'book indtastning'!J113</f>
        <v>0</v>
      </c>
      <c r="N114" s="105">
        <f t="shared" si="44"/>
        <v>925</v>
      </c>
      <c r="O114" s="82">
        <f t="shared" si="52"/>
        <v>1850</v>
      </c>
      <c r="P114" s="82">
        <f>H114*(statestik!$G$14-statestik!$G$12)</f>
        <v>240</v>
      </c>
      <c r="Q114" s="82">
        <f t="shared" si="53"/>
        <v>1610</v>
      </c>
      <c r="R114" s="95">
        <f t="shared" si="54"/>
        <v>1810</v>
      </c>
      <c r="S114" s="67"/>
      <c r="T114" s="233">
        <f t="shared" si="45"/>
        <v>1025</v>
      </c>
      <c r="U114" s="70">
        <f t="shared" si="55"/>
        <v>2050</v>
      </c>
      <c r="V114" s="70">
        <f>H114*(statestik!$E$14-statestik!$E$12)</f>
        <v>240</v>
      </c>
      <c r="W114" s="70">
        <f t="shared" si="56"/>
        <v>1810</v>
      </c>
      <c r="X114" s="67" t="e">
        <f>'book indtastning'!M113</f>
        <v>#REF!</v>
      </c>
      <c r="Y114" s="234">
        <f t="shared" si="46"/>
        <v>925</v>
      </c>
      <c r="Z114" s="94">
        <f t="shared" si="57"/>
        <v>1850</v>
      </c>
      <c r="AA114" s="74">
        <f>H114*(statestik!$G$14-statestik!$G$12)</f>
        <v>240</v>
      </c>
      <c r="AB114" s="95">
        <f t="shared" si="58"/>
        <v>1610</v>
      </c>
      <c r="AC114" s="94" t="e">
        <f t="shared" si="59"/>
        <v>#REF!</v>
      </c>
      <c r="AD114" s="80">
        <f>'book indtastning'!O113</f>
        <v>45429</v>
      </c>
      <c r="AE114" s="80">
        <f>'book indtastning'!P113</f>
        <v>45431</v>
      </c>
      <c r="AF114" s="7"/>
      <c r="AG114" s="8"/>
      <c r="AH114" s="76"/>
      <c r="AI114" s="9"/>
      <c r="AJ114" s="16"/>
      <c r="AK114" s="78"/>
      <c r="AL114" s="10"/>
      <c r="AM114" s="12"/>
      <c r="AN114" s="15"/>
      <c r="AO114" s="14"/>
      <c r="AP114" s="11"/>
      <c r="AQ114" s="10"/>
      <c r="AR114" s="10"/>
      <c r="AS114" s="10"/>
    </row>
    <row r="115" spans="1:45" x14ac:dyDescent="0.35">
      <c r="A115" s="8">
        <f>'book indtastning'!A114</f>
        <v>0</v>
      </c>
      <c r="B115" s="6">
        <v>113</v>
      </c>
      <c r="C115" s="6" t="str">
        <f>'book indtastning'!C114</f>
        <v>Birgith Fernqvist</v>
      </c>
      <c r="D115" s="17">
        <f>'book indtastning'!T114</f>
        <v>2</v>
      </c>
      <c r="E115" s="17">
        <f>'book indtastning'!G114</f>
        <v>1</v>
      </c>
      <c r="F115" s="92">
        <f t="shared" si="47"/>
        <v>0</v>
      </c>
      <c r="G115" s="92">
        <f t="shared" si="48"/>
        <v>344</v>
      </c>
      <c r="H115" s="92">
        <f t="shared" si="49"/>
        <v>2</v>
      </c>
      <c r="I115" s="106">
        <f t="shared" si="43"/>
        <v>1025</v>
      </c>
      <c r="J115" s="81">
        <f t="shared" si="50"/>
        <v>2050</v>
      </c>
      <c r="K115" s="93">
        <f>H115*(statestik!$E$14-statestik!$E$12)</f>
        <v>240</v>
      </c>
      <c r="L115" s="93">
        <f t="shared" si="51"/>
        <v>1810</v>
      </c>
      <c r="M115" s="8">
        <f>'book indtastning'!J114</f>
        <v>0</v>
      </c>
      <c r="N115" s="105">
        <f t="shared" si="44"/>
        <v>925</v>
      </c>
      <c r="O115" s="82">
        <f t="shared" si="52"/>
        <v>1850</v>
      </c>
      <c r="P115" s="82">
        <f>H115*(statestik!$G$14-statestik!$G$12)</f>
        <v>240</v>
      </c>
      <c r="Q115" s="82">
        <f t="shared" si="53"/>
        <v>1610</v>
      </c>
      <c r="R115" s="95">
        <f t="shared" si="54"/>
        <v>1810</v>
      </c>
      <c r="S115" s="67"/>
      <c r="T115" s="233">
        <f t="shared" si="45"/>
        <v>1025</v>
      </c>
      <c r="U115" s="70">
        <f t="shared" si="55"/>
        <v>2050</v>
      </c>
      <c r="V115" s="70">
        <f>H115*(statestik!$E$14-statestik!$E$12)</f>
        <v>240</v>
      </c>
      <c r="W115" s="70">
        <f t="shared" si="56"/>
        <v>1810</v>
      </c>
      <c r="X115" s="67" t="e">
        <f>'book indtastning'!M114</f>
        <v>#REF!</v>
      </c>
      <c r="Y115" s="234">
        <f t="shared" si="46"/>
        <v>925</v>
      </c>
      <c r="Z115" s="94">
        <f t="shared" si="57"/>
        <v>1850</v>
      </c>
      <c r="AA115" s="74">
        <f>H115*(statestik!$G$14-statestik!$G$12)</f>
        <v>240</v>
      </c>
      <c r="AB115" s="95">
        <f t="shared" si="58"/>
        <v>1610</v>
      </c>
      <c r="AC115" s="94" t="e">
        <f t="shared" si="59"/>
        <v>#REF!</v>
      </c>
      <c r="AD115" s="80">
        <f>'book indtastning'!O114</f>
        <v>45500</v>
      </c>
      <c r="AE115" s="80">
        <f>'book indtastning'!P114</f>
        <v>45502</v>
      </c>
      <c r="AF115" s="7"/>
      <c r="AG115" s="8"/>
      <c r="AH115" s="76"/>
      <c r="AI115" s="9"/>
      <c r="AJ115" s="16"/>
      <c r="AK115" s="78"/>
      <c r="AL115" s="10"/>
      <c r="AM115" s="12"/>
      <c r="AN115" s="15"/>
      <c r="AO115" s="14"/>
      <c r="AP115" s="11"/>
      <c r="AQ115" s="10"/>
      <c r="AR115" s="10"/>
      <c r="AS115" s="10"/>
    </row>
    <row r="116" spans="1:45" x14ac:dyDescent="0.35">
      <c r="A116" s="8">
        <f>'book indtastning'!A115</f>
        <v>0</v>
      </c>
      <c r="B116" s="6">
        <v>114</v>
      </c>
      <c r="C116" s="6" t="str">
        <f>'book indtastning'!C115</f>
        <v>Bjarne Jørgensen</v>
      </c>
      <c r="D116" s="17">
        <f>'book indtastning'!T115</f>
        <v>3</v>
      </c>
      <c r="E116" s="17">
        <f>'book indtastning'!G115</f>
        <v>1</v>
      </c>
      <c r="F116" s="92">
        <f t="shared" si="47"/>
        <v>3</v>
      </c>
      <c r="G116" s="92">
        <f t="shared" si="48"/>
        <v>295</v>
      </c>
      <c r="H116" s="92">
        <f t="shared" si="49"/>
        <v>3</v>
      </c>
      <c r="I116" s="106">
        <f t="shared" si="43"/>
        <v>1025</v>
      </c>
      <c r="J116" s="81">
        <f t="shared" si="50"/>
        <v>3075</v>
      </c>
      <c r="K116" s="93">
        <f>H116*(statestik!$E$14-statestik!$E$12)</f>
        <v>360</v>
      </c>
      <c r="L116" s="93">
        <f t="shared" si="51"/>
        <v>2715</v>
      </c>
      <c r="M116" s="8">
        <f>'book indtastning'!J115</f>
        <v>0</v>
      </c>
      <c r="N116" s="105">
        <f t="shared" si="44"/>
        <v>925</v>
      </c>
      <c r="O116" s="82">
        <f t="shared" si="52"/>
        <v>2775</v>
      </c>
      <c r="P116" s="82">
        <f>H116*(statestik!$G$14-statestik!$G$12)</f>
        <v>360</v>
      </c>
      <c r="Q116" s="82">
        <f t="shared" si="53"/>
        <v>2415</v>
      </c>
      <c r="R116" s="95">
        <f t="shared" si="54"/>
        <v>2715</v>
      </c>
      <c r="S116" s="67"/>
      <c r="T116" s="233">
        <f t="shared" si="45"/>
        <v>1025</v>
      </c>
      <c r="U116" s="70">
        <f t="shared" si="55"/>
        <v>3075</v>
      </c>
      <c r="V116" s="70">
        <f>H116*(statestik!$E$14-statestik!$E$12)</f>
        <v>360</v>
      </c>
      <c r="W116" s="70">
        <f t="shared" si="56"/>
        <v>2715</v>
      </c>
      <c r="X116" s="67" t="e">
        <f>'book indtastning'!M115</f>
        <v>#REF!</v>
      </c>
      <c r="Y116" s="234">
        <f t="shared" si="46"/>
        <v>925</v>
      </c>
      <c r="Z116" s="94">
        <f t="shared" si="57"/>
        <v>2775</v>
      </c>
      <c r="AA116" s="74">
        <f>H116*(statestik!$G$14-statestik!$G$12)</f>
        <v>360</v>
      </c>
      <c r="AB116" s="95">
        <f t="shared" si="58"/>
        <v>2415</v>
      </c>
      <c r="AC116" s="94" t="e">
        <f t="shared" si="59"/>
        <v>#REF!</v>
      </c>
      <c r="AD116" s="80">
        <f>'book indtastning'!O115</f>
        <v>45450</v>
      </c>
      <c r="AE116" s="80">
        <f>'book indtastning'!P115</f>
        <v>45453</v>
      </c>
      <c r="AF116" s="7"/>
      <c r="AG116" s="8"/>
      <c r="AH116" s="76"/>
      <c r="AI116" s="9"/>
      <c r="AJ116" s="16"/>
      <c r="AK116" s="78"/>
      <c r="AL116" s="10"/>
      <c r="AM116" s="12"/>
      <c r="AN116" s="15"/>
      <c r="AO116" s="14"/>
      <c r="AP116" s="11"/>
      <c r="AQ116" s="10"/>
      <c r="AR116" s="10"/>
      <c r="AS116" s="10"/>
    </row>
    <row r="117" spans="1:45" x14ac:dyDescent="0.35">
      <c r="A117" s="8">
        <f>'book indtastning'!A116</f>
        <v>0</v>
      </c>
      <c r="B117" s="6">
        <v>115</v>
      </c>
      <c r="C117" s="6" t="str">
        <f>'book indtastning'!C116</f>
        <v>Lilian Jørgensen</v>
      </c>
      <c r="D117" s="17">
        <f>'book indtastning'!T116</f>
        <v>3</v>
      </c>
      <c r="E117" s="17">
        <f>'book indtastning'!G116</f>
        <v>2</v>
      </c>
      <c r="F117" s="92">
        <f t="shared" si="47"/>
        <v>2</v>
      </c>
      <c r="G117" s="92">
        <f t="shared" si="48"/>
        <v>296</v>
      </c>
      <c r="H117" s="92">
        <f t="shared" si="49"/>
        <v>3</v>
      </c>
      <c r="I117" s="106">
        <f t="shared" si="43"/>
        <v>1025</v>
      </c>
      <c r="J117" s="81">
        <f t="shared" si="50"/>
        <v>3075</v>
      </c>
      <c r="K117" s="93">
        <f>H117*(statestik!$E$14-statestik!$E$12)</f>
        <v>360</v>
      </c>
      <c r="L117" s="93">
        <f t="shared" si="51"/>
        <v>2715</v>
      </c>
      <c r="M117" s="8">
        <f>'book indtastning'!J116</f>
        <v>0</v>
      </c>
      <c r="N117" s="105">
        <f t="shared" si="44"/>
        <v>925</v>
      </c>
      <c r="O117" s="82">
        <f t="shared" si="52"/>
        <v>2775</v>
      </c>
      <c r="P117" s="82">
        <f>H117*(statestik!$G$14-statestik!$G$12)</f>
        <v>360</v>
      </c>
      <c r="Q117" s="82">
        <f t="shared" si="53"/>
        <v>2415</v>
      </c>
      <c r="R117" s="95">
        <f t="shared" si="54"/>
        <v>2715</v>
      </c>
      <c r="S117" s="67"/>
      <c r="T117" s="233">
        <f t="shared" si="45"/>
        <v>1025</v>
      </c>
      <c r="U117" s="70">
        <f t="shared" si="55"/>
        <v>3075</v>
      </c>
      <c r="V117" s="70">
        <f>H117*(statestik!$E$14-statestik!$E$12)</f>
        <v>360</v>
      </c>
      <c r="W117" s="70">
        <f t="shared" si="56"/>
        <v>2715</v>
      </c>
      <c r="X117" s="67" t="e">
        <f>'book indtastning'!M116</f>
        <v>#REF!</v>
      </c>
      <c r="Y117" s="234">
        <f t="shared" si="46"/>
        <v>925</v>
      </c>
      <c r="Z117" s="94">
        <f t="shared" si="57"/>
        <v>2775</v>
      </c>
      <c r="AA117" s="74">
        <f>H117*(statestik!$G$14-statestik!$G$12)</f>
        <v>360</v>
      </c>
      <c r="AB117" s="95">
        <f t="shared" si="58"/>
        <v>2415</v>
      </c>
      <c r="AC117" s="94" t="e">
        <f t="shared" si="59"/>
        <v>#REF!</v>
      </c>
      <c r="AD117" s="80">
        <f>'book indtastning'!O116</f>
        <v>45451</v>
      </c>
      <c r="AE117" s="80">
        <f>'book indtastning'!P116</f>
        <v>45454</v>
      </c>
      <c r="AF117" s="7"/>
      <c r="AG117" s="8"/>
      <c r="AH117" s="76"/>
      <c r="AI117" s="9"/>
      <c r="AJ117" s="16"/>
      <c r="AK117" s="78"/>
      <c r="AL117" s="10"/>
      <c r="AM117" s="12"/>
      <c r="AN117" s="15"/>
      <c r="AO117" s="14"/>
      <c r="AP117" s="11"/>
      <c r="AQ117" s="10"/>
      <c r="AR117" s="10"/>
      <c r="AS117" s="10"/>
    </row>
    <row r="118" spans="1:45" x14ac:dyDescent="0.35">
      <c r="A118" s="8">
        <f>'book indtastning'!A117</f>
        <v>0</v>
      </c>
      <c r="B118" s="6">
        <v>116</v>
      </c>
      <c r="C118" s="6" t="str">
        <f>'book indtastning'!C117</f>
        <v>Alice Lydia Andersen</v>
      </c>
      <c r="D118" s="17">
        <f>'book indtastning'!T117</f>
        <v>5</v>
      </c>
      <c r="E118" s="17">
        <f>'book indtastning'!G117</f>
        <v>1</v>
      </c>
      <c r="F118" s="92">
        <f t="shared" si="47"/>
        <v>0</v>
      </c>
      <c r="G118" s="92">
        <f t="shared" si="48"/>
        <v>390</v>
      </c>
      <c r="H118" s="92">
        <f t="shared" si="49"/>
        <v>5</v>
      </c>
      <c r="I118" s="106">
        <f t="shared" si="43"/>
        <v>1025</v>
      </c>
      <c r="J118" s="81">
        <f t="shared" si="50"/>
        <v>5125</v>
      </c>
      <c r="K118" s="93">
        <f>H118*(statestik!$E$14-statestik!$E$12)</f>
        <v>600</v>
      </c>
      <c r="L118" s="93">
        <f t="shared" si="51"/>
        <v>4525</v>
      </c>
      <c r="M118" s="8" t="str">
        <f>'book indtastning'!J117</f>
        <v>nej</v>
      </c>
      <c r="N118" s="105">
        <f t="shared" si="44"/>
        <v>925</v>
      </c>
      <c r="O118" s="82">
        <f t="shared" si="52"/>
        <v>4625</v>
      </c>
      <c r="P118" s="82">
        <f>H118*(statestik!$G$14-statestik!$G$12)</f>
        <v>600</v>
      </c>
      <c r="Q118" s="82">
        <f t="shared" si="53"/>
        <v>4025</v>
      </c>
      <c r="R118" s="95">
        <f t="shared" si="54"/>
        <v>4525</v>
      </c>
      <c r="S118" s="67"/>
      <c r="T118" s="233">
        <f t="shared" si="45"/>
        <v>1025</v>
      </c>
      <c r="U118" s="70">
        <f t="shared" si="55"/>
        <v>5125</v>
      </c>
      <c r="V118" s="70">
        <f>H118*(statestik!$E$14-statestik!$E$12)</f>
        <v>600</v>
      </c>
      <c r="W118" s="70">
        <f t="shared" si="56"/>
        <v>4525</v>
      </c>
      <c r="X118" s="67" t="e">
        <f>'book indtastning'!M117</f>
        <v>#REF!</v>
      </c>
      <c r="Y118" s="234">
        <f t="shared" si="46"/>
        <v>925</v>
      </c>
      <c r="Z118" s="94">
        <f t="shared" si="57"/>
        <v>4625</v>
      </c>
      <c r="AA118" s="74">
        <f>H118*(statestik!$G$14-statestik!$G$12)</f>
        <v>600</v>
      </c>
      <c r="AB118" s="95">
        <f t="shared" si="58"/>
        <v>4025</v>
      </c>
      <c r="AC118" s="94" t="e">
        <f t="shared" si="59"/>
        <v>#REF!</v>
      </c>
      <c r="AD118" s="80">
        <f>'book indtastning'!O117</f>
        <v>45543</v>
      </c>
      <c r="AE118" s="80">
        <f>'book indtastning'!P117</f>
        <v>45548</v>
      </c>
      <c r="AF118" s="7"/>
      <c r="AG118" s="8"/>
      <c r="AH118" s="76"/>
      <c r="AI118" s="9"/>
      <c r="AJ118" s="16"/>
      <c r="AK118" s="78"/>
      <c r="AL118" s="10"/>
      <c r="AM118" s="12"/>
      <c r="AN118" s="15"/>
      <c r="AO118" s="14"/>
      <c r="AP118" s="11"/>
      <c r="AQ118" s="10"/>
      <c r="AR118" s="10"/>
      <c r="AS118" s="10"/>
    </row>
    <row r="119" spans="1:45" x14ac:dyDescent="0.35">
      <c r="A119" s="8">
        <f>'book indtastning'!A118</f>
        <v>0</v>
      </c>
      <c r="B119" s="6">
        <v>117</v>
      </c>
      <c r="C119" s="6" t="str">
        <f>'book indtastning'!C118</f>
        <v>Kim Teglberg</v>
      </c>
      <c r="D119" s="17">
        <f>'book indtastning'!T118</f>
        <v>1</v>
      </c>
      <c r="E119" s="17">
        <f>'book indtastning'!G118</f>
        <v>1</v>
      </c>
      <c r="F119" s="92">
        <f t="shared" si="47"/>
        <v>0</v>
      </c>
      <c r="G119" s="92">
        <f t="shared" si="48"/>
        <v>316</v>
      </c>
      <c r="H119" s="92">
        <f t="shared" si="49"/>
        <v>1</v>
      </c>
      <c r="I119" s="106">
        <f t="shared" si="43"/>
        <v>1025</v>
      </c>
      <c r="J119" s="81">
        <f t="shared" si="50"/>
        <v>1025</v>
      </c>
      <c r="K119" s="93">
        <f>H119*(statestik!$E$14-statestik!$E$12)</f>
        <v>120</v>
      </c>
      <c r="L119" s="93">
        <f t="shared" si="51"/>
        <v>905</v>
      </c>
      <c r="M119" s="8" t="str">
        <f>'book indtastning'!J118</f>
        <v>ja</v>
      </c>
      <c r="N119" s="105">
        <f t="shared" si="44"/>
        <v>925</v>
      </c>
      <c r="O119" s="82">
        <f t="shared" si="52"/>
        <v>925</v>
      </c>
      <c r="P119" s="82">
        <f>H119*(statestik!$G$14-statestik!$G$12)</f>
        <v>120</v>
      </c>
      <c r="Q119" s="82">
        <f t="shared" si="53"/>
        <v>805</v>
      </c>
      <c r="R119" s="95">
        <f t="shared" si="54"/>
        <v>905</v>
      </c>
      <c r="S119" s="67"/>
      <c r="T119" s="233">
        <f t="shared" si="45"/>
        <v>1025</v>
      </c>
      <c r="U119" s="70">
        <f t="shared" si="55"/>
        <v>1025</v>
      </c>
      <c r="V119" s="70">
        <f>H119*(statestik!$E$14-statestik!$E$12)</f>
        <v>120</v>
      </c>
      <c r="W119" s="70">
        <f t="shared" si="56"/>
        <v>905</v>
      </c>
      <c r="X119" s="67" t="e">
        <f>'book indtastning'!M118</f>
        <v>#REF!</v>
      </c>
      <c r="Y119" s="234">
        <f t="shared" si="46"/>
        <v>925</v>
      </c>
      <c r="Z119" s="94">
        <f t="shared" si="57"/>
        <v>925</v>
      </c>
      <c r="AA119" s="74">
        <f>H119*(statestik!$G$14-statestik!$G$12)</f>
        <v>120</v>
      </c>
      <c r="AB119" s="95">
        <f t="shared" si="58"/>
        <v>805</v>
      </c>
      <c r="AC119" s="94" t="e">
        <f t="shared" si="59"/>
        <v>#REF!</v>
      </c>
      <c r="AD119" s="80">
        <f>'book indtastning'!O118</f>
        <v>45473</v>
      </c>
      <c r="AE119" s="80">
        <f>'book indtastning'!P118</f>
        <v>45474</v>
      </c>
      <c r="AF119" s="7"/>
      <c r="AG119" s="8"/>
      <c r="AH119" s="76"/>
      <c r="AI119" s="9"/>
      <c r="AJ119" s="16"/>
      <c r="AK119" s="78"/>
      <c r="AL119" s="10"/>
      <c r="AM119" s="12"/>
      <c r="AN119" s="15"/>
      <c r="AO119" s="14"/>
      <c r="AP119" s="11"/>
      <c r="AQ119" s="10"/>
      <c r="AR119" s="10"/>
      <c r="AS119" s="10"/>
    </row>
    <row r="120" spans="1:45" x14ac:dyDescent="0.35">
      <c r="A120" s="8">
        <f>'book indtastning'!A119</f>
        <v>0</v>
      </c>
      <c r="B120" s="6">
        <v>118</v>
      </c>
      <c r="C120" s="6" t="str">
        <f>'book indtastning'!C119</f>
        <v>Michael Brinkhaus</v>
      </c>
      <c r="D120" s="17">
        <f>'book indtastning'!T119</f>
        <v>3</v>
      </c>
      <c r="E120" s="17">
        <f>'book indtastning'!G119</f>
        <v>1</v>
      </c>
      <c r="F120" s="92">
        <f t="shared" si="47"/>
        <v>0</v>
      </c>
      <c r="G120" s="92">
        <f t="shared" si="48"/>
        <v>372</v>
      </c>
      <c r="H120" s="92">
        <f t="shared" si="49"/>
        <v>3</v>
      </c>
      <c r="I120" s="106">
        <f t="shared" si="43"/>
        <v>1025</v>
      </c>
      <c r="J120" s="81">
        <f t="shared" si="50"/>
        <v>3075</v>
      </c>
      <c r="K120" s="93">
        <f>H120*(statestik!$E$14-statestik!$E$12)</f>
        <v>360</v>
      </c>
      <c r="L120" s="93">
        <f t="shared" si="51"/>
        <v>2715</v>
      </c>
      <c r="M120" s="8">
        <f>'book indtastning'!J119</f>
        <v>0</v>
      </c>
      <c r="N120" s="105">
        <f t="shared" si="44"/>
        <v>925</v>
      </c>
      <c r="O120" s="82">
        <f t="shared" si="52"/>
        <v>2775</v>
      </c>
      <c r="P120" s="82">
        <f>H120*(statestik!$G$14-statestik!$G$12)</f>
        <v>360</v>
      </c>
      <c r="Q120" s="82">
        <f t="shared" si="53"/>
        <v>2415</v>
      </c>
      <c r="R120" s="95">
        <f t="shared" si="54"/>
        <v>2715</v>
      </c>
      <c r="S120" s="67"/>
      <c r="T120" s="233">
        <f t="shared" si="45"/>
        <v>1025</v>
      </c>
      <c r="U120" s="70">
        <f t="shared" si="55"/>
        <v>3075</v>
      </c>
      <c r="V120" s="70">
        <f>H120*(statestik!$E$14-statestik!$E$12)</f>
        <v>360</v>
      </c>
      <c r="W120" s="70">
        <f t="shared" si="56"/>
        <v>2715</v>
      </c>
      <c r="X120" s="67" t="e">
        <f>'book indtastning'!M119</f>
        <v>#REF!</v>
      </c>
      <c r="Y120" s="234">
        <f t="shared" si="46"/>
        <v>925</v>
      </c>
      <c r="Z120" s="94">
        <f t="shared" si="57"/>
        <v>2775</v>
      </c>
      <c r="AA120" s="74">
        <f>H120*(statestik!$G$14-statestik!$G$12)</f>
        <v>360</v>
      </c>
      <c r="AB120" s="95">
        <f t="shared" si="58"/>
        <v>2415</v>
      </c>
      <c r="AC120" s="94" t="e">
        <f t="shared" si="59"/>
        <v>#REF!</v>
      </c>
      <c r="AD120" s="80">
        <f>'book indtastning'!O119</f>
        <v>45527</v>
      </c>
      <c r="AE120" s="80">
        <f>'book indtastning'!P119</f>
        <v>45530</v>
      </c>
      <c r="AF120" s="7"/>
      <c r="AG120" s="8"/>
      <c r="AH120" s="76"/>
      <c r="AI120" s="9"/>
      <c r="AJ120" s="16"/>
      <c r="AK120" s="78"/>
      <c r="AL120" s="10"/>
      <c r="AM120" s="12"/>
      <c r="AN120" s="15"/>
      <c r="AO120" s="14"/>
      <c r="AP120" s="11"/>
      <c r="AQ120" s="10"/>
      <c r="AR120" s="10"/>
      <c r="AS120" s="10"/>
    </row>
    <row r="121" spans="1:45" x14ac:dyDescent="0.35">
      <c r="A121" s="8">
        <f>'book indtastning'!A120</f>
        <v>0</v>
      </c>
      <c r="B121" s="6">
        <v>119</v>
      </c>
      <c r="C121" s="6" t="str">
        <f>'book indtastning'!C120</f>
        <v>Poul Skadhede</v>
      </c>
      <c r="D121" s="17">
        <f>'book indtastning'!T120</f>
        <v>2</v>
      </c>
      <c r="E121" s="17">
        <f>'book indtastning'!G120</f>
        <v>1</v>
      </c>
      <c r="F121" s="92">
        <f t="shared" si="47"/>
        <v>0</v>
      </c>
      <c r="G121" s="92">
        <f t="shared" si="48"/>
        <v>301</v>
      </c>
      <c r="H121" s="92">
        <f t="shared" si="49"/>
        <v>2</v>
      </c>
      <c r="I121" s="106">
        <f t="shared" si="43"/>
        <v>1025</v>
      </c>
      <c r="J121" s="81">
        <f t="shared" si="50"/>
        <v>2050</v>
      </c>
      <c r="K121" s="93">
        <f>H121*(statestik!$E$14-statestik!$E$12)</f>
        <v>240</v>
      </c>
      <c r="L121" s="93">
        <f t="shared" si="51"/>
        <v>1810</v>
      </c>
      <c r="M121" s="8">
        <f>'book indtastning'!J120</f>
        <v>0</v>
      </c>
      <c r="N121" s="105">
        <f t="shared" si="44"/>
        <v>925</v>
      </c>
      <c r="O121" s="82">
        <f t="shared" si="52"/>
        <v>1850</v>
      </c>
      <c r="P121" s="82">
        <f>H121*(statestik!$G$14-statestik!$G$12)</f>
        <v>240</v>
      </c>
      <c r="Q121" s="82">
        <f t="shared" si="53"/>
        <v>1610</v>
      </c>
      <c r="R121" s="95">
        <f t="shared" si="54"/>
        <v>1810</v>
      </c>
      <c r="S121" s="67"/>
      <c r="T121" s="233">
        <f t="shared" si="45"/>
        <v>1025</v>
      </c>
      <c r="U121" s="70">
        <f t="shared" si="55"/>
        <v>2050</v>
      </c>
      <c r="V121" s="70">
        <f>H121*(statestik!$E$14-statestik!$E$12)</f>
        <v>240</v>
      </c>
      <c r="W121" s="70">
        <f t="shared" si="56"/>
        <v>1810</v>
      </c>
      <c r="X121" s="67" t="e">
        <f>'book indtastning'!M120</f>
        <v>#REF!</v>
      </c>
      <c r="Y121" s="234">
        <f t="shared" si="46"/>
        <v>925</v>
      </c>
      <c r="Z121" s="94">
        <f t="shared" si="57"/>
        <v>1850</v>
      </c>
      <c r="AA121" s="74">
        <f>H121*(statestik!$G$14-statestik!$G$12)</f>
        <v>240</v>
      </c>
      <c r="AB121" s="95">
        <f t="shared" si="58"/>
        <v>1610</v>
      </c>
      <c r="AC121" s="94" t="e">
        <f t="shared" si="59"/>
        <v>#REF!</v>
      </c>
      <c r="AD121" s="80">
        <f>'book indtastning'!O120</f>
        <v>45457</v>
      </c>
      <c r="AE121" s="80">
        <f>'book indtastning'!P120</f>
        <v>45459</v>
      </c>
      <c r="AF121" s="7"/>
      <c r="AG121" s="8"/>
      <c r="AH121" s="76"/>
      <c r="AI121" s="9"/>
      <c r="AJ121" s="16"/>
      <c r="AK121" s="78"/>
      <c r="AL121" s="10"/>
      <c r="AM121" s="12"/>
      <c r="AN121" s="15"/>
      <c r="AO121" s="14"/>
      <c r="AP121" s="11"/>
      <c r="AQ121" s="10"/>
      <c r="AR121" s="10"/>
      <c r="AS121" s="10"/>
    </row>
    <row r="122" spans="1:45" x14ac:dyDescent="0.35">
      <c r="A122" s="8">
        <f>'book indtastning'!A121</f>
        <v>0</v>
      </c>
      <c r="B122" s="6">
        <v>120</v>
      </c>
      <c r="C122" s="6" t="str">
        <f>'book indtastning'!C121</f>
        <v>Jan Lindberg</v>
      </c>
      <c r="D122" s="17">
        <f>'book indtastning'!T121</f>
        <v>2</v>
      </c>
      <c r="E122" s="17">
        <f>'book indtastning'!G121</f>
        <v>1</v>
      </c>
      <c r="F122" s="92">
        <f t="shared" si="47"/>
        <v>0</v>
      </c>
      <c r="G122" s="92">
        <f t="shared" si="48"/>
        <v>365</v>
      </c>
      <c r="H122" s="92">
        <f t="shared" si="49"/>
        <v>2</v>
      </c>
      <c r="I122" s="106">
        <f t="shared" si="43"/>
        <v>1025</v>
      </c>
      <c r="J122" s="81">
        <f t="shared" si="50"/>
        <v>2050</v>
      </c>
      <c r="K122" s="93">
        <f>H122*(statestik!$E$14-statestik!$E$12)</f>
        <v>240</v>
      </c>
      <c r="L122" s="93">
        <f t="shared" si="51"/>
        <v>1810</v>
      </c>
      <c r="M122" s="8">
        <f>'book indtastning'!J121</f>
        <v>0</v>
      </c>
      <c r="N122" s="105">
        <f t="shared" si="44"/>
        <v>925</v>
      </c>
      <c r="O122" s="82">
        <f t="shared" si="52"/>
        <v>1850</v>
      </c>
      <c r="P122" s="82">
        <f>H122*(statestik!$G$14-statestik!$G$12)</f>
        <v>240</v>
      </c>
      <c r="Q122" s="82">
        <f t="shared" si="53"/>
        <v>1610</v>
      </c>
      <c r="R122" s="95">
        <f t="shared" si="54"/>
        <v>1810</v>
      </c>
      <c r="S122" s="67"/>
      <c r="T122" s="233">
        <f t="shared" si="45"/>
        <v>1025</v>
      </c>
      <c r="U122" s="70">
        <f t="shared" si="55"/>
        <v>2050</v>
      </c>
      <c r="V122" s="70">
        <f>H122*(statestik!$E$14-statestik!$E$12)</f>
        <v>240</v>
      </c>
      <c r="W122" s="70">
        <f t="shared" si="56"/>
        <v>1810</v>
      </c>
      <c r="X122" s="67" t="e">
        <f>'book indtastning'!M121</f>
        <v>#REF!</v>
      </c>
      <c r="Y122" s="234">
        <f t="shared" si="46"/>
        <v>925</v>
      </c>
      <c r="Z122" s="94">
        <f t="shared" si="57"/>
        <v>1850</v>
      </c>
      <c r="AA122" s="74">
        <f>H122*(statestik!$G$14-statestik!$G$12)</f>
        <v>240</v>
      </c>
      <c r="AB122" s="95">
        <f t="shared" si="58"/>
        <v>1610</v>
      </c>
      <c r="AC122" s="94" t="e">
        <f t="shared" si="59"/>
        <v>#REF!</v>
      </c>
      <c r="AD122" s="80">
        <f>'book indtastning'!O121</f>
        <v>45521</v>
      </c>
      <c r="AE122" s="80">
        <f>'book indtastning'!P121</f>
        <v>45523</v>
      </c>
      <c r="AF122" s="7"/>
      <c r="AG122" s="8"/>
      <c r="AH122" s="76"/>
      <c r="AI122" s="9"/>
      <c r="AJ122" s="16"/>
      <c r="AK122" s="78"/>
      <c r="AL122" s="10"/>
      <c r="AM122" s="12"/>
      <c r="AN122" s="15"/>
      <c r="AO122" s="14"/>
      <c r="AP122" s="11"/>
      <c r="AQ122" s="10"/>
      <c r="AR122" s="10"/>
      <c r="AS122" s="10"/>
    </row>
    <row r="123" spans="1:45" x14ac:dyDescent="0.35">
      <c r="A123" s="8">
        <f>'book indtastning'!A122</f>
        <v>0</v>
      </c>
      <c r="B123" s="6">
        <v>121</v>
      </c>
      <c r="C123" s="6" t="str">
        <f>'book indtastning'!C122</f>
        <v>Rikke W Eriksen</v>
      </c>
      <c r="D123" s="17">
        <f>'book indtastning'!T122</f>
        <v>2</v>
      </c>
      <c r="E123" s="17">
        <f>'book indtastning'!G122</f>
        <v>0</v>
      </c>
      <c r="F123" s="92">
        <f t="shared" si="47"/>
        <v>0</v>
      </c>
      <c r="G123" s="92">
        <f t="shared" si="48"/>
        <v>315</v>
      </c>
      <c r="H123" s="92">
        <f t="shared" si="49"/>
        <v>2</v>
      </c>
      <c r="I123" s="106">
        <f t="shared" si="43"/>
        <v>1025</v>
      </c>
      <c r="J123" s="81">
        <f t="shared" si="50"/>
        <v>2050</v>
      </c>
      <c r="K123" s="93">
        <f>H123*(statestik!$E$14-statestik!$E$12)</f>
        <v>240</v>
      </c>
      <c r="L123" s="93">
        <f t="shared" si="51"/>
        <v>1810</v>
      </c>
      <c r="M123" s="8">
        <f>'book indtastning'!J122</f>
        <v>0</v>
      </c>
      <c r="N123" s="105">
        <f t="shared" si="44"/>
        <v>925</v>
      </c>
      <c r="O123" s="82">
        <f t="shared" si="52"/>
        <v>1850</v>
      </c>
      <c r="P123" s="82">
        <f>H123*(statestik!$G$14-statestik!$G$12)</f>
        <v>240</v>
      </c>
      <c r="Q123" s="82">
        <f t="shared" si="53"/>
        <v>1610</v>
      </c>
      <c r="R123" s="95">
        <f t="shared" si="54"/>
        <v>1810</v>
      </c>
      <c r="S123" s="67"/>
      <c r="T123" s="233">
        <f t="shared" si="45"/>
        <v>1025</v>
      </c>
      <c r="U123" s="70">
        <f t="shared" si="55"/>
        <v>2050</v>
      </c>
      <c r="V123" s="70">
        <f>H123*(statestik!$E$14-statestik!$E$12)</f>
        <v>240</v>
      </c>
      <c r="W123" s="70">
        <f t="shared" si="56"/>
        <v>1810</v>
      </c>
      <c r="X123" s="67" t="e">
        <f>'book indtastning'!M122</f>
        <v>#REF!</v>
      </c>
      <c r="Y123" s="234">
        <f t="shared" si="46"/>
        <v>925</v>
      </c>
      <c r="Z123" s="94">
        <f t="shared" si="57"/>
        <v>1850</v>
      </c>
      <c r="AA123" s="74">
        <f>H123*(statestik!$G$14-statestik!$G$12)</f>
        <v>240</v>
      </c>
      <c r="AB123" s="95">
        <f t="shared" si="58"/>
        <v>1610</v>
      </c>
      <c r="AC123" s="94" t="e">
        <f t="shared" si="59"/>
        <v>#REF!</v>
      </c>
      <c r="AD123" s="80">
        <f>'book indtastning'!O122</f>
        <v>45471</v>
      </c>
      <c r="AE123" s="80">
        <f>'book indtastning'!P122</f>
        <v>45473</v>
      </c>
      <c r="AF123" s="7"/>
      <c r="AG123" s="8"/>
      <c r="AH123" s="76"/>
      <c r="AI123" s="9"/>
      <c r="AJ123" s="16"/>
      <c r="AK123" s="78"/>
      <c r="AL123" s="10"/>
      <c r="AM123" s="12"/>
      <c r="AN123" s="15"/>
      <c r="AO123" s="14"/>
      <c r="AP123" s="11"/>
      <c r="AQ123" s="10"/>
      <c r="AR123" s="10"/>
      <c r="AS123" s="10"/>
    </row>
    <row r="124" spans="1:45" x14ac:dyDescent="0.35">
      <c r="A124" s="8">
        <f>'book indtastning'!A123</f>
        <v>0</v>
      </c>
      <c r="B124" s="6">
        <v>122</v>
      </c>
      <c r="C124" s="6" t="str">
        <f>'book indtastning'!C123</f>
        <v>Benoden Faoja</v>
      </c>
      <c r="D124" s="17">
        <f>'book indtastning'!T123</f>
        <v>4</v>
      </c>
      <c r="E124" s="17">
        <f>'book indtastning'!G123</f>
        <v>1</v>
      </c>
      <c r="F124" s="92">
        <f t="shared" si="47"/>
        <v>0</v>
      </c>
      <c r="G124" s="92">
        <f t="shared" si="48"/>
        <v>320</v>
      </c>
      <c r="H124" s="92">
        <f t="shared" si="49"/>
        <v>4</v>
      </c>
      <c r="I124" s="106">
        <f t="shared" si="43"/>
        <v>1025</v>
      </c>
      <c r="J124" s="81">
        <f t="shared" si="50"/>
        <v>4100</v>
      </c>
      <c r="K124" s="93">
        <f>H124*(statestik!$E$14-statestik!$E$12)</f>
        <v>480</v>
      </c>
      <c r="L124" s="93">
        <f t="shared" si="51"/>
        <v>3620</v>
      </c>
      <c r="M124" s="8">
        <f>'book indtastning'!J123</f>
        <v>0</v>
      </c>
      <c r="N124" s="105">
        <f t="shared" si="44"/>
        <v>925</v>
      </c>
      <c r="O124" s="82">
        <f t="shared" si="52"/>
        <v>3700</v>
      </c>
      <c r="P124" s="82">
        <f>H124*(statestik!$G$14-statestik!$G$12)</f>
        <v>480</v>
      </c>
      <c r="Q124" s="82">
        <f t="shared" si="53"/>
        <v>3220</v>
      </c>
      <c r="R124" s="95">
        <f t="shared" si="54"/>
        <v>3620</v>
      </c>
      <c r="S124" s="67"/>
      <c r="T124" s="233">
        <f t="shared" si="45"/>
        <v>1025</v>
      </c>
      <c r="U124" s="70">
        <f t="shared" si="55"/>
        <v>4100</v>
      </c>
      <c r="V124" s="70">
        <f>H124*(statestik!$E$14-statestik!$E$12)</f>
        <v>480</v>
      </c>
      <c r="W124" s="70">
        <f t="shared" si="56"/>
        <v>3620</v>
      </c>
      <c r="X124" s="67" t="e">
        <f>'book indtastning'!M123</f>
        <v>#REF!</v>
      </c>
      <c r="Y124" s="234">
        <f t="shared" si="46"/>
        <v>925</v>
      </c>
      <c r="Z124" s="94">
        <f t="shared" si="57"/>
        <v>3700</v>
      </c>
      <c r="AA124" s="74">
        <f>H124*(statestik!$G$14-statestik!$G$12)</f>
        <v>480</v>
      </c>
      <c r="AB124" s="95">
        <f t="shared" si="58"/>
        <v>3220</v>
      </c>
      <c r="AC124" s="94" t="e">
        <f t="shared" si="59"/>
        <v>#REF!</v>
      </c>
      <c r="AD124" s="80">
        <f>'book indtastning'!O123</f>
        <v>45474</v>
      </c>
      <c r="AE124" s="80">
        <f>'book indtastning'!P123</f>
        <v>45478</v>
      </c>
      <c r="AF124" s="7"/>
      <c r="AG124" s="8"/>
      <c r="AH124" s="76"/>
      <c r="AI124" s="9"/>
      <c r="AJ124" s="16"/>
      <c r="AK124" s="78"/>
      <c r="AL124" s="10"/>
      <c r="AM124" s="12"/>
      <c r="AN124" s="15"/>
      <c r="AO124" s="14"/>
      <c r="AP124" s="11"/>
      <c r="AQ124" s="10"/>
      <c r="AR124" s="10"/>
      <c r="AS124" s="10"/>
    </row>
    <row r="125" spans="1:45" x14ac:dyDescent="0.35">
      <c r="A125" s="8">
        <f>'book indtastning'!A124</f>
        <v>0</v>
      </c>
      <c r="B125" s="6">
        <v>123</v>
      </c>
      <c r="C125" s="6" t="str">
        <f>'book indtastning'!C124</f>
        <v>Britt Lundqvist</v>
      </c>
      <c r="D125" s="17">
        <f>'book indtastning'!T124</f>
        <v>4</v>
      </c>
      <c r="E125" s="17">
        <f>'book indtastning'!G124</f>
        <v>1</v>
      </c>
      <c r="F125" s="92">
        <f t="shared" si="47"/>
        <v>0</v>
      </c>
      <c r="G125" s="92">
        <f t="shared" si="48"/>
        <v>324</v>
      </c>
      <c r="H125" s="92">
        <f t="shared" si="49"/>
        <v>4</v>
      </c>
      <c r="I125" s="106">
        <f t="shared" si="43"/>
        <v>1025</v>
      </c>
      <c r="J125" s="81">
        <f t="shared" si="50"/>
        <v>4100</v>
      </c>
      <c r="K125" s="93">
        <f>H125*(statestik!$E$14-statestik!$E$12)</f>
        <v>480</v>
      </c>
      <c r="L125" s="93">
        <f t="shared" si="51"/>
        <v>3620</v>
      </c>
      <c r="M125" s="8">
        <f>'book indtastning'!J124</f>
        <v>0</v>
      </c>
      <c r="N125" s="105">
        <f t="shared" si="44"/>
        <v>925</v>
      </c>
      <c r="O125" s="82">
        <f t="shared" si="52"/>
        <v>3700</v>
      </c>
      <c r="P125" s="82">
        <f>H125*(statestik!$G$14-statestik!$G$12)</f>
        <v>480</v>
      </c>
      <c r="Q125" s="82">
        <f t="shared" si="53"/>
        <v>3220</v>
      </c>
      <c r="R125" s="95">
        <f t="shared" si="54"/>
        <v>3620</v>
      </c>
      <c r="S125" s="67"/>
      <c r="T125" s="233">
        <f t="shared" si="45"/>
        <v>1025</v>
      </c>
      <c r="U125" s="70">
        <f t="shared" si="55"/>
        <v>4100</v>
      </c>
      <c r="V125" s="70">
        <f>H125*(statestik!$E$14-statestik!$E$12)</f>
        <v>480</v>
      </c>
      <c r="W125" s="70">
        <f t="shared" si="56"/>
        <v>3620</v>
      </c>
      <c r="X125" s="67" t="e">
        <f>'book indtastning'!M124</f>
        <v>#REF!</v>
      </c>
      <c r="Y125" s="234">
        <f t="shared" si="46"/>
        <v>925</v>
      </c>
      <c r="Z125" s="94">
        <f t="shared" si="57"/>
        <v>3700</v>
      </c>
      <c r="AA125" s="74">
        <f>H125*(statestik!$G$14-statestik!$G$12)</f>
        <v>480</v>
      </c>
      <c r="AB125" s="95">
        <f t="shared" si="58"/>
        <v>3220</v>
      </c>
      <c r="AC125" s="94" t="e">
        <f t="shared" si="59"/>
        <v>#REF!</v>
      </c>
      <c r="AD125" s="80">
        <f>'book indtastning'!O124</f>
        <v>45478</v>
      </c>
      <c r="AE125" s="80">
        <f>'book indtastning'!P124</f>
        <v>45482</v>
      </c>
      <c r="AF125" s="7"/>
      <c r="AG125" s="8"/>
      <c r="AH125" s="76"/>
      <c r="AI125" s="9"/>
      <c r="AJ125" s="16"/>
      <c r="AK125" s="78"/>
      <c r="AL125" s="10"/>
      <c r="AM125" s="12"/>
      <c r="AN125" s="15"/>
      <c r="AO125" s="14"/>
      <c r="AP125" s="11"/>
      <c r="AQ125" s="10"/>
      <c r="AR125" s="10"/>
      <c r="AS125" s="10"/>
    </row>
    <row r="126" spans="1:45" x14ac:dyDescent="0.35">
      <c r="A126" s="8">
        <f>'book indtastning'!A125</f>
        <v>0</v>
      </c>
      <c r="B126" s="6">
        <v>124</v>
      </c>
      <c r="C126" s="6" t="str">
        <f>'book indtastning'!C125</f>
        <v>Sigrid Lenric Forss</v>
      </c>
      <c r="D126" s="17">
        <f>'book indtastning'!T125</f>
        <v>2</v>
      </c>
      <c r="E126" s="17">
        <f>'book indtastning'!G125</f>
        <v>2</v>
      </c>
      <c r="F126" s="92">
        <f t="shared" si="47"/>
        <v>0</v>
      </c>
      <c r="G126" s="92">
        <f t="shared" si="48"/>
        <v>400</v>
      </c>
      <c r="H126" s="92">
        <f t="shared" si="49"/>
        <v>2</v>
      </c>
      <c r="I126" s="106">
        <f t="shared" si="43"/>
        <v>1025</v>
      </c>
      <c r="J126" s="81">
        <f t="shared" si="50"/>
        <v>2050</v>
      </c>
      <c r="K126" s="93">
        <f>H126*(statestik!$E$14-statestik!$E$12)</f>
        <v>240</v>
      </c>
      <c r="L126" s="93">
        <f t="shared" si="51"/>
        <v>1810</v>
      </c>
      <c r="M126" s="8" t="str">
        <f>'book indtastning'!J125</f>
        <v>nej</v>
      </c>
      <c r="N126" s="105">
        <f t="shared" si="44"/>
        <v>925</v>
      </c>
      <c r="O126" s="82">
        <f t="shared" si="52"/>
        <v>1850</v>
      </c>
      <c r="P126" s="82">
        <f>H126*(statestik!$G$14-statestik!$G$12)</f>
        <v>240</v>
      </c>
      <c r="Q126" s="82">
        <f t="shared" si="53"/>
        <v>1610</v>
      </c>
      <c r="R126" s="95">
        <f t="shared" si="54"/>
        <v>1810</v>
      </c>
      <c r="S126" s="67"/>
      <c r="T126" s="233">
        <f t="shared" si="45"/>
        <v>1025</v>
      </c>
      <c r="U126" s="70">
        <f t="shared" si="55"/>
        <v>2050</v>
      </c>
      <c r="V126" s="70">
        <f>H126*(statestik!$E$14-statestik!$E$12)</f>
        <v>240</v>
      </c>
      <c r="W126" s="70">
        <f t="shared" si="56"/>
        <v>1810</v>
      </c>
      <c r="X126" s="67" t="e">
        <f>'book indtastning'!M125</f>
        <v>#REF!</v>
      </c>
      <c r="Y126" s="234">
        <f t="shared" si="46"/>
        <v>925</v>
      </c>
      <c r="Z126" s="94">
        <f t="shared" si="57"/>
        <v>1850</v>
      </c>
      <c r="AA126" s="74">
        <f>H126*(statestik!$G$14-statestik!$G$12)</f>
        <v>240</v>
      </c>
      <c r="AB126" s="95">
        <f t="shared" si="58"/>
        <v>1610</v>
      </c>
      <c r="AC126" s="94" t="e">
        <f t="shared" si="59"/>
        <v>#REF!</v>
      </c>
      <c r="AD126" s="80">
        <f>'book indtastning'!O125</f>
        <v>45556</v>
      </c>
      <c r="AE126" s="80">
        <f>'book indtastning'!P125</f>
        <v>45558</v>
      </c>
      <c r="AF126" s="7"/>
      <c r="AG126" s="8"/>
      <c r="AH126" s="76"/>
      <c r="AI126" s="9"/>
      <c r="AJ126" s="16"/>
      <c r="AK126" s="78"/>
      <c r="AL126" s="10"/>
      <c r="AM126" s="12"/>
      <c r="AN126" s="15"/>
      <c r="AO126" s="14"/>
      <c r="AP126" s="11"/>
      <c r="AQ126" s="10"/>
      <c r="AR126" s="10"/>
      <c r="AS126" s="10"/>
    </row>
    <row r="127" spans="1:45" x14ac:dyDescent="0.35">
      <c r="A127" s="8">
        <f>'book indtastning'!A126</f>
        <v>0</v>
      </c>
      <c r="B127" s="6">
        <v>125</v>
      </c>
      <c r="C127" s="6" t="str">
        <f>'book indtastning'!C126</f>
        <v>Jenny Warnerbring</v>
      </c>
      <c r="D127" s="17">
        <f>'book indtastning'!T126</f>
        <v>2</v>
      </c>
      <c r="E127" s="17">
        <f>'book indtastning'!G126</f>
        <v>0</v>
      </c>
      <c r="F127" s="92">
        <f t="shared" si="47"/>
        <v>0</v>
      </c>
      <c r="G127" s="92">
        <f t="shared" si="48"/>
        <v>353</v>
      </c>
      <c r="H127" s="92">
        <f t="shared" si="49"/>
        <v>2</v>
      </c>
      <c r="I127" s="106">
        <f t="shared" si="43"/>
        <v>1025</v>
      </c>
      <c r="J127" s="81">
        <f t="shared" si="50"/>
        <v>2050</v>
      </c>
      <c r="K127" s="93">
        <f>H127*(statestik!$E$14-statestik!$E$12)</f>
        <v>240</v>
      </c>
      <c r="L127" s="93">
        <f t="shared" si="51"/>
        <v>1810</v>
      </c>
      <c r="M127" s="8">
        <f>'book indtastning'!J126</f>
        <v>0</v>
      </c>
      <c r="N127" s="105">
        <f t="shared" si="44"/>
        <v>925</v>
      </c>
      <c r="O127" s="82">
        <f t="shared" si="52"/>
        <v>1850</v>
      </c>
      <c r="P127" s="82">
        <f>H127*(statestik!$G$14-statestik!$G$12)</f>
        <v>240</v>
      </c>
      <c r="Q127" s="82">
        <f t="shared" si="53"/>
        <v>1610</v>
      </c>
      <c r="R127" s="95">
        <f t="shared" si="54"/>
        <v>1810</v>
      </c>
      <c r="S127" s="67"/>
      <c r="T127" s="233">
        <f t="shared" si="45"/>
        <v>1025</v>
      </c>
      <c r="U127" s="70">
        <f t="shared" si="55"/>
        <v>2050</v>
      </c>
      <c r="V127" s="70">
        <f>H127*(statestik!$E$14-statestik!$E$12)</f>
        <v>240</v>
      </c>
      <c r="W127" s="70">
        <f t="shared" si="56"/>
        <v>1810</v>
      </c>
      <c r="X127" s="67" t="e">
        <f>'book indtastning'!M126</f>
        <v>#REF!</v>
      </c>
      <c r="Y127" s="234">
        <f t="shared" si="46"/>
        <v>925</v>
      </c>
      <c r="Z127" s="94">
        <f t="shared" si="57"/>
        <v>1850</v>
      </c>
      <c r="AA127" s="74">
        <f>H127*(statestik!$G$14-statestik!$G$12)</f>
        <v>240</v>
      </c>
      <c r="AB127" s="95">
        <f t="shared" si="58"/>
        <v>1610</v>
      </c>
      <c r="AC127" s="94" t="e">
        <f t="shared" si="59"/>
        <v>#REF!</v>
      </c>
      <c r="AD127" s="80">
        <f>'book indtastning'!O126</f>
        <v>45509</v>
      </c>
      <c r="AE127" s="80">
        <f>'book indtastning'!P126</f>
        <v>45511</v>
      </c>
      <c r="AF127" s="7"/>
      <c r="AG127" s="8"/>
      <c r="AH127" s="76"/>
      <c r="AI127" s="9"/>
      <c r="AJ127" s="16"/>
      <c r="AK127" s="78"/>
      <c r="AL127" s="10"/>
      <c r="AM127" s="12"/>
      <c r="AN127" s="15"/>
      <c r="AO127" s="14"/>
      <c r="AP127" s="11"/>
      <c r="AQ127" s="10"/>
      <c r="AR127" s="10"/>
      <c r="AS127" s="10"/>
    </row>
    <row r="128" spans="1:45" x14ac:dyDescent="0.35">
      <c r="A128" s="8">
        <f>'book indtastning'!A127</f>
        <v>0</v>
      </c>
      <c r="B128" s="6">
        <v>126</v>
      </c>
      <c r="C128" s="6" t="str">
        <f>'book indtastning'!C127</f>
        <v>Sonja S. Mogensen</v>
      </c>
      <c r="D128" s="17">
        <f>'book indtastning'!T127</f>
        <v>2</v>
      </c>
      <c r="E128" s="17">
        <f>'book indtastning'!G127</f>
        <v>0</v>
      </c>
      <c r="F128" s="92">
        <f t="shared" si="47"/>
        <v>0</v>
      </c>
      <c r="G128" s="92">
        <f t="shared" si="48"/>
        <v>350</v>
      </c>
      <c r="H128" s="92">
        <f t="shared" si="49"/>
        <v>2</v>
      </c>
      <c r="I128" s="106">
        <f t="shared" si="43"/>
        <v>1025</v>
      </c>
      <c r="J128" s="81">
        <f t="shared" si="50"/>
        <v>2050</v>
      </c>
      <c r="K128" s="93">
        <f>H128*(statestik!$E$14-statestik!$E$12)</f>
        <v>240</v>
      </c>
      <c r="L128" s="93">
        <f t="shared" si="51"/>
        <v>1810</v>
      </c>
      <c r="M128" s="8">
        <f>'book indtastning'!J127</f>
        <v>0</v>
      </c>
      <c r="N128" s="105">
        <f t="shared" si="44"/>
        <v>925</v>
      </c>
      <c r="O128" s="82">
        <f t="shared" si="52"/>
        <v>1850</v>
      </c>
      <c r="P128" s="82">
        <f>H128*(statestik!$G$14-statestik!$G$12)</f>
        <v>240</v>
      </c>
      <c r="Q128" s="82">
        <f t="shared" si="53"/>
        <v>1610</v>
      </c>
      <c r="R128" s="95">
        <f t="shared" si="54"/>
        <v>1810</v>
      </c>
      <c r="S128" s="67"/>
      <c r="T128" s="233">
        <f t="shared" si="45"/>
        <v>1025</v>
      </c>
      <c r="U128" s="70">
        <f t="shared" si="55"/>
        <v>2050</v>
      </c>
      <c r="V128" s="70">
        <f>H128*(statestik!$E$14-statestik!$E$12)</f>
        <v>240</v>
      </c>
      <c r="W128" s="70">
        <f t="shared" si="56"/>
        <v>1810</v>
      </c>
      <c r="X128" s="67" t="e">
        <f>'book indtastning'!M127</f>
        <v>#REF!</v>
      </c>
      <c r="Y128" s="234">
        <f t="shared" si="46"/>
        <v>925</v>
      </c>
      <c r="Z128" s="94">
        <f t="shared" si="57"/>
        <v>1850</v>
      </c>
      <c r="AA128" s="74">
        <f>H128*(statestik!$G$14-statestik!$G$12)</f>
        <v>240</v>
      </c>
      <c r="AB128" s="95">
        <f t="shared" si="58"/>
        <v>1610</v>
      </c>
      <c r="AC128" s="94" t="e">
        <f t="shared" si="59"/>
        <v>#REF!</v>
      </c>
      <c r="AD128" s="80">
        <f>'book indtastning'!O127</f>
        <v>45506</v>
      </c>
      <c r="AE128" s="80">
        <f>'book indtastning'!P127</f>
        <v>45508</v>
      </c>
      <c r="AF128" s="7"/>
      <c r="AG128" s="8"/>
      <c r="AH128" s="76"/>
      <c r="AI128" s="9"/>
      <c r="AJ128" s="16"/>
      <c r="AK128" s="78"/>
      <c r="AL128" s="10"/>
      <c r="AM128" s="12"/>
      <c r="AN128" s="15"/>
      <c r="AO128" s="14"/>
      <c r="AP128" s="11"/>
      <c r="AQ128" s="10"/>
      <c r="AR128" s="10"/>
      <c r="AS128" s="10"/>
    </row>
    <row r="129" spans="1:45" x14ac:dyDescent="0.35">
      <c r="A129" s="8">
        <f>'book indtastning'!A128</f>
        <v>0</v>
      </c>
      <c r="B129" s="6">
        <v>127</v>
      </c>
      <c r="C129" s="6" t="str">
        <f>'book indtastning'!C128</f>
        <v>Joan Reed</v>
      </c>
      <c r="D129" s="17">
        <f>'book indtastning'!T128</f>
        <v>2</v>
      </c>
      <c r="E129" s="17">
        <f>'book indtastning'!G128</f>
        <v>1</v>
      </c>
      <c r="F129" s="92">
        <f t="shared" si="47"/>
        <v>0</v>
      </c>
      <c r="G129" s="92">
        <f t="shared" si="48"/>
        <v>353</v>
      </c>
      <c r="H129" s="92">
        <f t="shared" si="49"/>
        <v>2</v>
      </c>
      <c r="I129" s="106">
        <f t="shared" si="43"/>
        <v>1025</v>
      </c>
      <c r="J129" s="81">
        <f t="shared" si="50"/>
        <v>2050</v>
      </c>
      <c r="K129" s="93">
        <f>H129*(statestik!$E$14-statestik!$E$12)</f>
        <v>240</v>
      </c>
      <c r="L129" s="93">
        <f t="shared" si="51"/>
        <v>1810</v>
      </c>
      <c r="M129" s="8">
        <f>'book indtastning'!J128</f>
        <v>0</v>
      </c>
      <c r="N129" s="105">
        <f t="shared" si="44"/>
        <v>925</v>
      </c>
      <c r="O129" s="82">
        <f t="shared" si="52"/>
        <v>1850</v>
      </c>
      <c r="P129" s="82">
        <f>H129*(statestik!$G$14-statestik!$G$12)</f>
        <v>240</v>
      </c>
      <c r="Q129" s="82">
        <f t="shared" si="53"/>
        <v>1610</v>
      </c>
      <c r="R129" s="95">
        <f t="shared" si="54"/>
        <v>1810</v>
      </c>
      <c r="S129" s="67"/>
      <c r="T129" s="233">
        <f t="shared" si="45"/>
        <v>1025</v>
      </c>
      <c r="U129" s="70">
        <f t="shared" si="55"/>
        <v>2050</v>
      </c>
      <c r="V129" s="70">
        <f>H129*(statestik!$E$14-statestik!$E$12)</f>
        <v>240</v>
      </c>
      <c r="W129" s="70">
        <f t="shared" si="56"/>
        <v>1810</v>
      </c>
      <c r="X129" s="67" t="e">
        <f>'book indtastning'!M128</f>
        <v>#REF!</v>
      </c>
      <c r="Y129" s="234">
        <f t="shared" si="46"/>
        <v>925</v>
      </c>
      <c r="Z129" s="94">
        <f t="shared" si="57"/>
        <v>1850</v>
      </c>
      <c r="AA129" s="74">
        <f>H129*(statestik!$G$14-statestik!$G$12)</f>
        <v>240</v>
      </c>
      <c r="AB129" s="95">
        <f t="shared" si="58"/>
        <v>1610</v>
      </c>
      <c r="AC129" s="94" t="e">
        <f t="shared" si="59"/>
        <v>#REF!</v>
      </c>
      <c r="AD129" s="80">
        <f>'book indtastning'!O128</f>
        <v>45509</v>
      </c>
      <c r="AE129" s="80">
        <f>'book indtastning'!P128</f>
        <v>45511</v>
      </c>
      <c r="AF129" s="7"/>
      <c r="AG129" s="8"/>
      <c r="AH129" s="76"/>
      <c r="AI129" s="9"/>
      <c r="AJ129" s="16"/>
      <c r="AK129" s="78"/>
      <c r="AL129" s="10"/>
      <c r="AM129" s="12"/>
      <c r="AN129" s="15"/>
      <c r="AO129" s="14"/>
      <c r="AP129" s="11"/>
      <c r="AQ129" s="10"/>
      <c r="AR129" s="10"/>
      <c r="AS129" s="10"/>
    </row>
    <row r="130" spans="1:45" x14ac:dyDescent="0.35">
      <c r="A130" s="8">
        <f>'book indtastning'!A129</f>
        <v>0</v>
      </c>
      <c r="B130" s="6">
        <v>128</v>
      </c>
      <c r="C130" s="6" t="str">
        <f>'book indtastning'!C129</f>
        <v>Anette Møllebæk</v>
      </c>
      <c r="D130" s="17">
        <f>'book indtastning'!T129</f>
        <v>3</v>
      </c>
      <c r="E130" s="17">
        <f>'book indtastning'!G129</f>
        <v>1</v>
      </c>
      <c r="F130" s="92">
        <f t="shared" si="47"/>
        <v>0</v>
      </c>
      <c r="G130" s="92">
        <f t="shared" si="48"/>
        <v>370</v>
      </c>
      <c r="H130" s="92">
        <f t="shared" si="49"/>
        <v>3</v>
      </c>
      <c r="I130" s="106">
        <f t="shared" si="43"/>
        <v>1025</v>
      </c>
      <c r="J130" s="81">
        <f t="shared" si="50"/>
        <v>3075</v>
      </c>
      <c r="K130" s="93">
        <f>H130*(statestik!$E$14-statestik!$E$12)</f>
        <v>360</v>
      </c>
      <c r="L130" s="93">
        <f t="shared" si="51"/>
        <v>2715</v>
      </c>
      <c r="M130" s="8">
        <f>'book indtastning'!J129</f>
        <v>0</v>
      </c>
      <c r="N130" s="105">
        <f t="shared" si="44"/>
        <v>925</v>
      </c>
      <c r="O130" s="82">
        <f t="shared" si="52"/>
        <v>2775</v>
      </c>
      <c r="P130" s="82">
        <f>H130*(statestik!$G$14-statestik!$G$12)</f>
        <v>360</v>
      </c>
      <c r="Q130" s="82">
        <f t="shared" si="53"/>
        <v>2415</v>
      </c>
      <c r="R130" s="95">
        <f t="shared" si="54"/>
        <v>2715</v>
      </c>
      <c r="S130" s="67"/>
      <c r="T130" s="233">
        <f t="shared" si="45"/>
        <v>1025</v>
      </c>
      <c r="U130" s="70">
        <f t="shared" si="55"/>
        <v>3075</v>
      </c>
      <c r="V130" s="70">
        <f>H130*(statestik!$E$14-statestik!$E$12)</f>
        <v>360</v>
      </c>
      <c r="W130" s="70">
        <f t="shared" si="56"/>
        <v>2715</v>
      </c>
      <c r="X130" s="67" t="e">
        <f>'book indtastning'!M129</f>
        <v>#REF!</v>
      </c>
      <c r="Y130" s="234">
        <f t="shared" si="46"/>
        <v>925</v>
      </c>
      <c r="Z130" s="94">
        <f t="shared" si="57"/>
        <v>2775</v>
      </c>
      <c r="AA130" s="74">
        <f>H130*(statestik!$G$14-statestik!$G$12)</f>
        <v>360</v>
      </c>
      <c r="AB130" s="95">
        <f t="shared" si="58"/>
        <v>2415</v>
      </c>
      <c r="AC130" s="94" t="e">
        <f t="shared" si="59"/>
        <v>#REF!</v>
      </c>
      <c r="AD130" s="80">
        <f>'book indtastning'!O129</f>
        <v>45525</v>
      </c>
      <c r="AE130" s="80">
        <f>'book indtastning'!P129</f>
        <v>45528</v>
      </c>
      <c r="AF130" s="7"/>
      <c r="AG130" s="8"/>
      <c r="AH130" s="76"/>
      <c r="AI130" s="9"/>
      <c r="AJ130" s="16"/>
      <c r="AK130" s="78"/>
      <c r="AL130" s="10"/>
      <c r="AM130" s="12"/>
      <c r="AN130" s="15"/>
      <c r="AO130" s="14"/>
      <c r="AP130" s="11"/>
      <c r="AQ130" s="10"/>
      <c r="AR130" s="10"/>
      <c r="AS130" s="10"/>
    </row>
    <row r="131" spans="1:45" x14ac:dyDescent="0.35">
      <c r="A131" s="8">
        <f>'book indtastning'!A130</f>
        <v>0</v>
      </c>
      <c r="B131" s="6">
        <v>129</v>
      </c>
      <c r="C131" s="6" t="str">
        <f>'book indtastning'!C130</f>
        <v>Britta Thunbo</v>
      </c>
      <c r="D131" s="17">
        <f>'book indtastning'!T130</f>
        <v>7</v>
      </c>
      <c r="E131" s="17">
        <f>'book indtastning'!G130</f>
        <v>1</v>
      </c>
      <c r="F131" s="92">
        <f t="shared" si="47"/>
        <v>0</v>
      </c>
      <c r="G131" s="92">
        <f t="shared" si="48"/>
        <v>397</v>
      </c>
      <c r="H131" s="92">
        <f t="shared" si="49"/>
        <v>7</v>
      </c>
      <c r="I131" s="106">
        <f t="shared" si="43"/>
        <v>1025</v>
      </c>
      <c r="J131" s="81">
        <f t="shared" si="50"/>
        <v>7175</v>
      </c>
      <c r="K131" s="93">
        <f>H131*(statestik!$E$14-statestik!$E$12)</f>
        <v>840</v>
      </c>
      <c r="L131" s="93">
        <f t="shared" si="51"/>
        <v>6335</v>
      </c>
      <c r="M131" s="8">
        <f>'book indtastning'!J130</f>
        <v>0</v>
      </c>
      <c r="N131" s="105">
        <f t="shared" si="44"/>
        <v>925</v>
      </c>
      <c r="O131" s="82">
        <f t="shared" si="52"/>
        <v>6475</v>
      </c>
      <c r="P131" s="82">
        <f>H131*(statestik!$G$14-statestik!$G$12)</f>
        <v>840</v>
      </c>
      <c r="Q131" s="82">
        <f t="shared" si="53"/>
        <v>5635</v>
      </c>
      <c r="R131" s="95">
        <f t="shared" si="54"/>
        <v>6335</v>
      </c>
      <c r="S131" s="67"/>
      <c r="T131" s="233">
        <f t="shared" si="45"/>
        <v>1025</v>
      </c>
      <c r="U131" s="70">
        <f t="shared" si="55"/>
        <v>7175</v>
      </c>
      <c r="V131" s="70">
        <f>H131*(statestik!$E$14-statestik!$E$12)</f>
        <v>840</v>
      </c>
      <c r="W131" s="70">
        <f t="shared" si="56"/>
        <v>6335</v>
      </c>
      <c r="X131" s="67" t="e">
        <f>'book indtastning'!M130</f>
        <v>#REF!</v>
      </c>
      <c r="Y131" s="234">
        <f t="shared" si="46"/>
        <v>925</v>
      </c>
      <c r="Z131" s="94">
        <f t="shared" si="57"/>
        <v>6475</v>
      </c>
      <c r="AA131" s="74">
        <f>H131*(statestik!$G$14-statestik!$G$12)</f>
        <v>840</v>
      </c>
      <c r="AB131" s="95">
        <f t="shared" si="58"/>
        <v>5635</v>
      </c>
      <c r="AC131" s="94" t="e">
        <f t="shared" si="59"/>
        <v>#REF!</v>
      </c>
      <c r="AD131" s="80">
        <f>'book indtastning'!O130</f>
        <v>45548</v>
      </c>
      <c r="AE131" s="80">
        <f>'book indtastning'!P130</f>
        <v>45555</v>
      </c>
      <c r="AF131" s="7"/>
      <c r="AG131" s="8"/>
      <c r="AH131" s="76"/>
      <c r="AI131" s="9"/>
      <c r="AJ131" s="16"/>
      <c r="AK131" s="78"/>
      <c r="AL131" s="10"/>
      <c r="AM131" s="12"/>
      <c r="AN131" s="15"/>
      <c r="AO131" s="14"/>
      <c r="AP131" s="11"/>
      <c r="AQ131" s="10"/>
      <c r="AR131" s="10"/>
      <c r="AS131" s="10"/>
    </row>
    <row r="132" spans="1:45" x14ac:dyDescent="0.35">
      <c r="A132" s="8">
        <f>'book indtastning'!A131</f>
        <v>0</v>
      </c>
      <c r="B132" s="6">
        <v>130</v>
      </c>
      <c r="C132" s="6" t="str">
        <f>'book indtastning'!C131</f>
        <v>Lene Birkholm</v>
      </c>
      <c r="D132" s="17">
        <f>'book indtastning'!T131</f>
        <v>5</v>
      </c>
      <c r="E132" s="17">
        <f>'book indtastning'!G131</f>
        <v>1</v>
      </c>
      <c r="F132" s="92">
        <f t="shared" si="47"/>
        <v>0</v>
      </c>
      <c r="G132" s="92">
        <f t="shared" si="48"/>
        <v>405</v>
      </c>
      <c r="H132" s="92">
        <f t="shared" si="49"/>
        <v>5</v>
      </c>
      <c r="I132" s="106">
        <f t="shared" ref="I132:I195" si="60">T132</f>
        <v>1025</v>
      </c>
      <c r="J132" s="81">
        <f t="shared" si="50"/>
        <v>5125</v>
      </c>
      <c r="K132" s="93">
        <f>H132*(statestik!$E$14-statestik!$E$12)</f>
        <v>600</v>
      </c>
      <c r="L132" s="93">
        <f t="shared" si="51"/>
        <v>4525</v>
      </c>
      <c r="M132" s="8">
        <f>'book indtastning'!J131</f>
        <v>0</v>
      </c>
      <c r="N132" s="105">
        <f t="shared" ref="N132:N174" si="61">Y132</f>
        <v>925</v>
      </c>
      <c r="O132" s="82">
        <f t="shared" si="52"/>
        <v>4625</v>
      </c>
      <c r="P132" s="82">
        <f>H132*(statestik!$G$14-statestik!$G$12)</f>
        <v>600</v>
      </c>
      <c r="Q132" s="82">
        <f t="shared" si="53"/>
        <v>4025</v>
      </c>
      <c r="R132" s="95">
        <f t="shared" si="54"/>
        <v>4525</v>
      </c>
      <c r="S132" s="67"/>
      <c r="T132" s="233">
        <f t="shared" si="45"/>
        <v>1025</v>
      </c>
      <c r="U132" s="70">
        <f t="shared" si="55"/>
        <v>5125</v>
      </c>
      <c r="V132" s="70">
        <f>H132*(statestik!$E$14-statestik!$E$12)</f>
        <v>600</v>
      </c>
      <c r="W132" s="70">
        <f t="shared" si="56"/>
        <v>4525</v>
      </c>
      <c r="X132" s="67" t="e">
        <f>'book indtastning'!M131</f>
        <v>#REF!</v>
      </c>
      <c r="Y132" s="234">
        <f t="shared" si="46"/>
        <v>925</v>
      </c>
      <c r="Z132" s="94">
        <f t="shared" si="57"/>
        <v>4625</v>
      </c>
      <c r="AA132" s="74">
        <f>H132*(statestik!$G$14-statestik!$G$12)</f>
        <v>600</v>
      </c>
      <c r="AB132" s="95">
        <f t="shared" si="58"/>
        <v>4025</v>
      </c>
      <c r="AC132" s="94" t="e">
        <f t="shared" si="59"/>
        <v>#REF!</v>
      </c>
      <c r="AD132" s="80">
        <f>'book indtastning'!O131</f>
        <v>45558</v>
      </c>
      <c r="AE132" s="80">
        <f>'book indtastning'!P131</f>
        <v>45563</v>
      </c>
      <c r="AF132" s="7"/>
      <c r="AG132" s="8"/>
      <c r="AH132" s="76"/>
      <c r="AI132" s="9"/>
      <c r="AJ132" s="16"/>
      <c r="AK132" s="78"/>
      <c r="AL132" s="10"/>
      <c r="AM132" s="12"/>
      <c r="AN132" s="15"/>
      <c r="AO132" s="14"/>
      <c r="AP132" s="11"/>
      <c r="AQ132" s="10"/>
      <c r="AR132" s="10"/>
      <c r="AS132" s="10"/>
    </row>
    <row r="133" spans="1:45" x14ac:dyDescent="0.35">
      <c r="A133" s="8">
        <f>'book indtastning'!A132</f>
        <v>0</v>
      </c>
      <c r="B133" s="6">
        <v>131</v>
      </c>
      <c r="C133" s="6" t="str">
        <f>'book indtastning'!C132</f>
        <v>Brita Jursza</v>
      </c>
      <c r="D133" s="17">
        <f>'book indtastning'!T132</f>
        <v>2</v>
      </c>
      <c r="E133" s="17">
        <f>'book indtastning'!G132</f>
        <v>1</v>
      </c>
      <c r="F133" s="92">
        <f t="shared" si="47"/>
        <v>0</v>
      </c>
      <c r="G133" s="92">
        <f t="shared" si="48"/>
        <v>360</v>
      </c>
      <c r="H133" s="92">
        <f t="shared" si="49"/>
        <v>2</v>
      </c>
      <c r="I133" s="106">
        <f t="shared" si="60"/>
        <v>1025</v>
      </c>
      <c r="J133" s="81">
        <f t="shared" si="50"/>
        <v>2050</v>
      </c>
      <c r="K133" s="93">
        <f>H133*(statestik!$E$14-statestik!$E$12)</f>
        <v>240</v>
      </c>
      <c r="L133" s="93">
        <f t="shared" si="51"/>
        <v>1810</v>
      </c>
      <c r="M133" s="8">
        <f>'book indtastning'!J132</f>
        <v>0</v>
      </c>
      <c r="N133" s="105">
        <f t="shared" si="61"/>
        <v>925</v>
      </c>
      <c r="O133" s="82">
        <f t="shared" si="52"/>
        <v>1850</v>
      </c>
      <c r="P133" s="82">
        <f>H133*(statestik!$G$14-statestik!$G$12)</f>
        <v>240</v>
      </c>
      <c r="Q133" s="82">
        <f t="shared" si="53"/>
        <v>1610</v>
      </c>
      <c r="R133" s="95">
        <f t="shared" si="54"/>
        <v>1810</v>
      </c>
      <c r="S133" s="67"/>
      <c r="T133" s="233">
        <f t="shared" ref="T133:T196" si="62">T132</f>
        <v>1025</v>
      </c>
      <c r="U133" s="70">
        <f t="shared" si="55"/>
        <v>2050</v>
      </c>
      <c r="V133" s="70">
        <f>H133*(statestik!$E$14-statestik!$E$12)</f>
        <v>240</v>
      </c>
      <c r="W133" s="70">
        <f t="shared" si="56"/>
        <v>1810</v>
      </c>
      <c r="X133" s="67" t="e">
        <f>'book indtastning'!M132</f>
        <v>#REF!</v>
      </c>
      <c r="Y133" s="234">
        <f t="shared" ref="Y133:Y196" si="63">Y132</f>
        <v>925</v>
      </c>
      <c r="Z133" s="94">
        <f t="shared" si="57"/>
        <v>1850</v>
      </c>
      <c r="AA133" s="74">
        <f>H133*(statestik!$G$14-statestik!$G$12)</f>
        <v>240</v>
      </c>
      <c r="AB133" s="95">
        <f t="shared" si="58"/>
        <v>1610</v>
      </c>
      <c r="AC133" s="94" t="e">
        <f t="shared" si="59"/>
        <v>#REF!</v>
      </c>
      <c r="AD133" s="80">
        <f>'book indtastning'!O132</f>
        <v>45516</v>
      </c>
      <c r="AE133" s="80">
        <f>'book indtastning'!P132</f>
        <v>45518</v>
      </c>
      <c r="AF133" s="7"/>
      <c r="AG133" s="8"/>
      <c r="AH133" s="76"/>
      <c r="AI133" s="9"/>
      <c r="AJ133" s="16"/>
      <c r="AK133" s="78"/>
      <c r="AL133" s="10"/>
      <c r="AM133" s="12"/>
      <c r="AN133" s="15"/>
      <c r="AO133" s="14"/>
      <c r="AP133" s="11"/>
      <c r="AQ133" s="10"/>
      <c r="AR133" s="10"/>
      <c r="AS133" s="10"/>
    </row>
    <row r="134" spans="1:45" x14ac:dyDescent="0.35">
      <c r="A134" s="8">
        <f>'book indtastning'!A133</f>
        <v>0</v>
      </c>
      <c r="B134" s="6">
        <v>132</v>
      </c>
      <c r="C134" s="6" t="str">
        <f>'book indtastning'!C133</f>
        <v>Peter Evertsen</v>
      </c>
      <c r="D134" s="17">
        <f>'book indtastning'!T133</f>
        <v>2</v>
      </c>
      <c r="E134" s="17">
        <f>'book indtastning'!G133</f>
        <v>1</v>
      </c>
      <c r="F134" s="92">
        <f t="shared" si="47"/>
        <v>0</v>
      </c>
      <c r="G134" s="92">
        <f t="shared" si="48"/>
        <v>371</v>
      </c>
      <c r="H134" s="92">
        <f t="shared" si="49"/>
        <v>2</v>
      </c>
      <c r="I134" s="106">
        <f t="shared" si="60"/>
        <v>1025</v>
      </c>
      <c r="J134" s="81">
        <f t="shared" si="50"/>
        <v>2050</v>
      </c>
      <c r="K134" s="93">
        <f>H134*(statestik!$E$14-statestik!$E$12)</f>
        <v>240</v>
      </c>
      <c r="L134" s="93">
        <f t="shared" si="51"/>
        <v>1810</v>
      </c>
      <c r="M134" s="8">
        <f>'book indtastning'!J133</f>
        <v>0</v>
      </c>
      <c r="N134" s="105">
        <f t="shared" si="61"/>
        <v>925</v>
      </c>
      <c r="O134" s="82">
        <f t="shared" si="52"/>
        <v>1850</v>
      </c>
      <c r="P134" s="82">
        <f>H134*(statestik!$G$14-statestik!$G$12)</f>
        <v>240</v>
      </c>
      <c r="Q134" s="82">
        <f t="shared" si="53"/>
        <v>1610</v>
      </c>
      <c r="R134" s="95">
        <f t="shared" si="54"/>
        <v>1810</v>
      </c>
      <c r="S134" s="67"/>
      <c r="T134" s="233">
        <f t="shared" si="62"/>
        <v>1025</v>
      </c>
      <c r="U134" s="70">
        <f t="shared" si="55"/>
        <v>2050</v>
      </c>
      <c r="V134" s="70">
        <f>H134*(statestik!$E$14-statestik!$E$12)</f>
        <v>240</v>
      </c>
      <c r="W134" s="70">
        <f t="shared" si="56"/>
        <v>1810</v>
      </c>
      <c r="X134" s="67" t="e">
        <f>'book indtastning'!M133</f>
        <v>#REF!</v>
      </c>
      <c r="Y134" s="234">
        <f t="shared" si="63"/>
        <v>925</v>
      </c>
      <c r="Z134" s="94">
        <f t="shared" si="57"/>
        <v>1850</v>
      </c>
      <c r="AA134" s="74">
        <f>H134*(statestik!$G$14-statestik!$G$12)</f>
        <v>240</v>
      </c>
      <c r="AB134" s="95">
        <f t="shared" si="58"/>
        <v>1610</v>
      </c>
      <c r="AC134" s="94" t="e">
        <f t="shared" si="59"/>
        <v>#REF!</v>
      </c>
      <c r="AD134" s="80">
        <f>'book indtastning'!O133</f>
        <v>45527</v>
      </c>
      <c r="AE134" s="80">
        <f>'book indtastning'!P133</f>
        <v>45529</v>
      </c>
      <c r="AF134" s="7"/>
      <c r="AG134" s="8"/>
      <c r="AH134" s="76"/>
      <c r="AI134" s="9"/>
      <c r="AJ134" s="16"/>
      <c r="AK134" s="78"/>
      <c r="AL134" s="10"/>
      <c r="AM134" s="12"/>
      <c r="AN134" s="15"/>
      <c r="AO134" s="14"/>
      <c r="AP134" s="11"/>
      <c r="AQ134" s="10"/>
      <c r="AR134" s="10"/>
      <c r="AS134" s="10"/>
    </row>
    <row r="135" spans="1:45" x14ac:dyDescent="0.35">
      <c r="A135" s="8">
        <f>'book indtastning'!A134</f>
        <v>0</v>
      </c>
      <c r="B135" s="6">
        <v>133</v>
      </c>
      <c r="C135" s="6" t="str">
        <f>'book indtastning'!C134</f>
        <v>Bent Jespersen</v>
      </c>
      <c r="D135" s="17">
        <f>'book indtastning'!T134</f>
        <v>3</v>
      </c>
      <c r="E135" s="17">
        <f>'book indtastning'!G134</f>
        <v>1</v>
      </c>
      <c r="F135" s="92">
        <f t="shared" si="47"/>
        <v>0</v>
      </c>
      <c r="G135" s="92">
        <f t="shared" si="48"/>
        <v>381</v>
      </c>
      <c r="H135" s="92">
        <f t="shared" si="49"/>
        <v>3</v>
      </c>
      <c r="I135" s="106">
        <f t="shared" si="60"/>
        <v>1025</v>
      </c>
      <c r="J135" s="81">
        <f t="shared" si="50"/>
        <v>3075</v>
      </c>
      <c r="K135" s="93">
        <f>H135*(statestik!$E$14-statestik!$E$12)</f>
        <v>360</v>
      </c>
      <c r="L135" s="93">
        <f t="shared" si="51"/>
        <v>2715</v>
      </c>
      <c r="M135" s="8">
        <f>'book indtastning'!J134</f>
        <v>0</v>
      </c>
      <c r="N135" s="105">
        <f t="shared" si="61"/>
        <v>925</v>
      </c>
      <c r="O135" s="82">
        <f t="shared" si="52"/>
        <v>2775</v>
      </c>
      <c r="P135" s="82">
        <f>H135*(statestik!$G$14-statestik!$G$12)</f>
        <v>360</v>
      </c>
      <c r="Q135" s="82">
        <f t="shared" si="53"/>
        <v>2415</v>
      </c>
      <c r="R135" s="95">
        <f t="shared" si="54"/>
        <v>2715</v>
      </c>
      <c r="S135" s="67"/>
      <c r="T135" s="233">
        <f t="shared" si="62"/>
        <v>1025</v>
      </c>
      <c r="U135" s="70">
        <f t="shared" si="55"/>
        <v>3075</v>
      </c>
      <c r="V135" s="70">
        <f>H135*(statestik!$E$14-statestik!$E$12)</f>
        <v>360</v>
      </c>
      <c r="W135" s="70">
        <f t="shared" si="56"/>
        <v>2715</v>
      </c>
      <c r="X135" s="67" t="e">
        <f>'book indtastning'!M134</f>
        <v>#REF!</v>
      </c>
      <c r="Y135" s="234">
        <f t="shared" si="63"/>
        <v>925</v>
      </c>
      <c r="Z135" s="94">
        <f t="shared" si="57"/>
        <v>2775</v>
      </c>
      <c r="AA135" s="74">
        <f>H135*(statestik!$G$14-statestik!$G$12)</f>
        <v>360</v>
      </c>
      <c r="AB135" s="95">
        <f t="shared" si="58"/>
        <v>2415</v>
      </c>
      <c r="AC135" s="94" t="e">
        <f t="shared" si="59"/>
        <v>#REF!</v>
      </c>
      <c r="AD135" s="80">
        <f>'book indtastning'!O134</f>
        <v>45536</v>
      </c>
      <c r="AE135" s="80">
        <f>'book indtastning'!P134</f>
        <v>45539</v>
      </c>
      <c r="AF135" s="7"/>
      <c r="AG135" s="8"/>
      <c r="AH135" s="76"/>
      <c r="AI135" s="9"/>
      <c r="AJ135" s="16"/>
      <c r="AK135" s="78"/>
      <c r="AL135" s="10"/>
      <c r="AM135" s="12"/>
      <c r="AN135" s="15"/>
      <c r="AO135" s="14"/>
      <c r="AP135" s="11"/>
      <c r="AQ135" s="10"/>
      <c r="AR135" s="10"/>
      <c r="AS135" s="10"/>
    </row>
    <row r="136" spans="1:45" x14ac:dyDescent="0.35">
      <c r="A136" s="8">
        <f>'book indtastning'!A135</f>
        <v>0</v>
      </c>
      <c r="B136" s="6">
        <v>134</v>
      </c>
      <c r="C136" s="6" t="str">
        <f>'book indtastning'!C135</f>
        <v>Per Henning Christensen</v>
      </c>
      <c r="D136" s="17">
        <f>'book indtastning'!T135</f>
        <v>2</v>
      </c>
      <c r="E136" s="17">
        <f>'book indtastning'!G135</f>
        <v>1</v>
      </c>
      <c r="F136" s="92">
        <f t="shared" si="47"/>
        <v>0</v>
      </c>
      <c r="G136" s="92">
        <f t="shared" si="48"/>
        <v>372</v>
      </c>
      <c r="H136" s="92">
        <f t="shared" si="49"/>
        <v>2</v>
      </c>
      <c r="I136" s="106">
        <f t="shared" si="60"/>
        <v>1025</v>
      </c>
      <c r="J136" s="81">
        <f t="shared" si="50"/>
        <v>2050</v>
      </c>
      <c r="K136" s="93">
        <f>H136*(statestik!$E$14-statestik!$E$12)</f>
        <v>240</v>
      </c>
      <c r="L136" s="93">
        <f t="shared" si="51"/>
        <v>1810</v>
      </c>
      <c r="M136" s="8">
        <f>'book indtastning'!J135</f>
        <v>0</v>
      </c>
      <c r="N136" s="105">
        <f t="shared" si="61"/>
        <v>925</v>
      </c>
      <c r="O136" s="82">
        <f t="shared" si="52"/>
        <v>1850</v>
      </c>
      <c r="P136" s="82">
        <f>H136*(statestik!$G$14-statestik!$G$12)</f>
        <v>240</v>
      </c>
      <c r="Q136" s="82">
        <f t="shared" si="53"/>
        <v>1610</v>
      </c>
      <c r="R136" s="95">
        <f t="shared" si="54"/>
        <v>1810</v>
      </c>
      <c r="S136" s="67"/>
      <c r="T136" s="233">
        <f t="shared" si="62"/>
        <v>1025</v>
      </c>
      <c r="U136" s="70">
        <f t="shared" si="55"/>
        <v>2050</v>
      </c>
      <c r="V136" s="70">
        <f>H136*(statestik!$E$14-statestik!$E$12)</f>
        <v>240</v>
      </c>
      <c r="W136" s="70">
        <f t="shared" si="56"/>
        <v>1810</v>
      </c>
      <c r="X136" s="67" t="e">
        <f>'book indtastning'!M135</f>
        <v>#REF!</v>
      </c>
      <c r="Y136" s="234">
        <f t="shared" si="63"/>
        <v>925</v>
      </c>
      <c r="Z136" s="94">
        <f t="shared" si="57"/>
        <v>1850</v>
      </c>
      <c r="AA136" s="74">
        <f>H136*(statestik!$G$14-statestik!$G$12)</f>
        <v>240</v>
      </c>
      <c r="AB136" s="95">
        <f t="shared" si="58"/>
        <v>1610</v>
      </c>
      <c r="AC136" s="94" t="e">
        <f t="shared" si="59"/>
        <v>#REF!</v>
      </c>
      <c r="AD136" s="80">
        <f>'book indtastning'!O135</f>
        <v>45528</v>
      </c>
      <c r="AE136" s="80">
        <f>'book indtastning'!P135</f>
        <v>45530</v>
      </c>
      <c r="AF136" s="7"/>
      <c r="AG136" s="8"/>
      <c r="AH136" s="76"/>
      <c r="AI136" s="9"/>
      <c r="AJ136" s="16"/>
      <c r="AK136" s="78"/>
      <c r="AL136" s="10"/>
      <c r="AM136" s="12"/>
      <c r="AN136" s="15"/>
      <c r="AO136" s="14"/>
      <c r="AP136" s="11"/>
      <c r="AQ136" s="10"/>
      <c r="AR136" s="10"/>
      <c r="AS136" s="10"/>
    </row>
    <row r="137" spans="1:45" x14ac:dyDescent="0.35">
      <c r="A137" s="8">
        <f>'book indtastning'!A136</f>
        <v>0</v>
      </c>
      <c r="B137" s="6">
        <v>135</v>
      </c>
      <c r="C137" s="6" t="str">
        <f>'book indtastning'!C136</f>
        <v>Cecilia Östling</v>
      </c>
      <c r="D137" s="17">
        <f>'book indtastning'!T136</f>
        <v>2</v>
      </c>
      <c r="E137" s="17">
        <f>'book indtastning'!G136</f>
        <v>1</v>
      </c>
      <c r="F137" s="92">
        <f t="shared" si="47"/>
        <v>0</v>
      </c>
      <c r="G137" s="92">
        <f t="shared" si="48"/>
        <v>361</v>
      </c>
      <c r="H137" s="92">
        <f t="shared" si="49"/>
        <v>2</v>
      </c>
      <c r="I137" s="106">
        <f t="shared" si="60"/>
        <v>1025</v>
      </c>
      <c r="J137" s="81">
        <f t="shared" si="50"/>
        <v>2050</v>
      </c>
      <c r="K137" s="93">
        <f>H137*(statestik!$E$14-statestik!$E$12)</f>
        <v>240</v>
      </c>
      <c r="L137" s="93">
        <f t="shared" si="51"/>
        <v>1810</v>
      </c>
      <c r="M137" s="8" t="str">
        <f>'book indtastning'!J136</f>
        <v>nej</v>
      </c>
      <c r="N137" s="105">
        <f t="shared" si="61"/>
        <v>925</v>
      </c>
      <c r="O137" s="82">
        <f t="shared" si="52"/>
        <v>1850</v>
      </c>
      <c r="P137" s="82">
        <f>H137*(statestik!$G$14-statestik!$G$12)</f>
        <v>240</v>
      </c>
      <c r="Q137" s="82">
        <f t="shared" si="53"/>
        <v>1610</v>
      </c>
      <c r="R137" s="95">
        <f t="shared" si="54"/>
        <v>1810</v>
      </c>
      <c r="S137" s="67"/>
      <c r="T137" s="233">
        <f t="shared" si="62"/>
        <v>1025</v>
      </c>
      <c r="U137" s="70">
        <f t="shared" si="55"/>
        <v>2050</v>
      </c>
      <c r="V137" s="70">
        <f>H137*(statestik!$E$14-statestik!$E$12)</f>
        <v>240</v>
      </c>
      <c r="W137" s="70">
        <f t="shared" si="56"/>
        <v>1810</v>
      </c>
      <c r="X137" s="67" t="e">
        <f>'book indtastning'!M136</f>
        <v>#REF!</v>
      </c>
      <c r="Y137" s="234">
        <f t="shared" si="63"/>
        <v>925</v>
      </c>
      <c r="Z137" s="94">
        <f t="shared" si="57"/>
        <v>1850</v>
      </c>
      <c r="AA137" s="74">
        <f>H137*(statestik!$G$14-statestik!$G$12)</f>
        <v>240</v>
      </c>
      <c r="AB137" s="95">
        <f t="shared" si="58"/>
        <v>1610</v>
      </c>
      <c r="AC137" s="94" t="e">
        <f t="shared" si="59"/>
        <v>#REF!</v>
      </c>
      <c r="AD137" s="80">
        <f>'book indtastning'!O136</f>
        <v>45517</v>
      </c>
      <c r="AE137" s="80">
        <f>'book indtastning'!P136</f>
        <v>45519</v>
      </c>
      <c r="AF137" s="7"/>
      <c r="AG137" s="8"/>
      <c r="AH137" s="76"/>
      <c r="AI137" s="9"/>
      <c r="AJ137" s="16"/>
      <c r="AK137" s="78"/>
      <c r="AL137" s="10"/>
      <c r="AM137" s="12"/>
      <c r="AN137" s="15"/>
      <c r="AO137" s="14"/>
      <c r="AP137" s="11"/>
      <c r="AQ137" s="10"/>
      <c r="AR137" s="10"/>
      <c r="AS137" s="10"/>
    </row>
    <row r="138" spans="1:45" x14ac:dyDescent="0.35">
      <c r="A138" s="8">
        <f>'book indtastning'!A137</f>
        <v>0</v>
      </c>
      <c r="B138" s="6">
        <v>136</v>
      </c>
      <c r="C138" s="6" t="str">
        <f>'book indtastning'!C137</f>
        <v>Beatrice Janssen</v>
      </c>
      <c r="D138" s="17">
        <f>'book indtastning'!T137</f>
        <v>2</v>
      </c>
      <c r="E138" s="17">
        <f>'book indtastning'!G137</f>
        <v>1</v>
      </c>
      <c r="F138" s="92">
        <f t="shared" si="47"/>
        <v>0</v>
      </c>
      <c r="G138" s="92">
        <f t="shared" si="48"/>
        <v>388</v>
      </c>
      <c r="H138" s="92">
        <f t="shared" si="49"/>
        <v>2</v>
      </c>
      <c r="I138" s="106">
        <f t="shared" si="60"/>
        <v>1025</v>
      </c>
      <c r="J138" s="81">
        <f t="shared" si="50"/>
        <v>2050</v>
      </c>
      <c r="K138" s="93">
        <f>H138*(statestik!$E$14-statestik!$E$12)</f>
        <v>240</v>
      </c>
      <c r="L138" s="93">
        <f t="shared" si="51"/>
        <v>1810</v>
      </c>
      <c r="M138" s="8" t="str">
        <f>'book indtastning'!J137</f>
        <v>ja</v>
      </c>
      <c r="N138" s="105">
        <f t="shared" si="61"/>
        <v>925</v>
      </c>
      <c r="O138" s="82">
        <f t="shared" si="52"/>
        <v>1850</v>
      </c>
      <c r="P138" s="82">
        <f>H138*(statestik!$G$14-statestik!$G$12)</f>
        <v>240</v>
      </c>
      <c r="Q138" s="82">
        <f t="shared" si="53"/>
        <v>1610</v>
      </c>
      <c r="R138" s="95">
        <f t="shared" si="54"/>
        <v>1810</v>
      </c>
      <c r="S138" s="67"/>
      <c r="T138" s="233">
        <f t="shared" si="62"/>
        <v>1025</v>
      </c>
      <c r="U138" s="70">
        <f t="shared" si="55"/>
        <v>2050</v>
      </c>
      <c r="V138" s="70">
        <f>H138*(statestik!$E$14-statestik!$E$12)</f>
        <v>240</v>
      </c>
      <c r="W138" s="70">
        <f t="shared" si="56"/>
        <v>1810</v>
      </c>
      <c r="X138" s="67" t="e">
        <f>'book indtastning'!M137</f>
        <v>#REF!</v>
      </c>
      <c r="Y138" s="234">
        <f t="shared" si="63"/>
        <v>925</v>
      </c>
      <c r="Z138" s="94">
        <f t="shared" si="57"/>
        <v>1850</v>
      </c>
      <c r="AA138" s="74">
        <f>H138*(statestik!$G$14-statestik!$G$12)</f>
        <v>240</v>
      </c>
      <c r="AB138" s="95">
        <f t="shared" si="58"/>
        <v>1610</v>
      </c>
      <c r="AC138" s="94" t="e">
        <f t="shared" si="59"/>
        <v>#REF!</v>
      </c>
      <c r="AD138" s="80">
        <f>'book indtastning'!O137</f>
        <v>45544</v>
      </c>
      <c r="AE138" s="80">
        <f>'book indtastning'!P137</f>
        <v>45546</v>
      </c>
      <c r="AF138" s="7"/>
      <c r="AG138" s="8"/>
      <c r="AH138" s="76"/>
      <c r="AI138" s="9"/>
      <c r="AJ138" s="16"/>
      <c r="AK138" s="78"/>
      <c r="AL138" s="10"/>
      <c r="AM138" s="12"/>
      <c r="AN138" s="15"/>
      <c r="AO138" s="14"/>
      <c r="AP138" s="11"/>
      <c r="AQ138" s="10"/>
      <c r="AR138" s="10"/>
      <c r="AS138" s="10"/>
    </row>
    <row r="139" spans="1:45" x14ac:dyDescent="0.35">
      <c r="A139" s="8">
        <f>'book indtastning'!A138</f>
        <v>0</v>
      </c>
      <c r="B139" s="6">
        <v>137</v>
      </c>
      <c r="C139" s="6" t="str">
        <f>'book indtastning'!C138</f>
        <v>Lars Møller</v>
      </c>
      <c r="D139" s="17">
        <f>'book indtastning'!T138</f>
        <v>4</v>
      </c>
      <c r="E139" s="17">
        <f>'book indtastning'!G138</f>
        <v>1</v>
      </c>
      <c r="F139" s="92">
        <f t="shared" si="47"/>
        <v>0</v>
      </c>
      <c r="G139" s="92">
        <f t="shared" si="48"/>
        <v>406</v>
      </c>
      <c r="H139" s="92">
        <f t="shared" si="49"/>
        <v>4</v>
      </c>
      <c r="I139" s="106">
        <f t="shared" si="60"/>
        <v>1025</v>
      </c>
      <c r="J139" s="81">
        <f t="shared" si="50"/>
        <v>4100</v>
      </c>
      <c r="K139" s="93">
        <f>H139*(statestik!$E$14-statestik!$E$12)</f>
        <v>480</v>
      </c>
      <c r="L139" s="93">
        <f t="shared" si="51"/>
        <v>3620</v>
      </c>
      <c r="M139" s="8" t="str">
        <f>'book indtastning'!J138</f>
        <v>nej</v>
      </c>
      <c r="N139" s="105">
        <f t="shared" si="61"/>
        <v>925</v>
      </c>
      <c r="O139" s="82">
        <f t="shared" si="52"/>
        <v>3700</v>
      </c>
      <c r="P139" s="82">
        <f>H139*(statestik!$G$14-statestik!$G$12)</f>
        <v>480</v>
      </c>
      <c r="Q139" s="82">
        <f t="shared" si="53"/>
        <v>3220</v>
      </c>
      <c r="R139" s="95">
        <f t="shared" si="54"/>
        <v>3620</v>
      </c>
      <c r="S139" s="67"/>
      <c r="T139" s="233">
        <f t="shared" si="62"/>
        <v>1025</v>
      </c>
      <c r="U139" s="70">
        <f t="shared" si="55"/>
        <v>4100</v>
      </c>
      <c r="V139" s="70">
        <f>H139*(statestik!$E$14-statestik!$E$12)</f>
        <v>480</v>
      </c>
      <c r="W139" s="70">
        <f t="shared" si="56"/>
        <v>3620</v>
      </c>
      <c r="X139" s="67" t="e">
        <f>'book indtastning'!M138</f>
        <v>#REF!</v>
      </c>
      <c r="Y139" s="234">
        <f t="shared" si="63"/>
        <v>925</v>
      </c>
      <c r="Z139" s="94">
        <f t="shared" si="57"/>
        <v>3700</v>
      </c>
      <c r="AA139" s="74">
        <f>H139*(statestik!$G$14-statestik!$G$12)</f>
        <v>480</v>
      </c>
      <c r="AB139" s="95">
        <f t="shared" si="58"/>
        <v>3220</v>
      </c>
      <c r="AC139" s="94" t="e">
        <f t="shared" si="59"/>
        <v>#REF!</v>
      </c>
      <c r="AD139" s="80">
        <f>'book indtastning'!O138</f>
        <v>45560</v>
      </c>
      <c r="AE139" s="80">
        <f>'book indtastning'!P138</f>
        <v>45564</v>
      </c>
      <c r="AF139" s="7"/>
      <c r="AG139" s="8"/>
      <c r="AH139" s="76"/>
      <c r="AI139" s="9"/>
      <c r="AJ139" s="16"/>
      <c r="AK139" s="78"/>
      <c r="AL139" s="10"/>
      <c r="AM139" s="12"/>
      <c r="AN139" s="15"/>
      <c r="AO139" s="14"/>
      <c r="AP139" s="11"/>
      <c r="AQ139" s="10"/>
      <c r="AR139" s="10"/>
      <c r="AS139" s="10"/>
    </row>
    <row r="140" spans="1:45" x14ac:dyDescent="0.35">
      <c r="A140" s="8">
        <f>'book indtastning'!A139</f>
        <v>0</v>
      </c>
      <c r="B140" s="6">
        <v>138</v>
      </c>
      <c r="C140" s="6" t="str">
        <f>'book indtastning'!C139</f>
        <v>Lars-Ove Järrrebring</v>
      </c>
      <c r="D140" s="17">
        <f>'book indtastning'!T139</f>
        <v>3</v>
      </c>
      <c r="E140" s="17">
        <f>'book indtastning'!G139</f>
        <v>1</v>
      </c>
      <c r="F140" s="92">
        <f t="shared" si="47"/>
        <v>0</v>
      </c>
      <c r="G140" s="92">
        <f t="shared" si="48"/>
        <v>382</v>
      </c>
      <c r="H140" s="92">
        <f t="shared" si="49"/>
        <v>3</v>
      </c>
      <c r="I140" s="106">
        <f t="shared" si="60"/>
        <v>1025</v>
      </c>
      <c r="J140" s="81">
        <f t="shared" si="50"/>
        <v>3075</v>
      </c>
      <c r="K140" s="93">
        <f>H140*(statestik!$E$14-statestik!$E$12)</f>
        <v>360</v>
      </c>
      <c r="L140" s="93">
        <f t="shared" si="51"/>
        <v>2715</v>
      </c>
      <c r="M140" s="8" t="str">
        <f>'book indtastning'!J139</f>
        <v>nej</v>
      </c>
      <c r="N140" s="105">
        <f t="shared" si="61"/>
        <v>925</v>
      </c>
      <c r="O140" s="82">
        <f t="shared" si="52"/>
        <v>2775</v>
      </c>
      <c r="P140" s="82">
        <f>H140*(statestik!$G$14-statestik!$G$12)</f>
        <v>360</v>
      </c>
      <c r="Q140" s="82">
        <f t="shared" si="53"/>
        <v>2415</v>
      </c>
      <c r="R140" s="95">
        <f t="shared" si="54"/>
        <v>2715</v>
      </c>
      <c r="S140" s="67"/>
      <c r="T140" s="233">
        <f t="shared" si="62"/>
        <v>1025</v>
      </c>
      <c r="U140" s="70">
        <f t="shared" si="55"/>
        <v>3075</v>
      </c>
      <c r="V140" s="70">
        <f>H140*(statestik!$E$14-statestik!$E$12)</f>
        <v>360</v>
      </c>
      <c r="W140" s="70">
        <f t="shared" si="56"/>
        <v>2715</v>
      </c>
      <c r="X140" s="67" t="e">
        <f>'book indtastning'!M139</f>
        <v>#REF!</v>
      </c>
      <c r="Y140" s="234">
        <f t="shared" si="63"/>
        <v>925</v>
      </c>
      <c r="Z140" s="94">
        <f t="shared" si="57"/>
        <v>2775</v>
      </c>
      <c r="AA140" s="74">
        <f>H140*(statestik!$G$14-statestik!$G$12)</f>
        <v>360</v>
      </c>
      <c r="AB140" s="95">
        <f t="shared" si="58"/>
        <v>2415</v>
      </c>
      <c r="AC140" s="94" t="e">
        <f t="shared" si="59"/>
        <v>#REF!</v>
      </c>
      <c r="AD140" s="80">
        <f>'book indtastning'!O139</f>
        <v>45537</v>
      </c>
      <c r="AE140" s="80">
        <f>'book indtastning'!P139</f>
        <v>45540</v>
      </c>
      <c r="AF140" s="7"/>
      <c r="AG140" s="8"/>
      <c r="AH140" s="76"/>
      <c r="AI140" s="9"/>
      <c r="AJ140" s="16"/>
      <c r="AK140" s="78"/>
      <c r="AL140" s="10"/>
      <c r="AM140" s="12"/>
      <c r="AN140" s="15"/>
      <c r="AO140" s="14"/>
      <c r="AP140" s="11"/>
      <c r="AQ140" s="10"/>
      <c r="AR140" s="10"/>
      <c r="AS140" s="10"/>
    </row>
    <row r="141" spans="1:45" x14ac:dyDescent="0.35">
      <c r="A141" s="8">
        <f>'book indtastning'!A140</f>
        <v>0</v>
      </c>
      <c r="B141" s="6">
        <v>139</v>
      </c>
      <c r="C141" s="6" t="str">
        <f>'book indtastning'!C140</f>
        <v>Niklas Sønderhøj</v>
      </c>
      <c r="D141" s="17">
        <f>'book indtastning'!T140</f>
        <v>4</v>
      </c>
      <c r="E141" s="17">
        <f>'book indtastning'!G140</f>
        <v>1</v>
      </c>
      <c r="F141" s="92">
        <f t="shared" si="47"/>
        <v>0</v>
      </c>
      <c r="G141" s="92">
        <f t="shared" si="48"/>
        <v>380</v>
      </c>
      <c r="H141" s="92">
        <f t="shared" si="49"/>
        <v>4</v>
      </c>
      <c r="I141" s="106">
        <f t="shared" si="60"/>
        <v>1025</v>
      </c>
      <c r="J141" s="81">
        <f t="shared" si="50"/>
        <v>4100</v>
      </c>
      <c r="K141" s="93">
        <f>H141*(statestik!$E$14-statestik!$E$12)</f>
        <v>480</v>
      </c>
      <c r="L141" s="93">
        <f t="shared" si="51"/>
        <v>3620</v>
      </c>
      <c r="M141" s="8" t="str">
        <f>'book indtastning'!J140</f>
        <v>ja</v>
      </c>
      <c r="N141" s="105">
        <f t="shared" si="61"/>
        <v>925</v>
      </c>
      <c r="O141" s="82">
        <f t="shared" si="52"/>
        <v>3700</v>
      </c>
      <c r="P141" s="82">
        <f>H141*(statestik!$G$14-statestik!$G$12)</f>
        <v>480</v>
      </c>
      <c r="Q141" s="82">
        <f t="shared" si="53"/>
        <v>3220</v>
      </c>
      <c r="R141" s="95">
        <f t="shared" si="54"/>
        <v>3620</v>
      </c>
      <c r="S141" s="67"/>
      <c r="T141" s="233">
        <f t="shared" si="62"/>
        <v>1025</v>
      </c>
      <c r="U141" s="70">
        <f t="shared" si="55"/>
        <v>4100</v>
      </c>
      <c r="V141" s="70">
        <f>H141*(statestik!$E$14-statestik!$E$12)</f>
        <v>480</v>
      </c>
      <c r="W141" s="70">
        <f t="shared" si="56"/>
        <v>3620</v>
      </c>
      <c r="X141" s="67" t="e">
        <f>'book indtastning'!M140</f>
        <v>#REF!</v>
      </c>
      <c r="Y141" s="234">
        <f t="shared" si="63"/>
        <v>925</v>
      </c>
      <c r="Z141" s="94">
        <f t="shared" si="57"/>
        <v>3700</v>
      </c>
      <c r="AA141" s="74">
        <f>H141*(statestik!$G$14-statestik!$G$12)</f>
        <v>480</v>
      </c>
      <c r="AB141" s="95">
        <f t="shared" si="58"/>
        <v>3220</v>
      </c>
      <c r="AC141" s="94" t="e">
        <f t="shared" si="59"/>
        <v>#REF!</v>
      </c>
      <c r="AD141" s="80">
        <f>'book indtastning'!O140</f>
        <v>45534</v>
      </c>
      <c r="AE141" s="80">
        <f>'book indtastning'!P140</f>
        <v>45538</v>
      </c>
      <c r="AF141" s="7"/>
      <c r="AG141" s="8"/>
      <c r="AH141" s="76"/>
      <c r="AI141" s="9"/>
      <c r="AJ141" s="16"/>
      <c r="AK141" s="78"/>
      <c r="AL141" s="10"/>
      <c r="AM141" s="12"/>
      <c r="AN141" s="15"/>
      <c r="AO141" s="14"/>
      <c r="AP141" s="11"/>
      <c r="AQ141" s="10"/>
      <c r="AR141" s="10"/>
      <c r="AS141" s="10"/>
    </row>
    <row r="142" spans="1:45" x14ac:dyDescent="0.35">
      <c r="A142" s="8">
        <f>'book indtastning'!A141</f>
        <v>0</v>
      </c>
      <c r="B142" s="6">
        <v>140</v>
      </c>
      <c r="C142" s="6" t="str">
        <f>'book indtastning'!C141</f>
        <v>Eva Kerschl</v>
      </c>
      <c r="D142" s="17">
        <f>'book indtastning'!T141</f>
        <v>3</v>
      </c>
      <c r="E142" s="17">
        <f>'book indtastning'!G141</f>
        <v>1</v>
      </c>
      <c r="F142" s="92">
        <f t="shared" si="47"/>
        <v>0</v>
      </c>
      <c r="G142" s="92">
        <f t="shared" si="48"/>
        <v>378</v>
      </c>
      <c r="H142" s="92">
        <f t="shared" si="49"/>
        <v>3</v>
      </c>
      <c r="I142" s="106">
        <f t="shared" si="60"/>
        <v>1025</v>
      </c>
      <c r="J142" s="81">
        <f t="shared" si="50"/>
        <v>3075</v>
      </c>
      <c r="K142" s="93">
        <f>H142*(statestik!$E$14-statestik!$E$12)</f>
        <v>360</v>
      </c>
      <c r="L142" s="93">
        <f t="shared" si="51"/>
        <v>2715</v>
      </c>
      <c r="M142" s="8" t="str">
        <f>'book indtastning'!J141</f>
        <v>ja</v>
      </c>
      <c r="N142" s="105">
        <f t="shared" si="61"/>
        <v>925</v>
      </c>
      <c r="O142" s="82">
        <f t="shared" si="52"/>
        <v>2775</v>
      </c>
      <c r="P142" s="82">
        <f>H142*(statestik!$G$14-statestik!$G$12)</f>
        <v>360</v>
      </c>
      <c r="Q142" s="82">
        <f t="shared" si="53"/>
        <v>2415</v>
      </c>
      <c r="R142" s="95">
        <f t="shared" si="54"/>
        <v>2715</v>
      </c>
      <c r="S142" s="67"/>
      <c r="T142" s="233">
        <f t="shared" si="62"/>
        <v>1025</v>
      </c>
      <c r="U142" s="70">
        <f t="shared" si="55"/>
        <v>3075</v>
      </c>
      <c r="V142" s="70">
        <f>H142*(statestik!$E$14-statestik!$E$12)</f>
        <v>360</v>
      </c>
      <c r="W142" s="70">
        <f t="shared" si="56"/>
        <v>2715</v>
      </c>
      <c r="X142" s="67" t="e">
        <f>'book indtastning'!M141</f>
        <v>#REF!</v>
      </c>
      <c r="Y142" s="234">
        <f t="shared" si="63"/>
        <v>925</v>
      </c>
      <c r="Z142" s="94">
        <f t="shared" si="57"/>
        <v>2775</v>
      </c>
      <c r="AA142" s="74">
        <f>H142*(statestik!$G$14-statestik!$G$12)</f>
        <v>360</v>
      </c>
      <c r="AB142" s="95">
        <f t="shared" si="58"/>
        <v>2415</v>
      </c>
      <c r="AC142" s="94" t="e">
        <f t="shared" si="59"/>
        <v>#REF!</v>
      </c>
      <c r="AD142" s="80">
        <f>'book indtastning'!O141</f>
        <v>45533</v>
      </c>
      <c r="AE142" s="80">
        <f>'book indtastning'!P141</f>
        <v>45536</v>
      </c>
      <c r="AF142" s="7"/>
      <c r="AG142" s="8"/>
      <c r="AH142" s="76"/>
      <c r="AI142" s="9"/>
      <c r="AJ142" s="16"/>
      <c r="AK142" s="78"/>
      <c r="AL142" s="10"/>
      <c r="AM142" s="12"/>
      <c r="AN142" s="15"/>
      <c r="AO142" s="14"/>
      <c r="AP142" s="11"/>
      <c r="AQ142" s="10"/>
      <c r="AR142" s="10"/>
      <c r="AS142" s="10"/>
    </row>
    <row r="143" spans="1:45" x14ac:dyDescent="0.35">
      <c r="A143" s="8">
        <f>'book indtastning'!A142</f>
        <v>0</v>
      </c>
      <c r="B143" s="6">
        <v>141</v>
      </c>
      <c r="C143" s="6" t="str">
        <f>'book indtastning'!C142</f>
        <v>Linda Maidon</v>
      </c>
      <c r="D143" s="17">
        <f>'book indtastning'!T142</f>
        <v>3</v>
      </c>
      <c r="E143" s="17">
        <f>'book indtastning'!G142</f>
        <v>1</v>
      </c>
      <c r="F143" s="92">
        <f t="shared" si="47"/>
        <v>0</v>
      </c>
      <c r="G143" s="92">
        <f t="shared" si="48"/>
        <v>377</v>
      </c>
      <c r="H143" s="92">
        <f t="shared" si="49"/>
        <v>3</v>
      </c>
      <c r="I143" s="106">
        <f t="shared" si="60"/>
        <v>1025</v>
      </c>
      <c r="J143" s="81">
        <f t="shared" si="50"/>
        <v>3075</v>
      </c>
      <c r="K143" s="93">
        <f>H143*(statestik!$E$14-statestik!$E$12)</f>
        <v>360</v>
      </c>
      <c r="L143" s="93">
        <f t="shared" si="51"/>
        <v>2715</v>
      </c>
      <c r="M143" s="8" t="str">
        <f>'book indtastning'!J142</f>
        <v>ja</v>
      </c>
      <c r="N143" s="105">
        <f t="shared" si="61"/>
        <v>925</v>
      </c>
      <c r="O143" s="82">
        <f t="shared" si="52"/>
        <v>2775</v>
      </c>
      <c r="P143" s="82">
        <f>H143*(statestik!$G$14-statestik!$G$12)</f>
        <v>360</v>
      </c>
      <c r="Q143" s="82">
        <f t="shared" si="53"/>
        <v>2415</v>
      </c>
      <c r="R143" s="95">
        <f t="shared" si="54"/>
        <v>2715</v>
      </c>
      <c r="S143" s="67"/>
      <c r="T143" s="233">
        <f t="shared" si="62"/>
        <v>1025</v>
      </c>
      <c r="U143" s="70">
        <f t="shared" si="55"/>
        <v>3075</v>
      </c>
      <c r="V143" s="70">
        <f>H143*(statestik!$E$14-statestik!$E$12)</f>
        <v>360</v>
      </c>
      <c r="W143" s="70">
        <f t="shared" si="56"/>
        <v>2715</v>
      </c>
      <c r="X143" s="67" t="e">
        <f>'book indtastning'!M142</f>
        <v>#REF!</v>
      </c>
      <c r="Y143" s="234">
        <f t="shared" si="63"/>
        <v>925</v>
      </c>
      <c r="Z143" s="94">
        <f t="shared" si="57"/>
        <v>2775</v>
      </c>
      <c r="AA143" s="74">
        <f>H143*(statestik!$G$14-statestik!$G$12)</f>
        <v>360</v>
      </c>
      <c r="AB143" s="95">
        <f t="shared" si="58"/>
        <v>2415</v>
      </c>
      <c r="AC143" s="94" t="e">
        <f t="shared" si="59"/>
        <v>#REF!</v>
      </c>
      <c r="AD143" s="80">
        <f>'book indtastning'!O142</f>
        <v>45532</v>
      </c>
      <c r="AE143" s="80">
        <f>'book indtastning'!P142</f>
        <v>45535</v>
      </c>
      <c r="AF143" s="7"/>
      <c r="AG143" s="8"/>
      <c r="AH143" s="76"/>
      <c r="AI143" s="9"/>
      <c r="AJ143" s="16"/>
      <c r="AK143" s="78"/>
      <c r="AL143" s="10"/>
      <c r="AM143" s="12"/>
      <c r="AN143" s="15"/>
      <c r="AO143" s="14"/>
      <c r="AP143" s="11"/>
      <c r="AQ143" s="10"/>
      <c r="AR143" s="10"/>
      <c r="AS143" s="10"/>
    </row>
    <row r="144" spans="1:45" x14ac:dyDescent="0.35">
      <c r="A144" s="8">
        <f>'book indtastning'!A143</f>
        <v>0</v>
      </c>
      <c r="B144" s="6">
        <v>142</v>
      </c>
      <c r="C144" s="6" t="str">
        <f>'book indtastning'!C143</f>
        <v>Kurt Sørensen</v>
      </c>
      <c r="D144" s="17">
        <f>'book indtastning'!T143</f>
        <v>5</v>
      </c>
      <c r="E144" s="17">
        <f>'book indtastning'!G143</f>
        <v>1</v>
      </c>
      <c r="F144" s="92">
        <f t="shared" si="47"/>
        <v>0</v>
      </c>
      <c r="G144" s="92">
        <f t="shared" si="48"/>
        <v>391</v>
      </c>
      <c r="H144" s="92">
        <f t="shared" si="49"/>
        <v>5</v>
      </c>
      <c r="I144" s="106">
        <f t="shared" si="60"/>
        <v>1025</v>
      </c>
      <c r="J144" s="81">
        <f t="shared" si="50"/>
        <v>5125</v>
      </c>
      <c r="K144" s="93">
        <f>H144*(statestik!$E$14-statestik!$E$12)</f>
        <v>600</v>
      </c>
      <c r="L144" s="93">
        <f t="shared" si="51"/>
        <v>4525</v>
      </c>
      <c r="M144" s="8" t="str">
        <f>'book indtastning'!J143</f>
        <v>N</v>
      </c>
      <c r="N144" s="105">
        <f t="shared" si="61"/>
        <v>925</v>
      </c>
      <c r="O144" s="82">
        <f t="shared" si="52"/>
        <v>4625</v>
      </c>
      <c r="P144" s="82">
        <f>H144*(statestik!$G$14-statestik!$G$12)</f>
        <v>600</v>
      </c>
      <c r="Q144" s="82">
        <f t="shared" si="53"/>
        <v>4025</v>
      </c>
      <c r="R144" s="95">
        <f t="shared" si="54"/>
        <v>4525</v>
      </c>
      <c r="S144" s="67"/>
      <c r="T144" s="233">
        <f t="shared" si="62"/>
        <v>1025</v>
      </c>
      <c r="U144" s="70">
        <f t="shared" si="55"/>
        <v>5125</v>
      </c>
      <c r="V144" s="70">
        <f>H144*(statestik!$E$14-statestik!$E$12)</f>
        <v>600</v>
      </c>
      <c r="W144" s="70">
        <f t="shared" si="56"/>
        <v>4525</v>
      </c>
      <c r="X144" s="67" t="e">
        <f>'book indtastning'!M143</f>
        <v>#REF!</v>
      </c>
      <c r="Y144" s="234">
        <f t="shared" si="63"/>
        <v>925</v>
      </c>
      <c r="Z144" s="94">
        <f t="shared" si="57"/>
        <v>4625</v>
      </c>
      <c r="AA144" s="74">
        <f>H144*(statestik!$G$14-statestik!$G$12)</f>
        <v>600</v>
      </c>
      <c r="AB144" s="95">
        <f t="shared" si="58"/>
        <v>4025</v>
      </c>
      <c r="AC144" s="94" t="e">
        <f t="shared" si="59"/>
        <v>#REF!</v>
      </c>
      <c r="AD144" s="80">
        <f>'book indtastning'!O143</f>
        <v>45544</v>
      </c>
      <c r="AE144" s="80">
        <f>'book indtastning'!P143</f>
        <v>45549</v>
      </c>
      <c r="AF144" s="7"/>
      <c r="AG144" s="8"/>
      <c r="AH144" s="76"/>
      <c r="AI144" s="9"/>
      <c r="AJ144" s="16"/>
      <c r="AK144" s="78"/>
      <c r="AL144" s="10"/>
      <c r="AM144" s="12"/>
      <c r="AN144" s="15"/>
      <c r="AO144" s="14"/>
      <c r="AP144" s="11"/>
      <c r="AQ144" s="10"/>
      <c r="AR144" s="10"/>
      <c r="AS144" s="10"/>
    </row>
    <row r="145" spans="1:45" x14ac:dyDescent="0.35">
      <c r="A145" s="8">
        <f>'book indtastning'!A144</f>
        <v>0</v>
      </c>
      <c r="B145" s="6">
        <v>143</v>
      </c>
      <c r="C145" s="6" t="str">
        <f>'book indtastning'!C144</f>
        <v>Claus Kaae</v>
      </c>
      <c r="D145" s="17">
        <f>'book indtastning'!T144</f>
        <v>3</v>
      </c>
      <c r="E145" s="17">
        <f>'book indtastning'!G144</f>
        <v>1</v>
      </c>
      <c r="F145" s="92">
        <f t="shared" si="47"/>
        <v>0</v>
      </c>
      <c r="G145" s="92">
        <f t="shared" si="48"/>
        <v>402</v>
      </c>
      <c r="H145" s="92">
        <f t="shared" si="49"/>
        <v>3</v>
      </c>
      <c r="I145" s="106">
        <f t="shared" si="60"/>
        <v>1025</v>
      </c>
      <c r="J145" s="81">
        <f t="shared" si="50"/>
        <v>3075</v>
      </c>
      <c r="K145" s="93">
        <f>H145*(statestik!$E$14-statestik!$E$12)</f>
        <v>360</v>
      </c>
      <c r="L145" s="93">
        <f t="shared" si="51"/>
        <v>2715</v>
      </c>
      <c r="M145" s="8" t="str">
        <f>'book indtastning'!J144</f>
        <v>N</v>
      </c>
      <c r="N145" s="105">
        <f t="shared" si="61"/>
        <v>925</v>
      </c>
      <c r="O145" s="82">
        <f t="shared" si="52"/>
        <v>2775</v>
      </c>
      <c r="P145" s="82">
        <f>H145*(statestik!$G$14-statestik!$G$12)</f>
        <v>360</v>
      </c>
      <c r="Q145" s="82">
        <f t="shared" si="53"/>
        <v>2415</v>
      </c>
      <c r="R145" s="95">
        <f t="shared" si="54"/>
        <v>2715</v>
      </c>
      <c r="S145" s="67"/>
      <c r="T145" s="233">
        <f t="shared" si="62"/>
        <v>1025</v>
      </c>
      <c r="U145" s="70">
        <f t="shared" si="55"/>
        <v>3075</v>
      </c>
      <c r="V145" s="70">
        <f>H145*(statestik!$E$14-statestik!$E$12)</f>
        <v>360</v>
      </c>
      <c r="W145" s="70">
        <f t="shared" si="56"/>
        <v>2715</v>
      </c>
      <c r="X145" s="67" t="e">
        <f>'book indtastning'!M144</f>
        <v>#REF!</v>
      </c>
      <c r="Y145" s="234">
        <f t="shared" si="63"/>
        <v>925</v>
      </c>
      <c r="Z145" s="94">
        <f t="shared" si="57"/>
        <v>2775</v>
      </c>
      <c r="AA145" s="74">
        <f>H145*(statestik!$G$14-statestik!$G$12)</f>
        <v>360</v>
      </c>
      <c r="AB145" s="95">
        <f t="shared" si="58"/>
        <v>2415</v>
      </c>
      <c r="AC145" s="94" t="e">
        <f t="shared" si="59"/>
        <v>#REF!</v>
      </c>
      <c r="AD145" s="80">
        <f>'book indtastning'!O144</f>
        <v>45557</v>
      </c>
      <c r="AE145" s="80">
        <f>'book indtastning'!P144</f>
        <v>45560</v>
      </c>
      <c r="AF145" s="7"/>
      <c r="AG145" s="8"/>
      <c r="AH145" s="76"/>
      <c r="AI145" s="9"/>
      <c r="AJ145" s="16"/>
      <c r="AK145" s="78"/>
      <c r="AL145" s="10"/>
      <c r="AM145" s="12"/>
      <c r="AN145" s="15"/>
      <c r="AO145" s="14"/>
      <c r="AP145" s="11"/>
      <c r="AQ145" s="10"/>
      <c r="AR145" s="10"/>
      <c r="AS145" s="10"/>
    </row>
    <row r="146" spans="1:45" x14ac:dyDescent="0.35">
      <c r="A146" s="8">
        <f>'book indtastning'!A145</f>
        <v>0</v>
      </c>
      <c r="B146" s="6">
        <v>144</v>
      </c>
      <c r="C146" s="6" t="str">
        <f>'book indtastning'!C145</f>
        <v>Ole Graversen</v>
      </c>
      <c r="D146" s="17">
        <f>'book indtastning'!T145</f>
        <v>4</v>
      </c>
      <c r="E146" s="17">
        <f>'book indtastning'!G145</f>
        <v>1</v>
      </c>
      <c r="F146" s="92">
        <f t="shared" si="47"/>
        <v>0</v>
      </c>
      <c r="G146" s="92">
        <f t="shared" si="48"/>
        <v>405</v>
      </c>
      <c r="H146" s="92">
        <f t="shared" si="49"/>
        <v>4</v>
      </c>
      <c r="I146" s="106">
        <f t="shared" si="60"/>
        <v>1025</v>
      </c>
      <c r="J146" s="81">
        <f t="shared" si="50"/>
        <v>4100</v>
      </c>
      <c r="K146" s="93">
        <f>H146*(statestik!$E$14-statestik!$E$12)</f>
        <v>480</v>
      </c>
      <c r="L146" s="93">
        <f t="shared" si="51"/>
        <v>3620</v>
      </c>
      <c r="M146" s="8" t="str">
        <f>'book indtastning'!J145</f>
        <v>N</v>
      </c>
      <c r="N146" s="105">
        <f t="shared" si="61"/>
        <v>925</v>
      </c>
      <c r="O146" s="82">
        <f t="shared" si="52"/>
        <v>3700</v>
      </c>
      <c r="P146" s="82">
        <f>H146*(statestik!$G$14-statestik!$G$12)</f>
        <v>480</v>
      </c>
      <c r="Q146" s="82">
        <f t="shared" si="53"/>
        <v>3220</v>
      </c>
      <c r="R146" s="95">
        <f t="shared" si="54"/>
        <v>3620</v>
      </c>
      <c r="S146" s="67"/>
      <c r="T146" s="233">
        <f t="shared" si="62"/>
        <v>1025</v>
      </c>
      <c r="U146" s="70">
        <f t="shared" si="55"/>
        <v>4100</v>
      </c>
      <c r="V146" s="70">
        <f>H146*(statestik!$E$14-statestik!$E$12)</f>
        <v>480</v>
      </c>
      <c r="W146" s="70">
        <f t="shared" si="56"/>
        <v>3620</v>
      </c>
      <c r="X146" s="67" t="e">
        <f>'book indtastning'!M145</f>
        <v>#REF!</v>
      </c>
      <c r="Y146" s="234">
        <f t="shared" si="63"/>
        <v>925</v>
      </c>
      <c r="Z146" s="94">
        <f t="shared" si="57"/>
        <v>3700</v>
      </c>
      <c r="AA146" s="74">
        <f>H146*(statestik!$G$14-statestik!$G$12)</f>
        <v>480</v>
      </c>
      <c r="AB146" s="95">
        <f t="shared" si="58"/>
        <v>3220</v>
      </c>
      <c r="AC146" s="94" t="e">
        <f t="shared" si="59"/>
        <v>#REF!</v>
      </c>
      <c r="AD146" s="80">
        <f>'book indtastning'!O145</f>
        <v>45559</v>
      </c>
      <c r="AE146" s="80">
        <f>'book indtastning'!P145</f>
        <v>45563</v>
      </c>
      <c r="AF146" s="7"/>
      <c r="AG146" s="8"/>
      <c r="AH146" s="76"/>
      <c r="AI146" s="9"/>
      <c r="AJ146" s="16"/>
      <c r="AK146" s="78"/>
      <c r="AL146" s="10"/>
      <c r="AM146" s="12"/>
      <c r="AN146" s="15"/>
      <c r="AO146" s="14"/>
      <c r="AP146" s="11"/>
      <c r="AQ146" s="10"/>
      <c r="AR146" s="10"/>
      <c r="AS146" s="10"/>
    </row>
    <row r="147" spans="1:45" x14ac:dyDescent="0.35">
      <c r="A147" s="8">
        <f>'book indtastning'!A146</f>
        <v>0</v>
      </c>
      <c r="B147" s="6">
        <v>145</v>
      </c>
      <c r="C147" s="6" t="str">
        <f>'book indtastning'!C146</f>
        <v>Henrik Sørensen</v>
      </c>
      <c r="D147" s="17">
        <f>'book indtastning'!T146</f>
        <v>4</v>
      </c>
      <c r="E147" s="17">
        <f>'book indtastning'!G146</f>
        <v>1</v>
      </c>
      <c r="F147" s="92">
        <f t="shared" si="47"/>
        <v>0</v>
      </c>
      <c r="G147" s="92">
        <f t="shared" si="48"/>
        <v>409</v>
      </c>
      <c r="H147" s="92">
        <f t="shared" si="49"/>
        <v>4</v>
      </c>
      <c r="I147" s="106">
        <f t="shared" si="60"/>
        <v>1025</v>
      </c>
      <c r="J147" s="81">
        <f t="shared" si="50"/>
        <v>4100</v>
      </c>
      <c r="K147" s="93">
        <f>H147*(statestik!$E$14-statestik!$E$12)</f>
        <v>480</v>
      </c>
      <c r="L147" s="93">
        <f t="shared" si="51"/>
        <v>3620</v>
      </c>
      <c r="M147" s="8" t="str">
        <f>'book indtastning'!J146</f>
        <v>Y</v>
      </c>
      <c r="N147" s="105">
        <f t="shared" si="61"/>
        <v>925</v>
      </c>
      <c r="O147" s="82">
        <f t="shared" si="52"/>
        <v>3700</v>
      </c>
      <c r="P147" s="82">
        <f>H147*(statestik!$G$14-statestik!$G$12)</f>
        <v>480</v>
      </c>
      <c r="Q147" s="82">
        <f t="shared" si="53"/>
        <v>3220</v>
      </c>
      <c r="R147" s="95">
        <f t="shared" si="54"/>
        <v>3620</v>
      </c>
      <c r="S147" s="67"/>
      <c r="T147" s="233">
        <f t="shared" si="62"/>
        <v>1025</v>
      </c>
      <c r="U147" s="70">
        <f t="shared" si="55"/>
        <v>4100</v>
      </c>
      <c r="V147" s="70">
        <f>H147*(statestik!$E$14-statestik!$E$12)</f>
        <v>480</v>
      </c>
      <c r="W147" s="70">
        <f t="shared" si="56"/>
        <v>3620</v>
      </c>
      <c r="X147" s="67" t="e">
        <f>'book indtastning'!M146</f>
        <v>#REF!</v>
      </c>
      <c r="Y147" s="234">
        <f t="shared" si="63"/>
        <v>925</v>
      </c>
      <c r="Z147" s="94">
        <f t="shared" si="57"/>
        <v>3700</v>
      </c>
      <c r="AA147" s="74">
        <f>H147*(statestik!$G$14-statestik!$G$12)</f>
        <v>480</v>
      </c>
      <c r="AB147" s="95">
        <f t="shared" si="58"/>
        <v>3220</v>
      </c>
      <c r="AC147" s="94" t="e">
        <f t="shared" si="59"/>
        <v>#REF!</v>
      </c>
      <c r="AD147" s="80">
        <f>'book indtastning'!O146</f>
        <v>45563</v>
      </c>
      <c r="AE147" s="80">
        <f>'book indtastning'!P146</f>
        <v>45567</v>
      </c>
      <c r="AF147" s="7"/>
      <c r="AG147" s="8"/>
      <c r="AH147" s="76"/>
      <c r="AI147" s="9"/>
      <c r="AJ147" s="16"/>
      <c r="AK147" s="78"/>
      <c r="AL147" s="10"/>
      <c r="AM147" s="12"/>
      <c r="AN147" s="15"/>
      <c r="AO147" s="14"/>
      <c r="AP147" s="11"/>
      <c r="AQ147" s="10"/>
      <c r="AR147" s="10"/>
      <c r="AS147" s="10"/>
    </row>
    <row r="148" spans="1:45" x14ac:dyDescent="0.35">
      <c r="A148" s="8">
        <f>'book indtastning'!A147</f>
        <v>0</v>
      </c>
      <c r="B148" s="6">
        <v>146</v>
      </c>
      <c r="C148" s="6" t="str">
        <f>'book indtastning'!C147</f>
        <v>Kaj Henriksen</v>
      </c>
      <c r="D148" s="17">
        <f>'book indtastning'!T147</f>
        <v>5</v>
      </c>
      <c r="E148" s="17">
        <f>'book indtastning'!G147</f>
        <v>1</v>
      </c>
      <c r="F148" s="92">
        <f t="shared" ref="F148:F211" si="64">IF(AD148&lt;$F$2,$F$2-AD148,0)</f>
        <v>0</v>
      </c>
      <c r="G148" s="92">
        <f t="shared" ref="G148:G211" si="65">IF(AE148&gt;$G$2,AE148-$G$2,0)</f>
        <v>409</v>
      </c>
      <c r="H148" s="92">
        <f t="shared" ref="H148:H211" si="66">IF((F148+G148)&gt;D148,D148,F148+G148)</f>
        <v>5</v>
      </c>
      <c r="I148" s="106">
        <f t="shared" si="60"/>
        <v>1025</v>
      </c>
      <c r="J148" s="81">
        <f t="shared" ref="J148:J211" si="67">D148*I148</f>
        <v>5125</v>
      </c>
      <c r="K148" s="93">
        <f>H148*(statestik!$E$14-statestik!$E$12)</f>
        <v>600</v>
      </c>
      <c r="L148" s="93">
        <f t="shared" ref="L148:L211" si="68">J148-K148</f>
        <v>4525</v>
      </c>
      <c r="M148" s="8" t="str">
        <f>'book indtastning'!J147</f>
        <v>Y</v>
      </c>
      <c r="N148" s="105">
        <f t="shared" si="61"/>
        <v>925</v>
      </c>
      <c r="O148" s="82">
        <f t="shared" ref="O148:O211" si="69">D148*N148</f>
        <v>4625</v>
      </c>
      <c r="P148" s="82">
        <f>H148*(statestik!$G$14-statestik!$G$12)</f>
        <v>600</v>
      </c>
      <c r="Q148" s="82">
        <f t="shared" ref="Q148:Q211" si="70">O148-P148</f>
        <v>4025</v>
      </c>
      <c r="R148" s="95">
        <f t="shared" ref="R148:R211" si="71">IF(M148=$R$2,Q148,L148)</f>
        <v>4525</v>
      </c>
      <c r="S148" s="67"/>
      <c r="T148" s="233">
        <f t="shared" si="62"/>
        <v>1025</v>
      </c>
      <c r="U148" s="70">
        <f t="shared" ref="U148:U211" si="72">D148*T148</f>
        <v>5125</v>
      </c>
      <c r="V148" s="70">
        <f>H148*(statestik!$E$14-statestik!$E$12)</f>
        <v>600</v>
      </c>
      <c r="W148" s="70">
        <f t="shared" ref="W148:W211" si="73">U148-V148</f>
        <v>4525</v>
      </c>
      <c r="X148" s="67" t="e">
        <f>'book indtastning'!M147</f>
        <v>#REF!</v>
      </c>
      <c r="Y148" s="234">
        <f t="shared" si="63"/>
        <v>925</v>
      </c>
      <c r="Z148" s="94">
        <f t="shared" ref="Z148:Z211" si="74">D148*Y148</f>
        <v>4625</v>
      </c>
      <c r="AA148" s="74">
        <f>H148*(statestik!$G$14-statestik!$G$12)</f>
        <v>600</v>
      </c>
      <c r="AB148" s="95">
        <f t="shared" ref="AB148:AB211" si="75">Z148-AA148</f>
        <v>4025</v>
      </c>
      <c r="AC148" s="94" t="e">
        <f t="shared" ref="AC148:AC211" si="76">IF(X148=$AC$2,AB148,W148)</f>
        <v>#REF!</v>
      </c>
      <c r="AD148" s="80">
        <f>'book indtastning'!O147</f>
        <v>45562</v>
      </c>
      <c r="AE148" s="80">
        <f>'book indtastning'!P147</f>
        <v>45567</v>
      </c>
      <c r="AF148" s="7"/>
      <c r="AG148" s="8"/>
      <c r="AH148" s="76"/>
      <c r="AI148" s="9"/>
      <c r="AJ148" s="16"/>
      <c r="AK148" s="78"/>
      <c r="AL148" s="10"/>
      <c r="AM148" s="12"/>
      <c r="AN148" s="15"/>
      <c r="AO148" s="14"/>
      <c r="AP148" s="11"/>
      <c r="AQ148" s="10"/>
      <c r="AR148" s="10"/>
      <c r="AS148" s="10"/>
    </row>
    <row r="149" spans="1:45" x14ac:dyDescent="0.35">
      <c r="A149" s="8">
        <f>'book indtastning'!A148</f>
        <v>0</v>
      </c>
      <c r="B149" s="6">
        <v>147</v>
      </c>
      <c r="C149" s="6">
        <f>'book indtastning'!C148</f>
        <v>0</v>
      </c>
      <c r="D149" s="17">
        <f>'book indtastning'!T148</f>
        <v>0</v>
      </c>
      <c r="E149" s="17">
        <f>'book indtastning'!G148</f>
        <v>0</v>
      </c>
      <c r="F149" s="92">
        <f t="shared" si="64"/>
        <v>45453</v>
      </c>
      <c r="G149" s="92">
        <f t="shared" si="65"/>
        <v>0</v>
      </c>
      <c r="H149" s="92">
        <f t="shared" si="66"/>
        <v>0</v>
      </c>
      <c r="I149" s="106">
        <f t="shared" si="60"/>
        <v>1025</v>
      </c>
      <c r="J149" s="81">
        <f t="shared" si="67"/>
        <v>0</v>
      </c>
      <c r="K149" s="93">
        <f>H149*(statestik!$E$14-statestik!$E$12)</f>
        <v>0</v>
      </c>
      <c r="L149" s="93">
        <f t="shared" si="68"/>
        <v>0</v>
      </c>
      <c r="M149" s="8">
        <f>'book indtastning'!J148</f>
        <v>0</v>
      </c>
      <c r="N149" s="105">
        <f t="shared" si="61"/>
        <v>925</v>
      </c>
      <c r="O149" s="82">
        <f t="shared" si="69"/>
        <v>0</v>
      </c>
      <c r="P149" s="82">
        <f>H149*(statestik!$G$14-statestik!$G$12)</f>
        <v>0</v>
      </c>
      <c r="Q149" s="82">
        <f t="shared" si="70"/>
        <v>0</v>
      </c>
      <c r="R149" s="95">
        <f t="shared" si="71"/>
        <v>0</v>
      </c>
      <c r="S149" s="67"/>
      <c r="T149" s="233">
        <f t="shared" si="62"/>
        <v>1025</v>
      </c>
      <c r="U149" s="70">
        <f t="shared" si="72"/>
        <v>0</v>
      </c>
      <c r="V149" s="70">
        <f>H149*(statestik!$E$14-statestik!$E$12)</f>
        <v>0</v>
      </c>
      <c r="W149" s="70">
        <f t="shared" si="73"/>
        <v>0</v>
      </c>
      <c r="X149" s="67" t="e">
        <f>'book indtastning'!M148</f>
        <v>#REF!</v>
      </c>
      <c r="Y149" s="234">
        <f t="shared" si="63"/>
        <v>925</v>
      </c>
      <c r="Z149" s="94">
        <f t="shared" si="74"/>
        <v>0</v>
      </c>
      <c r="AA149" s="74">
        <f>H149*(statestik!$G$14-statestik!$G$12)</f>
        <v>0</v>
      </c>
      <c r="AB149" s="95">
        <f t="shared" si="75"/>
        <v>0</v>
      </c>
      <c r="AC149" s="94" t="e">
        <f t="shared" si="76"/>
        <v>#REF!</v>
      </c>
      <c r="AD149" s="80">
        <f>'book indtastning'!O148</f>
        <v>0</v>
      </c>
      <c r="AE149" s="80">
        <f>'book indtastning'!P148</f>
        <v>0</v>
      </c>
      <c r="AF149" s="7"/>
      <c r="AG149" s="8"/>
      <c r="AH149" s="76"/>
      <c r="AI149" s="9"/>
      <c r="AJ149" s="16"/>
      <c r="AK149" s="78"/>
      <c r="AL149" s="10"/>
      <c r="AM149" s="12"/>
      <c r="AN149" s="15"/>
      <c r="AO149" s="14"/>
      <c r="AP149" s="11"/>
      <c r="AQ149" s="10"/>
      <c r="AR149" s="10"/>
      <c r="AS149" s="10"/>
    </row>
    <row r="150" spans="1:45" x14ac:dyDescent="0.35">
      <c r="A150" s="8">
        <f>'book indtastning'!A149</f>
        <v>0</v>
      </c>
      <c r="B150" s="6">
        <v>148</v>
      </c>
      <c r="C150" s="6">
        <f>'book indtastning'!C149</f>
        <v>0</v>
      </c>
      <c r="D150" s="17">
        <f>'book indtastning'!T149</f>
        <v>0</v>
      </c>
      <c r="E150" s="17">
        <f>'book indtastning'!G149</f>
        <v>0</v>
      </c>
      <c r="F150" s="92">
        <f t="shared" si="64"/>
        <v>45453</v>
      </c>
      <c r="G150" s="92">
        <f t="shared" si="65"/>
        <v>0</v>
      </c>
      <c r="H150" s="92">
        <f t="shared" si="66"/>
        <v>0</v>
      </c>
      <c r="I150" s="106">
        <f t="shared" si="60"/>
        <v>1025</v>
      </c>
      <c r="J150" s="81">
        <f t="shared" si="67"/>
        <v>0</v>
      </c>
      <c r="K150" s="93">
        <f>H150*(statestik!$E$14-statestik!$E$12)</f>
        <v>0</v>
      </c>
      <c r="L150" s="93">
        <f t="shared" si="68"/>
        <v>0</v>
      </c>
      <c r="M150" s="8">
        <f>'book indtastning'!J149</f>
        <v>0</v>
      </c>
      <c r="N150" s="105">
        <f t="shared" si="61"/>
        <v>925</v>
      </c>
      <c r="O150" s="82">
        <f t="shared" si="69"/>
        <v>0</v>
      </c>
      <c r="P150" s="82">
        <f>H150*(statestik!$G$14-statestik!$G$12)</f>
        <v>0</v>
      </c>
      <c r="Q150" s="82">
        <f t="shared" si="70"/>
        <v>0</v>
      </c>
      <c r="R150" s="95">
        <f t="shared" si="71"/>
        <v>0</v>
      </c>
      <c r="S150" s="67"/>
      <c r="T150" s="233">
        <f t="shared" si="62"/>
        <v>1025</v>
      </c>
      <c r="U150" s="70">
        <f t="shared" si="72"/>
        <v>0</v>
      </c>
      <c r="V150" s="70">
        <f>H150*(statestik!$E$14-statestik!$E$12)</f>
        <v>0</v>
      </c>
      <c r="W150" s="70">
        <f t="shared" si="73"/>
        <v>0</v>
      </c>
      <c r="X150" s="67" t="e">
        <f>'book indtastning'!M149</f>
        <v>#REF!</v>
      </c>
      <c r="Y150" s="234">
        <f t="shared" si="63"/>
        <v>925</v>
      </c>
      <c r="Z150" s="94">
        <f t="shared" si="74"/>
        <v>0</v>
      </c>
      <c r="AA150" s="74">
        <f>H150*(statestik!$G$14-statestik!$G$12)</f>
        <v>0</v>
      </c>
      <c r="AB150" s="95">
        <f t="shared" si="75"/>
        <v>0</v>
      </c>
      <c r="AC150" s="94" t="e">
        <f t="shared" si="76"/>
        <v>#REF!</v>
      </c>
      <c r="AD150" s="80">
        <f>'book indtastning'!O149</f>
        <v>0</v>
      </c>
      <c r="AE150" s="80">
        <f>'book indtastning'!P149</f>
        <v>0</v>
      </c>
      <c r="AF150" s="7"/>
      <c r="AG150" s="8"/>
      <c r="AH150" s="76"/>
      <c r="AI150" s="9"/>
      <c r="AJ150" s="16"/>
      <c r="AK150" s="78"/>
      <c r="AL150" s="10"/>
      <c r="AM150" s="12"/>
      <c r="AN150" s="15"/>
      <c r="AO150" s="14"/>
      <c r="AP150" s="11"/>
      <c r="AQ150" s="10"/>
      <c r="AR150" s="10"/>
      <c r="AS150" s="10"/>
    </row>
    <row r="151" spans="1:45" x14ac:dyDescent="0.35">
      <c r="A151" s="8">
        <f>'book indtastning'!A150</f>
        <v>0</v>
      </c>
      <c r="B151" s="6">
        <v>149</v>
      </c>
      <c r="C151" s="6">
        <f>'book indtastning'!C150</f>
        <v>0</v>
      </c>
      <c r="D151" s="17">
        <f>'book indtastning'!T150</f>
        <v>0</v>
      </c>
      <c r="E151" s="17">
        <f>'book indtastning'!G150</f>
        <v>0</v>
      </c>
      <c r="F151" s="92">
        <f t="shared" si="64"/>
        <v>45453</v>
      </c>
      <c r="G151" s="92">
        <f t="shared" si="65"/>
        <v>0</v>
      </c>
      <c r="H151" s="92">
        <f t="shared" si="66"/>
        <v>0</v>
      </c>
      <c r="I151" s="106">
        <f t="shared" si="60"/>
        <v>1025</v>
      </c>
      <c r="J151" s="81">
        <f t="shared" si="67"/>
        <v>0</v>
      </c>
      <c r="K151" s="93">
        <f>H151*(statestik!$E$14-statestik!$E$12)</f>
        <v>0</v>
      </c>
      <c r="L151" s="93">
        <f t="shared" si="68"/>
        <v>0</v>
      </c>
      <c r="M151" s="8">
        <f>'book indtastning'!J150</f>
        <v>0</v>
      </c>
      <c r="N151" s="105">
        <f t="shared" si="61"/>
        <v>925</v>
      </c>
      <c r="O151" s="82">
        <f t="shared" si="69"/>
        <v>0</v>
      </c>
      <c r="P151" s="82">
        <f>H151*(statestik!$G$14-statestik!$G$12)</f>
        <v>0</v>
      </c>
      <c r="Q151" s="82">
        <f t="shared" si="70"/>
        <v>0</v>
      </c>
      <c r="R151" s="95">
        <f t="shared" si="71"/>
        <v>0</v>
      </c>
      <c r="S151" s="67"/>
      <c r="T151" s="233">
        <f t="shared" si="62"/>
        <v>1025</v>
      </c>
      <c r="U151" s="70">
        <f t="shared" si="72"/>
        <v>0</v>
      </c>
      <c r="V151" s="70">
        <f>H151*(statestik!$E$14-statestik!$E$12)</f>
        <v>0</v>
      </c>
      <c r="W151" s="70">
        <f t="shared" si="73"/>
        <v>0</v>
      </c>
      <c r="X151" s="67" t="e">
        <f>'book indtastning'!M150</f>
        <v>#REF!</v>
      </c>
      <c r="Y151" s="234">
        <f t="shared" si="63"/>
        <v>925</v>
      </c>
      <c r="Z151" s="94">
        <f t="shared" si="74"/>
        <v>0</v>
      </c>
      <c r="AA151" s="74">
        <f>H151*(statestik!$G$14-statestik!$G$12)</f>
        <v>0</v>
      </c>
      <c r="AB151" s="95">
        <f t="shared" si="75"/>
        <v>0</v>
      </c>
      <c r="AC151" s="94" t="e">
        <f t="shared" si="76"/>
        <v>#REF!</v>
      </c>
      <c r="AD151" s="80">
        <f>'book indtastning'!O150</f>
        <v>0</v>
      </c>
      <c r="AE151" s="80">
        <f>'book indtastning'!P150</f>
        <v>0</v>
      </c>
      <c r="AF151" s="7"/>
      <c r="AG151" s="8"/>
      <c r="AH151" s="76"/>
      <c r="AI151" s="9"/>
      <c r="AJ151" s="16"/>
      <c r="AK151" s="78"/>
      <c r="AL151" s="10"/>
      <c r="AM151" s="12"/>
      <c r="AN151" s="15"/>
      <c r="AO151" s="14"/>
      <c r="AP151" s="11"/>
      <c r="AQ151" s="10"/>
      <c r="AR151" s="10"/>
      <c r="AS151" s="10"/>
    </row>
    <row r="152" spans="1:45" x14ac:dyDescent="0.35">
      <c r="A152" s="8">
        <f>'book indtastning'!A151</f>
        <v>0</v>
      </c>
      <c r="B152" s="6">
        <v>150</v>
      </c>
      <c r="C152" s="6">
        <f>'book indtastning'!C151</f>
        <v>0</v>
      </c>
      <c r="D152" s="17">
        <f>'book indtastning'!T151</f>
        <v>0</v>
      </c>
      <c r="E152" s="17">
        <f>'book indtastning'!G151</f>
        <v>0</v>
      </c>
      <c r="F152" s="92">
        <f t="shared" si="64"/>
        <v>45453</v>
      </c>
      <c r="G152" s="92">
        <f t="shared" si="65"/>
        <v>0</v>
      </c>
      <c r="H152" s="92">
        <f t="shared" si="66"/>
        <v>0</v>
      </c>
      <c r="I152" s="106">
        <f t="shared" si="60"/>
        <v>1025</v>
      </c>
      <c r="J152" s="81">
        <f t="shared" si="67"/>
        <v>0</v>
      </c>
      <c r="K152" s="93">
        <f>H152*(statestik!$E$14-statestik!$E$12)</f>
        <v>0</v>
      </c>
      <c r="L152" s="93">
        <f t="shared" si="68"/>
        <v>0</v>
      </c>
      <c r="M152" s="8">
        <f>'book indtastning'!J151</f>
        <v>0</v>
      </c>
      <c r="N152" s="105">
        <f t="shared" si="61"/>
        <v>925</v>
      </c>
      <c r="O152" s="82">
        <f t="shared" si="69"/>
        <v>0</v>
      </c>
      <c r="P152" s="82">
        <f>H152*(statestik!$G$14-statestik!$G$12)</f>
        <v>0</v>
      </c>
      <c r="Q152" s="82">
        <f t="shared" si="70"/>
        <v>0</v>
      </c>
      <c r="R152" s="95">
        <f t="shared" si="71"/>
        <v>0</v>
      </c>
      <c r="S152" s="67"/>
      <c r="T152" s="233">
        <f t="shared" si="62"/>
        <v>1025</v>
      </c>
      <c r="U152" s="70">
        <f t="shared" si="72"/>
        <v>0</v>
      </c>
      <c r="V152" s="70">
        <f>H152*(statestik!$E$14-statestik!$E$12)</f>
        <v>0</v>
      </c>
      <c r="W152" s="70">
        <f t="shared" si="73"/>
        <v>0</v>
      </c>
      <c r="X152" s="67" t="e">
        <f>'book indtastning'!M151</f>
        <v>#REF!</v>
      </c>
      <c r="Y152" s="234">
        <f t="shared" si="63"/>
        <v>925</v>
      </c>
      <c r="Z152" s="94">
        <f t="shared" si="74"/>
        <v>0</v>
      </c>
      <c r="AA152" s="74">
        <f>H152*(statestik!$G$14-statestik!$G$12)</f>
        <v>0</v>
      </c>
      <c r="AB152" s="95">
        <f t="shared" si="75"/>
        <v>0</v>
      </c>
      <c r="AC152" s="94" t="e">
        <f t="shared" si="76"/>
        <v>#REF!</v>
      </c>
      <c r="AD152" s="80">
        <f>'book indtastning'!O151</f>
        <v>0</v>
      </c>
      <c r="AE152" s="80">
        <f>'book indtastning'!P151</f>
        <v>0</v>
      </c>
      <c r="AF152" s="7"/>
      <c r="AG152" s="8"/>
      <c r="AH152" s="76"/>
      <c r="AI152" s="9"/>
      <c r="AJ152" s="16"/>
      <c r="AK152" s="78"/>
      <c r="AL152" s="10"/>
      <c r="AM152" s="12"/>
      <c r="AN152" s="15"/>
      <c r="AO152" s="14"/>
      <c r="AP152" s="11"/>
      <c r="AQ152" s="10"/>
      <c r="AR152" s="10"/>
      <c r="AS152" s="10"/>
    </row>
    <row r="153" spans="1:45" x14ac:dyDescent="0.35">
      <c r="A153" s="8">
        <f>'book indtastning'!A152</f>
        <v>0</v>
      </c>
      <c r="B153" s="6">
        <v>151</v>
      </c>
      <c r="C153" s="6">
        <f>'book indtastning'!C152</f>
        <v>0</v>
      </c>
      <c r="D153" s="17">
        <f>'book indtastning'!T152</f>
        <v>0</v>
      </c>
      <c r="E153" s="17">
        <f>'book indtastning'!G152</f>
        <v>0</v>
      </c>
      <c r="F153" s="92">
        <f t="shared" si="64"/>
        <v>45453</v>
      </c>
      <c r="G153" s="92">
        <f t="shared" si="65"/>
        <v>0</v>
      </c>
      <c r="H153" s="92">
        <f t="shared" si="66"/>
        <v>0</v>
      </c>
      <c r="I153" s="106">
        <f t="shared" si="60"/>
        <v>1025</v>
      </c>
      <c r="J153" s="81">
        <f t="shared" si="67"/>
        <v>0</v>
      </c>
      <c r="K153" s="93">
        <f>H153*(statestik!$E$14-statestik!$E$12)</f>
        <v>0</v>
      </c>
      <c r="L153" s="93">
        <f t="shared" si="68"/>
        <v>0</v>
      </c>
      <c r="M153" s="8">
        <f>'book indtastning'!J152</f>
        <v>0</v>
      </c>
      <c r="N153" s="105">
        <f t="shared" si="61"/>
        <v>925</v>
      </c>
      <c r="O153" s="82">
        <f t="shared" si="69"/>
        <v>0</v>
      </c>
      <c r="P153" s="82">
        <f>H153*(statestik!$G$14-statestik!$G$12)</f>
        <v>0</v>
      </c>
      <c r="Q153" s="82">
        <f t="shared" si="70"/>
        <v>0</v>
      </c>
      <c r="R153" s="95">
        <f t="shared" si="71"/>
        <v>0</v>
      </c>
      <c r="S153" s="67"/>
      <c r="T153" s="233">
        <f t="shared" si="62"/>
        <v>1025</v>
      </c>
      <c r="U153" s="70">
        <f t="shared" si="72"/>
        <v>0</v>
      </c>
      <c r="V153" s="70">
        <f>H153*(statestik!$E$14-statestik!$E$12)</f>
        <v>0</v>
      </c>
      <c r="W153" s="70">
        <f t="shared" si="73"/>
        <v>0</v>
      </c>
      <c r="X153" s="67" t="e">
        <f>'book indtastning'!M152</f>
        <v>#REF!</v>
      </c>
      <c r="Y153" s="234">
        <f t="shared" si="63"/>
        <v>925</v>
      </c>
      <c r="Z153" s="94">
        <f t="shared" si="74"/>
        <v>0</v>
      </c>
      <c r="AA153" s="74">
        <f>H153*(statestik!$G$14-statestik!$G$12)</f>
        <v>0</v>
      </c>
      <c r="AB153" s="95">
        <f t="shared" si="75"/>
        <v>0</v>
      </c>
      <c r="AC153" s="94" t="e">
        <f t="shared" si="76"/>
        <v>#REF!</v>
      </c>
      <c r="AD153" s="80">
        <f>'book indtastning'!O152</f>
        <v>0</v>
      </c>
      <c r="AE153" s="80">
        <f>'book indtastning'!P152</f>
        <v>0</v>
      </c>
      <c r="AF153" s="7"/>
      <c r="AG153" s="8"/>
      <c r="AH153" s="76"/>
      <c r="AI153" s="9"/>
      <c r="AJ153" s="16"/>
      <c r="AK153" s="78"/>
      <c r="AL153" s="10"/>
      <c r="AM153" s="12"/>
      <c r="AN153" s="15"/>
      <c r="AO153" s="14"/>
      <c r="AP153" s="11"/>
      <c r="AQ153" s="10"/>
      <c r="AR153" s="10"/>
      <c r="AS153" s="10"/>
    </row>
    <row r="154" spans="1:45" x14ac:dyDescent="0.35">
      <c r="A154" s="8">
        <f>'book indtastning'!A153</f>
        <v>0</v>
      </c>
      <c r="B154" s="6">
        <v>152</v>
      </c>
      <c r="C154" s="6">
        <f>'book indtastning'!C153</f>
        <v>0</v>
      </c>
      <c r="D154" s="17">
        <f>'book indtastning'!T153</f>
        <v>0</v>
      </c>
      <c r="E154" s="17">
        <f>'book indtastning'!G153</f>
        <v>0</v>
      </c>
      <c r="F154" s="92">
        <f t="shared" si="64"/>
        <v>45453</v>
      </c>
      <c r="G154" s="92">
        <f t="shared" si="65"/>
        <v>0</v>
      </c>
      <c r="H154" s="92">
        <f t="shared" si="66"/>
        <v>0</v>
      </c>
      <c r="I154" s="106">
        <f t="shared" si="60"/>
        <v>1025</v>
      </c>
      <c r="J154" s="81">
        <f t="shared" si="67"/>
        <v>0</v>
      </c>
      <c r="K154" s="93">
        <f>H154*(statestik!$E$14-statestik!$E$12)</f>
        <v>0</v>
      </c>
      <c r="L154" s="93">
        <f t="shared" si="68"/>
        <v>0</v>
      </c>
      <c r="M154" s="8">
        <f>'book indtastning'!J153</f>
        <v>0</v>
      </c>
      <c r="N154" s="105">
        <f t="shared" si="61"/>
        <v>925</v>
      </c>
      <c r="O154" s="82">
        <f t="shared" si="69"/>
        <v>0</v>
      </c>
      <c r="P154" s="82">
        <f>H154*(statestik!$G$14-statestik!$G$12)</f>
        <v>0</v>
      </c>
      <c r="Q154" s="82">
        <f t="shared" si="70"/>
        <v>0</v>
      </c>
      <c r="R154" s="95">
        <f t="shared" si="71"/>
        <v>0</v>
      </c>
      <c r="S154" s="67"/>
      <c r="T154" s="233">
        <f t="shared" si="62"/>
        <v>1025</v>
      </c>
      <c r="U154" s="70">
        <f t="shared" si="72"/>
        <v>0</v>
      </c>
      <c r="V154" s="70">
        <f>H154*(statestik!$E$14-statestik!$E$12)</f>
        <v>0</v>
      </c>
      <c r="W154" s="70">
        <f t="shared" si="73"/>
        <v>0</v>
      </c>
      <c r="X154" s="67" t="e">
        <f>'book indtastning'!M153</f>
        <v>#REF!</v>
      </c>
      <c r="Y154" s="234">
        <f t="shared" si="63"/>
        <v>925</v>
      </c>
      <c r="Z154" s="94">
        <f t="shared" si="74"/>
        <v>0</v>
      </c>
      <c r="AA154" s="74">
        <f>H154*(statestik!$G$14-statestik!$G$12)</f>
        <v>0</v>
      </c>
      <c r="AB154" s="95">
        <f t="shared" si="75"/>
        <v>0</v>
      </c>
      <c r="AC154" s="94" t="e">
        <f t="shared" si="76"/>
        <v>#REF!</v>
      </c>
      <c r="AD154" s="80">
        <f>'book indtastning'!O153</f>
        <v>0</v>
      </c>
      <c r="AE154" s="80">
        <f>'book indtastning'!P153</f>
        <v>0</v>
      </c>
      <c r="AF154" s="7"/>
      <c r="AG154" s="8"/>
      <c r="AH154" s="76"/>
      <c r="AI154" s="9"/>
      <c r="AJ154" s="16"/>
      <c r="AK154" s="78"/>
      <c r="AL154" s="10"/>
      <c r="AM154" s="12"/>
      <c r="AN154" s="15"/>
      <c r="AO154" s="14"/>
      <c r="AP154" s="11"/>
      <c r="AQ154" s="10"/>
      <c r="AR154" s="10"/>
      <c r="AS154" s="10"/>
    </row>
    <row r="155" spans="1:45" x14ac:dyDescent="0.35">
      <c r="A155" s="8">
        <f>'book indtastning'!A154</f>
        <v>0</v>
      </c>
      <c r="B155" s="6">
        <v>153</v>
      </c>
      <c r="C155" s="6">
        <f>'book indtastning'!C154</f>
        <v>0</v>
      </c>
      <c r="D155" s="17">
        <f>'book indtastning'!T154</f>
        <v>0</v>
      </c>
      <c r="E155" s="17">
        <f>'book indtastning'!G154</f>
        <v>0</v>
      </c>
      <c r="F155" s="92">
        <f t="shared" si="64"/>
        <v>45453</v>
      </c>
      <c r="G155" s="92">
        <f t="shared" si="65"/>
        <v>0</v>
      </c>
      <c r="H155" s="92">
        <f t="shared" si="66"/>
        <v>0</v>
      </c>
      <c r="I155" s="106">
        <f t="shared" si="60"/>
        <v>1025</v>
      </c>
      <c r="J155" s="81">
        <f t="shared" si="67"/>
        <v>0</v>
      </c>
      <c r="K155" s="93">
        <f>H155*(statestik!$E$14-statestik!$E$12)</f>
        <v>0</v>
      </c>
      <c r="L155" s="93">
        <f t="shared" si="68"/>
        <v>0</v>
      </c>
      <c r="M155" s="8">
        <f>'book indtastning'!J154</f>
        <v>0</v>
      </c>
      <c r="N155" s="105">
        <f t="shared" si="61"/>
        <v>925</v>
      </c>
      <c r="O155" s="82">
        <f t="shared" si="69"/>
        <v>0</v>
      </c>
      <c r="P155" s="82">
        <f>H155*(statestik!$G$14-statestik!$G$12)</f>
        <v>0</v>
      </c>
      <c r="Q155" s="82">
        <f t="shared" si="70"/>
        <v>0</v>
      </c>
      <c r="R155" s="95">
        <f t="shared" si="71"/>
        <v>0</v>
      </c>
      <c r="S155" s="67"/>
      <c r="T155" s="233">
        <f t="shared" si="62"/>
        <v>1025</v>
      </c>
      <c r="U155" s="70">
        <f t="shared" si="72"/>
        <v>0</v>
      </c>
      <c r="V155" s="70">
        <f>H155*(statestik!$E$14-statestik!$E$12)</f>
        <v>0</v>
      </c>
      <c r="W155" s="70">
        <f t="shared" si="73"/>
        <v>0</v>
      </c>
      <c r="X155" s="67" t="e">
        <f>'book indtastning'!M154</f>
        <v>#REF!</v>
      </c>
      <c r="Y155" s="234">
        <f t="shared" si="63"/>
        <v>925</v>
      </c>
      <c r="Z155" s="94">
        <f t="shared" si="74"/>
        <v>0</v>
      </c>
      <c r="AA155" s="74">
        <f>H155*(statestik!$G$14-statestik!$G$12)</f>
        <v>0</v>
      </c>
      <c r="AB155" s="95">
        <f t="shared" si="75"/>
        <v>0</v>
      </c>
      <c r="AC155" s="94" t="e">
        <f t="shared" si="76"/>
        <v>#REF!</v>
      </c>
      <c r="AD155" s="80">
        <f>'book indtastning'!O154</f>
        <v>0</v>
      </c>
      <c r="AE155" s="80">
        <f>'book indtastning'!P154</f>
        <v>0</v>
      </c>
      <c r="AF155" s="7"/>
      <c r="AG155" s="8"/>
      <c r="AH155" s="76"/>
      <c r="AI155" s="9"/>
      <c r="AJ155" s="16"/>
      <c r="AK155" s="78"/>
      <c r="AL155" s="10"/>
      <c r="AM155" s="12"/>
      <c r="AN155" s="15"/>
      <c r="AO155" s="14"/>
      <c r="AP155" s="11"/>
      <c r="AQ155" s="10"/>
      <c r="AR155" s="10"/>
      <c r="AS155" s="10"/>
    </row>
    <row r="156" spans="1:45" x14ac:dyDescent="0.35">
      <c r="A156" s="8">
        <f>'book indtastning'!A155</f>
        <v>0</v>
      </c>
      <c r="B156" s="6">
        <v>154</v>
      </c>
      <c r="C156" s="6">
        <f>'book indtastning'!C155</f>
        <v>0</v>
      </c>
      <c r="D156" s="17">
        <f>'book indtastning'!T155</f>
        <v>0</v>
      </c>
      <c r="E156" s="17">
        <f>'book indtastning'!G155</f>
        <v>0</v>
      </c>
      <c r="F156" s="92">
        <f t="shared" si="64"/>
        <v>45453</v>
      </c>
      <c r="G156" s="92">
        <f t="shared" si="65"/>
        <v>0</v>
      </c>
      <c r="H156" s="92">
        <f t="shared" si="66"/>
        <v>0</v>
      </c>
      <c r="I156" s="106">
        <f t="shared" si="60"/>
        <v>1025</v>
      </c>
      <c r="J156" s="81">
        <f t="shared" si="67"/>
        <v>0</v>
      </c>
      <c r="K156" s="93">
        <f>H156*(statestik!$E$14-statestik!$E$12)</f>
        <v>0</v>
      </c>
      <c r="L156" s="93">
        <f t="shared" si="68"/>
        <v>0</v>
      </c>
      <c r="M156" s="8">
        <f>'book indtastning'!J155</f>
        <v>0</v>
      </c>
      <c r="N156" s="105">
        <f t="shared" si="61"/>
        <v>925</v>
      </c>
      <c r="O156" s="82">
        <f t="shared" si="69"/>
        <v>0</v>
      </c>
      <c r="P156" s="82">
        <f>H156*(statestik!$G$14-statestik!$G$12)</f>
        <v>0</v>
      </c>
      <c r="Q156" s="82">
        <f t="shared" si="70"/>
        <v>0</v>
      </c>
      <c r="R156" s="95">
        <f t="shared" si="71"/>
        <v>0</v>
      </c>
      <c r="S156" s="67"/>
      <c r="T156" s="233">
        <f t="shared" si="62"/>
        <v>1025</v>
      </c>
      <c r="U156" s="70">
        <f t="shared" si="72"/>
        <v>0</v>
      </c>
      <c r="V156" s="70">
        <f>H156*(statestik!$E$14-statestik!$E$12)</f>
        <v>0</v>
      </c>
      <c r="W156" s="70">
        <f t="shared" si="73"/>
        <v>0</v>
      </c>
      <c r="X156" s="67" t="e">
        <f>'book indtastning'!M155</f>
        <v>#REF!</v>
      </c>
      <c r="Y156" s="234">
        <f t="shared" si="63"/>
        <v>925</v>
      </c>
      <c r="Z156" s="94">
        <f t="shared" si="74"/>
        <v>0</v>
      </c>
      <c r="AA156" s="74">
        <f>H156*(statestik!$G$14-statestik!$G$12)</f>
        <v>0</v>
      </c>
      <c r="AB156" s="95">
        <f t="shared" si="75"/>
        <v>0</v>
      </c>
      <c r="AC156" s="94" t="e">
        <f t="shared" si="76"/>
        <v>#REF!</v>
      </c>
      <c r="AD156" s="80">
        <f>'book indtastning'!O155</f>
        <v>0</v>
      </c>
      <c r="AE156" s="80">
        <f>'book indtastning'!P155</f>
        <v>0</v>
      </c>
      <c r="AF156" s="7"/>
      <c r="AG156" s="8"/>
      <c r="AH156" s="76"/>
      <c r="AI156" s="9"/>
      <c r="AJ156" s="16"/>
      <c r="AK156" s="78"/>
      <c r="AL156" s="10"/>
      <c r="AM156" s="12"/>
      <c r="AN156" s="15"/>
      <c r="AO156" s="14"/>
      <c r="AP156" s="11"/>
      <c r="AQ156" s="10"/>
      <c r="AR156" s="10"/>
      <c r="AS156" s="10"/>
    </row>
    <row r="157" spans="1:45" x14ac:dyDescent="0.35">
      <c r="A157" s="8">
        <f>'book indtastning'!A156</f>
        <v>0</v>
      </c>
      <c r="B157" s="6">
        <v>155</v>
      </c>
      <c r="C157" s="6">
        <f>'book indtastning'!C156</f>
        <v>0</v>
      </c>
      <c r="D157" s="17">
        <f>'book indtastning'!T156</f>
        <v>0</v>
      </c>
      <c r="E157" s="17">
        <f>'book indtastning'!G156</f>
        <v>0</v>
      </c>
      <c r="F157" s="92">
        <f t="shared" si="64"/>
        <v>45453</v>
      </c>
      <c r="G157" s="92">
        <f t="shared" si="65"/>
        <v>0</v>
      </c>
      <c r="H157" s="92">
        <f t="shared" si="66"/>
        <v>0</v>
      </c>
      <c r="I157" s="106">
        <f t="shared" si="60"/>
        <v>1025</v>
      </c>
      <c r="J157" s="81">
        <f t="shared" si="67"/>
        <v>0</v>
      </c>
      <c r="K157" s="93">
        <f>H157*(statestik!$E$14-statestik!$E$12)</f>
        <v>0</v>
      </c>
      <c r="L157" s="93">
        <f t="shared" si="68"/>
        <v>0</v>
      </c>
      <c r="M157" s="8">
        <f>'book indtastning'!J156</f>
        <v>0</v>
      </c>
      <c r="N157" s="105">
        <f t="shared" si="61"/>
        <v>925</v>
      </c>
      <c r="O157" s="82">
        <f t="shared" si="69"/>
        <v>0</v>
      </c>
      <c r="P157" s="82">
        <f>H157*(statestik!$G$14-statestik!$G$12)</f>
        <v>0</v>
      </c>
      <c r="Q157" s="82">
        <f t="shared" si="70"/>
        <v>0</v>
      </c>
      <c r="R157" s="95">
        <f t="shared" si="71"/>
        <v>0</v>
      </c>
      <c r="S157" s="67"/>
      <c r="T157" s="233">
        <f t="shared" si="62"/>
        <v>1025</v>
      </c>
      <c r="U157" s="70">
        <f t="shared" si="72"/>
        <v>0</v>
      </c>
      <c r="V157" s="70">
        <f>H157*(statestik!$E$14-statestik!$E$12)</f>
        <v>0</v>
      </c>
      <c r="W157" s="70">
        <f t="shared" si="73"/>
        <v>0</v>
      </c>
      <c r="X157" s="67" t="e">
        <f>'book indtastning'!M156</f>
        <v>#REF!</v>
      </c>
      <c r="Y157" s="234">
        <f t="shared" si="63"/>
        <v>925</v>
      </c>
      <c r="Z157" s="94">
        <f t="shared" si="74"/>
        <v>0</v>
      </c>
      <c r="AA157" s="74">
        <f>H157*(statestik!$G$14-statestik!$G$12)</f>
        <v>0</v>
      </c>
      <c r="AB157" s="95">
        <f t="shared" si="75"/>
        <v>0</v>
      </c>
      <c r="AC157" s="94" t="e">
        <f t="shared" si="76"/>
        <v>#REF!</v>
      </c>
      <c r="AD157" s="80">
        <f>'book indtastning'!O156</f>
        <v>0</v>
      </c>
      <c r="AE157" s="80">
        <f>'book indtastning'!P156</f>
        <v>0</v>
      </c>
      <c r="AF157" s="7"/>
      <c r="AG157" s="8"/>
      <c r="AH157" s="76"/>
      <c r="AI157" s="9"/>
      <c r="AJ157" s="16"/>
      <c r="AK157" s="78"/>
      <c r="AL157" s="10"/>
      <c r="AM157" s="12"/>
      <c r="AN157" s="15"/>
      <c r="AO157" s="14"/>
      <c r="AP157" s="11"/>
      <c r="AQ157" s="10"/>
      <c r="AR157" s="10"/>
      <c r="AS157" s="10"/>
    </row>
    <row r="158" spans="1:45" x14ac:dyDescent="0.35">
      <c r="A158" s="8">
        <f>'book indtastning'!A157</f>
        <v>0</v>
      </c>
      <c r="B158" s="6">
        <v>156</v>
      </c>
      <c r="C158" s="6">
        <f>'book indtastning'!C157</f>
        <v>0</v>
      </c>
      <c r="D158" s="17">
        <f>'book indtastning'!T157</f>
        <v>0</v>
      </c>
      <c r="E158" s="17">
        <f>'book indtastning'!G157</f>
        <v>0</v>
      </c>
      <c r="F158" s="92">
        <f t="shared" si="64"/>
        <v>45453</v>
      </c>
      <c r="G158" s="92">
        <f t="shared" si="65"/>
        <v>0</v>
      </c>
      <c r="H158" s="92">
        <f t="shared" si="66"/>
        <v>0</v>
      </c>
      <c r="I158" s="106">
        <f t="shared" si="60"/>
        <v>1025</v>
      </c>
      <c r="J158" s="81">
        <f t="shared" si="67"/>
        <v>0</v>
      </c>
      <c r="K158" s="93">
        <f>H158*(statestik!$E$14-statestik!$E$12)</f>
        <v>0</v>
      </c>
      <c r="L158" s="93">
        <f t="shared" si="68"/>
        <v>0</v>
      </c>
      <c r="M158" s="8">
        <f>'book indtastning'!J157</f>
        <v>0</v>
      </c>
      <c r="N158" s="105">
        <f t="shared" si="61"/>
        <v>925</v>
      </c>
      <c r="O158" s="82">
        <f t="shared" si="69"/>
        <v>0</v>
      </c>
      <c r="P158" s="82">
        <f>H158*(statestik!$G$14-statestik!$G$12)</f>
        <v>0</v>
      </c>
      <c r="Q158" s="82">
        <f t="shared" si="70"/>
        <v>0</v>
      </c>
      <c r="R158" s="95">
        <f t="shared" si="71"/>
        <v>0</v>
      </c>
      <c r="S158" s="67"/>
      <c r="T158" s="233">
        <f t="shared" si="62"/>
        <v>1025</v>
      </c>
      <c r="U158" s="70">
        <f t="shared" si="72"/>
        <v>0</v>
      </c>
      <c r="V158" s="70">
        <f>H158*(statestik!$E$14-statestik!$E$12)</f>
        <v>0</v>
      </c>
      <c r="W158" s="70">
        <f t="shared" si="73"/>
        <v>0</v>
      </c>
      <c r="X158" s="67" t="e">
        <f>'book indtastning'!M157</f>
        <v>#REF!</v>
      </c>
      <c r="Y158" s="234">
        <f t="shared" si="63"/>
        <v>925</v>
      </c>
      <c r="Z158" s="94">
        <f t="shared" si="74"/>
        <v>0</v>
      </c>
      <c r="AA158" s="74">
        <f>H158*(statestik!$G$14-statestik!$G$12)</f>
        <v>0</v>
      </c>
      <c r="AB158" s="95">
        <f t="shared" si="75"/>
        <v>0</v>
      </c>
      <c r="AC158" s="94" t="e">
        <f t="shared" si="76"/>
        <v>#REF!</v>
      </c>
      <c r="AD158" s="80">
        <f>'book indtastning'!O157</f>
        <v>0</v>
      </c>
      <c r="AE158" s="80">
        <f>'book indtastning'!P157</f>
        <v>0</v>
      </c>
      <c r="AF158" s="7"/>
      <c r="AG158" s="8"/>
      <c r="AH158" s="76"/>
      <c r="AI158" s="9"/>
      <c r="AJ158" s="16"/>
      <c r="AK158" s="78"/>
      <c r="AL158" s="10"/>
      <c r="AM158" s="12"/>
      <c r="AN158" s="15"/>
      <c r="AO158" s="14"/>
      <c r="AP158" s="11"/>
      <c r="AQ158" s="10"/>
      <c r="AR158" s="10"/>
      <c r="AS158" s="10"/>
    </row>
    <row r="159" spans="1:45" x14ac:dyDescent="0.35">
      <c r="A159" s="8">
        <f>'book indtastning'!A158</f>
        <v>0</v>
      </c>
      <c r="B159" s="6">
        <v>157</v>
      </c>
      <c r="C159" s="6">
        <f>'book indtastning'!C158</f>
        <v>0</v>
      </c>
      <c r="D159" s="17">
        <f>'book indtastning'!T158</f>
        <v>0</v>
      </c>
      <c r="E159" s="17">
        <f>'book indtastning'!G158</f>
        <v>0</v>
      </c>
      <c r="F159" s="92">
        <f t="shared" si="64"/>
        <v>45453</v>
      </c>
      <c r="G159" s="92">
        <f t="shared" si="65"/>
        <v>0</v>
      </c>
      <c r="H159" s="92">
        <f t="shared" si="66"/>
        <v>0</v>
      </c>
      <c r="I159" s="106">
        <f t="shared" si="60"/>
        <v>1025</v>
      </c>
      <c r="J159" s="81">
        <f t="shared" si="67"/>
        <v>0</v>
      </c>
      <c r="K159" s="93">
        <f>H159*(statestik!$E$14-statestik!$E$12)</f>
        <v>0</v>
      </c>
      <c r="L159" s="93">
        <f t="shared" si="68"/>
        <v>0</v>
      </c>
      <c r="M159" s="8">
        <f>'book indtastning'!J158</f>
        <v>0</v>
      </c>
      <c r="N159" s="105">
        <f t="shared" si="61"/>
        <v>925</v>
      </c>
      <c r="O159" s="82">
        <f t="shared" si="69"/>
        <v>0</v>
      </c>
      <c r="P159" s="82">
        <f>H159*(statestik!$G$14-statestik!$G$12)</f>
        <v>0</v>
      </c>
      <c r="Q159" s="82">
        <f t="shared" si="70"/>
        <v>0</v>
      </c>
      <c r="R159" s="95">
        <f t="shared" si="71"/>
        <v>0</v>
      </c>
      <c r="S159" s="67"/>
      <c r="T159" s="233">
        <f t="shared" si="62"/>
        <v>1025</v>
      </c>
      <c r="U159" s="70">
        <f t="shared" si="72"/>
        <v>0</v>
      </c>
      <c r="V159" s="70">
        <f>H159*(statestik!$E$14-statestik!$E$12)</f>
        <v>0</v>
      </c>
      <c r="W159" s="70">
        <f t="shared" si="73"/>
        <v>0</v>
      </c>
      <c r="X159" s="67" t="e">
        <f>'book indtastning'!M158</f>
        <v>#REF!</v>
      </c>
      <c r="Y159" s="234">
        <f t="shared" si="63"/>
        <v>925</v>
      </c>
      <c r="Z159" s="94">
        <f t="shared" si="74"/>
        <v>0</v>
      </c>
      <c r="AA159" s="74">
        <f>H159*(statestik!$G$14-statestik!$G$12)</f>
        <v>0</v>
      </c>
      <c r="AB159" s="95">
        <f t="shared" si="75"/>
        <v>0</v>
      </c>
      <c r="AC159" s="94" t="e">
        <f t="shared" si="76"/>
        <v>#REF!</v>
      </c>
      <c r="AD159" s="80">
        <f>'book indtastning'!O158</f>
        <v>0</v>
      </c>
      <c r="AE159" s="80">
        <f>'book indtastning'!P158</f>
        <v>0</v>
      </c>
      <c r="AF159" s="7"/>
      <c r="AG159" s="8"/>
      <c r="AH159" s="76"/>
      <c r="AI159" s="9"/>
      <c r="AJ159" s="16"/>
      <c r="AK159" s="78"/>
      <c r="AL159" s="10"/>
      <c r="AM159" s="12"/>
      <c r="AN159" s="15"/>
      <c r="AO159" s="14"/>
      <c r="AP159" s="11"/>
      <c r="AQ159" s="10"/>
      <c r="AR159" s="10"/>
      <c r="AS159" s="10"/>
    </row>
    <row r="160" spans="1:45" x14ac:dyDescent="0.35">
      <c r="A160" s="8">
        <f>'book indtastning'!A159</f>
        <v>0</v>
      </c>
      <c r="B160" s="6">
        <v>158</v>
      </c>
      <c r="C160" s="6">
        <f>'book indtastning'!C159</f>
        <v>0</v>
      </c>
      <c r="D160" s="17">
        <f>'book indtastning'!T159</f>
        <v>0</v>
      </c>
      <c r="E160" s="17">
        <f>'book indtastning'!G159</f>
        <v>0</v>
      </c>
      <c r="F160" s="92">
        <f t="shared" si="64"/>
        <v>45453</v>
      </c>
      <c r="G160" s="92">
        <f t="shared" si="65"/>
        <v>0</v>
      </c>
      <c r="H160" s="92">
        <f t="shared" si="66"/>
        <v>0</v>
      </c>
      <c r="I160" s="106">
        <f t="shared" si="60"/>
        <v>1025</v>
      </c>
      <c r="J160" s="81">
        <f t="shared" si="67"/>
        <v>0</v>
      </c>
      <c r="K160" s="93">
        <f>H160*(statestik!$E$14-statestik!$E$12)</f>
        <v>0</v>
      </c>
      <c r="L160" s="93">
        <f t="shared" si="68"/>
        <v>0</v>
      </c>
      <c r="M160" s="8">
        <f>'book indtastning'!J159</f>
        <v>0</v>
      </c>
      <c r="N160" s="105">
        <f t="shared" si="61"/>
        <v>925</v>
      </c>
      <c r="O160" s="82">
        <f t="shared" si="69"/>
        <v>0</v>
      </c>
      <c r="P160" s="82">
        <f>H160*(statestik!$G$14-statestik!$G$12)</f>
        <v>0</v>
      </c>
      <c r="Q160" s="82">
        <f t="shared" si="70"/>
        <v>0</v>
      </c>
      <c r="R160" s="95">
        <f t="shared" si="71"/>
        <v>0</v>
      </c>
      <c r="S160" s="67"/>
      <c r="T160" s="233">
        <f t="shared" si="62"/>
        <v>1025</v>
      </c>
      <c r="U160" s="70">
        <f t="shared" si="72"/>
        <v>0</v>
      </c>
      <c r="V160" s="70">
        <f>H160*(statestik!$E$14-statestik!$E$12)</f>
        <v>0</v>
      </c>
      <c r="W160" s="70">
        <f t="shared" si="73"/>
        <v>0</v>
      </c>
      <c r="X160" s="67" t="e">
        <f>'book indtastning'!M159</f>
        <v>#REF!</v>
      </c>
      <c r="Y160" s="234">
        <f t="shared" si="63"/>
        <v>925</v>
      </c>
      <c r="Z160" s="94">
        <f t="shared" si="74"/>
        <v>0</v>
      </c>
      <c r="AA160" s="74">
        <f>H160*(statestik!$G$14-statestik!$G$12)</f>
        <v>0</v>
      </c>
      <c r="AB160" s="95">
        <f t="shared" si="75"/>
        <v>0</v>
      </c>
      <c r="AC160" s="94" t="e">
        <f t="shared" si="76"/>
        <v>#REF!</v>
      </c>
      <c r="AD160" s="80">
        <f>'book indtastning'!O159</f>
        <v>0</v>
      </c>
      <c r="AE160" s="80">
        <f>'book indtastning'!P159</f>
        <v>0</v>
      </c>
      <c r="AF160" s="7"/>
      <c r="AG160" s="8"/>
      <c r="AH160" s="76"/>
      <c r="AI160" s="9"/>
      <c r="AJ160" s="16"/>
      <c r="AK160" s="78"/>
      <c r="AL160" s="10"/>
      <c r="AM160" s="12"/>
      <c r="AN160" s="15"/>
      <c r="AO160" s="14"/>
      <c r="AP160" s="11"/>
      <c r="AQ160" s="10"/>
      <c r="AR160" s="10"/>
      <c r="AS160" s="10"/>
    </row>
    <row r="161" spans="1:45" x14ac:dyDescent="0.35">
      <c r="A161" s="8">
        <f>'book indtastning'!A160</f>
        <v>0</v>
      </c>
      <c r="B161" s="6">
        <v>159</v>
      </c>
      <c r="C161" s="6">
        <f>'book indtastning'!C160</f>
        <v>0</v>
      </c>
      <c r="D161" s="17">
        <f>'book indtastning'!T160</f>
        <v>0</v>
      </c>
      <c r="E161" s="17">
        <f>'book indtastning'!G160</f>
        <v>0</v>
      </c>
      <c r="F161" s="92">
        <f t="shared" si="64"/>
        <v>45453</v>
      </c>
      <c r="G161" s="92">
        <f t="shared" si="65"/>
        <v>0</v>
      </c>
      <c r="H161" s="92">
        <f t="shared" si="66"/>
        <v>0</v>
      </c>
      <c r="I161" s="106">
        <f t="shared" si="60"/>
        <v>1025</v>
      </c>
      <c r="J161" s="81">
        <f t="shared" si="67"/>
        <v>0</v>
      </c>
      <c r="K161" s="93">
        <f>H161*(statestik!$E$14-statestik!$E$12)</f>
        <v>0</v>
      </c>
      <c r="L161" s="93">
        <f t="shared" si="68"/>
        <v>0</v>
      </c>
      <c r="M161" s="8">
        <f>'book indtastning'!J160</f>
        <v>0</v>
      </c>
      <c r="N161" s="105">
        <f t="shared" si="61"/>
        <v>925</v>
      </c>
      <c r="O161" s="82">
        <f t="shared" si="69"/>
        <v>0</v>
      </c>
      <c r="P161" s="82">
        <f>H161*(statestik!$G$14-statestik!$G$12)</f>
        <v>0</v>
      </c>
      <c r="Q161" s="82">
        <f t="shared" si="70"/>
        <v>0</v>
      </c>
      <c r="R161" s="95">
        <f t="shared" si="71"/>
        <v>0</v>
      </c>
      <c r="S161" s="67"/>
      <c r="T161" s="233">
        <f t="shared" si="62"/>
        <v>1025</v>
      </c>
      <c r="U161" s="70">
        <f t="shared" si="72"/>
        <v>0</v>
      </c>
      <c r="V161" s="70">
        <f>H161*(statestik!$E$14-statestik!$E$12)</f>
        <v>0</v>
      </c>
      <c r="W161" s="70">
        <f t="shared" si="73"/>
        <v>0</v>
      </c>
      <c r="X161" s="67" t="e">
        <f>'book indtastning'!M160</f>
        <v>#REF!</v>
      </c>
      <c r="Y161" s="234">
        <f t="shared" si="63"/>
        <v>925</v>
      </c>
      <c r="Z161" s="94">
        <f t="shared" si="74"/>
        <v>0</v>
      </c>
      <c r="AA161" s="74">
        <f>H161*(statestik!$G$14-statestik!$G$12)</f>
        <v>0</v>
      </c>
      <c r="AB161" s="95">
        <f t="shared" si="75"/>
        <v>0</v>
      </c>
      <c r="AC161" s="94" t="e">
        <f t="shared" si="76"/>
        <v>#REF!</v>
      </c>
      <c r="AD161" s="80">
        <f>'book indtastning'!O160</f>
        <v>0</v>
      </c>
      <c r="AE161" s="80">
        <f>'book indtastning'!P160</f>
        <v>0</v>
      </c>
      <c r="AF161" s="7"/>
      <c r="AG161" s="8"/>
      <c r="AH161" s="76"/>
      <c r="AI161" s="9"/>
      <c r="AJ161" s="16"/>
      <c r="AK161" s="78"/>
      <c r="AL161" s="10"/>
      <c r="AM161" s="12"/>
      <c r="AN161" s="15"/>
      <c r="AO161" s="14"/>
      <c r="AP161" s="11"/>
      <c r="AQ161" s="10"/>
      <c r="AR161" s="10"/>
      <c r="AS161" s="10"/>
    </row>
    <row r="162" spans="1:45" x14ac:dyDescent="0.35">
      <c r="A162" s="8">
        <f>'book indtastning'!A161</f>
        <v>0</v>
      </c>
      <c r="B162" s="6">
        <v>160</v>
      </c>
      <c r="C162" s="6">
        <f>'book indtastning'!C161</f>
        <v>0</v>
      </c>
      <c r="D162" s="17">
        <f>'book indtastning'!T161</f>
        <v>0</v>
      </c>
      <c r="E162" s="17">
        <f>'book indtastning'!G161</f>
        <v>0</v>
      </c>
      <c r="F162" s="92">
        <f t="shared" si="64"/>
        <v>45453</v>
      </c>
      <c r="G162" s="92">
        <f t="shared" si="65"/>
        <v>0</v>
      </c>
      <c r="H162" s="92">
        <f t="shared" si="66"/>
        <v>0</v>
      </c>
      <c r="I162" s="106">
        <f t="shared" si="60"/>
        <v>1025</v>
      </c>
      <c r="J162" s="81">
        <f t="shared" si="67"/>
        <v>0</v>
      </c>
      <c r="K162" s="93">
        <f>H162*(statestik!$E$14-statestik!$E$12)</f>
        <v>0</v>
      </c>
      <c r="L162" s="93">
        <f t="shared" si="68"/>
        <v>0</v>
      </c>
      <c r="M162" s="8">
        <f>'book indtastning'!J161</f>
        <v>0</v>
      </c>
      <c r="N162" s="105">
        <f t="shared" si="61"/>
        <v>925</v>
      </c>
      <c r="O162" s="82">
        <f t="shared" si="69"/>
        <v>0</v>
      </c>
      <c r="P162" s="82">
        <f>H162*(statestik!$G$14-statestik!$G$12)</f>
        <v>0</v>
      </c>
      <c r="Q162" s="82">
        <f t="shared" si="70"/>
        <v>0</v>
      </c>
      <c r="R162" s="95">
        <f t="shared" si="71"/>
        <v>0</v>
      </c>
      <c r="S162" s="67"/>
      <c r="T162" s="233">
        <f t="shared" si="62"/>
        <v>1025</v>
      </c>
      <c r="U162" s="70">
        <f t="shared" si="72"/>
        <v>0</v>
      </c>
      <c r="V162" s="70">
        <f>H162*(statestik!$E$14-statestik!$E$12)</f>
        <v>0</v>
      </c>
      <c r="W162" s="70">
        <f t="shared" si="73"/>
        <v>0</v>
      </c>
      <c r="X162" s="67" t="e">
        <f>'book indtastning'!M161</f>
        <v>#REF!</v>
      </c>
      <c r="Y162" s="234">
        <f t="shared" si="63"/>
        <v>925</v>
      </c>
      <c r="Z162" s="94">
        <f t="shared" si="74"/>
        <v>0</v>
      </c>
      <c r="AA162" s="74">
        <f>H162*(statestik!$G$14-statestik!$G$12)</f>
        <v>0</v>
      </c>
      <c r="AB162" s="95">
        <f t="shared" si="75"/>
        <v>0</v>
      </c>
      <c r="AC162" s="94" t="e">
        <f t="shared" si="76"/>
        <v>#REF!</v>
      </c>
      <c r="AD162" s="80">
        <f>'book indtastning'!O161</f>
        <v>0</v>
      </c>
      <c r="AE162" s="80">
        <f>'book indtastning'!P161</f>
        <v>0</v>
      </c>
      <c r="AF162" s="7"/>
      <c r="AG162" s="8"/>
      <c r="AH162" s="76"/>
      <c r="AI162" s="9"/>
      <c r="AJ162" s="16"/>
      <c r="AK162" s="78"/>
      <c r="AL162" s="10"/>
      <c r="AM162" s="12"/>
      <c r="AN162" s="15"/>
      <c r="AO162" s="14"/>
      <c r="AP162" s="11"/>
      <c r="AQ162" s="10"/>
      <c r="AR162" s="10"/>
      <c r="AS162" s="10"/>
    </row>
    <row r="163" spans="1:45" x14ac:dyDescent="0.35">
      <c r="A163" s="8">
        <f>'book indtastning'!A162</f>
        <v>0</v>
      </c>
      <c r="B163" s="6">
        <v>161</v>
      </c>
      <c r="C163" s="6">
        <f>'book indtastning'!C162</f>
        <v>0</v>
      </c>
      <c r="D163" s="17">
        <f>'book indtastning'!T162</f>
        <v>0</v>
      </c>
      <c r="E163" s="17">
        <f>'book indtastning'!G162</f>
        <v>0</v>
      </c>
      <c r="F163" s="92">
        <f t="shared" si="64"/>
        <v>45453</v>
      </c>
      <c r="G163" s="92">
        <f t="shared" si="65"/>
        <v>0</v>
      </c>
      <c r="H163" s="92">
        <f t="shared" si="66"/>
        <v>0</v>
      </c>
      <c r="I163" s="106">
        <f t="shared" si="60"/>
        <v>1025</v>
      </c>
      <c r="J163" s="81">
        <f t="shared" si="67"/>
        <v>0</v>
      </c>
      <c r="K163" s="93">
        <f>H163*(statestik!$E$14-statestik!$E$12)</f>
        <v>0</v>
      </c>
      <c r="L163" s="93">
        <f t="shared" si="68"/>
        <v>0</v>
      </c>
      <c r="M163" s="8">
        <f>'book indtastning'!J162</f>
        <v>0</v>
      </c>
      <c r="N163" s="105">
        <f t="shared" si="61"/>
        <v>925</v>
      </c>
      <c r="O163" s="82">
        <f t="shared" si="69"/>
        <v>0</v>
      </c>
      <c r="P163" s="82">
        <f>H163*(statestik!$G$14-statestik!$G$12)</f>
        <v>0</v>
      </c>
      <c r="Q163" s="82">
        <f t="shared" si="70"/>
        <v>0</v>
      </c>
      <c r="R163" s="95">
        <f t="shared" si="71"/>
        <v>0</v>
      </c>
      <c r="S163" s="67"/>
      <c r="T163" s="233">
        <f t="shared" si="62"/>
        <v>1025</v>
      </c>
      <c r="U163" s="70">
        <f t="shared" si="72"/>
        <v>0</v>
      </c>
      <c r="V163" s="70">
        <f>H163*(statestik!$E$14-statestik!$E$12)</f>
        <v>0</v>
      </c>
      <c r="W163" s="70">
        <f t="shared" si="73"/>
        <v>0</v>
      </c>
      <c r="X163" s="67" t="e">
        <f>'book indtastning'!M162</f>
        <v>#REF!</v>
      </c>
      <c r="Y163" s="234">
        <f t="shared" si="63"/>
        <v>925</v>
      </c>
      <c r="Z163" s="94">
        <f t="shared" si="74"/>
        <v>0</v>
      </c>
      <c r="AA163" s="74">
        <f>H163*(statestik!$G$14-statestik!$G$12)</f>
        <v>0</v>
      </c>
      <c r="AB163" s="95">
        <f t="shared" si="75"/>
        <v>0</v>
      </c>
      <c r="AC163" s="94" t="e">
        <f t="shared" si="76"/>
        <v>#REF!</v>
      </c>
      <c r="AD163" s="80">
        <f>'book indtastning'!O162</f>
        <v>0</v>
      </c>
      <c r="AE163" s="80">
        <f>'book indtastning'!P162</f>
        <v>0</v>
      </c>
      <c r="AF163" s="7"/>
      <c r="AG163" s="8"/>
      <c r="AH163" s="76"/>
      <c r="AI163" s="9"/>
      <c r="AJ163" s="16"/>
      <c r="AK163" s="78"/>
      <c r="AL163" s="10"/>
      <c r="AM163" s="12"/>
      <c r="AN163" s="15"/>
      <c r="AO163" s="14"/>
      <c r="AP163" s="11"/>
      <c r="AQ163" s="10"/>
      <c r="AR163" s="10"/>
      <c r="AS163" s="10"/>
    </row>
    <row r="164" spans="1:45" x14ac:dyDescent="0.35">
      <c r="A164" s="8">
        <f>'book indtastning'!A163</f>
        <v>0</v>
      </c>
      <c r="B164" s="6">
        <v>162</v>
      </c>
      <c r="C164" s="6">
        <f>'book indtastning'!C163</f>
        <v>0</v>
      </c>
      <c r="D164" s="17">
        <f>'book indtastning'!T163</f>
        <v>0</v>
      </c>
      <c r="E164" s="17">
        <f>'book indtastning'!G163</f>
        <v>0</v>
      </c>
      <c r="F164" s="92">
        <f t="shared" si="64"/>
        <v>45453</v>
      </c>
      <c r="G164" s="92">
        <f t="shared" si="65"/>
        <v>0</v>
      </c>
      <c r="H164" s="92">
        <f t="shared" si="66"/>
        <v>0</v>
      </c>
      <c r="I164" s="106">
        <f t="shared" si="60"/>
        <v>1025</v>
      </c>
      <c r="J164" s="81">
        <f t="shared" si="67"/>
        <v>0</v>
      </c>
      <c r="K164" s="93">
        <f>H164*(statestik!$E$14-statestik!$E$12)</f>
        <v>0</v>
      </c>
      <c r="L164" s="93">
        <f t="shared" si="68"/>
        <v>0</v>
      </c>
      <c r="M164" s="8">
        <f>'book indtastning'!J163</f>
        <v>0</v>
      </c>
      <c r="N164" s="105">
        <f t="shared" si="61"/>
        <v>925</v>
      </c>
      <c r="O164" s="82">
        <f t="shared" si="69"/>
        <v>0</v>
      </c>
      <c r="P164" s="82">
        <f>H164*(statestik!$G$14-statestik!$G$12)</f>
        <v>0</v>
      </c>
      <c r="Q164" s="82">
        <f t="shared" si="70"/>
        <v>0</v>
      </c>
      <c r="R164" s="95">
        <f t="shared" si="71"/>
        <v>0</v>
      </c>
      <c r="S164" s="67"/>
      <c r="T164" s="233">
        <f t="shared" si="62"/>
        <v>1025</v>
      </c>
      <c r="U164" s="70">
        <f t="shared" si="72"/>
        <v>0</v>
      </c>
      <c r="V164" s="70">
        <f>H164*(statestik!$E$14-statestik!$E$12)</f>
        <v>0</v>
      </c>
      <c r="W164" s="70">
        <f t="shared" si="73"/>
        <v>0</v>
      </c>
      <c r="X164" s="67" t="e">
        <f>'book indtastning'!M163</f>
        <v>#REF!</v>
      </c>
      <c r="Y164" s="234">
        <f t="shared" si="63"/>
        <v>925</v>
      </c>
      <c r="Z164" s="94">
        <f t="shared" si="74"/>
        <v>0</v>
      </c>
      <c r="AA164" s="74">
        <f>H164*(statestik!$G$14-statestik!$G$12)</f>
        <v>0</v>
      </c>
      <c r="AB164" s="95">
        <f t="shared" si="75"/>
        <v>0</v>
      </c>
      <c r="AC164" s="94" t="e">
        <f t="shared" si="76"/>
        <v>#REF!</v>
      </c>
      <c r="AD164" s="80">
        <f>'book indtastning'!O163</f>
        <v>0</v>
      </c>
      <c r="AE164" s="80">
        <f>'book indtastning'!P163</f>
        <v>0</v>
      </c>
      <c r="AF164" s="7"/>
      <c r="AG164" s="8"/>
      <c r="AH164" s="76"/>
      <c r="AI164" s="9"/>
      <c r="AJ164" s="16"/>
      <c r="AK164" s="78"/>
      <c r="AL164" s="10"/>
      <c r="AM164" s="12"/>
      <c r="AN164" s="15"/>
      <c r="AO164" s="14"/>
      <c r="AP164" s="11"/>
      <c r="AQ164" s="10"/>
      <c r="AR164" s="10"/>
      <c r="AS164" s="10"/>
    </row>
    <row r="165" spans="1:45" x14ac:dyDescent="0.35">
      <c r="A165" s="8">
        <f>'book indtastning'!A164</f>
        <v>0</v>
      </c>
      <c r="B165" s="6">
        <v>163</v>
      </c>
      <c r="C165" s="6">
        <f>'book indtastning'!C164</f>
        <v>0</v>
      </c>
      <c r="D165" s="17">
        <f>'book indtastning'!T164</f>
        <v>0</v>
      </c>
      <c r="E165" s="17">
        <f>'book indtastning'!G164</f>
        <v>0</v>
      </c>
      <c r="F165" s="92">
        <f t="shared" si="64"/>
        <v>45453</v>
      </c>
      <c r="G165" s="92">
        <f t="shared" si="65"/>
        <v>0</v>
      </c>
      <c r="H165" s="92">
        <f t="shared" si="66"/>
        <v>0</v>
      </c>
      <c r="I165" s="106">
        <f t="shared" si="60"/>
        <v>1025</v>
      </c>
      <c r="J165" s="81">
        <f t="shared" si="67"/>
        <v>0</v>
      </c>
      <c r="K165" s="93">
        <f>H165*(statestik!$E$14-statestik!$E$12)</f>
        <v>0</v>
      </c>
      <c r="L165" s="93">
        <f t="shared" si="68"/>
        <v>0</v>
      </c>
      <c r="M165" s="8">
        <f>'book indtastning'!J164</f>
        <v>0</v>
      </c>
      <c r="N165" s="105">
        <f t="shared" si="61"/>
        <v>925</v>
      </c>
      <c r="O165" s="82">
        <f t="shared" si="69"/>
        <v>0</v>
      </c>
      <c r="P165" s="82">
        <f>H165*(statestik!$G$14-statestik!$G$12)</f>
        <v>0</v>
      </c>
      <c r="Q165" s="82">
        <f t="shared" si="70"/>
        <v>0</v>
      </c>
      <c r="R165" s="95">
        <f t="shared" si="71"/>
        <v>0</v>
      </c>
      <c r="S165" s="67"/>
      <c r="T165" s="233">
        <f t="shared" si="62"/>
        <v>1025</v>
      </c>
      <c r="U165" s="70">
        <f t="shared" si="72"/>
        <v>0</v>
      </c>
      <c r="V165" s="70">
        <f>H165*(statestik!$E$14-statestik!$E$12)</f>
        <v>0</v>
      </c>
      <c r="W165" s="70">
        <f t="shared" si="73"/>
        <v>0</v>
      </c>
      <c r="X165" s="67" t="e">
        <f>'book indtastning'!M164</f>
        <v>#REF!</v>
      </c>
      <c r="Y165" s="234">
        <f t="shared" si="63"/>
        <v>925</v>
      </c>
      <c r="Z165" s="94">
        <f t="shared" si="74"/>
        <v>0</v>
      </c>
      <c r="AA165" s="74">
        <f>H165*(statestik!$G$14-statestik!$G$12)</f>
        <v>0</v>
      </c>
      <c r="AB165" s="95">
        <f t="shared" si="75"/>
        <v>0</v>
      </c>
      <c r="AC165" s="94" t="e">
        <f t="shared" si="76"/>
        <v>#REF!</v>
      </c>
      <c r="AD165" s="80">
        <f>'book indtastning'!O164</f>
        <v>0</v>
      </c>
      <c r="AE165" s="80">
        <f>'book indtastning'!P164</f>
        <v>0</v>
      </c>
      <c r="AF165" s="7"/>
      <c r="AG165" s="8"/>
      <c r="AH165" s="76"/>
      <c r="AI165" s="9"/>
      <c r="AJ165" s="16"/>
      <c r="AK165" s="78"/>
      <c r="AL165" s="10"/>
      <c r="AM165" s="12"/>
      <c r="AN165" s="15"/>
      <c r="AO165" s="14"/>
      <c r="AP165" s="11"/>
      <c r="AQ165" s="10"/>
      <c r="AR165" s="10"/>
      <c r="AS165" s="10"/>
    </row>
    <row r="166" spans="1:45" x14ac:dyDescent="0.35">
      <c r="A166" s="8">
        <f>'book indtastning'!A165</f>
        <v>0</v>
      </c>
      <c r="B166" s="6">
        <v>164</v>
      </c>
      <c r="C166" s="6">
        <f>'book indtastning'!C165</f>
        <v>0</v>
      </c>
      <c r="D166" s="17">
        <f>'book indtastning'!T165</f>
        <v>0</v>
      </c>
      <c r="E166" s="17">
        <f>'book indtastning'!G165</f>
        <v>0</v>
      </c>
      <c r="F166" s="92">
        <f t="shared" si="64"/>
        <v>45453</v>
      </c>
      <c r="G166" s="92">
        <f t="shared" si="65"/>
        <v>0</v>
      </c>
      <c r="H166" s="92">
        <f t="shared" si="66"/>
        <v>0</v>
      </c>
      <c r="I166" s="106">
        <f t="shared" si="60"/>
        <v>1025</v>
      </c>
      <c r="J166" s="81">
        <f t="shared" si="67"/>
        <v>0</v>
      </c>
      <c r="K166" s="93">
        <f>H166*(statestik!$E$14-statestik!$E$12)</f>
        <v>0</v>
      </c>
      <c r="L166" s="93">
        <f t="shared" si="68"/>
        <v>0</v>
      </c>
      <c r="M166" s="8">
        <f>'book indtastning'!J165</f>
        <v>0</v>
      </c>
      <c r="N166" s="105">
        <f t="shared" si="61"/>
        <v>925</v>
      </c>
      <c r="O166" s="82">
        <f t="shared" si="69"/>
        <v>0</v>
      </c>
      <c r="P166" s="82">
        <f>H166*(statestik!$G$14-statestik!$G$12)</f>
        <v>0</v>
      </c>
      <c r="Q166" s="82">
        <f t="shared" si="70"/>
        <v>0</v>
      </c>
      <c r="R166" s="95">
        <f t="shared" si="71"/>
        <v>0</v>
      </c>
      <c r="S166" s="67"/>
      <c r="T166" s="233">
        <f t="shared" si="62"/>
        <v>1025</v>
      </c>
      <c r="U166" s="70">
        <f t="shared" si="72"/>
        <v>0</v>
      </c>
      <c r="V166" s="70">
        <f>H166*(statestik!$E$14-statestik!$E$12)</f>
        <v>0</v>
      </c>
      <c r="W166" s="70">
        <f t="shared" si="73"/>
        <v>0</v>
      </c>
      <c r="X166" s="67" t="e">
        <f>'book indtastning'!M165</f>
        <v>#REF!</v>
      </c>
      <c r="Y166" s="234">
        <f t="shared" si="63"/>
        <v>925</v>
      </c>
      <c r="Z166" s="94">
        <f t="shared" si="74"/>
        <v>0</v>
      </c>
      <c r="AA166" s="74">
        <f>H166*(statestik!$G$14-statestik!$G$12)</f>
        <v>0</v>
      </c>
      <c r="AB166" s="95">
        <f t="shared" si="75"/>
        <v>0</v>
      </c>
      <c r="AC166" s="94" t="e">
        <f t="shared" si="76"/>
        <v>#REF!</v>
      </c>
      <c r="AD166" s="80">
        <f>'book indtastning'!O165</f>
        <v>0</v>
      </c>
      <c r="AE166" s="80">
        <f>'book indtastning'!P165</f>
        <v>0</v>
      </c>
      <c r="AF166" s="7"/>
      <c r="AG166" s="8"/>
      <c r="AH166" s="76"/>
      <c r="AI166" s="9"/>
      <c r="AJ166" s="16"/>
      <c r="AK166" s="78"/>
      <c r="AL166" s="10"/>
      <c r="AM166" s="12"/>
      <c r="AN166" s="15"/>
      <c r="AO166" s="14"/>
      <c r="AP166" s="11"/>
      <c r="AQ166" s="10"/>
      <c r="AR166" s="10"/>
      <c r="AS166" s="10"/>
    </row>
    <row r="167" spans="1:45" x14ac:dyDescent="0.35">
      <c r="A167" s="8">
        <f>'book indtastning'!A166</f>
        <v>0</v>
      </c>
      <c r="B167" s="6">
        <v>165</v>
      </c>
      <c r="C167" s="6">
        <f>'book indtastning'!C166</f>
        <v>0</v>
      </c>
      <c r="D167" s="17">
        <f>'book indtastning'!T166</f>
        <v>0</v>
      </c>
      <c r="E167" s="17">
        <f>'book indtastning'!G166</f>
        <v>0</v>
      </c>
      <c r="F167" s="92">
        <f t="shared" si="64"/>
        <v>45453</v>
      </c>
      <c r="G167" s="92">
        <f t="shared" si="65"/>
        <v>0</v>
      </c>
      <c r="H167" s="92">
        <f t="shared" si="66"/>
        <v>0</v>
      </c>
      <c r="I167" s="106">
        <f t="shared" si="60"/>
        <v>1025</v>
      </c>
      <c r="J167" s="81">
        <f t="shared" si="67"/>
        <v>0</v>
      </c>
      <c r="K167" s="93">
        <f>H167*(statestik!$E$14-statestik!$E$12)</f>
        <v>0</v>
      </c>
      <c r="L167" s="93">
        <f t="shared" si="68"/>
        <v>0</v>
      </c>
      <c r="M167" s="8">
        <f>'book indtastning'!J166</f>
        <v>0</v>
      </c>
      <c r="N167" s="105">
        <f t="shared" si="61"/>
        <v>925</v>
      </c>
      <c r="O167" s="82">
        <f t="shared" si="69"/>
        <v>0</v>
      </c>
      <c r="P167" s="82">
        <f>H167*(statestik!$G$14-statestik!$G$12)</f>
        <v>0</v>
      </c>
      <c r="Q167" s="82">
        <f t="shared" si="70"/>
        <v>0</v>
      </c>
      <c r="R167" s="95">
        <f t="shared" si="71"/>
        <v>0</v>
      </c>
      <c r="S167" s="67"/>
      <c r="T167" s="233">
        <f t="shared" si="62"/>
        <v>1025</v>
      </c>
      <c r="U167" s="70">
        <f t="shared" si="72"/>
        <v>0</v>
      </c>
      <c r="V167" s="70">
        <f>H167*(statestik!$E$14-statestik!$E$12)</f>
        <v>0</v>
      </c>
      <c r="W167" s="70">
        <f t="shared" si="73"/>
        <v>0</v>
      </c>
      <c r="X167" s="67" t="e">
        <f>'book indtastning'!M166</f>
        <v>#REF!</v>
      </c>
      <c r="Y167" s="234">
        <f t="shared" si="63"/>
        <v>925</v>
      </c>
      <c r="Z167" s="94">
        <f t="shared" si="74"/>
        <v>0</v>
      </c>
      <c r="AA167" s="74">
        <f>H167*(statestik!$G$14-statestik!$G$12)</f>
        <v>0</v>
      </c>
      <c r="AB167" s="95">
        <f t="shared" si="75"/>
        <v>0</v>
      </c>
      <c r="AC167" s="94" t="e">
        <f t="shared" si="76"/>
        <v>#REF!</v>
      </c>
      <c r="AD167" s="80">
        <f>'book indtastning'!O166</f>
        <v>0</v>
      </c>
      <c r="AE167" s="80">
        <f>'book indtastning'!P166</f>
        <v>0</v>
      </c>
      <c r="AF167" s="7"/>
      <c r="AG167" s="8"/>
      <c r="AH167" s="76"/>
      <c r="AI167" s="9"/>
      <c r="AJ167" s="16"/>
      <c r="AK167" s="78"/>
      <c r="AL167" s="10"/>
      <c r="AM167" s="12"/>
      <c r="AN167" s="15"/>
      <c r="AO167" s="14"/>
      <c r="AP167" s="11"/>
      <c r="AQ167" s="10"/>
      <c r="AR167" s="10"/>
      <c r="AS167" s="10"/>
    </row>
    <row r="168" spans="1:45" x14ac:dyDescent="0.35">
      <c r="A168" s="8">
        <f>'book indtastning'!A167</f>
        <v>0</v>
      </c>
      <c r="B168" s="6">
        <v>166</v>
      </c>
      <c r="C168" s="6">
        <f>'book indtastning'!C167</f>
        <v>0</v>
      </c>
      <c r="D168" s="17">
        <f>'book indtastning'!T167</f>
        <v>0</v>
      </c>
      <c r="E168" s="17">
        <f>'book indtastning'!G167</f>
        <v>0</v>
      </c>
      <c r="F168" s="92">
        <f t="shared" si="64"/>
        <v>45453</v>
      </c>
      <c r="G168" s="92">
        <f t="shared" si="65"/>
        <v>0</v>
      </c>
      <c r="H168" s="92">
        <f t="shared" si="66"/>
        <v>0</v>
      </c>
      <c r="I168" s="106">
        <f t="shared" si="60"/>
        <v>1025</v>
      </c>
      <c r="J168" s="81">
        <f t="shared" si="67"/>
        <v>0</v>
      </c>
      <c r="K168" s="93">
        <f>H168*(statestik!$E$14-statestik!$E$12)</f>
        <v>0</v>
      </c>
      <c r="L168" s="93">
        <f t="shared" si="68"/>
        <v>0</v>
      </c>
      <c r="M168" s="8">
        <f>'book indtastning'!J167</f>
        <v>0</v>
      </c>
      <c r="N168" s="105">
        <f t="shared" si="61"/>
        <v>925</v>
      </c>
      <c r="O168" s="82">
        <f t="shared" si="69"/>
        <v>0</v>
      </c>
      <c r="P168" s="82">
        <f>H168*(statestik!$G$14-statestik!$G$12)</f>
        <v>0</v>
      </c>
      <c r="Q168" s="82">
        <f t="shared" si="70"/>
        <v>0</v>
      </c>
      <c r="R168" s="95">
        <f t="shared" si="71"/>
        <v>0</v>
      </c>
      <c r="S168" s="67"/>
      <c r="T168" s="233">
        <f t="shared" si="62"/>
        <v>1025</v>
      </c>
      <c r="U168" s="70">
        <f t="shared" si="72"/>
        <v>0</v>
      </c>
      <c r="V168" s="70">
        <f>H168*(statestik!$E$14-statestik!$E$12)</f>
        <v>0</v>
      </c>
      <c r="W168" s="70">
        <f t="shared" si="73"/>
        <v>0</v>
      </c>
      <c r="X168" s="67" t="e">
        <f>'book indtastning'!M167</f>
        <v>#REF!</v>
      </c>
      <c r="Y168" s="234">
        <f t="shared" si="63"/>
        <v>925</v>
      </c>
      <c r="Z168" s="94">
        <f t="shared" si="74"/>
        <v>0</v>
      </c>
      <c r="AA168" s="74">
        <f>H168*(statestik!$G$14-statestik!$G$12)</f>
        <v>0</v>
      </c>
      <c r="AB168" s="95">
        <f t="shared" si="75"/>
        <v>0</v>
      </c>
      <c r="AC168" s="94" t="e">
        <f t="shared" si="76"/>
        <v>#REF!</v>
      </c>
      <c r="AD168" s="80">
        <f>'book indtastning'!O167</f>
        <v>0</v>
      </c>
      <c r="AE168" s="80">
        <f>'book indtastning'!P167</f>
        <v>0</v>
      </c>
      <c r="AF168" s="7"/>
      <c r="AG168" s="8"/>
      <c r="AH168" s="76"/>
      <c r="AI168" s="9"/>
      <c r="AJ168" s="16"/>
      <c r="AK168" s="78"/>
      <c r="AL168" s="10"/>
      <c r="AM168" s="12"/>
      <c r="AN168" s="15"/>
      <c r="AO168" s="14"/>
      <c r="AP168" s="11"/>
      <c r="AQ168" s="10"/>
      <c r="AR168" s="10"/>
      <c r="AS168" s="10"/>
    </row>
    <row r="169" spans="1:45" x14ac:dyDescent="0.35">
      <c r="A169" s="8">
        <f>'book indtastning'!A168</f>
        <v>0</v>
      </c>
      <c r="B169" s="6">
        <v>167</v>
      </c>
      <c r="C169" s="6">
        <f>'book indtastning'!C168</f>
        <v>0</v>
      </c>
      <c r="D169" s="17">
        <f>'book indtastning'!T168</f>
        <v>0</v>
      </c>
      <c r="E169" s="17">
        <f>'book indtastning'!G168</f>
        <v>0</v>
      </c>
      <c r="F169" s="92">
        <f t="shared" si="64"/>
        <v>45453</v>
      </c>
      <c r="G169" s="92">
        <f t="shared" si="65"/>
        <v>0</v>
      </c>
      <c r="H169" s="92">
        <f t="shared" si="66"/>
        <v>0</v>
      </c>
      <c r="I169" s="106">
        <f t="shared" si="60"/>
        <v>1025</v>
      </c>
      <c r="J169" s="81">
        <f t="shared" si="67"/>
        <v>0</v>
      </c>
      <c r="K169" s="93">
        <f>H169*(statestik!$E$14-statestik!$E$12)</f>
        <v>0</v>
      </c>
      <c r="L169" s="93">
        <f t="shared" si="68"/>
        <v>0</v>
      </c>
      <c r="M169" s="8">
        <f>'book indtastning'!J168</f>
        <v>0</v>
      </c>
      <c r="N169" s="105">
        <f t="shared" si="61"/>
        <v>925</v>
      </c>
      <c r="O169" s="82">
        <f t="shared" si="69"/>
        <v>0</v>
      </c>
      <c r="P169" s="82">
        <f>H169*(statestik!$G$14-statestik!$G$12)</f>
        <v>0</v>
      </c>
      <c r="Q169" s="82">
        <f t="shared" si="70"/>
        <v>0</v>
      </c>
      <c r="R169" s="95">
        <f t="shared" si="71"/>
        <v>0</v>
      </c>
      <c r="S169" s="67"/>
      <c r="T169" s="233">
        <f t="shared" si="62"/>
        <v>1025</v>
      </c>
      <c r="U169" s="70">
        <f t="shared" si="72"/>
        <v>0</v>
      </c>
      <c r="V169" s="70">
        <f>H169*(statestik!$E$14-statestik!$E$12)</f>
        <v>0</v>
      </c>
      <c r="W169" s="70">
        <f t="shared" si="73"/>
        <v>0</v>
      </c>
      <c r="X169" s="67" t="e">
        <f>'book indtastning'!M168</f>
        <v>#REF!</v>
      </c>
      <c r="Y169" s="234">
        <f t="shared" si="63"/>
        <v>925</v>
      </c>
      <c r="Z169" s="94">
        <f t="shared" si="74"/>
        <v>0</v>
      </c>
      <c r="AA169" s="74">
        <f>H169*(statestik!$G$14-statestik!$G$12)</f>
        <v>0</v>
      </c>
      <c r="AB169" s="95">
        <f t="shared" si="75"/>
        <v>0</v>
      </c>
      <c r="AC169" s="94" t="e">
        <f t="shared" si="76"/>
        <v>#REF!</v>
      </c>
      <c r="AD169" s="80">
        <f>'book indtastning'!O168</f>
        <v>0</v>
      </c>
      <c r="AE169" s="80">
        <f>'book indtastning'!P168</f>
        <v>0</v>
      </c>
      <c r="AF169" s="7"/>
      <c r="AG169" s="8"/>
      <c r="AH169" s="76"/>
      <c r="AI169" s="9"/>
      <c r="AJ169" s="16"/>
      <c r="AK169" s="78"/>
      <c r="AL169" s="10"/>
      <c r="AM169" s="12"/>
      <c r="AN169" s="15"/>
      <c r="AO169" s="14"/>
      <c r="AP169" s="11"/>
      <c r="AQ169" s="10"/>
      <c r="AR169" s="10"/>
      <c r="AS169" s="10"/>
    </row>
    <row r="170" spans="1:45" x14ac:dyDescent="0.35">
      <c r="A170" s="8">
        <f>'book indtastning'!A169</f>
        <v>0</v>
      </c>
      <c r="B170" s="6">
        <v>168</v>
      </c>
      <c r="C170" s="6">
        <f>'book indtastning'!C169</f>
        <v>0</v>
      </c>
      <c r="D170" s="17">
        <f>'book indtastning'!T169</f>
        <v>0</v>
      </c>
      <c r="E170" s="17">
        <f>'book indtastning'!G169</f>
        <v>0</v>
      </c>
      <c r="F170" s="92">
        <f t="shared" si="64"/>
        <v>45453</v>
      </c>
      <c r="G170" s="92">
        <f t="shared" si="65"/>
        <v>0</v>
      </c>
      <c r="H170" s="92">
        <f t="shared" si="66"/>
        <v>0</v>
      </c>
      <c r="I170" s="106">
        <f t="shared" si="60"/>
        <v>1025</v>
      </c>
      <c r="J170" s="81">
        <f t="shared" si="67"/>
        <v>0</v>
      </c>
      <c r="K170" s="93">
        <f>H170*(statestik!$E$14-statestik!$E$12)</f>
        <v>0</v>
      </c>
      <c r="L170" s="93">
        <f t="shared" si="68"/>
        <v>0</v>
      </c>
      <c r="M170" s="8">
        <f>'book indtastning'!J169</f>
        <v>0</v>
      </c>
      <c r="N170" s="105">
        <f t="shared" si="61"/>
        <v>925</v>
      </c>
      <c r="O170" s="82">
        <f t="shared" si="69"/>
        <v>0</v>
      </c>
      <c r="P170" s="82">
        <f>H170*(statestik!$G$14-statestik!$G$12)</f>
        <v>0</v>
      </c>
      <c r="Q170" s="82">
        <f t="shared" si="70"/>
        <v>0</v>
      </c>
      <c r="R170" s="95">
        <f t="shared" si="71"/>
        <v>0</v>
      </c>
      <c r="S170" s="67"/>
      <c r="T170" s="233">
        <f t="shared" si="62"/>
        <v>1025</v>
      </c>
      <c r="U170" s="70">
        <f t="shared" si="72"/>
        <v>0</v>
      </c>
      <c r="V170" s="70">
        <f>H170*(statestik!$E$14-statestik!$E$12)</f>
        <v>0</v>
      </c>
      <c r="W170" s="70">
        <f t="shared" si="73"/>
        <v>0</v>
      </c>
      <c r="X170" s="67" t="e">
        <f>'book indtastning'!M169</f>
        <v>#REF!</v>
      </c>
      <c r="Y170" s="234">
        <f t="shared" si="63"/>
        <v>925</v>
      </c>
      <c r="Z170" s="94">
        <f t="shared" si="74"/>
        <v>0</v>
      </c>
      <c r="AA170" s="74">
        <f>H170*(statestik!$G$14-statestik!$G$12)</f>
        <v>0</v>
      </c>
      <c r="AB170" s="95">
        <f t="shared" si="75"/>
        <v>0</v>
      </c>
      <c r="AC170" s="94" t="e">
        <f t="shared" si="76"/>
        <v>#REF!</v>
      </c>
      <c r="AD170" s="80">
        <f>'book indtastning'!O169</f>
        <v>0</v>
      </c>
      <c r="AE170" s="80">
        <f>'book indtastning'!P169</f>
        <v>0</v>
      </c>
      <c r="AF170" s="7"/>
      <c r="AG170" s="8"/>
      <c r="AH170" s="76"/>
      <c r="AI170" s="9"/>
      <c r="AJ170" s="16"/>
      <c r="AK170" s="78"/>
      <c r="AL170" s="10"/>
      <c r="AM170" s="12"/>
      <c r="AN170" s="15"/>
      <c r="AO170" s="14"/>
      <c r="AP170" s="11"/>
      <c r="AQ170" s="10"/>
      <c r="AR170" s="10"/>
      <c r="AS170" s="10"/>
    </row>
    <row r="171" spans="1:45" x14ac:dyDescent="0.35">
      <c r="A171" s="8">
        <f>'book indtastning'!A170</f>
        <v>0</v>
      </c>
      <c r="B171" s="6">
        <v>169</v>
      </c>
      <c r="C171" s="6">
        <f>'book indtastning'!C170</f>
        <v>0</v>
      </c>
      <c r="D171" s="17">
        <f>'book indtastning'!T170</f>
        <v>0</v>
      </c>
      <c r="E171" s="17">
        <f>'book indtastning'!G170</f>
        <v>0</v>
      </c>
      <c r="F171" s="92">
        <f t="shared" si="64"/>
        <v>45453</v>
      </c>
      <c r="G171" s="92">
        <f t="shared" si="65"/>
        <v>0</v>
      </c>
      <c r="H171" s="92">
        <f t="shared" si="66"/>
        <v>0</v>
      </c>
      <c r="I171" s="106">
        <f t="shared" si="60"/>
        <v>1025</v>
      </c>
      <c r="J171" s="81">
        <f t="shared" si="67"/>
        <v>0</v>
      </c>
      <c r="K171" s="93">
        <f>H171*(statestik!$E$14-statestik!$E$12)</f>
        <v>0</v>
      </c>
      <c r="L171" s="93">
        <f t="shared" si="68"/>
        <v>0</v>
      </c>
      <c r="M171" s="8">
        <f>'book indtastning'!J170</f>
        <v>0</v>
      </c>
      <c r="N171" s="105">
        <f t="shared" si="61"/>
        <v>925</v>
      </c>
      <c r="O171" s="82">
        <f t="shared" si="69"/>
        <v>0</v>
      </c>
      <c r="P171" s="82">
        <f>H171*(statestik!$G$14-statestik!$G$12)</f>
        <v>0</v>
      </c>
      <c r="Q171" s="82">
        <f t="shared" si="70"/>
        <v>0</v>
      </c>
      <c r="R171" s="95">
        <f t="shared" si="71"/>
        <v>0</v>
      </c>
      <c r="S171" s="67"/>
      <c r="T171" s="233">
        <f t="shared" si="62"/>
        <v>1025</v>
      </c>
      <c r="U171" s="70">
        <f t="shared" si="72"/>
        <v>0</v>
      </c>
      <c r="V171" s="70">
        <f>H171*(statestik!$E$14-statestik!$E$12)</f>
        <v>0</v>
      </c>
      <c r="W171" s="70">
        <f t="shared" si="73"/>
        <v>0</v>
      </c>
      <c r="X171" s="67" t="e">
        <f>'book indtastning'!M170</f>
        <v>#REF!</v>
      </c>
      <c r="Y171" s="234">
        <f t="shared" si="63"/>
        <v>925</v>
      </c>
      <c r="Z171" s="94">
        <f t="shared" si="74"/>
        <v>0</v>
      </c>
      <c r="AA171" s="74">
        <f>H171*(statestik!$G$14-statestik!$G$12)</f>
        <v>0</v>
      </c>
      <c r="AB171" s="95">
        <f t="shared" si="75"/>
        <v>0</v>
      </c>
      <c r="AC171" s="94" t="e">
        <f t="shared" si="76"/>
        <v>#REF!</v>
      </c>
      <c r="AD171" s="80">
        <f>'book indtastning'!O170</f>
        <v>0</v>
      </c>
      <c r="AE171" s="80">
        <f>'book indtastning'!P170</f>
        <v>0</v>
      </c>
      <c r="AF171" s="7"/>
      <c r="AG171" s="8"/>
      <c r="AH171" s="76"/>
      <c r="AI171" s="9"/>
      <c r="AJ171" s="16"/>
      <c r="AK171" s="78"/>
      <c r="AL171" s="10"/>
      <c r="AM171" s="12"/>
      <c r="AN171" s="15"/>
      <c r="AO171" s="14"/>
      <c r="AP171" s="11"/>
      <c r="AQ171" s="10"/>
      <c r="AR171" s="10"/>
      <c r="AS171" s="10"/>
    </row>
    <row r="172" spans="1:45" x14ac:dyDescent="0.35">
      <c r="A172" s="8">
        <f>'book indtastning'!A171</f>
        <v>0</v>
      </c>
      <c r="B172" s="6">
        <v>170</v>
      </c>
      <c r="C172" s="6">
        <f>'book indtastning'!C171</f>
        <v>0</v>
      </c>
      <c r="D172" s="17">
        <f>'book indtastning'!T171</f>
        <v>0</v>
      </c>
      <c r="E172" s="17">
        <f>'book indtastning'!G171</f>
        <v>0</v>
      </c>
      <c r="F172" s="92">
        <f t="shared" si="64"/>
        <v>45453</v>
      </c>
      <c r="G172" s="92">
        <f t="shared" si="65"/>
        <v>0</v>
      </c>
      <c r="H172" s="92">
        <f t="shared" si="66"/>
        <v>0</v>
      </c>
      <c r="I172" s="106">
        <f t="shared" si="60"/>
        <v>1025</v>
      </c>
      <c r="J172" s="81">
        <f t="shared" si="67"/>
        <v>0</v>
      </c>
      <c r="K172" s="93">
        <f>H172*(statestik!$E$14-statestik!$E$12)</f>
        <v>0</v>
      </c>
      <c r="L172" s="93">
        <f t="shared" si="68"/>
        <v>0</v>
      </c>
      <c r="M172" s="8">
        <f>'book indtastning'!J171</f>
        <v>0</v>
      </c>
      <c r="N172" s="105">
        <f t="shared" si="61"/>
        <v>925</v>
      </c>
      <c r="O172" s="82">
        <f t="shared" si="69"/>
        <v>0</v>
      </c>
      <c r="P172" s="82">
        <f>H172*(statestik!$G$14-statestik!$G$12)</f>
        <v>0</v>
      </c>
      <c r="Q172" s="82">
        <f t="shared" si="70"/>
        <v>0</v>
      </c>
      <c r="R172" s="95">
        <f t="shared" si="71"/>
        <v>0</v>
      </c>
      <c r="S172" s="67"/>
      <c r="T172" s="233">
        <f t="shared" si="62"/>
        <v>1025</v>
      </c>
      <c r="U172" s="70">
        <f t="shared" si="72"/>
        <v>0</v>
      </c>
      <c r="V172" s="70">
        <f>H172*(statestik!$E$14-statestik!$E$12)</f>
        <v>0</v>
      </c>
      <c r="W172" s="70">
        <f t="shared" si="73"/>
        <v>0</v>
      </c>
      <c r="X172" s="67" t="e">
        <f>'book indtastning'!M171</f>
        <v>#REF!</v>
      </c>
      <c r="Y172" s="234">
        <f t="shared" si="63"/>
        <v>925</v>
      </c>
      <c r="Z172" s="94">
        <f t="shared" si="74"/>
        <v>0</v>
      </c>
      <c r="AA172" s="74">
        <f>H172*(statestik!$G$14-statestik!$G$12)</f>
        <v>0</v>
      </c>
      <c r="AB172" s="95">
        <f t="shared" si="75"/>
        <v>0</v>
      </c>
      <c r="AC172" s="94" t="e">
        <f t="shared" si="76"/>
        <v>#REF!</v>
      </c>
      <c r="AD172" s="80">
        <f>'book indtastning'!O171</f>
        <v>0</v>
      </c>
      <c r="AE172" s="80">
        <f>'book indtastning'!P171</f>
        <v>0</v>
      </c>
      <c r="AF172" s="7"/>
      <c r="AG172" s="8"/>
      <c r="AH172" s="76"/>
      <c r="AI172" s="9"/>
      <c r="AJ172" s="16"/>
      <c r="AK172" s="78"/>
      <c r="AL172" s="10"/>
      <c r="AM172" s="12"/>
      <c r="AN172" s="15"/>
      <c r="AO172" s="14"/>
      <c r="AP172" s="11"/>
      <c r="AQ172" s="10"/>
      <c r="AR172" s="10"/>
      <c r="AS172" s="10"/>
    </row>
    <row r="173" spans="1:45" x14ac:dyDescent="0.35">
      <c r="A173" s="8">
        <f>'book indtastning'!A172</f>
        <v>0</v>
      </c>
      <c r="B173" s="6">
        <v>171</v>
      </c>
      <c r="C173" s="6">
        <f>'book indtastning'!C172</f>
        <v>0</v>
      </c>
      <c r="D173" s="17">
        <f>'book indtastning'!T172</f>
        <v>0</v>
      </c>
      <c r="E173" s="17">
        <f>'book indtastning'!G172</f>
        <v>0</v>
      </c>
      <c r="F173" s="92">
        <f t="shared" si="64"/>
        <v>45453</v>
      </c>
      <c r="G173" s="92">
        <f t="shared" si="65"/>
        <v>0</v>
      </c>
      <c r="H173" s="92">
        <f t="shared" si="66"/>
        <v>0</v>
      </c>
      <c r="I173" s="106">
        <f t="shared" si="60"/>
        <v>1025</v>
      </c>
      <c r="J173" s="81">
        <f t="shared" si="67"/>
        <v>0</v>
      </c>
      <c r="K173" s="93">
        <f>H173*(statestik!$E$14-statestik!$E$12)</f>
        <v>0</v>
      </c>
      <c r="L173" s="93">
        <f t="shared" si="68"/>
        <v>0</v>
      </c>
      <c r="M173" s="8">
        <f>'book indtastning'!J172</f>
        <v>0</v>
      </c>
      <c r="N173" s="105">
        <f t="shared" si="61"/>
        <v>925</v>
      </c>
      <c r="O173" s="82">
        <f t="shared" si="69"/>
        <v>0</v>
      </c>
      <c r="P173" s="82">
        <f>H173*(statestik!$G$14-statestik!$G$12)</f>
        <v>0</v>
      </c>
      <c r="Q173" s="82">
        <f t="shared" si="70"/>
        <v>0</v>
      </c>
      <c r="R173" s="95">
        <f t="shared" si="71"/>
        <v>0</v>
      </c>
      <c r="S173" s="67"/>
      <c r="T173" s="233">
        <f t="shared" si="62"/>
        <v>1025</v>
      </c>
      <c r="U173" s="70">
        <f t="shared" si="72"/>
        <v>0</v>
      </c>
      <c r="V173" s="70">
        <f>H173*(statestik!$E$14-statestik!$E$12)</f>
        <v>0</v>
      </c>
      <c r="W173" s="70">
        <f t="shared" si="73"/>
        <v>0</v>
      </c>
      <c r="X173" s="67" t="e">
        <f>'book indtastning'!M172</f>
        <v>#REF!</v>
      </c>
      <c r="Y173" s="234">
        <f t="shared" si="63"/>
        <v>925</v>
      </c>
      <c r="Z173" s="94">
        <f t="shared" si="74"/>
        <v>0</v>
      </c>
      <c r="AA173" s="74">
        <f>H173*(statestik!$G$14-statestik!$G$12)</f>
        <v>0</v>
      </c>
      <c r="AB173" s="95">
        <f t="shared" si="75"/>
        <v>0</v>
      </c>
      <c r="AC173" s="94" t="e">
        <f t="shared" si="76"/>
        <v>#REF!</v>
      </c>
      <c r="AD173" s="80">
        <f>'book indtastning'!O172</f>
        <v>0</v>
      </c>
      <c r="AE173" s="80">
        <f>'book indtastning'!P172</f>
        <v>0</v>
      </c>
      <c r="AF173" s="7"/>
      <c r="AG173" s="8"/>
      <c r="AH173" s="76"/>
      <c r="AI173" s="9"/>
      <c r="AJ173" s="16"/>
      <c r="AK173" s="78"/>
      <c r="AL173" s="10"/>
      <c r="AM173" s="12"/>
      <c r="AN173" s="15"/>
      <c r="AO173" s="14"/>
      <c r="AP173" s="11"/>
      <c r="AQ173" s="10"/>
      <c r="AR173" s="10"/>
      <c r="AS173" s="10"/>
    </row>
    <row r="174" spans="1:45" x14ac:dyDescent="0.35">
      <c r="A174" s="8">
        <f>'book indtastning'!A173</f>
        <v>0</v>
      </c>
      <c r="B174" s="6">
        <v>172</v>
      </c>
      <c r="C174" s="6">
        <f>'book indtastning'!C173</f>
        <v>0</v>
      </c>
      <c r="D174" s="17">
        <f>'book indtastning'!T173</f>
        <v>0</v>
      </c>
      <c r="E174" s="17">
        <f>'book indtastning'!G173</f>
        <v>0</v>
      </c>
      <c r="F174" s="92">
        <f t="shared" si="64"/>
        <v>45453</v>
      </c>
      <c r="G174" s="92">
        <f t="shared" si="65"/>
        <v>0</v>
      </c>
      <c r="H174" s="92">
        <f t="shared" si="66"/>
        <v>0</v>
      </c>
      <c r="I174" s="106">
        <f t="shared" si="60"/>
        <v>1025</v>
      </c>
      <c r="J174" s="81">
        <f t="shared" si="67"/>
        <v>0</v>
      </c>
      <c r="K174" s="93">
        <f>H174*(statestik!$E$14-statestik!$E$12)</f>
        <v>0</v>
      </c>
      <c r="L174" s="93">
        <f t="shared" si="68"/>
        <v>0</v>
      </c>
      <c r="M174" s="8">
        <f>'book indtastning'!J173</f>
        <v>0</v>
      </c>
      <c r="N174" s="105">
        <f t="shared" si="61"/>
        <v>925</v>
      </c>
      <c r="O174" s="82">
        <f t="shared" si="69"/>
        <v>0</v>
      </c>
      <c r="P174" s="82">
        <f>H174*(statestik!$G$14-statestik!$G$12)</f>
        <v>0</v>
      </c>
      <c r="Q174" s="82">
        <f t="shared" si="70"/>
        <v>0</v>
      </c>
      <c r="R174" s="95">
        <f t="shared" si="71"/>
        <v>0</v>
      </c>
      <c r="S174" s="67"/>
      <c r="T174" s="233">
        <f t="shared" si="62"/>
        <v>1025</v>
      </c>
      <c r="U174" s="70">
        <f t="shared" si="72"/>
        <v>0</v>
      </c>
      <c r="V174" s="70">
        <f>H174*(statestik!$E$14-statestik!$E$12)</f>
        <v>0</v>
      </c>
      <c r="W174" s="70">
        <f t="shared" si="73"/>
        <v>0</v>
      </c>
      <c r="X174" s="67" t="e">
        <f>'book indtastning'!M173</f>
        <v>#REF!</v>
      </c>
      <c r="Y174" s="234">
        <f t="shared" si="63"/>
        <v>925</v>
      </c>
      <c r="Z174" s="94">
        <f t="shared" si="74"/>
        <v>0</v>
      </c>
      <c r="AA174" s="74">
        <f>H174*(statestik!$G$14-statestik!$G$12)</f>
        <v>0</v>
      </c>
      <c r="AB174" s="95">
        <f t="shared" si="75"/>
        <v>0</v>
      </c>
      <c r="AC174" s="94" t="e">
        <f t="shared" si="76"/>
        <v>#REF!</v>
      </c>
      <c r="AD174" s="80">
        <f>'book indtastning'!O173</f>
        <v>0</v>
      </c>
      <c r="AE174" s="80">
        <f>'book indtastning'!P173</f>
        <v>0</v>
      </c>
      <c r="AF174" s="7"/>
      <c r="AG174" s="8"/>
      <c r="AH174" s="76"/>
      <c r="AI174" s="9"/>
      <c r="AJ174" s="16"/>
      <c r="AK174" s="78"/>
      <c r="AL174" s="10"/>
      <c r="AM174" s="12"/>
      <c r="AN174" s="15"/>
      <c r="AO174" s="14"/>
      <c r="AP174" s="11"/>
      <c r="AQ174" s="10"/>
      <c r="AR174" s="10"/>
      <c r="AS174" s="10"/>
    </row>
    <row r="175" spans="1:45" x14ac:dyDescent="0.35">
      <c r="A175" s="8">
        <f>'book indtastning'!A174</f>
        <v>0</v>
      </c>
      <c r="B175" s="6">
        <v>173</v>
      </c>
      <c r="C175" s="6">
        <f>'book indtastning'!C174</f>
        <v>0</v>
      </c>
      <c r="D175" s="17">
        <f>'book indtastning'!T174</f>
        <v>0</v>
      </c>
      <c r="E175" s="17">
        <f>'book indtastning'!G174</f>
        <v>0</v>
      </c>
      <c r="F175" s="92">
        <f t="shared" si="64"/>
        <v>45453</v>
      </c>
      <c r="G175" s="92">
        <f t="shared" si="65"/>
        <v>0</v>
      </c>
      <c r="H175" s="92">
        <f t="shared" si="66"/>
        <v>0</v>
      </c>
      <c r="I175" s="106">
        <f t="shared" si="60"/>
        <v>1025</v>
      </c>
      <c r="J175" s="81">
        <f t="shared" si="67"/>
        <v>0</v>
      </c>
      <c r="K175" s="93">
        <f>H175*(statestik!$E$14-statestik!$E$12)</f>
        <v>0</v>
      </c>
      <c r="L175" s="93">
        <f t="shared" si="68"/>
        <v>0</v>
      </c>
      <c r="M175" s="8">
        <f>'book indtastning'!J174</f>
        <v>0</v>
      </c>
      <c r="N175" s="105">
        <f>Y175</f>
        <v>925</v>
      </c>
      <c r="O175" s="82">
        <f t="shared" si="69"/>
        <v>0</v>
      </c>
      <c r="P175" s="82">
        <f>H175*(statestik!$G$14-statestik!$G$12)</f>
        <v>0</v>
      </c>
      <c r="Q175" s="82">
        <f t="shared" si="70"/>
        <v>0</v>
      </c>
      <c r="R175" s="95">
        <f t="shared" si="71"/>
        <v>0</v>
      </c>
      <c r="S175" s="67"/>
      <c r="T175" s="233">
        <f t="shared" si="62"/>
        <v>1025</v>
      </c>
      <c r="U175" s="70">
        <f t="shared" si="72"/>
        <v>0</v>
      </c>
      <c r="V175" s="70">
        <f>H175*(statestik!$E$14-statestik!$E$12)</f>
        <v>0</v>
      </c>
      <c r="W175" s="70">
        <f t="shared" si="73"/>
        <v>0</v>
      </c>
      <c r="X175" s="67" t="e">
        <f>'book indtastning'!M174</f>
        <v>#REF!</v>
      </c>
      <c r="Y175" s="234">
        <f t="shared" si="63"/>
        <v>925</v>
      </c>
      <c r="Z175" s="94">
        <f t="shared" si="74"/>
        <v>0</v>
      </c>
      <c r="AA175" s="74">
        <f>H175*(statestik!$G$14-statestik!$G$12)</f>
        <v>0</v>
      </c>
      <c r="AB175" s="95">
        <f t="shared" si="75"/>
        <v>0</v>
      </c>
      <c r="AC175" s="94" t="e">
        <f t="shared" si="76"/>
        <v>#REF!</v>
      </c>
      <c r="AD175" s="80">
        <f>'book indtastning'!O174</f>
        <v>0</v>
      </c>
      <c r="AE175" s="80">
        <f>'book indtastning'!P174</f>
        <v>0</v>
      </c>
      <c r="AF175" s="7"/>
      <c r="AG175" s="8"/>
      <c r="AH175" s="76"/>
      <c r="AI175" s="9"/>
      <c r="AJ175" s="16"/>
      <c r="AK175" s="78"/>
      <c r="AL175" s="10"/>
      <c r="AM175" s="12"/>
      <c r="AN175" s="15"/>
      <c r="AO175" s="14"/>
      <c r="AP175" s="11"/>
      <c r="AQ175" s="10"/>
      <c r="AR175" s="10"/>
      <c r="AS175" s="10"/>
    </row>
    <row r="176" spans="1:45" x14ac:dyDescent="0.35">
      <c r="A176" s="8">
        <f>'book indtastning'!A175</f>
        <v>0</v>
      </c>
      <c r="B176" s="6">
        <v>174</v>
      </c>
      <c r="C176" s="6">
        <f>'book indtastning'!C175</f>
        <v>0</v>
      </c>
      <c r="D176" s="17">
        <f>'book indtastning'!T175</f>
        <v>0</v>
      </c>
      <c r="E176" s="17">
        <f>'book indtastning'!G175</f>
        <v>0</v>
      </c>
      <c r="F176" s="92">
        <f t="shared" si="64"/>
        <v>45453</v>
      </c>
      <c r="G176" s="92">
        <f t="shared" si="65"/>
        <v>0</v>
      </c>
      <c r="H176" s="92">
        <f t="shared" si="66"/>
        <v>0</v>
      </c>
      <c r="I176" s="106">
        <f t="shared" si="60"/>
        <v>1025</v>
      </c>
      <c r="J176" s="81">
        <f t="shared" si="67"/>
        <v>0</v>
      </c>
      <c r="K176" s="93">
        <f>H176*(statestik!$E$14-statestik!$E$12)</f>
        <v>0</v>
      </c>
      <c r="L176" s="93">
        <f t="shared" si="68"/>
        <v>0</v>
      </c>
      <c r="M176" s="8">
        <f>'book indtastning'!J175</f>
        <v>0</v>
      </c>
      <c r="N176" s="105">
        <f t="shared" ref="N176:N212" si="77">Y176</f>
        <v>925</v>
      </c>
      <c r="O176" s="82">
        <f t="shared" si="69"/>
        <v>0</v>
      </c>
      <c r="P176" s="82">
        <f>H176*(statestik!$G$14-statestik!$G$12)</f>
        <v>0</v>
      </c>
      <c r="Q176" s="82">
        <f t="shared" si="70"/>
        <v>0</v>
      </c>
      <c r="R176" s="95">
        <f t="shared" si="71"/>
        <v>0</v>
      </c>
      <c r="S176" s="67"/>
      <c r="T176" s="233">
        <f t="shared" si="62"/>
        <v>1025</v>
      </c>
      <c r="U176" s="70">
        <f t="shared" si="72"/>
        <v>0</v>
      </c>
      <c r="V176" s="70">
        <f>H176*(statestik!$E$14-statestik!$E$12)</f>
        <v>0</v>
      </c>
      <c r="W176" s="70">
        <f t="shared" si="73"/>
        <v>0</v>
      </c>
      <c r="X176" s="67" t="e">
        <f>'book indtastning'!M175</f>
        <v>#REF!</v>
      </c>
      <c r="Y176" s="234">
        <f t="shared" si="63"/>
        <v>925</v>
      </c>
      <c r="Z176" s="94">
        <f t="shared" si="74"/>
        <v>0</v>
      </c>
      <c r="AA176" s="74">
        <f>H176*(statestik!$G$14-statestik!$G$12)</f>
        <v>0</v>
      </c>
      <c r="AB176" s="95">
        <f t="shared" si="75"/>
        <v>0</v>
      </c>
      <c r="AC176" s="94" t="e">
        <f t="shared" si="76"/>
        <v>#REF!</v>
      </c>
      <c r="AD176" s="80">
        <f>'book indtastning'!O175</f>
        <v>0</v>
      </c>
      <c r="AE176" s="80">
        <f>'book indtastning'!P175</f>
        <v>0</v>
      </c>
      <c r="AF176" s="7"/>
      <c r="AG176" s="8"/>
      <c r="AH176" s="76"/>
      <c r="AI176" s="9"/>
      <c r="AJ176" s="16"/>
      <c r="AK176" s="78"/>
      <c r="AL176" s="10"/>
      <c r="AM176" s="12"/>
      <c r="AN176" s="15"/>
      <c r="AO176" s="14"/>
      <c r="AP176" s="11"/>
      <c r="AQ176" s="10"/>
      <c r="AR176" s="10"/>
      <c r="AS176" s="10"/>
    </row>
    <row r="177" spans="1:45" x14ac:dyDescent="0.35">
      <c r="A177" s="8">
        <f>'book indtastning'!A176</f>
        <v>0</v>
      </c>
      <c r="B177" s="6">
        <v>175</v>
      </c>
      <c r="C177" s="6">
        <f>'book indtastning'!C176</f>
        <v>0</v>
      </c>
      <c r="D177" s="17">
        <f>'book indtastning'!T176</f>
        <v>0</v>
      </c>
      <c r="E177" s="17">
        <f>'book indtastning'!G176</f>
        <v>0</v>
      </c>
      <c r="F177" s="92">
        <f t="shared" si="64"/>
        <v>45453</v>
      </c>
      <c r="G177" s="92">
        <f t="shared" si="65"/>
        <v>0</v>
      </c>
      <c r="H177" s="92">
        <f t="shared" si="66"/>
        <v>0</v>
      </c>
      <c r="I177" s="106">
        <f t="shared" si="60"/>
        <v>1025</v>
      </c>
      <c r="J177" s="81">
        <f t="shared" si="67"/>
        <v>0</v>
      </c>
      <c r="K177" s="93">
        <f>H177*(statestik!$E$14-statestik!$E$12)</f>
        <v>0</v>
      </c>
      <c r="L177" s="93">
        <f t="shared" si="68"/>
        <v>0</v>
      </c>
      <c r="M177" s="8">
        <f>'book indtastning'!J176</f>
        <v>0</v>
      </c>
      <c r="N177" s="105">
        <f t="shared" si="77"/>
        <v>925</v>
      </c>
      <c r="O177" s="82">
        <f t="shared" si="69"/>
        <v>0</v>
      </c>
      <c r="P177" s="82">
        <f>H177*(statestik!$G$14-statestik!$G$12)</f>
        <v>0</v>
      </c>
      <c r="Q177" s="82">
        <f t="shared" si="70"/>
        <v>0</v>
      </c>
      <c r="R177" s="95">
        <f t="shared" si="71"/>
        <v>0</v>
      </c>
      <c r="S177" s="67"/>
      <c r="T177" s="233">
        <f t="shared" si="62"/>
        <v>1025</v>
      </c>
      <c r="U177" s="70">
        <f t="shared" si="72"/>
        <v>0</v>
      </c>
      <c r="V177" s="70">
        <f>H177*(statestik!$E$14-statestik!$E$12)</f>
        <v>0</v>
      </c>
      <c r="W177" s="70">
        <f t="shared" si="73"/>
        <v>0</v>
      </c>
      <c r="X177" s="67" t="e">
        <f>'book indtastning'!M176</f>
        <v>#REF!</v>
      </c>
      <c r="Y177" s="234">
        <f t="shared" si="63"/>
        <v>925</v>
      </c>
      <c r="Z177" s="94">
        <f t="shared" si="74"/>
        <v>0</v>
      </c>
      <c r="AA177" s="74">
        <f>H177*(statestik!$G$14-statestik!$G$12)</f>
        <v>0</v>
      </c>
      <c r="AB177" s="95">
        <f t="shared" si="75"/>
        <v>0</v>
      </c>
      <c r="AC177" s="94" t="e">
        <f t="shared" si="76"/>
        <v>#REF!</v>
      </c>
      <c r="AD177" s="80">
        <f>'book indtastning'!O176</f>
        <v>0</v>
      </c>
      <c r="AE177" s="80">
        <f>'book indtastning'!P176</f>
        <v>0</v>
      </c>
      <c r="AF177" s="7"/>
      <c r="AG177" s="8"/>
      <c r="AH177" s="76"/>
      <c r="AI177" s="9"/>
      <c r="AJ177" s="16"/>
      <c r="AK177" s="78"/>
      <c r="AL177" s="10"/>
      <c r="AM177" s="12"/>
      <c r="AN177" s="15"/>
      <c r="AO177" s="14"/>
      <c r="AP177" s="11"/>
      <c r="AQ177" s="10"/>
      <c r="AR177" s="10"/>
      <c r="AS177" s="10"/>
    </row>
    <row r="178" spans="1:45" x14ac:dyDescent="0.35">
      <c r="A178" s="8">
        <f>'book indtastning'!A177</f>
        <v>0</v>
      </c>
      <c r="B178" s="6">
        <v>176</v>
      </c>
      <c r="C178" s="6">
        <f>'book indtastning'!C177</f>
        <v>0</v>
      </c>
      <c r="D178" s="17">
        <f>'book indtastning'!T177</f>
        <v>0</v>
      </c>
      <c r="E178" s="17">
        <f>'book indtastning'!G177</f>
        <v>0</v>
      </c>
      <c r="F178" s="92">
        <f t="shared" si="64"/>
        <v>45453</v>
      </c>
      <c r="G178" s="92">
        <f t="shared" si="65"/>
        <v>0</v>
      </c>
      <c r="H178" s="92">
        <f t="shared" si="66"/>
        <v>0</v>
      </c>
      <c r="I178" s="106">
        <f t="shared" si="60"/>
        <v>1025</v>
      </c>
      <c r="J178" s="81">
        <f t="shared" si="67"/>
        <v>0</v>
      </c>
      <c r="K178" s="93">
        <f>H178*(statestik!$E$14-statestik!$E$12)</f>
        <v>0</v>
      </c>
      <c r="L178" s="93">
        <f t="shared" si="68"/>
        <v>0</v>
      </c>
      <c r="M178" s="8">
        <f>'book indtastning'!J177</f>
        <v>0</v>
      </c>
      <c r="N178" s="105">
        <f t="shared" si="77"/>
        <v>925</v>
      </c>
      <c r="O178" s="82">
        <f t="shared" si="69"/>
        <v>0</v>
      </c>
      <c r="P178" s="82">
        <f>H178*(statestik!$G$14-statestik!$G$12)</f>
        <v>0</v>
      </c>
      <c r="Q178" s="82">
        <f t="shared" si="70"/>
        <v>0</v>
      </c>
      <c r="R178" s="95">
        <f t="shared" si="71"/>
        <v>0</v>
      </c>
      <c r="S178" s="67"/>
      <c r="T178" s="233">
        <f t="shared" si="62"/>
        <v>1025</v>
      </c>
      <c r="U178" s="70">
        <f t="shared" si="72"/>
        <v>0</v>
      </c>
      <c r="V178" s="70">
        <f>H178*(statestik!$E$14-statestik!$E$12)</f>
        <v>0</v>
      </c>
      <c r="W178" s="70">
        <f t="shared" si="73"/>
        <v>0</v>
      </c>
      <c r="X178" s="67" t="e">
        <f>'book indtastning'!M177</f>
        <v>#REF!</v>
      </c>
      <c r="Y178" s="234">
        <f t="shared" si="63"/>
        <v>925</v>
      </c>
      <c r="Z178" s="94">
        <f t="shared" si="74"/>
        <v>0</v>
      </c>
      <c r="AA178" s="74">
        <f>H178*(statestik!$G$14-statestik!$G$12)</f>
        <v>0</v>
      </c>
      <c r="AB178" s="95">
        <f t="shared" si="75"/>
        <v>0</v>
      </c>
      <c r="AC178" s="94" t="e">
        <f t="shared" si="76"/>
        <v>#REF!</v>
      </c>
      <c r="AD178" s="80">
        <f>'book indtastning'!O177</f>
        <v>0</v>
      </c>
      <c r="AE178" s="80">
        <f>'book indtastning'!P177</f>
        <v>0</v>
      </c>
      <c r="AF178" s="7"/>
      <c r="AG178" s="8"/>
      <c r="AH178" s="76"/>
      <c r="AI178" s="9"/>
      <c r="AJ178" s="16"/>
      <c r="AK178" s="78"/>
      <c r="AL178" s="10"/>
      <c r="AM178" s="12"/>
      <c r="AN178" s="15"/>
      <c r="AO178" s="14"/>
      <c r="AP178" s="11"/>
      <c r="AQ178" s="10"/>
      <c r="AR178" s="10"/>
      <c r="AS178" s="10"/>
    </row>
    <row r="179" spans="1:45" x14ac:dyDescent="0.35">
      <c r="A179" s="8">
        <f>'book indtastning'!A178</f>
        <v>0</v>
      </c>
      <c r="B179" s="6">
        <v>177</v>
      </c>
      <c r="C179" s="6">
        <f>'book indtastning'!C178</f>
        <v>0</v>
      </c>
      <c r="D179" s="17">
        <f>'book indtastning'!T178</f>
        <v>0</v>
      </c>
      <c r="E179" s="17">
        <f>'book indtastning'!G178</f>
        <v>0</v>
      </c>
      <c r="F179" s="92">
        <f t="shared" si="64"/>
        <v>45453</v>
      </c>
      <c r="G179" s="92">
        <f t="shared" si="65"/>
        <v>0</v>
      </c>
      <c r="H179" s="92">
        <f t="shared" si="66"/>
        <v>0</v>
      </c>
      <c r="I179" s="106">
        <f t="shared" si="60"/>
        <v>1025</v>
      </c>
      <c r="J179" s="81">
        <f t="shared" si="67"/>
        <v>0</v>
      </c>
      <c r="K179" s="93">
        <f>H179*(statestik!$E$14-statestik!$E$12)</f>
        <v>0</v>
      </c>
      <c r="L179" s="93">
        <f t="shared" si="68"/>
        <v>0</v>
      </c>
      <c r="M179" s="8">
        <f>'book indtastning'!J178</f>
        <v>0</v>
      </c>
      <c r="N179" s="105">
        <f t="shared" si="77"/>
        <v>925</v>
      </c>
      <c r="O179" s="82">
        <f t="shared" si="69"/>
        <v>0</v>
      </c>
      <c r="P179" s="82">
        <f>H179*(statestik!$G$14-statestik!$G$12)</f>
        <v>0</v>
      </c>
      <c r="Q179" s="82">
        <f t="shared" si="70"/>
        <v>0</v>
      </c>
      <c r="R179" s="95">
        <f t="shared" si="71"/>
        <v>0</v>
      </c>
      <c r="S179" s="67"/>
      <c r="T179" s="233">
        <f t="shared" si="62"/>
        <v>1025</v>
      </c>
      <c r="U179" s="70">
        <f t="shared" si="72"/>
        <v>0</v>
      </c>
      <c r="V179" s="70">
        <f>H179*(statestik!$E$14-statestik!$E$12)</f>
        <v>0</v>
      </c>
      <c r="W179" s="70">
        <f t="shared" si="73"/>
        <v>0</v>
      </c>
      <c r="X179" s="67" t="e">
        <f>'book indtastning'!M178</f>
        <v>#REF!</v>
      </c>
      <c r="Y179" s="234">
        <f t="shared" si="63"/>
        <v>925</v>
      </c>
      <c r="Z179" s="94">
        <f t="shared" si="74"/>
        <v>0</v>
      </c>
      <c r="AA179" s="74">
        <f>H179*(statestik!$G$14-statestik!$G$12)</f>
        <v>0</v>
      </c>
      <c r="AB179" s="95">
        <f t="shared" si="75"/>
        <v>0</v>
      </c>
      <c r="AC179" s="94" t="e">
        <f t="shared" si="76"/>
        <v>#REF!</v>
      </c>
      <c r="AD179" s="80">
        <f>'book indtastning'!O178</f>
        <v>0</v>
      </c>
      <c r="AE179" s="80">
        <f>'book indtastning'!P178</f>
        <v>0</v>
      </c>
      <c r="AF179" s="7"/>
      <c r="AG179" s="8"/>
      <c r="AH179" s="76"/>
      <c r="AI179" s="9"/>
      <c r="AJ179" s="16"/>
      <c r="AK179" s="78"/>
      <c r="AL179" s="10"/>
      <c r="AM179" s="12"/>
      <c r="AN179" s="15"/>
      <c r="AO179" s="14"/>
      <c r="AP179" s="11"/>
      <c r="AQ179" s="10"/>
      <c r="AR179" s="10"/>
      <c r="AS179" s="10"/>
    </row>
    <row r="180" spans="1:45" x14ac:dyDescent="0.35">
      <c r="A180" s="8">
        <f>'book indtastning'!A179</f>
        <v>0</v>
      </c>
      <c r="B180" s="6">
        <v>178</v>
      </c>
      <c r="C180" s="6">
        <f>'book indtastning'!C179</f>
        <v>0</v>
      </c>
      <c r="D180" s="17">
        <f>'book indtastning'!T179</f>
        <v>0</v>
      </c>
      <c r="E180" s="17">
        <f>'book indtastning'!G179</f>
        <v>0</v>
      </c>
      <c r="F180" s="92">
        <f t="shared" si="64"/>
        <v>45453</v>
      </c>
      <c r="G180" s="92">
        <f t="shared" si="65"/>
        <v>0</v>
      </c>
      <c r="H180" s="92">
        <f t="shared" si="66"/>
        <v>0</v>
      </c>
      <c r="I180" s="106">
        <f t="shared" si="60"/>
        <v>1025</v>
      </c>
      <c r="J180" s="81">
        <f t="shared" si="67"/>
        <v>0</v>
      </c>
      <c r="K180" s="93">
        <f>H180*(statestik!$E$14-statestik!$E$12)</f>
        <v>0</v>
      </c>
      <c r="L180" s="93">
        <f t="shared" si="68"/>
        <v>0</v>
      </c>
      <c r="M180" s="8">
        <f>'book indtastning'!J179</f>
        <v>0</v>
      </c>
      <c r="N180" s="105">
        <f t="shared" si="77"/>
        <v>925</v>
      </c>
      <c r="O180" s="82">
        <f t="shared" si="69"/>
        <v>0</v>
      </c>
      <c r="P180" s="82">
        <f>H180*(statestik!$G$14-statestik!$G$12)</f>
        <v>0</v>
      </c>
      <c r="Q180" s="82">
        <f t="shared" si="70"/>
        <v>0</v>
      </c>
      <c r="R180" s="95">
        <f t="shared" si="71"/>
        <v>0</v>
      </c>
      <c r="S180" s="67"/>
      <c r="T180" s="233">
        <f t="shared" si="62"/>
        <v>1025</v>
      </c>
      <c r="U180" s="70">
        <f t="shared" si="72"/>
        <v>0</v>
      </c>
      <c r="V180" s="70">
        <f>H180*(statestik!$E$14-statestik!$E$12)</f>
        <v>0</v>
      </c>
      <c r="W180" s="70">
        <f t="shared" si="73"/>
        <v>0</v>
      </c>
      <c r="X180" s="67" t="e">
        <f>'book indtastning'!M179</f>
        <v>#REF!</v>
      </c>
      <c r="Y180" s="234">
        <f t="shared" si="63"/>
        <v>925</v>
      </c>
      <c r="Z180" s="94">
        <f t="shared" si="74"/>
        <v>0</v>
      </c>
      <c r="AA180" s="74">
        <f>H180*(statestik!$G$14-statestik!$G$12)</f>
        <v>0</v>
      </c>
      <c r="AB180" s="95">
        <f t="shared" si="75"/>
        <v>0</v>
      </c>
      <c r="AC180" s="94" t="e">
        <f t="shared" si="76"/>
        <v>#REF!</v>
      </c>
      <c r="AD180" s="80">
        <f>'book indtastning'!O179</f>
        <v>0</v>
      </c>
      <c r="AE180" s="80">
        <f>'book indtastning'!P179</f>
        <v>0</v>
      </c>
      <c r="AF180" s="7"/>
      <c r="AG180" s="8"/>
      <c r="AH180" s="76"/>
      <c r="AI180" s="9"/>
      <c r="AJ180" s="16"/>
      <c r="AK180" s="78"/>
      <c r="AL180" s="10"/>
      <c r="AM180" s="12"/>
      <c r="AN180" s="15"/>
      <c r="AO180" s="14"/>
      <c r="AP180" s="11"/>
      <c r="AQ180" s="10"/>
      <c r="AR180" s="10"/>
      <c r="AS180" s="10"/>
    </row>
    <row r="181" spans="1:45" x14ac:dyDescent="0.35">
      <c r="A181" s="8">
        <f>'book indtastning'!A180</f>
        <v>0</v>
      </c>
      <c r="B181" s="6">
        <v>179</v>
      </c>
      <c r="C181" s="6">
        <f>'book indtastning'!C180</f>
        <v>0</v>
      </c>
      <c r="D181" s="17">
        <f>'book indtastning'!T180</f>
        <v>0</v>
      </c>
      <c r="E181" s="17">
        <f>'book indtastning'!G180</f>
        <v>0</v>
      </c>
      <c r="F181" s="92">
        <f t="shared" si="64"/>
        <v>45453</v>
      </c>
      <c r="G181" s="92">
        <f t="shared" si="65"/>
        <v>0</v>
      </c>
      <c r="H181" s="92">
        <f t="shared" si="66"/>
        <v>0</v>
      </c>
      <c r="I181" s="106">
        <f t="shared" si="60"/>
        <v>1025</v>
      </c>
      <c r="J181" s="81">
        <f t="shared" si="67"/>
        <v>0</v>
      </c>
      <c r="K181" s="93">
        <f>H181*(statestik!$E$14-statestik!$E$12)</f>
        <v>0</v>
      </c>
      <c r="L181" s="93">
        <f t="shared" si="68"/>
        <v>0</v>
      </c>
      <c r="M181" s="8">
        <f>'book indtastning'!J180</f>
        <v>0</v>
      </c>
      <c r="N181" s="105">
        <f t="shared" si="77"/>
        <v>925</v>
      </c>
      <c r="O181" s="82">
        <f t="shared" si="69"/>
        <v>0</v>
      </c>
      <c r="P181" s="82">
        <f>H181*(statestik!$G$14-statestik!$G$12)</f>
        <v>0</v>
      </c>
      <c r="Q181" s="82">
        <f t="shared" si="70"/>
        <v>0</v>
      </c>
      <c r="R181" s="95">
        <f t="shared" si="71"/>
        <v>0</v>
      </c>
      <c r="S181" s="67"/>
      <c r="T181" s="233">
        <f t="shared" si="62"/>
        <v>1025</v>
      </c>
      <c r="U181" s="70">
        <f t="shared" si="72"/>
        <v>0</v>
      </c>
      <c r="V181" s="70">
        <f>H181*(statestik!$E$14-statestik!$E$12)</f>
        <v>0</v>
      </c>
      <c r="W181" s="70">
        <f t="shared" si="73"/>
        <v>0</v>
      </c>
      <c r="X181" s="67" t="e">
        <f>'book indtastning'!M180</f>
        <v>#REF!</v>
      </c>
      <c r="Y181" s="234">
        <f t="shared" si="63"/>
        <v>925</v>
      </c>
      <c r="Z181" s="94">
        <f t="shared" si="74"/>
        <v>0</v>
      </c>
      <c r="AA181" s="74">
        <f>H181*(statestik!$G$14-statestik!$G$12)</f>
        <v>0</v>
      </c>
      <c r="AB181" s="95">
        <f t="shared" si="75"/>
        <v>0</v>
      </c>
      <c r="AC181" s="94" t="e">
        <f t="shared" si="76"/>
        <v>#REF!</v>
      </c>
      <c r="AD181" s="80">
        <f>'book indtastning'!O180</f>
        <v>0</v>
      </c>
      <c r="AE181" s="80">
        <f>'book indtastning'!P180</f>
        <v>0</v>
      </c>
      <c r="AF181" s="7"/>
      <c r="AG181" s="8"/>
      <c r="AH181" s="76"/>
      <c r="AI181" s="9"/>
      <c r="AJ181" s="16"/>
      <c r="AK181" s="78"/>
      <c r="AL181" s="10"/>
      <c r="AM181" s="12"/>
      <c r="AN181" s="15"/>
      <c r="AO181" s="14"/>
      <c r="AP181" s="11"/>
      <c r="AQ181" s="10"/>
      <c r="AR181" s="10"/>
      <c r="AS181" s="10"/>
    </row>
    <row r="182" spans="1:45" x14ac:dyDescent="0.35">
      <c r="A182" s="8">
        <f>'book indtastning'!A181</f>
        <v>0</v>
      </c>
      <c r="B182" s="6">
        <v>180</v>
      </c>
      <c r="C182" s="6">
        <f>'book indtastning'!C181</f>
        <v>0</v>
      </c>
      <c r="D182" s="17">
        <f>'book indtastning'!T181</f>
        <v>0</v>
      </c>
      <c r="E182" s="17">
        <f>'book indtastning'!G181</f>
        <v>0</v>
      </c>
      <c r="F182" s="92">
        <f t="shared" si="64"/>
        <v>45453</v>
      </c>
      <c r="G182" s="92">
        <f t="shared" si="65"/>
        <v>0</v>
      </c>
      <c r="H182" s="92">
        <f t="shared" si="66"/>
        <v>0</v>
      </c>
      <c r="I182" s="106">
        <f t="shared" si="60"/>
        <v>1025</v>
      </c>
      <c r="J182" s="81">
        <f t="shared" si="67"/>
        <v>0</v>
      </c>
      <c r="K182" s="93">
        <f>H182*(statestik!$E$14-statestik!$E$12)</f>
        <v>0</v>
      </c>
      <c r="L182" s="93">
        <f t="shared" si="68"/>
        <v>0</v>
      </c>
      <c r="M182" s="8">
        <f>'book indtastning'!J181</f>
        <v>0</v>
      </c>
      <c r="N182" s="105">
        <f t="shared" si="77"/>
        <v>925</v>
      </c>
      <c r="O182" s="82">
        <f t="shared" si="69"/>
        <v>0</v>
      </c>
      <c r="P182" s="82">
        <f>H182*(statestik!$G$14-statestik!$G$12)</f>
        <v>0</v>
      </c>
      <c r="Q182" s="82">
        <f t="shared" si="70"/>
        <v>0</v>
      </c>
      <c r="R182" s="95">
        <f t="shared" si="71"/>
        <v>0</v>
      </c>
      <c r="S182" s="67"/>
      <c r="T182" s="233">
        <f t="shared" si="62"/>
        <v>1025</v>
      </c>
      <c r="U182" s="70">
        <f t="shared" si="72"/>
        <v>0</v>
      </c>
      <c r="V182" s="70">
        <f>H182*(statestik!$E$14-statestik!$E$12)</f>
        <v>0</v>
      </c>
      <c r="W182" s="70">
        <f t="shared" si="73"/>
        <v>0</v>
      </c>
      <c r="X182" s="67" t="e">
        <f>'book indtastning'!M181</f>
        <v>#REF!</v>
      </c>
      <c r="Y182" s="234">
        <f t="shared" si="63"/>
        <v>925</v>
      </c>
      <c r="Z182" s="94">
        <f t="shared" si="74"/>
        <v>0</v>
      </c>
      <c r="AA182" s="74">
        <f>H182*(statestik!$G$14-statestik!$G$12)</f>
        <v>0</v>
      </c>
      <c r="AB182" s="95">
        <f t="shared" si="75"/>
        <v>0</v>
      </c>
      <c r="AC182" s="94" t="e">
        <f t="shared" si="76"/>
        <v>#REF!</v>
      </c>
      <c r="AD182" s="80">
        <f>'book indtastning'!O181</f>
        <v>0</v>
      </c>
      <c r="AE182" s="80">
        <f>'book indtastning'!P181</f>
        <v>0</v>
      </c>
      <c r="AF182" s="7"/>
      <c r="AG182" s="8"/>
      <c r="AH182" s="76"/>
      <c r="AI182" s="9"/>
      <c r="AJ182" s="16"/>
      <c r="AK182" s="78"/>
      <c r="AL182" s="10"/>
      <c r="AM182" s="12"/>
      <c r="AN182" s="15"/>
      <c r="AO182" s="14"/>
      <c r="AP182" s="11"/>
      <c r="AQ182" s="10"/>
      <c r="AR182" s="10"/>
      <c r="AS182" s="10"/>
    </row>
    <row r="183" spans="1:45" x14ac:dyDescent="0.35">
      <c r="A183" s="8">
        <f>'book indtastning'!A182</f>
        <v>0</v>
      </c>
      <c r="B183" s="6">
        <v>181</v>
      </c>
      <c r="C183" s="6">
        <f>'book indtastning'!C182</f>
        <v>0</v>
      </c>
      <c r="D183" s="17">
        <f>'book indtastning'!T182</f>
        <v>0</v>
      </c>
      <c r="E183" s="17">
        <f>'book indtastning'!G182</f>
        <v>0</v>
      </c>
      <c r="F183" s="92">
        <f t="shared" si="64"/>
        <v>45453</v>
      </c>
      <c r="G183" s="92">
        <f t="shared" si="65"/>
        <v>0</v>
      </c>
      <c r="H183" s="92">
        <f t="shared" si="66"/>
        <v>0</v>
      </c>
      <c r="I183" s="106">
        <f t="shared" si="60"/>
        <v>1025</v>
      </c>
      <c r="J183" s="81">
        <f t="shared" si="67"/>
        <v>0</v>
      </c>
      <c r="K183" s="93">
        <f>H183*(statestik!$E$14-statestik!$E$12)</f>
        <v>0</v>
      </c>
      <c r="L183" s="93">
        <f t="shared" si="68"/>
        <v>0</v>
      </c>
      <c r="M183" s="8">
        <f>'book indtastning'!J182</f>
        <v>0</v>
      </c>
      <c r="N183" s="105">
        <f t="shared" si="77"/>
        <v>925</v>
      </c>
      <c r="O183" s="82">
        <f t="shared" si="69"/>
        <v>0</v>
      </c>
      <c r="P183" s="82">
        <f>H183*(statestik!$G$14-statestik!$G$12)</f>
        <v>0</v>
      </c>
      <c r="Q183" s="82">
        <f t="shared" si="70"/>
        <v>0</v>
      </c>
      <c r="R183" s="95">
        <f t="shared" si="71"/>
        <v>0</v>
      </c>
      <c r="S183" s="67"/>
      <c r="T183" s="233">
        <f t="shared" si="62"/>
        <v>1025</v>
      </c>
      <c r="U183" s="70">
        <f t="shared" si="72"/>
        <v>0</v>
      </c>
      <c r="V183" s="70">
        <f>H183*(statestik!$E$14-statestik!$E$12)</f>
        <v>0</v>
      </c>
      <c r="W183" s="70">
        <f t="shared" si="73"/>
        <v>0</v>
      </c>
      <c r="X183" s="67" t="e">
        <f>'book indtastning'!M182</f>
        <v>#REF!</v>
      </c>
      <c r="Y183" s="234">
        <f t="shared" si="63"/>
        <v>925</v>
      </c>
      <c r="Z183" s="94">
        <f t="shared" si="74"/>
        <v>0</v>
      </c>
      <c r="AA183" s="74">
        <f>H183*(statestik!$G$14-statestik!$G$12)</f>
        <v>0</v>
      </c>
      <c r="AB183" s="95">
        <f t="shared" si="75"/>
        <v>0</v>
      </c>
      <c r="AC183" s="94" t="e">
        <f t="shared" si="76"/>
        <v>#REF!</v>
      </c>
      <c r="AD183" s="80">
        <f>'book indtastning'!O182</f>
        <v>0</v>
      </c>
      <c r="AE183" s="80">
        <f>'book indtastning'!P182</f>
        <v>0</v>
      </c>
      <c r="AF183" s="7"/>
      <c r="AG183" s="8"/>
      <c r="AH183" s="76"/>
      <c r="AI183" s="9"/>
      <c r="AJ183" s="16"/>
      <c r="AK183" s="78"/>
      <c r="AL183" s="10"/>
      <c r="AM183" s="12"/>
      <c r="AN183" s="15"/>
      <c r="AO183" s="14"/>
      <c r="AP183" s="11"/>
      <c r="AQ183" s="10"/>
      <c r="AR183" s="10"/>
      <c r="AS183" s="10"/>
    </row>
    <row r="184" spans="1:45" x14ac:dyDescent="0.35">
      <c r="A184" s="8">
        <f>'book indtastning'!A183</f>
        <v>0</v>
      </c>
      <c r="B184" s="6">
        <v>182</v>
      </c>
      <c r="C184" s="6">
        <f>'book indtastning'!C183</f>
        <v>0</v>
      </c>
      <c r="D184" s="17">
        <f>'book indtastning'!T183</f>
        <v>0</v>
      </c>
      <c r="E184" s="17">
        <f>'book indtastning'!G183</f>
        <v>0</v>
      </c>
      <c r="F184" s="92">
        <f t="shared" si="64"/>
        <v>45453</v>
      </c>
      <c r="G184" s="92">
        <f t="shared" si="65"/>
        <v>0</v>
      </c>
      <c r="H184" s="92">
        <f t="shared" si="66"/>
        <v>0</v>
      </c>
      <c r="I184" s="106">
        <f t="shared" si="60"/>
        <v>1025</v>
      </c>
      <c r="J184" s="81">
        <f t="shared" si="67"/>
        <v>0</v>
      </c>
      <c r="K184" s="93">
        <f>H184*(statestik!$E$14-statestik!$E$12)</f>
        <v>0</v>
      </c>
      <c r="L184" s="93">
        <f t="shared" si="68"/>
        <v>0</v>
      </c>
      <c r="M184" s="8">
        <f>'book indtastning'!J183</f>
        <v>0</v>
      </c>
      <c r="N184" s="105">
        <f t="shared" si="77"/>
        <v>925</v>
      </c>
      <c r="O184" s="82">
        <f t="shared" si="69"/>
        <v>0</v>
      </c>
      <c r="P184" s="82">
        <f>H184*(statestik!$G$14-statestik!$G$12)</f>
        <v>0</v>
      </c>
      <c r="Q184" s="82">
        <f t="shared" si="70"/>
        <v>0</v>
      </c>
      <c r="R184" s="95">
        <f t="shared" si="71"/>
        <v>0</v>
      </c>
      <c r="S184" s="67"/>
      <c r="T184" s="233">
        <f t="shared" si="62"/>
        <v>1025</v>
      </c>
      <c r="U184" s="70">
        <f t="shared" si="72"/>
        <v>0</v>
      </c>
      <c r="V184" s="70">
        <f>H184*(statestik!$E$14-statestik!$E$12)</f>
        <v>0</v>
      </c>
      <c r="W184" s="70">
        <f t="shared" si="73"/>
        <v>0</v>
      </c>
      <c r="X184" s="67" t="e">
        <f>'book indtastning'!M183</f>
        <v>#REF!</v>
      </c>
      <c r="Y184" s="234">
        <f t="shared" si="63"/>
        <v>925</v>
      </c>
      <c r="Z184" s="94">
        <f t="shared" si="74"/>
        <v>0</v>
      </c>
      <c r="AA184" s="74">
        <f>H184*(statestik!$G$14-statestik!$G$12)</f>
        <v>0</v>
      </c>
      <c r="AB184" s="95">
        <f t="shared" si="75"/>
        <v>0</v>
      </c>
      <c r="AC184" s="94" t="e">
        <f t="shared" si="76"/>
        <v>#REF!</v>
      </c>
      <c r="AD184" s="80">
        <f>'book indtastning'!O183</f>
        <v>0</v>
      </c>
      <c r="AE184" s="80">
        <f>'book indtastning'!P183</f>
        <v>0</v>
      </c>
      <c r="AF184" s="7"/>
      <c r="AG184" s="8"/>
      <c r="AH184" s="76"/>
      <c r="AI184" s="9"/>
      <c r="AJ184" s="16"/>
      <c r="AK184" s="78"/>
      <c r="AL184" s="10"/>
      <c r="AM184" s="12"/>
      <c r="AN184" s="15"/>
      <c r="AO184" s="14"/>
      <c r="AP184" s="11"/>
      <c r="AQ184" s="10"/>
      <c r="AR184" s="10"/>
      <c r="AS184" s="10"/>
    </row>
    <row r="185" spans="1:45" x14ac:dyDescent="0.35">
      <c r="A185" s="8">
        <f>'book indtastning'!A184</f>
        <v>0</v>
      </c>
      <c r="B185" s="6">
        <v>183</v>
      </c>
      <c r="C185" s="6">
        <f>'book indtastning'!C184</f>
        <v>0</v>
      </c>
      <c r="D185" s="17">
        <f>'book indtastning'!T184</f>
        <v>0</v>
      </c>
      <c r="E185" s="17">
        <f>'book indtastning'!G184</f>
        <v>0</v>
      </c>
      <c r="F185" s="92">
        <f t="shared" si="64"/>
        <v>45453</v>
      </c>
      <c r="G185" s="92">
        <f t="shared" si="65"/>
        <v>0</v>
      </c>
      <c r="H185" s="92">
        <f t="shared" si="66"/>
        <v>0</v>
      </c>
      <c r="I185" s="106">
        <f t="shared" si="60"/>
        <v>1025</v>
      </c>
      <c r="J185" s="81">
        <f t="shared" si="67"/>
        <v>0</v>
      </c>
      <c r="K185" s="93">
        <f>H185*(statestik!$E$14-statestik!$E$12)</f>
        <v>0</v>
      </c>
      <c r="L185" s="93">
        <f t="shared" si="68"/>
        <v>0</v>
      </c>
      <c r="M185" s="8">
        <f>'book indtastning'!J184</f>
        <v>0</v>
      </c>
      <c r="N185" s="105">
        <f t="shared" si="77"/>
        <v>925</v>
      </c>
      <c r="O185" s="82">
        <f t="shared" si="69"/>
        <v>0</v>
      </c>
      <c r="P185" s="82">
        <f>H185*(statestik!$G$14-statestik!$G$12)</f>
        <v>0</v>
      </c>
      <c r="Q185" s="82">
        <f t="shared" si="70"/>
        <v>0</v>
      </c>
      <c r="R185" s="95">
        <f t="shared" si="71"/>
        <v>0</v>
      </c>
      <c r="S185" s="67"/>
      <c r="T185" s="233">
        <f t="shared" si="62"/>
        <v>1025</v>
      </c>
      <c r="U185" s="70">
        <f t="shared" si="72"/>
        <v>0</v>
      </c>
      <c r="V185" s="70">
        <f>H185*(statestik!$E$14-statestik!$E$12)</f>
        <v>0</v>
      </c>
      <c r="W185" s="70">
        <f t="shared" si="73"/>
        <v>0</v>
      </c>
      <c r="X185" s="67" t="e">
        <f>'book indtastning'!M184</f>
        <v>#REF!</v>
      </c>
      <c r="Y185" s="234">
        <f t="shared" si="63"/>
        <v>925</v>
      </c>
      <c r="Z185" s="94">
        <f t="shared" si="74"/>
        <v>0</v>
      </c>
      <c r="AA185" s="74">
        <f>H185*(statestik!$G$14-statestik!$G$12)</f>
        <v>0</v>
      </c>
      <c r="AB185" s="95">
        <f t="shared" si="75"/>
        <v>0</v>
      </c>
      <c r="AC185" s="94" t="e">
        <f t="shared" si="76"/>
        <v>#REF!</v>
      </c>
      <c r="AD185" s="80">
        <f>'book indtastning'!O184</f>
        <v>0</v>
      </c>
      <c r="AE185" s="80">
        <f>'book indtastning'!P184</f>
        <v>0</v>
      </c>
      <c r="AF185" s="7"/>
      <c r="AG185" s="8"/>
      <c r="AH185" s="76"/>
      <c r="AI185" s="9"/>
      <c r="AJ185" s="16"/>
      <c r="AK185" s="78"/>
      <c r="AL185" s="10"/>
      <c r="AM185" s="12"/>
      <c r="AN185" s="15"/>
      <c r="AO185" s="14"/>
      <c r="AP185" s="11"/>
      <c r="AQ185" s="10"/>
      <c r="AR185" s="10"/>
      <c r="AS185" s="10"/>
    </row>
    <row r="186" spans="1:45" x14ac:dyDescent="0.35">
      <c r="A186" s="8">
        <f>'book indtastning'!A185</f>
        <v>0</v>
      </c>
      <c r="B186" s="6">
        <v>184</v>
      </c>
      <c r="C186" s="6">
        <f>'book indtastning'!C185</f>
        <v>0</v>
      </c>
      <c r="D186" s="17">
        <f>'book indtastning'!T185</f>
        <v>0</v>
      </c>
      <c r="E186" s="17">
        <f>'book indtastning'!G185</f>
        <v>0</v>
      </c>
      <c r="F186" s="92">
        <f t="shared" si="64"/>
        <v>45453</v>
      </c>
      <c r="G186" s="92">
        <f t="shared" si="65"/>
        <v>0</v>
      </c>
      <c r="H186" s="92">
        <f t="shared" si="66"/>
        <v>0</v>
      </c>
      <c r="I186" s="106">
        <f t="shared" si="60"/>
        <v>1025</v>
      </c>
      <c r="J186" s="81">
        <f t="shared" si="67"/>
        <v>0</v>
      </c>
      <c r="K186" s="93">
        <f>H186*(statestik!$E$14-statestik!$E$12)</f>
        <v>0</v>
      </c>
      <c r="L186" s="93">
        <f t="shared" si="68"/>
        <v>0</v>
      </c>
      <c r="M186" s="8">
        <f>'book indtastning'!J185</f>
        <v>0</v>
      </c>
      <c r="N186" s="105">
        <f t="shared" si="77"/>
        <v>925</v>
      </c>
      <c r="O186" s="82">
        <f t="shared" si="69"/>
        <v>0</v>
      </c>
      <c r="P186" s="82">
        <f>H186*(statestik!$G$14-statestik!$G$12)</f>
        <v>0</v>
      </c>
      <c r="Q186" s="82">
        <f t="shared" si="70"/>
        <v>0</v>
      </c>
      <c r="R186" s="95">
        <f t="shared" si="71"/>
        <v>0</v>
      </c>
      <c r="S186" s="67"/>
      <c r="T186" s="233">
        <f t="shared" si="62"/>
        <v>1025</v>
      </c>
      <c r="U186" s="70">
        <f t="shared" si="72"/>
        <v>0</v>
      </c>
      <c r="V186" s="70">
        <f>H186*(statestik!$E$14-statestik!$E$12)</f>
        <v>0</v>
      </c>
      <c r="W186" s="70">
        <f t="shared" si="73"/>
        <v>0</v>
      </c>
      <c r="X186" s="67" t="e">
        <f>'book indtastning'!M185</f>
        <v>#REF!</v>
      </c>
      <c r="Y186" s="234">
        <f t="shared" si="63"/>
        <v>925</v>
      </c>
      <c r="Z186" s="94">
        <f t="shared" si="74"/>
        <v>0</v>
      </c>
      <c r="AA186" s="74">
        <f>H186*(statestik!$G$14-statestik!$G$12)</f>
        <v>0</v>
      </c>
      <c r="AB186" s="95">
        <f t="shared" si="75"/>
        <v>0</v>
      </c>
      <c r="AC186" s="94" t="e">
        <f t="shared" si="76"/>
        <v>#REF!</v>
      </c>
      <c r="AD186" s="80">
        <f>'book indtastning'!O185</f>
        <v>0</v>
      </c>
      <c r="AE186" s="80">
        <f>'book indtastning'!P185</f>
        <v>0</v>
      </c>
      <c r="AF186" s="7"/>
      <c r="AG186" s="8"/>
      <c r="AH186" s="76"/>
      <c r="AI186" s="9"/>
      <c r="AJ186" s="16"/>
      <c r="AK186" s="78"/>
      <c r="AL186" s="10"/>
      <c r="AM186" s="12"/>
      <c r="AN186" s="15"/>
      <c r="AO186" s="14"/>
      <c r="AP186" s="11"/>
      <c r="AQ186" s="10"/>
      <c r="AR186" s="10"/>
      <c r="AS186" s="10"/>
    </row>
    <row r="187" spans="1:45" x14ac:dyDescent="0.35">
      <c r="A187" s="8">
        <f>'book indtastning'!A186</f>
        <v>0</v>
      </c>
      <c r="B187" s="6">
        <v>185</v>
      </c>
      <c r="C187" s="6">
        <f>'book indtastning'!C186</f>
        <v>0</v>
      </c>
      <c r="D187" s="17">
        <f>'book indtastning'!T186</f>
        <v>0</v>
      </c>
      <c r="E187" s="17">
        <f>'book indtastning'!G186</f>
        <v>0</v>
      </c>
      <c r="F187" s="92">
        <f t="shared" si="64"/>
        <v>45453</v>
      </c>
      <c r="G187" s="92">
        <f t="shared" si="65"/>
        <v>0</v>
      </c>
      <c r="H187" s="92">
        <f t="shared" si="66"/>
        <v>0</v>
      </c>
      <c r="I187" s="106">
        <f t="shared" si="60"/>
        <v>1025</v>
      </c>
      <c r="J187" s="81">
        <f t="shared" si="67"/>
        <v>0</v>
      </c>
      <c r="K187" s="93">
        <f>H187*(statestik!$E$14-statestik!$E$12)</f>
        <v>0</v>
      </c>
      <c r="L187" s="93">
        <f t="shared" si="68"/>
        <v>0</v>
      </c>
      <c r="M187" s="8">
        <f>'book indtastning'!J186</f>
        <v>0</v>
      </c>
      <c r="N187" s="105">
        <f t="shared" si="77"/>
        <v>925</v>
      </c>
      <c r="O187" s="82">
        <f t="shared" si="69"/>
        <v>0</v>
      </c>
      <c r="P187" s="82">
        <f>H187*(statestik!$G$14-statestik!$G$12)</f>
        <v>0</v>
      </c>
      <c r="Q187" s="82">
        <f t="shared" si="70"/>
        <v>0</v>
      </c>
      <c r="R187" s="95">
        <f t="shared" si="71"/>
        <v>0</v>
      </c>
      <c r="S187" s="67"/>
      <c r="T187" s="233">
        <f t="shared" si="62"/>
        <v>1025</v>
      </c>
      <c r="U187" s="70">
        <f t="shared" si="72"/>
        <v>0</v>
      </c>
      <c r="V187" s="70">
        <f>H187*(statestik!$E$14-statestik!$E$12)</f>
        <v>0</v>
      </c>
      <c r="W187" s="70">
        <f t="shared" si="73"/>
        <v>0</v>
      </c>
      <c r="X187" s="67" t="e">
        <f>'book indtastning'!M186</f>
        <v>#REF!</v>
      </c>
      <c r="Y187" s="234">
        <f t="shared" si="63"/>
        <v>925</v>
      </c>
      <c r="Z187" s="94">
        <f t="shared" si="74"/>
        <v>0</v>
      </c>
      <c r="AA187" s="74">
        <f>H187*(statestik!$G$14-statestik!$G$12)</f>
        <v>0</v>
      </c>
      <c r="AB187" s="95">
        <f t="shared" si="75"/>
        <v>0</v>
      </c>
      <c r="AC187" s="94" t="e">
        <f t="shared" si="76"/>
        <v>#REF!</v>
      </c>
      <c r="AD187" s="80">
        <f>'book indtastning'!O186</f>
        <v>0</v>
      </c>
      <c r="AE187" s="80">
        <f>'book indtastning'!P186</f>
        <v>0</v>
      </c>
      <c r="AF187" s="7"/>
      <c r="AG187" s="8"/>
      <c r="AH187" s="76"/>
      <c r="AI187" s="9"/>
      <c r="AJ187" s="16"/>
      <c r="AK187" s="78"/>
      <c r="AL187" s="10"/>
      <c r="AM187" s="12"/>
      <c r="AN187" s="15"/>
      <c r="AO187" s="14"/>
      <c r="AP187" s="11"/>
      <c r="AQ187" s="10"/>
      <c r="AR187" s="10"/>
      <c r="AS187" s="10"/>
    </row>
    <row r="188" spans="1:45" x14ac:dyDescent="0.35">
      <c r="A188" s="8">
        <f>'book indtastning'!A187</f>
        <v>0</v>
      </c>
      <c r="B188" s="6">
        <v>186</v>
      </c>
      <c r="C188" s="6">
        <f>'book indtastning'!C187</f>
        <v>0</v>
      </c>
      <c r="D188" s="17">
        <f>'book indtastning'!T187</f>
        <v>0</v>
      </c>
      <c r="E188" s="17">
        <f>'book indtastning'!G187</f>
        <v>0</v>
      </c>
      <c r="F188" s="92">
        <f t="shared" si="64"/>
        <v>45453</v>
      </c>
      <c r="G188" s="92">
        <f t="shared" si="65"/>
        <v>0</v>
      </c>
      <c r="H188" s="92">
        <f t="shared" si="66"/>
        <v>0</v>
      </c>
      <c r="I188" s="106">
        <f t="shared" si="60"/>
        <v>1025</v>
      </c>
      <c r="J188" s="81">
        <f t="shared" si="67"/>
        <v>0</v>
      </c>
      <c r="K188" s="93">
        <f>H188*(statestik!$E$14-statestik!$E$12)</f>
        <v>0</v>
      </c>
      <c r="L188" s="93">
        <f t="shared" si="68"/>
        <v>0</v>
      </c>
      <c r="M188" s="8">
        <f>'book indtastning'!J187</f>
        <v>0</v>
      </c>
      <c r="N188" s="105">
        <f t="shared" si="77"/>
        <v>925</v>
      </c>
      <c r="O188" s="82">
        <f t="shared" si="69"/>
        <v>0</v>
      </c>
      <c r="P188" s="82">
        <f>H188*(statestik!$G$14-statestik!$G$12)</f>
        <v>0</v>
      </c>
      <c r="Q188" s="82">
        <f t="shared" si="70"/>
        <v>0</v>
      </c>
      <c r="R188" s="95">
        <f t="shared" si="71"/>
        <v>0</v>
      </c>
      <c r="S188" s="67"/>
      <c r="T188" s="233">
        <f t="shared" si="62"/>
        <v>1025</v>
      </c>
      <c r="U188" s="70">
        <f t="shared" si="72"/>
        <v>0</v>
      </c>
      <c r="V188" s="70">
        <f>H188*(statestik!$E$14-statestik!$E$12)</f>
        <v>0</v>
      </c>
      <c r="W188" s="70">
        <f t="shared" si="73"/>
        <v>0</v>
      </c>
      <c r="X188" s="67" t="e">
        <f>'book indtastning'!M187</f>
        <v>#REF!</v>
      </c>
      <c r="Y188" s="234">
        <f t="shared" si="63"/>
        <v>925</v>
      </c>
      <c r="Z188" s="94">
        <f t="shared" si="74"/>
        <v>0</v>
      </c>
      <c r="AA188" s="74">
        <f>H188*(statestik!$G$14-statestik!$G$12)</f>
        <v>0</v>
      </c>
      <c r="AB188" s="95">
        <f t="shared" si="75"/>
        <v>0</v>
      </c>
      <c r="AC188" s="94" t="e">
        <f t="shared" si="76"/>
        <v>#REF!</v>
      </c>
      <c r="AD188" s="80">
        <f>'book indtastning'!O187</f>
        <v>0</v>
      </c>
      <c r="AE188" s="80">
        <f>'book indtastning'!P187</f>
        <v>0</v>
      </c>
      <c r="AF188" s="7"/>
      <c r="AG188" s="8"/>
      <c r="AH188" s="76"/>
      <c r="AI188" s="9"/>
      <c r="AJ188" s="16"/>
      <c r="AK188" s="78"/>
      <c r="AL188" s="10"/>
      <c r="AM188" s="12"/>
      <c r="AN188" s="15"/>
      <c r="AO188" s="14"/>
      <c r="AP188" s="11"/>
      <c r="AQ188" s="10"/>
      <c r="AR188" s="10"/>
      <c r="AS188" s="10"/>
    </row>
    <row r="189" spans="1:45" x14ac:dyDescent="0.35">
      <c r="A189" s="8">
        <f>'book indtastning'!A188</f>
        <v>0</v>
      </c>
      <c r="B189" s="6">
        <v>187</v>
      </c>
      <c r="C189" s="6">
        <f>'book indtastning'!C188</f>
        <v>0</v>
      </c>
      <c r="D189" s="17">
        <f>'book indtastning'!T188</f>
        <v>0</v>
      </c>
      <c r="E189" s="17">
        <f>'book indtastning'!G188</f>
        <v>0</v>
      </c>
      <c r="F189" s="92">
        <f t="shared" si="64"/>
        <v>45453</v>
      </c>
      <c r="G189" s="92">
        <f t="shared" si="65"/>
        <v>0</v>
      </c>
      <c r="H189" s="92">
        <f t="shared" si="66"/>
        <v>0</v>
      </c>
      <c r="I189" s="106">
        <f t="shared" si="60"/>
        <v>1025</v>
      </c>
      <c r="J189" s="81">
        <f t="shared" si="67"/>
        <v>0</v>
      </c>
      <c r="K189" s="93">
        <f>H189*(statestik!$E$14-statestik!$E$12)</f>
        <v>0</v>
      </c>
      <c r="L189" s="93">
        <f t="shared" si="68"/>
        <v>0</v>
      </c>
      <c r="M189" s="8">
        <f>'book indtastning'!J188</f>
        <v>0</v>
      </c>
      <c r="N189" s="105">
        <f t="shared" si="77"/>
        <v>925</v>
      </c>
      <c r="O189" s="82">
        <f t="shared" si="69"/>
        <v>0</v>
      </c>
      <c r="P189" s="82">
        <f>H189*(statestik!$G$14-statestik!$G$12)</f>
        <v>0</v>
      </c>
      <c r="Q189" s="82">
        <f t="shared" si="70"/>
        <v>0</v>
      </c>
      <c r="R189" s="95">
        <f t="shared" si="71"/>
        <v>0</v>
      </c>
      <c r="S189" s="67"/>
      <c r="T189" s="233">
        <f t="shared" si="62"/>
        <v>1025</v>
      </c>
      <c r="U189" s="70">
        <f t="shared" si="72"/>
        <v>0</v>
      </c>
      <c r="V189" s="70">
        <f>H189*(statestik!$E$14-statestik!$E$12)</f>
        <v>0</v>
      </c>
      <c r="W189" s="70">
        <f t="shared" si="73"/>
        <v>0</v>
      </c>
      <c r="X189" s="67" t="e">
        <f>'book indtastning'!M188</f>
        <v>#REF!</v>
      </c>
      <c r="Y189" s="234">
        <f t="shared" si="63"/>
        <v>925</v>
      </c>
      <c r="Z189" s="94">
        <f t="shared" si="74"/>
        <v>0</v>
      </c>
      <c r="AA189" s="74">
        <f>H189*(statestik!$G$14-statestik!$G$12)</f>
        <v>0</v>
      </c>
      <c r="AB189" s="95">
        <f t="shared" si="75"/>
        <v>0</v>
      </c>
      <c r="AC189" s="94" t="e">
        <f t="shared" si="76"/>
        <v>#REF!</v>
      </c>
      <c r="AD189" s="80">
        <f>'book indtastning'!O188</f>
        <v>0</v>
      </c>
      <c r="AE189" s="80">
        <f>'book indtastning'!P188</f>
        <v>0</v>
      </c>
      <c r="AF189" s="7"/>
      <c r="AG189" s="8"/>
      <c r="AH189" s="76"/>
      <c r="AI189" s="9"/>
      <c r="AJ189" s="16"/>
      <c r="AK189" s="78"/>
      <c r="AL189" s="10"/>
      <c r="AM189" s="12"/>
      <c r="AN189" s="15"/>
      <c r="AO189" s="14"/>
      <c r="AP189" s="11"/>
      <c r="AQ189" s="10"/>
      <c r="AR189" s="10"/>
      <c r="AS189" s="10"/>
    </row>
    <row r="190" spans="1:45" x14ac:dyDescent="0.35">
      <c r="A190" s="8">
        <f>'book indtastning'!A189</f>
        <v>0</v>
      </c>
      <c r="B190" s="6">
        <v>188</v>
      </c>
      <c r="C190" s="6">
        <f>'book indtastning'!C189</f>
        <v>0</v>
      </c>
      <c r="D190" s="17">
        <f>'book indtastning'!T189</f>
        <v>0</v>
      </c>
      <c r="E190" s="17">
        <f>'book indtastning'!G189</f>
        <v>0</v>
      </c>
      <c r="F190" s="92">
        <f t="shared" si="64"/>
        <v>45453</v>
      </c>
      <c r="G190" s="92">
        <f t="shared" si="65"/>
        <v>0</v>
      </c>
      <c r="H190" s="92">
        <f t="shared" si="66"/>
        <v>0</v>
      </c>
      <c r="I190" s="106">
        <f t="shared" si="60"/>
        <v>1025</v>
      </c>
      <c r="J190" s="81">
        <f t="shared" si="67"/>
        <v>0</v>
      </c>
      <c r="K190" s="93">
        <f>H190*(statestik!$E$14-statestik!$E$12)</f>
        <v>0</v>
      </c>
      <c r="L190" s="93">
        <f t="shared" si="68"/>
        <v>0</v>
      </c>
      <c r="M190" s="8">
        <f>'book indtastning'!J189</f>
        <v>0</v>
      </c>
      <c r="N190" s="105">
        <f t="shared" si="77"/>
        <v>925</v>
      </c>
      <c r="O190" s="82">
        <f t="shared" si="69"/>
        <v>0</v>
      </c>
      <c r="P190" s="82">
        <f>H190*(statestik!$G$14-statestik!$G$12)</f>
        <v>0</v>
      </c>
      <c r="Q190" s="82">
        <f t="shared" si="70"/>
        <v>0</v>
      </c>
      <c r="R190" s="95">
        <f t="shared" si="71"/>
        <v>0</v>
      </c>
      <c r="S190" s="67"/>
      <c r="T190" s="233">
        <f t="shared" si="62"/>
        <v>1025</v>
      </c>
      <c r="U190" s="70">
        <f t="shared" si="72"/>
        <v>0</v>
      </c>
      <c r="V190" s="70">
        <f>H190*(statestik!$E$14-statestik!$E$12)</f>
        <v>0</v>
      </c>
      <c r="W190" s="70">
        <f t="shared" si="73"/>
        <v>0</v>
      </c>
      <c r="X190" s="67" t="e">
        <f>'book indtastning'!M189</f>
        <v>#REF!</v>
      </c>
      <c r="Y190" s="234">
        <f t="shared" si="63"/>
        <v>925</v>
      </c>
      <c r="Z190" s="94">
        <f t="shared" si="74"/>
        <v>0</v>
      </c>
      <c r="AA190" s="74">
        <f>H190*(statestik!$G$14-statestik!$G$12)</f>
        <v>0</v>
      </c>
      <c r="AB190" s="95">
        <f t="shared" si="75"/>
        <v>0</v>
      </c>
      <c r="AC190" s="94" t="e">
        <f t="shared" si="76"/>
        <v>#REF!</v>
      </c>
      <c r="AD190" s="80">
        <f>'book indtastning'!O189</f>
        <v>0</v>
      </c>
      <c r="AE190" s="80">
        <f>'book indtastning'!P189</f>
        <v>0</v>
      </c>
      <c r="AF190" s="7"/>
      <c r="AG190" s="8"/>
      <c r="AH190" s="76"/>
      <c r="AI190" s="9"/>
      <c r="AJ190" s="16"/>
      <c r="AK190" s="78"/>
      <c r="AL190" s="10"/>
      <c r="AM190" s="12"/>
      <c r="AN190" s="15"/>
      <c r="AO190" s="14"/>
      <c r="AP190" s="11"/>
      <c r="AQ190" s="10"/>
      <c r="AR190" s="10"/>
      <c r="AS190" s="10"/>
    </row>
    <row r="191" spans="1:45" x14ac:dyDescent="0.35">
      <c r="A191" s="8">
        <f>'book indtastning'!A190</f>
        <v>0</v>
      </c>
      <c r="B191" s="6">
        <v>189</v>
      </c>
      <c r="C191" s="6">
        <f>'book indtastning'!C190</f>
        <v>0</v>
      </c>
      <c r="D191" s="17">
        <f>'book indtastning'!T190</f>
        <v>0</v>
      </c>
      <c r="E191" s="17">
        <f>'book indtastning'!G190</f>
        <v>0</v>
      </c>
      <c r="F191" s="92">
        <f t="shared" si="64"/>
        <v>45453</v>
      </c>
      <c r="G191" s="92">
        <f t="shared" si="65"/>
        <v>0</v>
      </c>
      <c r="H191" s="92">
        <f t="shared" si="66"/>
        <v>0</v>
      </c>
      <c r="I191" s="106">
        <f t="shared" si="60"/>
        <v>1025</v>
      </c>
      <c r="J191" s="81">
        <f t="shared" si="67"/>
        <v>0</v>
      </c>
      <c r="K191" s="93">
        <f>H191*(statestik!$E$14-statestik!$E$12)</f>
        <v>0</v>
      </c>
      <c r="L191" s="93">
        <f t="shared" si="68"/>
        <v>0</v>
      </c>
      <c r="M191" s="8">
        <f>'book indtastning'!J190</f>
        <v>0</v>
      </c>
      <c r="N191" s="105">
        <f t="shared" si="77"/>
        <v>925</v>
      </c>
      <c r="O191" s="82">
        <f t="shared" si="69"/>
        <v>0</v>
      </c>
      <c r="P191" s="82">
        <f>H191*(statestik!$G$14-statestik!$G$12)</f>
        <v>0</v>
      </c>
      <c r="Q191" s="82">
        <f t="shared" si="70"/>
        <v>0</v>
      </c>
      <c r="R191" s="95">
        <f t="shared" si="71"/>
        <v>0</v>
      </c>
      <c r="S191" s="67"/>
      <c r="T191" s="233">
        <f t="shared" si="62"/>
        <v>1025</v>
      </c>
      <c r="U191" s="70">
        <f t="shared" si="72"/>
        <v>0</v>
      </c>
      <c r="V191" s="70">
        <f>H191*(statestik!$E$14-statestik!$E$12)</f>
        <v>0</v>
      </c>
      <c r="W191" s="70">
        <f t="shared" si="73"/>
        <v>0</v>
      </c>
      <c r="X191" s="67" t="e">
        <f>'book indtastning'!M190</f>
        <v>#REF!</v>
      </c>
      <c r="Y191" s="234">
        <f t="shared" si="63"/>
        <v>925</v>
      </c>
      <c r="Z191" s="94">
        <f t="shared" si="74"/>
        <v>0</v>
      </c>
      <c r="AA191" s="74">
        <f>H191*(statestik!$G$14-statestik!$G$12)</f>
        <v>0</v>
      </c>
      <c r="AB191" s="95">
        <f t="shared" si="75"/>
        <v>0</v>
      </c>
      <c r="AC191" s="94" t="e">
        <f t="shared" si="76"/>
        <v>#REF!</v>
      </c>
      <c r="AD191" s="80">
        <f>'book indtastning'!O190</f>
        <v>0</v>
      </c>
      <c r="AE191" s="80">
        <f>'book indtastning'!P190</f>
        <v>0</v>
      </c>
      <c r="AF191" s="7"/>
      <c r="AG191" s="8"/>
      <c r="AH191" s="76"/>
      <c r="AI191" s="9"/>
      <c r="AJ191" s="16"/>
      <c r="AK191" s="78"/>
      <c r="AL191" s="10"/>
      <c r="AM191" s="12"/>
      <c r="AN191" s="15"/>
      <c r="AO191" s="14"/>
      <c r="AP191" s="11"/>
      <c r="AQ191" s="10"/>
      <c r="AR191" s="10"/>
      <c r="AS191" s="10"/>
    </row>
    <row r="192" spans="1:45" x14ac:dyDescent="0.35">
      <c r="A192" s="8">
        <f>'book indtastning'!A191</f>
        <v>0</v>
      </c>
      <c r="B192" s="6">
        <v>190</v>
      </c>
      <c r="C192" s="6">
        <f>'book indtastning'!C191</f>
        <v>0</v>
      </c>
      <c r="D192" s="17">
        <f>'book indtastning'!T191</f>
        <v>0</v>
      </c>
      <c r="E192" s="17">
        <f>'book indtastning'!G191</f>
        <v>0</v>
      </c>
      <c r="F192" s="92">
        <f t="shared" si="64"/>
        <v>45453</v>
      </c>
      <c r="G192" s="92">
        <f t="shared" si="65"/>
        <v>0</v>
      </c>
      <c r="H192" s="92">
        <f t="shared" si="66"/>
        <v>0</v>
      </c>
      <c r="I192" s="106">
        <f t="shared" si="60"/>
        <v>1025</v>
      </c>
      <c r="J192" s="81">
        <f t="shared" si="67"/>
        <v>0</v>
      </c>
      <c r="K192" s="93">
        <f>H192*(statestik!$E$14-statestik!$E$12)</f>
        <v>0</v>
      </c>
      <c r="L192" s="93">
        <f t="shared" si="68"/>
        <v>0</v>
      </c>
      <c r="M192" s="8">
        <f>'book indtastning'!J191</f>
        <v>0</v>
      </c>
      <c r="N192" s="105">
        <f t="shared" si="77"/>
        <v>925</v>
      </c>
      <c r="O192" s="82">
        <f t="shared" si="69"/>
        <v>0</v>
      </c>
      <c r="P192" s="82">
        <f>H192*(statestik!$G$14-statestik!$G$12)</f>
        <v>0</v>
      </c>
      <c r="Q192" s="82">
        <f t="shared" si="70"/>
        <v>0</v>
      </c>
      <c r="R192" s="95">
        <f t="shared" si="71"/>
        <v>0</v>
      </c>
      <c r="S192" s="67"/>
      <c r="T192" s="233">
        <f t="shared" si="62"/>
        <v>1025</v>
      </c>
      <c r="U192" s="70">
        <f t="shared" si="72"/>
        <v>0</v>
      </c>
      <c r="V192" s="70">
        <f>H192*(statestik!$E$14-statestik!$E$12)</f>
        <v>0</v>
      </c>
      <c r="W192" s="70">
        <f t="shared" si="73"/>
        <v>0</v>
      </c>
      <c r="X192" s="67" t="e">
        <f>'book indtastning'!M191</f>
        <v>#REF!</v>
      </c>
      <c r="Y192" s="234">
        <f t="shared" si="63"/>
        <v>925</v>
      </c>
      <c r="Z192" s="94">
        <f t="shared" si="74"/>
        <v>0</v>
      </c>
      <c r="AA192" s="74">
        <f>H192*(statestik!$G$14-statestik!$G$12)</f>
        <v>0</v>
      </c>
      <c r="AB192" s="95">
        <f t="shared" si="75"/>
        <v>0</v>
      </c>
      <c r="AC192" s="94" t="e">
        <f t="shared" si="76"/>
        <v>#REF!</v>
      </c>
      <c r="AD192" s="80">
        <f>'book indtastning'!O191</f>
        <v>0</v>
      </c>
      <c r="AE192" s="80">
        <f>'book indtastning'!P191</f>
        <v>0</v>
      </c>
      <c r="AF192" s="7"/>
      <c r="AG192" s="8"/>
      <c r="AH192" s="76"/>
      <c r="AI192" s="9"/>
      <c r="AJ192" s="16"/>
      <c r="AK192" s="78"/>
      <c r="AL192" s="10"/>
      <c r="AM192" s="12"/>
      <c r="AN192" s="15"/>
      <c r="AO192" s="14"/>
      <c r="AP192" s="11"/>
      <c r="AQ192" s="10"/>
      <c r="AR192" s="10"/>
      <c r="AS192" s="10"/>
    </row>
    <row r="193" spans="1:45" x14ac:dyDescent="0.35">
      <c r="A193" s="8">
        <f>'book indtastning'!A192</f>
        <v>0</v>
      </c>
      <c r="B193" s="6">
        <v>191</v>
      </c>
      <c r="C193" s="6">
        <f>'book indtastning'!C192</f>
        <v>0</v>
      </c>
      <c r="D193" s="17">
        <f>'book indtastning'!T192</f>
        <v>0</v>
      </c>
      <c r="E193" s="17">
        <f>'book indtastning'!G192</f>
        <v>0</v>
      </c>
      <c r="F193" s="92">
        <f t="shared" si="64"/>
        <v>45453</v>
      </c>
      <c r="G193" s="92">
        <f t="shared" si="65"/>
        <v>0</v>
      </c>
      <c r="H193" s="92">
        <f t="shared" si="66"/>
        <v>0</v>
      </c>
      <c r="I193" s="106">
        <f t="shared" si="60"/>
        <v>1025</v>
      </c>
      <c r="J193" s="81">
        <f t="shared" si="67"/>
        <v>0</v>
      </c>
      <c r="K193" s="93">
        <f>H193*(statestik!$E$14-statestik!$E$12)</f>
        <v>0</v>
      </c>
      <c r="L193" s="93">
        <f t="shared" si="68"/>
        <v>0</v>
      </c>
      <c r="M193" s="8">
        <f>'book indtastning'!J192</f>
        <v>0</v>
      </c>
      <c r="N193" s="105">
        <f t="shared" si="77"/>
        <v>925</v>
      </c>
      <c r="O193" s="82">
        <f t="shared" si="69"/>
        <v>0</v>
      </c>
      <c r="P193" s="82">
        <f>H193*(statestik!$G$14-statestik!$G$12)</f>
        <v>0</v>
      </c>
      <c r="Q193" s="82">
        <f t="shared" si="70"/>
        <v>0</v>
      </c>
      <c r="R193" s="95">
        <f t="shared" si="71"/>
        <v>0</v>
      </c>
      <c r="S193" s="67"/>
      <c r="T193" s="233">
        <f t="shared" si="62"/>
        <v>1025</v>
      </c>
      <c r="U193" s="70">
        <f t="shared" si="72"/>
        <v>0</v>
      </c>
      <c r="V193" s="70">
        <f>H193*(statestik!$E$14-statestik!$E$12)</f>
        <v>0</v>
      </c>
      <c r="W193" s="70">
        <f t="shared" si="73"/>
        <v>0</v>
      </c>
      <c r="X193" s="67" t="e">
        <f>'book indtastning'!M192</f>
        <v>#REF!</v>
      </c>
      <c r="Y193" s="234">
        <f t="shared" si="63"/>
        <v>925</v>
      </c>
      <c r="Z193" s="94">
        <f t="shared" si="74"/>
        <v>0</v>
      </c>
      <c r="AA193" s="74">
        <f>H193*(statestik!$G$14-statestik!$G$12)</f>
        <v>0</v>
      </c>
      <c r="AB193" s="95">
        <f t="shared" si="75"/>
        <v>0</v>
      </c>
      <c r="AC193" s="94" t="e">
        <f t="shared" si="76"/>
        <v>#REF!</v>
      </c>
      <c r="AD193" s="80">
        <f>'book indtastning'!O192</f>
        <v>0</v>
      </c>
      <c r="AE193" s="80">
        <f>'book indtastning'!P192</f>
        <v>0</v>
      </c>
      <c r="AF193" s="7"/>
      <c r="AG193" s="8"/>
      <c r="AH193" s="76"/>
      <c r="AI193" s="9"/>
      <c r="AJ193" s="16"/>
      <c r="AK193" s="78"/>
      <c r="AL193" s="10"/>
      <c r="AM193" s="12"/>
      <c r="AN193" s="15"/>
      <c r="AO193" s="14"/>
      <c r="AP193" s="11"/>
      <c r="AQ193" s="10"/>
      <c r="AR193" s="10"/>
      <c r="AS193" s="10"/>
    </row>
    <row r="194" spans="1:45" x14ac:dyDescent="0.35">
      <c r="A194" s="8">
        <f>'book indtastning'!A193</f>
        <v>0</v>
      </c>
      <c r="B194" s="6">
        <v>192</v>
      </c>
      <c r="C194" s="6">
        <f>'book indtastning'!C193</f>
        <v>0</v>
      </c>
      <c r="D194" s="17">
        <f>'book indtastning'!T193</f>
        <v>0</v>
      </c>
      <c r="E194" s="17">
        <f>'book indtastning'!G193</f>
        <v>0</v>
      </c>
      <c r="F194" s="92">
        <f t="shared" si="64"/>
        <v>45453</v>
      </c>
      <c r="G194" s="92">
        <f t="shared" si="65"/>
        <v>0</v>
      </c>
      <c r="H194" s="92">
        <f t="shared" si="66"/>
        <v>0</v>
      </c>
      <c r="I194" s="106">
        <f t="shared" si="60"/>
        <v>1025</v>
      </c>
      <c r="J194" s="81">
        <f t="shared" si="67"/>
        <v>0</v>
      </c>
      <c r="K194" s="93">
        <f>H194*(statestik!$E$14-statestik!$E$12)</f>
        <v>0</v>
      </c>
      <c r="L194" s="93">
        <f t="shared" si="68"/>
        <v>0</v>
      </c>
      <c r="M194" s="8">
        <f>'book indtastning'!J193</f>
        <v>0</v>
      </c>
      <c r="N194" s="105">
        <f t="shared" si="77"/>
        <v>925</v>
      </c>
      <c r="O194" s="82">
        <f t="shared" si="69"/>
        <v>0</v>
      </c>
      <c r="P194" s="82">
        <f>H194*(statestik!$G$14-statestik!$G$12)</f>
        <v>0</v>
      </c>
      <c r="Q194" s="82">
        <f t="shared" si="70"/>
        <v>0</v>
      </c>
      <c r="R194" s="95">
        <f t="shared" si="71"/>
        <v>0</v>
      </c>
      <c r="S194" s="67"/>
      <c r="T194" s="233">
        <f t="shared" si="62"/>
        <v>1025</v>
      </c>
      <c r="U194" s="70">
        <f t="shared" si="72"/>
        <v>0</v>
      </c>
      <c r="V194" s="70">
        <f>H194*(statestik!$E$14-statestik!$E$12)</f>
        <v>0</v>
      </c>
      <c r="W194" s="70">
        <f t="shared" si="73"/>
        <v>0</v>
      </c>
      <c r="X194" s="67" t="e">
        <f>'book indtastning'!M193</f>
        <v>#REF!</v>
      </c>
      <c r="Y194" s="234">
        <f t="shared" si="63"/>
        <v>925</v>
      </c>
      <c r="Z194" s="94">
        <f t="shared" si="74"/>
        <v>0</v>
      </c>
      <c r="AA194" s="74">
        <f>H194*(statestik!$G$14-statestik!$G$12)</f>
        <v>0</v>
      </c>
      <c r="AB194" s="95">
        <f t="shared" si="75"/>
        <v>0</v>
      </c>
      <c r="AC194" s="94" t="e">
        <f t="shared" si="76"/>
        <v>#REF!</v>
      </c>
      <c r="AD194" s="80">
        <f>'book indtastning'!O193</f>
        <v>0</v>
      </c>
      <c r="AE194" s="80">
        <f>'book indtastning'!P193</f>
        <v>0</v>
      </c>
      <c r="AF194" s="7"/>
      <c r="AG194" s="8"/>
      <c r="AH194" s="76"/>
      <c r="AI194" s="9"/>
      <c r="AJ194" s="16"/>
      <c r="AK194" s="78"/>
      <c r="AL194" s="10"/>
      <c r="AM194" s="12"/>
      <c r="AN194" s="15"/>
      <c r="AO194" s="14"/>
      <c r="AP194" s="11"/>
      <c r="AQ194" s="10"/>
      <c r="AR194" s="10"/>
      <c r="AS194" s="10"/>
    </row>
    <row r="195" spans="1:45" x14ac:dyDescent="0.35">
      <c r="A195" s="8">
        <f>'book indtastning'!A194</f>
        <v>0</v>
      </c>
      <c r="B195" s="6">
        <v>193</v>
      </c>
      <c r="C195" s="6">
        <f>'book indtastning'!C194</f>
        <v>0</v>
      </c>
      <c r="D195" s="17">
        <f>'book indtastning'!T194</f>
        <v>0</v>
      </c>
      <c r="E195" s="17">
        <f>'book indtastning'!G194</f>
        <v>0</v>
      </c>
      <c r="F195" s="92">
        <f t="shared" si="64"/>
        <v>45453</v>
      </c>
      <c r="G195" s="92">
        <f t="shared" si="65"/>
        <v>0</v>
      </c>
      <c r="H195" s="92">
        <f t="shared" si="66"/>
        <v>0</v>
      </c>
      <c r="I195" s="106">
        <f t="shared" si="60"/>
        <v>1025</v>
      </c>
      <c r="J195" s="81">
        <f t="shared" si="67"/>
        <v>0</v>
      </c>
      <c r="K195" s="93">
        <f>H195*(statestik!$E$14-statestik!$E$12)</f>
        <v>0</v>
      </c>
      <c r="L195" s="93">
        <f t="shared" si="68"/>
        <v>0</v>
      </c>
      <c r="M195" s="8">
        <f>'book indtastning'!J194</f>
        <v>0</v>
      </c>
      <c r="N195" s="105">
        <f t="shared" si="77"/>
        <v>925</v>
      </c>
      <c r="O195" s="82">
        <f t="shared" si="69"/>
        <v>0</v>
      </c>
      <c r="P195" s="82">
        <f>H195*(statestik!$G$14-statestik!$G$12)</f>
        <v>0</v>
      </c>
      <c r="Q195" s="82">
        <f t="shared" si="70"/>
        <v>0</v>
      </c>
      <c r="R195" s="95">
        <f t="shared" si="71"/>
        <v>0</v>
      </c>
      <c r="S195" s="67"/>
      <c r="T195" s="233">
        <f t="shared" si="62"/>
        <v>1025</v>
      </c>
      <c r="U195" s="70">
        <f t="shared" si="72"/>
        <v>0</v>
      </c>
      <c r="V195" s="70">
        <f>H195*(statestik!$E$14-statestik!$E$12)</f>
        <v>0</v>
      </c>
      <c r="W195" s="70">
        <f t="shared" si="73"/>
        <v>0</v>
      </c>
      <c r="X195" s="67" t="e">
        <f>'book indtastning'!M194</f>
        <v>#REF!</v>
      </c>
      <c r="Y195" s="234">
        <f t="shared" si="63"/>
        <v>925</v>
      </c>
      <c r="Z195" s="94">
        <f t="shared" si="74"/>
        <v>0</v>
      </c>
      <c r="AA195" s="74">
        <f>H195*(statestik!$G$14-statestik!$G$12)</f>
        <v>0</v>
      </c>
      <c r="AB195" s="95">
        <f t="shared" si="75"/>
        <v>0</v>
      </c>
      <c r="AC195" s="94" t="e">
        <f t="shared" si="76"/>
        <v>#REF!</v>
      </c>
      <c r="AD195" s="80">
        <f>'book indtastning'!O194</f>
        <v>0</v>
      </c>
      <c r="AE195" s="80">
        <f>'book indtastning'!P194</f>
        <v>0</v>
      </c>
      <c r="AF195" s="7"/>
      <c r="AG195" s="8"/>
      <c r="AH195" s="76"/>
      <c r="AI195" s="9"/>
      <c r="AJ195" s="16"/>
      <c r="AK195" s="78"/>
      <c r="AL195" s="10"/>
      <c r="AM195" s="12"/>
      <c r="AN195" s="15"/>
      <c r="AO195" s="14"/>
      <c r="AP195" s="11"/>
      <c r="AQ195" s="10"/>
      <c r="AR195" s="10"/>
      <c r="AS195" s="10"/>
    </row>
    <row r="196" spans="1:45" x14ac:dyDescent="0.35">
      <c r="A196" s="8">
        <f>'book indtastning'!A195</f>
        <v>0</v>
      </c>
      <c r="B196" s="6">
        <v>194</v>
      </c>
      <c r="C196" s="6">
        <f>'book indtastning'!C195</f>
        <v>0</v>
      </c>
      <c r="D196" s="17">
        <f>'book indtastning'!T195</f>
        <v>0</v>
      </c>
      <c r="E196" s="17">
        <f>'book indtastning'!G195</f>
        <v>0</v>
      </c>
      <c r="F196" s="92">
        <f t="shared" si="64"/>
        <v>45453</v>
      </c>
      <c r="G196" s="92">
        <f t="shared" si="65"/>
        <v>0</v>
      </c>
      <c r="H196" s="92">
        <f t="shared" si="66"/>
        <v>0</v>
      </c>
      <c r="I196" s="106">
        <f t="shared" ref="I196:I212" si="78">T196</f>
        <v>1025</v>
      </c>
      <c r="J196" s="81">
        <f t="shared" si="67"/>
        <v>0</v>
      </c>
      <c r="K196" s="93">
        <f>H196*(statestik!$E$14-statestik!$E$12)</f>
        <v>0</v>
      </c>
      <c r="L196" s="93">
        <f t="shared" si="68"/>
        <v>0</v>
      </c>
      <c r="M196" s="8">
        <f>'book indtastning'!J195</f>
        <v>0</v>
      </c>
      <c r="N196" s="105">
        <f t="shared" si="77"/>
        <v>925</v>
      </c>
      <c r="O196" s="82">
        <f t="shared" si="69"/>
        <v>0</v>
      </c>
      <c r="P196" s="82">
        <f>H196*(statestik!$G$14-statestik!$G$12)</f>
        <v>0</v>
      </c>
      <c r="Q196" s="82">
        <f t="shared" si="70"/>
        <v>0</v>
      </c>
      <c r="R196" s="95">
        <f t="shared" si="71"/>
        <v>0</v>
      </c>
      <c r="S196" s="67"/>
      <c r="T196" s="233">
        <f t="shared" si="62"/>
        <v>1025</v>
      </c>
      <c r="U196" s="70">
        <f t="shared" si="72"/>
        <v>0</v>
      </c>
      <c r="V196" s="70">
        <f>H196*(statestik!$E$14-statestik!$E$12)</f>
        <v>0</v>
      </c>
      <c r="W196" s="70">
        <f t="shared" si="73"/>
        <v>0</v>
      </c>
      <c r="X196" s="67" t="e">
        <f>'book indtastning'!M195</f>
        <v>#REF!</v>
      </c>
      <c r="Y196" s="234">
        <f t="shared" si="63"/>
        <v>925</v>
      </c>
      <c r="Z196" s="94">
        <f t="shared" si="74"/>
        <v>0</v>
      </c>
      <c r="AA196" s="74">
        <f>H196*(statestik!$G$14-statestik!$G$12)</f>
        <v>0</v>
      </c>
      <c r="AB196" s="95">
        <f t="shared" si="75"/>
        <v>0</v>
      </c>
      <c r="AC196" s="94" t="e">
        <f t="shared" si="76"/>
        <v>#REF!</v>
      </c>
      <c r="AD196" s="80">
        <f>'book indtastning'!O195</f>
        <v>0</v>
      </c>
      <c r="AE196" s="80">
        <f>'book indtastning'!P195</f>
        <v>0</v>
      </c>
      <c r="AF196" s="7"/>
      <c r="AG196" s="8"/>
      <c r="AH196" s="76"/>
      <c r="AI196" s="9"/>
      <c r="AJ196" s="16"/>
      <c r="AK196" s="78"/>
      <c r="AL196" s="10"/>
      <c r="AM196" s="12"/>
      <c r="AN196" s="15"/>
      <c r="AO196" s="14"/>
      <c r="AP196" s="11"/>
      <c r="AQ196" s="10"/>
      <c r="AR196" s="10"/>
      <c r="AS196" s="10"/>
    </row>
    <row r="197" spans="1:45" x14ac:dyDescent="0.35">
      <c r="A197" s="8">
        <f>'book indtastning'!A196</f>
        <v>0</v>
      </c>
      <c r="B197" s="6">
        <v>195</v>
      </c>
      <c r="C197" s="6">
        <f>'book indtastning'!C196</f>
        <v>0</v>
      </c>
      <c r="D197" s="17">
        <f>'book indtastning'!T196</f>
        <v>0</v>
      </c>
      <c r="E197" s="17">
        <f>'book indtastning'!G196</f>
        <v>0</v>
      </c>
      <c r="F197" s="92">
        <f t="shared" si="64"/>
        <v>45453</v>
      </c>
      <c r="G197" s="92">
        <f t="shared" si="65"/>
        <v>0</v>
      </c>
      <c r="H197" s="92">
        <f t="shared" si="66"/>
        <v>0</v>
      </c>
      <c r="I197" s="106">
        <f t="shared" si="78"/>
        <v>1025</v>
      </c>
      <c r="J197" s="81">
        <f t="shared" si="67"/>
        <v>0</v>
      </c>
      <c r="K197" s="93">
        <f>H197*(statestik!$E$14-statestik!$E$12)</f>
        <v>0</v>
      </c>
      <c r="L197" s="93">
        <f t="shared" si="68"/>
        <v>0</v>
      </c>
      <c r="M197" s="8">
        <f>'book indtastning'!J196</f>
        <v>0</v>
      </c>
      <c r="N197" s="105">
        <f t="shared" si="77"/>
        <v>925</v>
      </c>
      <c r="O197" s="82">
        <f t="shared" si="69"/>
        <v>0</v>
      </c>
      <c r="P197" s="82">
        <f>H197*(statestik!$G$14-statestik!$G$12)</f>
        <v>0</v>
      </c>
      <c r="Q197" s="82">
        <f t="shared" si="70"/>
        <v>0</v>
      </c>
      <c r="R197" s="95">
        <f t="shared" si="71"/>
        <v>0</v>
      </c>
      <c r="S197" s="67"/>
      <c r="T197" s="233">
        <f t="shared" ref="T197:T212" si="79">T196</f>
        <v>1025</v>
      </c>
      <c r="U197" s="70">
        <f t="shared" si="72"/>
        <v>0</v>
      </c>
      <c r="V197" s="70">
        <f>H197*(statestik!$E$14-statestik!$E$12)</f>
        <v>0</v>
      </c>
      <c r="W197" s="70">
        <f t="shared" si="73"/>
        <v>0</v>
      </c>
      <c r="X197" s="67" t="e">
        <f>'book indtastning'!M196</f>
        <v>#REF!</v>
      </c>
      <c r="Y197" s="234">
        <f t="shared" ref="Y197:Y212" si="80">Y196</f>
        <v>925</v>
      </c>
      <c r="Z197" s="94">
        <f t="shared" si="74"/>
        <v>0</v>
      </c>
      <c r="AA197" s="74">
        <f>H197*(statestik!$G$14-statestik!$G$12)</f>
        <v>0</v>
      </c>
      <c r="AB197" s="95">
        <f t="shared" si="75"/>
        <v>0</v>
      </c>
      <c r="AC197" s="94" t="e">
        <f t="shared" si="76"/>
        <v>#REF!</v>
      </c>
      <c r="AD197" s="80">
        <f>'book indtastning'!O196</f>
        <v>0</v>
      </c>
      <c r="AE197" s="80">
        <f>'book indtastning'!P196</f>
        <v>0</v>
      </c>
      <c r="AF197" s="7"/>
      <c r="AG197" s="8"/>
      <c r="AH197" s="76"/>
      <c r="AI197" s="9"/>
      <c r="AJ197" s="16"/>
      <c r="AK197" s="78"/>
      <c r="AL197" s="10"/>
      <c r="AM197" s="12"/>
      <c r="AN197" s="15"/>
      <c r="AO197" s="14"/>
      <c r="AP197" s="11"/>
      <c r="AQ197" s="10"/>
      <c r="AR197" s="10"/>
      <c r="AS197" s="10"/>
    </row>
    <row r="198" spans="1:45" x14ac:dyDescent="0.35">
      <c r="A198" s="8">
        <f>'book indtastning'!A197</f>
        <v>0</v>
      </c>
      <c r="B198" s="6">
        <v>196</v>
      </c>
      <c r="C198" s="6">
        <f>'book indtastning'!C197</f>
        <v>0</v>
      </c>
      <c r="D198" s="17">
        <f>'book indtastning'!T197</f>
        <v>0</v>
      </c>
      <c r="E198" s="17">
        <f>'book indtastning'!G197</f>
        <v>0</v>
      </c>
      <c r="F198" s="92">
        <f t="shared" si="64"/>
        <v>45453</v>
      </c>
      <c r="G198" s="92">
        <f t="shared" si="65"/>
        <v>0</v>
      </c>
      <c r="H198" s="92">
        <f t="shared" si="66"/>
        <v>0</v>
      </c>
      <c r="I198" s="106">
        <f t="shared" si="78"/>
        <v>1025</v>
      </c>
      <c r="J198" s="81">
        <f t="shared" si="67"/>
        <v>0</v>
      </c>
      <c r="K198" s="93">
        <f>H198*(statestik!$E$14-statestik!$E$12)</f>
        <v>0</v>
      </c>
      <c r="L198" s="93">
        <f t="shared" si="68"/>
        <v>0</v>
      </c>
      <c r="M198" s="8">
        <f>'book indtastning'!J197</f>
        <v>0</v>
      </c>
      <c r="N198" s="105">
        <f t="shared" si="77"/>
        <v>925</v>
      </c>
      <c r="O198" s="82">
        <f t="shared" si="69"/>
        <v>0</v>
      </c>
      <c r="P198" s="82">
        <f>H198*(statestik!$G$14-statestik!$G$12)</f>
        <v>0</v>
      </c>
      <c r="Q198" s="82">
        <f t="shared" si="70"/>
        <v>0</v>
      </c>
      <c r="R198" s="95">
        <f t="shared" si="71"/>
        <v>0</v>
      </c>
      <c r="S198" s="67"/>
      <c r="T198" s="233">
        <f t="shared" si="79"/>
        <v>1025</v>
      </c>
      <c r="U198" s="70">
        <f t="shared" si="72"/>
        <v>0</v>
      </c>
      <c r="V198" s="70">
        <f>H198*(statestik!$E$14-statestik!$E$12)</f>
        <v>0</v>
      </c>
      <c r="W198" s="70">
        <f t="shared" si="73"/>
        <v>0</v>
      </c>
      <c r="X198" s="67" t="e">
        <f>'book indtastning'!M197</f>
        <v>#REF!</v>
      </c>
      <c r="Y198" s="234">
        <f t="shared" si="80"/>
        <v>925</v>
      </c>
      <c r="Z198" s="94">
        <f t="shared" si="74"/>
        <v>0</v>
      </c>
      <c r="AA198" s="74">
        <f>H198*(statestik!$G$14-statestik!$G$12)</f>
        <v>0</v>
      </c>
      <c r="AB198" s="95">
        <f t="shared" si="75"/>
        <v>0</v>
      </c>
      <c r="AC198" s="94" t="e">
        <f t="shared" si="76"/>
        <v>#REF!</v>
      </c>
      <c r="AD198" s="80">
        <f>'book indtastning'!O197</f>
        <v>0</v>
      </c>
      <c r="AE198" s="80">
        <f>'book indtastning'!P197</f>
        <v>0</v>
      </c>
      <c r="AF198" s="7"/>
      <c r="AG198" s="8"/>
      <c r="AH198" s="76"/>
      <c r="AI198" s="9"/>
      <c r="AJ198" s="16"/>
      <c r="AK198" s="78"/>
      <c r="AL198" s="10"/>
      <c r="AM198" s="12"/>
      <c r="AN198" s="15"/>
      <c r="AO198" s="14"/>
      <c r="AP198" s="11"/>
      <c r="AQ198" s="10"/>
      <c r="AR198" s="10"/>
      <c r="AS198" s="10"/>
    </row>
    <row r="199" spans="1:45" x14ac:dyDescent="0.35">
      <c r="A199" s="8">
        <f>'book indtastning'!A198</f>
        <v>0</v>
      </c>
      <c r="B199" s="6">
        <v>197</v>
      </c>
      <c r="C199" s="6">
        <f>'book indtastning'!C198</f>
        <v>0</v>
      </c>
      <c r="D199" s="17">
        <f>'book indtastning'!T198</f>
        <v>0</v>
      </c>
      <c r="E199" s="17">
        <f>'book indtastning'!G198</f>
        <v>0</v>
      </c>
      <c r="F199" s="92">
        <f t="shared" si="64"/>
        <v>45453</v>
      </c>
      <c r="G199" s="92">
        <f t="shared" si="65"/>
        <v>0</v>
      </c>
      <c r="H199" s="92">
        <f t="shared" si="66"/>
        <v>0</v>
      </c>
      <c r="I199" s="106">
        <f t="shared" si="78"/>
        <v>1025</v>
      </c>
      <c r="J199" s="81">
        <f t="shared" si="67"/>
        <v>0</v>
      </c>
      <c r="K199" s="93">
        <f>H199*(statestik!$E$14-statestik!$E$12)</f>
        <v>0</v>
      </c>
      <c r="L199" s="93">
        <f t="shared" si="68"/>
        <v>0</v>
      </c>
      <c r="M199" s="8">
        <f>'book indtastning'!J198</f>
        <v>0</v>
      </c>
      <c r="N199" s="105">
        <f t="shared" si="77"/>
        <v>925</v>
      </c>
      <c r="O199" s="82">
        <f t="shared" si="69"/>
        <v>0</v>
      </c>
      <c r="P199" s="82">
        <f>H199*(statestik!$G$14-statestik!$G$12)</f>
        <v>0</v>
      </c>
      <c r="Q199" s="82">
        <f t="shared" si="70"/>
        <v>0</v>
      </c>
      <c r="R199" s="95">
        <f t="shared" si="71"/>
        <v>0</v>
      </c>
      <c r="S199" s="67"/>
      <c r="T199" s="233">
        <f t="shared" si="79"/>
        <v>1025</v>
      </c>
      <c r="U199" s="70">
        <f t="shared" si="72"/>
        <v>0</v>
      </c>
      <c r="V199" s="70">
        <f>H199*(statestik!$E$14-statestik!$E$12)</f>
        <v>0</v>
      </c>
      <c r="W199" s="70">
        <f t="shared" si="73"/>
        <v>0</v>
      </c>
      <c r="X199" s="67" t="e">
        <f>'book indtastning'!M198</f>
        <v>#REF!</v>
      </c>
      <c r="Y199" s="234">
        <f t="shared" si="80"/>
        <v>925</v>
      </c>
      <c r="Z199" s="94">
        <f t="shared" si="74"/>
        <v>0</v>
      </c>
      <c r="AA199" s="74">
        <f>H199*(statestik!$G$14-statestik!$G$12)</f>
        <v>0</v>
      </c>
      <c r="AB199" s="95">
        <f t="shared" si="75"/>
        <v>0</v>
      </c>
      <c r="AC199" s="94" t="e">
        <f t="shared" si="76"/>
        <v>#REF!</v>
      </c>
      <c r="AD199" s="80">
        <f>'book indtastning'!O198</f>
        <v>0</v>
      </c>
      <c r="AE199" s="80">
        <f>'book indtastning'!P198</f>
        <v>0</v>
      </c>
      <c r="AF199" s="7"/>
      <c r="AG199" s="8"/>
      <c r="AH199" s="76"/>
      <c r="AI199" s="9"/>
      <c r="AJ199" s="16"/>
      <c r="AK199" s="78"/>
      <c r="AL199" s="10"/>
      <c r="AM199" s="12"/>
      <c r="AN199" s="15"/>
      <c r="AO199" s="14"/>
      <c r="AP199" s="11"/>
      <c r="AQ199" s="10"/>
      <c r="AR199" s="10"/>
      <c r="AS199" s="10"/>
    </row>
    <row r="200" spans="1:45" x14ac:dyDescent="0.35">
      <c r="A200" s="8">
        <f>'book indtastning'!A199</f>
        <v>0</v>
      </c>
      <c r="B200" s="6">
        <v>198</v>
      </c>
      <c r="C200" s="6">
        <f>'book indtastning'!C199</f>
        <v>0</v>
      </c>
      <c r="D200" s="17">
        <f>'book indtastning'!T199</f>
        <v>0</v>
      </c>
      <c r="E200" s="17">
        <f>'book indtastning'!G199</f>
        <v>0</v>
      </c>
      <c r="F200" s="92">
        <f t="shared" si="64"/>
        <v>45453</v>
      </c>
      <c r="G200" s="92">
        <f t="shared" si="65"/>
        <v>0</v>
      </c>
      <c r="H200" s="92">
        <f t="shared" si="66"/>
        <v>0</v>
      </c>
      <c r="I200" s="106">
        <f t="shared" si="78"/>
        <v>1025</v>
      </c>
      <c r="J200" s="81">
        <f t="shared" si="67"/>
        <v>0</v>
      </c>
      <c r="K200" s="93">
        <f>H200*(statestik!$E$14-statestik!$E$12)</f>
        <v>0</v>
      </c>
      <c r="L200" s="93">
        <f t="shared" si="68"/>
        <v>0</v>
      </c>
      <c r="M200" s="8">
        <f>'book indtastning'!J199</f>
        <v>0</v>
      </c>
      <c r="N200" s="105">
        <f t="shared" si="77"/>
        <v>925</v>
      </c>
      <c r="O200" s="82">
        <f t="shared" si="69"/>
        <v>0</v>
      </c>
      <c r="P200" s="82">
        <f>H200*(statestik!$G$14-statestik!$G$12)</f>
        <v>0</v>
      </c>
      <c r="Q200" s="82">
        <f t="shared" si="70"/>
        <v>0</v>
      </c>
      <c r="R200" s="95">
        <f t="shared" si="71"/>
        <v>0</v>
      </c>
      <c r="S200" s="67"/>
      <c r="T200" s="233">
        <f t="shared" si="79"/>
        <v>1025</v>
      </c>
      <c r="U200" s="70">
        <f t="shared" si="72"/>
        <v>0</v>
      </c>
      <c r="V200" s="70">
        <f>H200*(statestik!$E$14-statestik!$E$12)</f>
        <v>0</v>
      </c>
      <c r="W200" s="70">
        <f t="shared" si="73"/>
        <v>0</v>
      </c>
      <c r="X200" s="67" t="e">
        <f>'book indtastning'!M199</f>
        <v>#REF!</v>
      </c>
      <c r="Y200" s="234">
        <f t="shared" si="80"/>
        <v>925</v>
      </c>
      <c r="Z200" s="94">
        <f t="shared" si="74"/>
        <v>0</v>
      </c>
      <c r="AA200" s="74">
        <f>H200*(statestik!$G$14-statestik!$G$12)</f>
        <v>0</v>
      </c>
      <c r="AB200" s="95">
        <f t="shared" si="75"/>
        <v>0</v>
      </c>
      <c r="AC200" s="94" t="e">
        <f t="shared" si="76"/>
        <v>#REF!</v>
      </c>
      <c r="AD200" s="80">
        <f>'book indtastning'!O199</f>
        <v>0</v>
      </c>
      <c r="AE200" s="80">
        <f>'book indtastning'!P199</f>
        <v>0</v>
      </c>
      <c r="AF200" s="7"/>
      <c r="AG200" s="8"/>
      <c r="AH200" s="76"/>
      <c r="AI200" s="9"/>
      <c r="AJ200" s="16"/>
      <c r="AK200" s="78"/>
      <c r="AL200" s="10"/>
      <c r="AM200" s="12"/>
      <c r="AN200" s="15"/>
      <c r="AO200" s="14"/>
      <c r="AP200" s="11"/>
      <c r="AQ200" s="10"/>
      <c r="AR200" s="10"/>
      <c r="AS200" s="10"/>
    </row>
    <row r="201" spans="1:45" x14ac:dyDescent="0.35">
      <c r="A201" s="8">
        <f>'book indtastning'!A200</f>
        <v>0</v>
      </c>
      <c r="B201" s="6">
        <v>199</v>
      </c>
      <c r="C201" s="6">
        <f>'book indtastning'!C200</f>
        <v>0</v>
      </c>
      <c r="D201" s="17">
        <f>'book indtastning'!T200</f>
        <v>0</v>
      </c>
      <c r="E201" s="17">
        <f>'book indtastning'!G200</f>
        <v>0</v>
      </c>
      <c r="F201" s="92">
        <f t="shared" si="64"/>
        <v>45453</v>
      </c>
      <c r="G201" s="92">
        <f t="shared" si="65"/>
        <v>0</v>
      </c>
      <c r="H201" s="92">
        <f t="shared" si="66"/>
        <v>0</v>
      </c>
      <c r="I201" s="106">
        <f t="shared" si="78"/>
        <v>1025</v>
      </c>
      <c r="J201" s="81">
        <f t="shared" si="67"/>
        <v>0</v>
      </c>
      <c r="K201" s="93">
        <f>H201*(statestik!$E$14-statestik!$E$12)</f>
        <v>0</v>
      </c>
      <c r="L201" s="93">
        <f t="shared" si="68"/>
        <v>0</v>
      </c>
      <c r="M201" s="8">
        <f>'book indtastning'!J200</f>
        <v>0</v>
      </c>
      <c r="N201" s="105">
        <f t="shared" si="77"/>
        <v>925</v>
      </c>
      <c r="O201" s="82">
        <f t="shared" si="69"/>
        <v>0</v>
      </c>
      <c r="P201" s="82">
        <f>H201*(statestik!$G$14-statestik!$G$12)</f>
        <v>0</v>
      </c>
      <c r="Q201" s="82">
        <f t="shared" si="70"/>
        <v>0</v>
      </c>
      <c r="R201" s="95">
        <f t="shared" si="71"/>
        <v>0</v>
      </c>
      <c r="S201" s="67"/>
      <c r="T201" s="233">
        <f t="shared" si="79"/>
        <v>1025</v>
      </c>
      <c r="U201" s="70">
        <f t="shared" si="72"/>
        <v>0</v>
      </c>
      <c r="V201" s="70">
        <f>H201*(statestik!$E$14-statestik!$E$12)</f>
        <v>0</v>
      </c>
      <c r="W201" s="70">
        <f t="shared" si="73"/>
        <v>0</v>
      </c>
      <c r="X201" s="67" t="e">
        <f>'book indtastning'!M200</f>
        <v>#REF!</v>
      </c>
      <c r="Y201" s="234">
        <f t="shared" si="80"/>
        <v>925</v>
      </c>
      <c r="Z201" s="94">
        <f t="shared" si="74"/>
        <v>0</v>
      </c>
      <c r="AA201" s="74">
        <f>H201*(statestik!$G$14-statestik!$G$12)</f>
        <v>0</v>
      </c>
      <c r="AB201" s="95">
        <f t="shared" si="75"/>
        <v>0</v>
      </c>
      <c r="AC201" s="94" t="e">
        <f t="shared" si="76"/>
        <v>#REF!</v>
      </c>
      <c r="AD201" s="80">
        <f>'book indtastning'!O200</f>
        <v>0</v>
      </c>
      <c r="AE201" s="80">
        <f>'book indtastning'!P200</f>
        <v>0</v>
      </c>
      <c r="AF201" s="7"/>
      <c r="AG201" s="8"/>
      <c r="AH201" s="76"/>
      <c r="AI201" s="9"/>
      <c r="AJ201" s="16"/>
      <c r="AK201" s="78"/>
      <c r="AL201" s="10"/>
      <c r="AM201" s="12"/>
      <c r="AN201" s="15"/>
      <c r="AO201" s="14"/>
      <c r="AP201" s="11"/>
      <c r="AQ201" s="10"/>
      <c r="AR201" s="10"/>
      <c r="AS201" s="10"/>
    </row>
    <row r="202" spans="1:45" x14ac:dyDescent="0.35">
      <c r="A202" s="8">
        <f>'book indtastning'!A201</f>
        <v>0</v>
      </c>
      <c r="B202" s="6">
        <v>200</v>
      </c>
      <c r="C202" s="6">
        <f>'book indtastning'!C201</f>
        <v>0</v>
      </c>
      <c r="D202" s="17">
        <f>'book indtastning'!T201</f>
        <v>0</v>
      </c>
      <c r="E202" s="17">
        <f>'book indtastning'!G201</f>
        <v>0</v>
      </c>
      <c r="F202" s="92">
        <f t="shared" si="64"/>
        <v>45453</v>
      </c>
      <c r="G202" s="92">
        <f t="shared" si="65"/>
        <v>0</v>
      </c>
      <c r="H202" s="92">
        <f t="shared" si="66"/>
        <v>0</v>
      </c>
      <c r="I202" s="106">
        <f t="shared" si="78"/>
        <v>1025</v>
      </c>
      <c r="J202" s="81">
        <f t="shared" si="67"/>
        <v>0</v>
      </c>
      <c r="K202" s="93">
        <f>H202*(statestik!$E$14-statestik!$E$12)</f>
        <v>0</v>
      </c>
      <c r="L202" s="93">
        <f t="shared" si="68"/>
        <v>0</v>
      </c>
      <c r="M202" s="8">
        <f>'book indtastning'!J201</f>
        <v>0</v>
      </c>
      <c r="N202" s="105">
        <f t="shared" si="77"/>
        <v>925</v>
      </c>
      <c r="O202" s="82">
        <f t="shared" si="69"/>
        <v>0</v>
      </c>
      <c r="P202" s="82">
        <f>H202*(statestik!$G$14-statestik!$G$12)</f>
        <v>0</v>
      </c>
      <c r="Q202" s="82">
        <f t="shared" si="70"/>
        <v>0</v>
      </c>
      <c r="R202" s="95">
        <f t="shared" si="71"/>
        <v>0</v>
      </c>
      <c r="S202" s="67"/>
      <c r="T202" s="233">
        <f t="shared" si="79"/>
        <v>1025</v>
      </c>
      <c r="U202" s="70">
        <f t="shared" si="72"/>
        <v>0</v>
      </c>
      <c r="V202" s="70">
        <f>H202*(statestik!$E$14-statestik!$E$12)</f>
        <v>0</v>
      </c>
      <c r="W202" s="70">
        <f t="shared" si="73"/>
        <v>0</v>
      </c>
      <c r="X202" s="67" t="e">
        <f>'book indtastning'!M201</f>
        <v>#REF!</v>
      </c>
      <c r="Y202" s="234">
        <f t="shared" si="80"/>
        <v>925</v>
      </c>
      <c r="Z202" s="94">
        <f t="shared" si="74"/>
        <v>0</v>
      </c>
      <c r="AA202" s="74">
        <f>H202*(statestik!$G$14-statestik!$G$12)</f>
        <v>0</v>
      </c>
      <c r="AB202" s="95">
        <f t="shared" si="75"/>
        <v>0</v>
      </c>
      <c r="AC202" s="94" t="e">
        <f t="shared" si="76"/>
        <v>#REF!</v>
      </c>
      <c r="AD202" s="80">
        <f>'book indtastning'!O201</f>
        <v>0</v>
      </c>
      <c r="AE202" s="80">
        <f>'book indtastning'!P201</f>
        <v>0</v>
      </c>
      <c r="AF202" s="7"/>
      <c r="AG202" s="8"/>
      <c r="AH202" s="76"/>
      <c r="AI202" s="9"/>
      <c r="AJ202" s="16"/>
      <c r="AK202" s="78"/>
      <c r="AL202" s="10"/>
      <c r="AM202" s="12"/>
      <c r="AN202" s="15"/>
      <c r="AO202" s="14"/>
      <c r="AP202" s="11"/>
      <c r="AQ202" s="10"/>
      <c r="AR202" s="10"/>
      <c r="AS202" s="10"/>
    </row>
    <row r="203" spans="1:45" x14ac:dyDescent="0.35">
      <c r="A203" s="8">
        <f>'book indtastning'!A202</f>
        <v>0</v>
      </c>
      <c r="B203" s="6">
        <v>201</v>
      </c>
      <c r="C203" s="6">
        <f>'book indtastning'!C202</f>
        <v>0</v>
      </c>
      <c r="D203" s="17">
        <f>'book indtastning'!T202</f>
        <v>0</v>
      </c>
      <c r="E203" s="17">
        <f>'book indtastning'!G202</f>
        <v>0</v>
      </c>
      <c r="F203" s="92">
        <f t="shared" si="64"/>
        <v>45453</v>
      </c>
      <c r="G203" s="92">
        <f t="shared" si="65"/>
        <v>0</v>
      </c>
      <c r="H203" s="92">
        <f t="shared" si="66"/>
        <v>0</v>
      </c>
      <c r="I203" s="106">
        <f t="shared" si="78"/>
        <v>1025</v>
      </c>
      <c r="J203" s="81">
        <f t="shared" si="67"/>
        <v>0</v>
      </c>
      <c r="K203" s="93">
        <f>H203*(statestik!$E$14-statestik!$E$12)</f>
        <v>0</v>
      </c>
      <c r="L203" s="93">
        <f t="shared" si="68"/>
        <v>0</v>
      </c>
      <c r="M203" s="8">
        <f>'book indtastning'!J202</f>
        <v>0</v>
      </c>
      <c r="N203" s="105">
        <f t="shared" si="77"/>
        <v>925</v>
      </c>
      <c r="O203" s="82">
        <f t="shared" si="69"/>
        <v>0</v>
      </c>
      <c r="P203" s="82">
        <f>H203*(statestik!$G$14-statestik!$G$12)</f>
        <v>0</v>
      </c>
      <c r="Q203" s="82">
        <f t="shared" si="70"/>
        <v>0</v>
      </c>
      <c r="R203" s="95">
        <f t="shared" si="71"/>
        <v>0</v>
      </c>
      <c r="S203" s="67"/>
      <c r="T203" s="233">
        <f t="shared" si="79"/>
        <v>1025</v>
      </c>
      <c r="U203" s="70">
        <f t="shared" si="72"/>
        <v>0</v>
      </c>
      <c r="V203" s="70">
        <f>H203*(statestik!$E$14-statestik!$E$12)</f>
        <v>0</v>
      </c>
      <c r="W203" s="70">
        <f t="shared" si="73"/>
        <v>0</v>
      </c>
      <c r="X203" s="67" t="e">
        <f>'book indtastning'!M202</f>
        <v>#REF!</v>
      </c>
      <c r="Y203" s="234">
        <f t="shared" si="80"/>
        <v>925</v>
      </c>
      <c r="Z203" s="94">
        <f t="shared" si="74"/>
        <v>0</v>
      </c>
      <c r="AA203" s="74">
        <f>H203*(statestik!$G$14-statestik!$G$12)</f>
        <v>0</v>
      </c>
      <c r="AB203" s="95">
        <f t="shared" si="75"/>
        <v>0</v>
      </c>
      <c r="AC203" s="94" t="e">
        <f t="shared" si="76"/>
        <v>#REF!</v>
      </c>
      <c r="AD203" s="80">
        <f>'book indtastning'!O202</f>
        <v>0</v>
      </c>
      <c r="AE203" s="80">
        <f>'book indtastning'!P202</f>
        <v>0</v>
      </c>
      <c r="AF203" s="7"/>
      <c r="AG203" s="8"/>
      <c r="AH203" s="76"/>
      <c r="AI203" s="9"/>
      <c r="AJ203" s="16"/>
      <c r="AK203" s="78"/>
      <c r="AL203" s="10"/>
      <c r="AM203" s="12"/>
      <c r="AN203" s="15"/>
      <c r="AO203" s="14"/>
      <c r="AP203" s="11"/>
      <c r="AQ203" s="10"/>
      <c r="AR203" s="10"/>
      <c r="AS203" s="10"/>
    </row>
    <row r="204" spans="1:45" x14ac:dyDescent="0.35">
      <c r="A204" s="8">
        <f>'book indtastning'!A203</f>
        <v>0</v>
      </c>
      <c r="B204" s="6">
        <v>202</v>
      </c>
      <c r="C204" s="6">
        <f>'book indtastning'!C203</f>
        <v>0</v>
      </c>
      <c r="D204" s="17">
        <f>'book indtastning'!T203</f>
        <v>0</v>
      </c>
      <c r="E204" s="17">
        <f>'book indtastning'!G203</f>
        <v>0</v>
      </c>
      <c r="F204" s="92">
        <f t="shared" si="64"/>
        <v>45453</v>
      </c>
      <c r="G204" s="92">
        <f t="shared" si="65"/>
        <v>0</v>
      </c>
      <c r="H204" s="92">
        <f t="shared" si="66"/>
        <v>0</v>
      </c>
      <c r="I204" s="106">
        <f t="shared" si="78"/>
        <v>1025</v>
      </c>
      <c r="J204" s="81">
        <f t="shared" si="67"/>
        <v>0</v>
      </c>
      <c r="K204" s="93">
        <f>H204*(statestik!$E$14-statestik!$E$12)</f>
        <v>0</v>
      </c>
      <c r="L204" s="93">
        <f t="shared" si="68"/>
        <v>0</v>
      </c>
      <c r="M204" s="8">
        <f>'book indtastning'!J203</f>
        <v>0</v>
      </c>
      <c r="N204" s="105">
        <f t="shared" si="77"/>
        <v>925</v>
      </c>
      <c r="O204" s="82">
        <f t="shared" si="69"/>
        <v>0</v>
      </c>
      <c r="P204" s="82">
        <f>H204*(statestik!$G$14-statestik!$G$12)</f>
        <v>0</v>
      </c>
      <c r="Q204" s="82">
        <f t="shared" si="70"/>
        <v>0</v>
      </c>
      <c r="R204" s="95">
        <f t="shared" si="71"/>
        <v>0</v>
      </c>
      <c r="S204" s="67"/>
      <c r="T204" s="233">
        <f t="shared" si="79"/>
        <v>1025</v>
      </c>
      <c r="U204" s="70">
        <f t="shared" si="72"/>
        <v>0</v>
      </c>
      <c r="V204" s="70">
        <f>H204*(statestik!$E$14-statestik!$E$12)</f>
        <v>0</v>
      </c>
      <c r="W204" s="70">
        <f t="shared" si="73"/>
        <v>0</v>
      </c>
      <c r="X204" s="67" t="e">
        <f>'book indtastning'!M203</f>
        <v>#REF!</v>
      </c>
      <c r="Y204" s="234">
        <f t="shared" si="80"/>
        <v>925</v>
      </c>
      <c r="Z204" s="94">
        <f t="shared" si="74"/>
        <v>0</v>
      </c>
      <c r="AA204" s="74">
        <f>H204*(statestik!$G$14-statestik!$G$12)</f>
        <v>0</v>
      </c>
      <c r="AB204" s="95">
        <f t="shared" si="75"/>
        <v>0</v>
      </c>
      <c r="AC204" s="94" t="e">
        <f t="shared" si="76"/>
        <v>#REF!</v>
      </c>
      <c r="AD204" s="80">
        <f>'book indtastning'!O203</f>
        <v>0</v>
      </c>
      <c r="AE204" s="80">
        <f>'book indtastning'!P203</f>
        <v>0</v>
      </c>
      <c r="AF204" s="7"/>
      <c r="AG204" s="8"/>
      <c r="AH204" s="76"/>
      <c r="AI204" s="9"/>
      <c r="AJ204" s="16"/>
      <c r="AK204" s="78"/>
      <c r="AL204" s="10"/>
      <c r="AM204" s="12"/>
      <c r="AN204" s="15"/>
      <c r="AO204" s="14"/>
      <c r="AP204" s="11"/>
      <c r="AQ204" s="10"/>
      <c r="AR204" s="10"/>
      <c r="AS204" s="10"/>
    </row>
    <row r="205" spans="1:45" x14ac:dyDescent="0.35">
      <c r="A205" s="8">
        <f>'book indtastning'!A204</f>
        <v>0</v>
      </c>
      <c r="B205" s="6">
        <v>203</v>
      </c>
      <c r="C205" s="6">
        <f>'book indtastning'!C204</f>
        <v>0</v>
      </c>
      <c r="D205" s="17">
        <f>'book indtastning'!T204</f>
        <v>0</v>
      </c>
      <c r="E205" s="17">
        <f>'book indtastning'!G204</f>
        <v>0</v>
      </c>
      <c r="F205" s="92">
        <f t="shared" si="64"/>
        <v>45453</v>
      </c>
      <c r="G205" s="92">
        <f t="shared" si="65"/>
        <v>0</v>
      </c>
      <c r="H205" s="92">
        <f t="shared" si="66"/>
        <v>0</v>
      </c>
      <c r="I205" s="106">
        <f t="shared" si="78"/>
        <v>1025</v>
      </c>
      <c r="J205" s="81">
        <f t="shared" si="67"/>
        <v>0</v>
      </c>
      <c r="K205" s="93">
        <f>H205*(statestik!$E$14-statestik!$E$12)</f>
        <v>0</v>
      </c>
      <c r="L205" s="93">
        <f t="shared" si="68"/>
        <v>0</v>
      </c>
      <c r="M205" s="8">
        <f>'book indtastning'!J204</f>
        <v>0</v>
      </c>
      <c r="N205" s="105">
        <f t="shared" si="77"/>
        <v>925</v>
      </c>
      <c r="O205" s="82">
        <f t="shared" si="69"/>
        <v>0</v>
      </c>
      <c r="P205" s="82">
        <f>H205*(statestik!$G$14-statestik!$G$12)</f>
        <v>0</v>
      </c>
      <c r="Q205" s="82">
        <f t="shared" si="70"/>
        <v>0</v>
      </c>
      <c r="R205" s="95">
        <f t="shared" si="71"/>
        <v>0</v>
      </c>
      <c r="S205" s="67"/>
      <c r="T205" s="233">
        <f t="shared" si="79"/>
        <v>1025</v>
      </c>
      <c r="U205" s="70">
        <f t="shared" si="72"/>
        <v>0</v>
      </c>
      <c r="V205" s="70">
        <f>H205*(statestik!$E$14-statestik!$E$12)</f>
        <v>0</v>
      </c>
      <c r="W205" s="70">
        <f t="shared" si="73"/>
        <v>0</v>
      </c>
      <c r="X205" s="67" t="e">
        <f>'book indtastning'!M204</f>
        <v>#REF!</v>
      </c>
      <c r="Y205" s="234">
        <f t="shared" si="80"/>
        <v>925</v>
      </c>
      <c r="Z205" s="94">
        <f t="shared" si="74"/>
        <v>0</v>
      </c>
      <c r="AA205" s="74">
        <f>H205*(statestik!$G$14-statestik!$G$12)</f>
        <v>0</v>
      </c>
      <c r="AB205" s="95">
        <f t="shared" si="75"/>
        <v>0</v>
      </c>
      <c r="AC205" s="94" t="e">
        <f t="shared" si="76"/>
        <v>#REF!</v>
      </c>
      <c r="AD205" s="80">
        <f>'book indtastning'!O204</f>
        <v>0</v>
      </c>
      <c r="AE205" s="80">
        <f>'book indtastning'!P204</f>
        <v>0</v>
      </c>
      <c r="AF205" s="7"/>
      <c r="AG205" s="8"/>
      <c r="AH205" s="76"/>
      <c r="AI205" s="9"/>
      <c r="AJ205" s="16"/>
      <c r="AK205" s="78"/>
      <c r="AL205" s="10"/>
      <c r="AM205" s="12"/>
      <c r="AN205" s="15"/>
      <c r="AO205" s="14"/>
      <c r="AP205" s="11"/>
      <c r="AQ205" s="10"/>
      <c r="AR205" s="10"/>
      <c r="AS205" s="10"/>
    </row>
    <row r="206" spans="1:45" x14ac:dyDescent="0.35">
      <c r="A206" s="8">
        <f>'book indtastning'!A205</f>
        <v>0</v>
      </c>
      <c r="B206" s="6">
        <v>204</v>
      </c>
      <c r="C206" s="6">
        <f>'book indtastning'!C205</f>
        <v>0</v>
      </c>
      <c r="D206" s="17">
        <f>'book indtastning'!T205</f>
        <v>0</v>
      </c>
      <c r="E206" s="17">
        <f>'book indtastning'!G205</f>
        <v>0</v>
      </c>
      <c r="F206" s="92">
        <f t="shared" si="64"/>
        <v>45453</v>
      </c>
      <c r="G206" s="92">
        <f t="shared" si="65"/>
        <v>0</v>
      </c>
      <c r="H206" s="92">
        <f t="shared" si="66"/>
        <v>0</v>
      </c>
      <c r="I206" s="106">
        <f t="shared" si="78"/>
        <v>1025</v>
      </c>
      <c r="J206" s="81">
        <f t="shared" si="67"/>
        <v>0</v>
      </c>
      <c r="K206" s="93">
        <f>H206*(statestik!$E$14-statestik!$E$12)</f>
        <v>0</v>
      </c>
      <c r="L206" s="93">
        <f t="shared" si="68"/>
        <v>0</v>
      </c>
      <c r="M206" s="8">
        <f>'book indtastning'!J205</f>
        <v>0</v>
      </c>
      <c r="N206" s="105">
        <f t="shared" si="77"/>
        <v>925</v>
      </c>
      <c r="O206" s="82">
        <f t="shared" si="69"/>
        <v>0</v>
      </c>
      <c r="P206" s="82">
        <f>H206*(statestik!$G$14-statestik!$G$12)</f>
        <v>0</v>
      </c>
      <c r="Q206" s="82">
        <f t="shared" si="70"/>
        <v>0</v>
      </c>
      <c r="R206" s="95">
        <f t="shared" si="71"/>
        <v>0</v>
      </c>
      <c r="S206" s="67"/>
      <c r="T206" s="233">
        <f t="shared" si="79"/>
        <v>1025</v>
      </c>
      <c r="U206" s="70">
        <f t="shared" si="72"/>
        <v>0</v>
      </c>
      <c r="V206" s="70">
        <f>H206*(statestik!$E$14-statestik!$E$12)</f>
        <v>0</v>
      </c>
      <c r="W206" s="70">
        <f t="shared" si="73"/>
        <v>0</v>
      </c>
      <c r="X206" s="67" t="e">
        <f>'book indtastning'!M205</f>
        <v>#REF!</v>
      </c>
      <c r="Y206" s="234">
        <f t="shared" si="80"/>
        <v>925</v>
      </c>
      <c r="Z206" s="94">
        <f t="shared" si="74"/>
        <v>0</v>
      </c>
      <c r="AA206" s="74">
        <f>H206*(statestik!$G$14-statestik!$G$12)</f>
        <v>0</v>
      </c>
      <c r="AB206" s="95">
        <f t="shared" si="75"/>
        <v>0</v>
      </c>
      <c r="AC206" s="94" t="e">
        <f t="shared" si="76"/>
        <v>#REF!</v>
      </c>
      <c r="AD206" s="80">
        <f>'book indtastning'!O205</f>
        <v>0</v>
      </c>
      <c r="AE206" s="80">
        <f>'book indtastning'!P205</f>
        <v>0</v>
      </c>
      <c r="AF206" s="7"/>
      <c r="AG206" s="8"/>
      <c r="AH206" s="76"/>
      <c r="AI206" s="9"/>
      <c r="AJ206" s="16"/>
      <c r="AK206" s="78"/>
      <c r="AL206" s="10"/>
      <c r="AM206" s="12"/>
      <c r="AN206" s="15"/>
      <c r="AO206" s="14"/>
      <c r="AP206" s="11"/>
      <c r="AQ206" s="10"/>
      <c r="AR206" s="10"/>
      <c r="AS206" s="10"/>
    </row>
    <row r="207" spans="1:45" x14ac:dyDescent="0.35">
      <c r="A207" s="8">
        <f>'book indtastning'!A206</f>
        <v>0</v>
      </c>
      <c r="B207" s="6">
        <v>205</v>
      </c>
      <c r="C207" s="6">
        <f>'book indtastning'!C206</f>
        <v>0</v>
      </c>
      <c r="D207" s="17">
        <f>'book indtastning'!T206</f>
        <v>0</v>
      </c>
      <c r="E207" s="17">
        <f>'book indtastning'!G206</f>
        <v>0</v>
      </c>
      <c r="F207" s="92">
        <f t="shared" si="64"/>
        <v>45453</v>
      </c>
      <c r="G207" s="92">
        <f t="shared" si="65"/>
        <v>0</v>
      </c>
      <c r="H207" s="92">
        <f t="shared" si="66"/>
        <v>0</v>
      </c>
      <c r="I207" s="106">
        <f t="shared" si="78"/>
        <v>1025</v>
      </c>
      <c r="J207" s="81">
        <f t="shared" si="67"/>
        <v>0</v>
      </c>
      <c r="K207" s="93">
        <f>H207*(statestik!$E$14-statestik!$E$12)</f>
        <v>0</v>
      </c>
      <c r="L207" s="93">
        <f t="shared" si="68"/>
        <v>0</v>
      </c>
      <c r="M207" s="8">
        <f>'book indtastning'!J206</f>
        <v>0</v>
      </c>
      <c r="N207" s="105">
        <f t="shared" si="77"/>
        <v>925</v>
      </c>
      <c r="O207" s="82">
        <f t="shared" si="69"/>
        <v>0</v>
      </c>
      <c r="P207" s="82">
        <f>H207*(statestik!$G$14-statestik!$G$12)</f>
        <v>0</v>
      </c>
      <c r="Q207" s="82">
        <f t="shared" si="70"/>
        <v>0</v>
      </c>
      <c r="R207" s="95">
        <f t="shared" si="71"/>
        <v>0</v>
      </c>
      <c r="S207" s="67"/>
      <c r="T207" s="233">
        <f t="shared" si="79"/>
        <v>1025</v>
      </c>
      <c r="U207" s="70">
        <f t="shared" si="72"/>
        <v>0</v>
      </c>
      <c r="V207" s="70">
        <f>H207*(statestik!$E$14-statestik!$E$12)</f>
        <v>0</v>
      </c>
      <c r="W207" s="70">
        <f t="shared" si="73"/>
        <v>0</v>
      </c>
      <c r="X207" s="67" t="e">
        <f>'book indtastning'!M206</f>
        <v>#REF!</v>
      </c>
      <c r="Y207" s="234">
        <f t="shared" si="80"/>
        <v>925</v>
      </c>
      <c r="Z207" s="94">
        <f t="shared" si="74"/>
        <v>0</v>
      </c>
      <c r="AA207" s="74">
        <f>H207*(statestik!$G$14-statestik!$G$12)</f>
        <v>0</v>
      </c>
      <c r="AB207" s="95">
        <f t="shared" si="75"/>
        <v>0</v>
      </c>
      <c r="AC207" s="94" t="e">
        <f t="shared" si="76"/>
        <v>#REF!</v>
      </c>
      <c r="AD207" s="80">
        <f>'book indtastning'!O206</f>
        <v>0</v>
      </c>
      <c r="AE207" s="80">
        <f>'book indtastning'!P206</f>
        <v>0</v>
      </c>
      <c r="AF207" s="7"/>
      <c r="AG207" s="8"/>
      <c r="AH207" s="76"/>
      <c r="AI207" s="9"/>
      <c r="AJ207" s="16"/>
      <c r="AK207" s="78"/>
      <c r="AL207" s="10"/>
      <c r="AM207" s="12"/>
      <c r="AN207" s="15"/>
      <c r="AO207" s="14"/>
      <c r="AP207" s="11"/>
      <c r="AQ207" s="10"/>
      <c r="AR207" s="10"/>
      <c r="AS207" s="10"/>
    </row>
    <row r="208" spans="1:45" x14ac:dyDescent="0.35">
      <c r="A208" s="8">
        <f>'book indtastning'!A207</f>
        <v>0</v>
      </c>
      <c r="B208" s="6">
        <v>206</v>
      </c>
      <c r="C208" s="6">
        <f>'book indtastning'!C207</f>
        <v>0</v>
      </c>
      <c r="D208" s="17">
        <f>'book indtastning'!T207</f>
        <v>0</v>
      </c>
      <c r="E208" s="17">
        <f>'book indtastning'!G207</f>
        <v>0</v>
      </c>
      <c r="F208" s="92">
        <f t="shared" si="64"/>
        <v>45453</v>
      </c>
      <c r="G208" s="92">
        <f t="shared" si="65"/>
        <v>0</v>
      </c>
      <c r="H208" s="92">
        <f t="shared" si="66"/>
        <v>0</v>
      </c>
      <c r="I208" s="106">
        <f t="shared" si="78"/>
        <v>1025</v>
      </c>
      <c r="J208" s="81">
        <f t="shared" si="67"/>
        <v>0</v>
      </c>
      <c r="K208" s="93">
        <f>H208*(statestik!$E$14-statestik!$E$12)</f>
        <v>0</v>
      </c>
      <c r="L208" s="93">
        <f t="shared" si="68"/>
        <v>0</v>
      </c>
      <c r="M208" s="8">
        <f>'book indtastning'!J207</f>
        <v>0</v>
      </c>
      <c r="N208" s="105">
        <f t="shared" si="77"/>
        <v>925</v>
      </c>
      <c r="O208" s="82">
        <f t="shared" si="69"/>
        <v>0</v>
      </c>
      <c r="P208" s="82">
        <f>H208*(statestik!$G$14-statestik!$G$12)</f>
        <v>0</v>
      </c>
      <c r="Q208" s="82">
        <f t="shared" si="70"/>
        <v>0</v>
      </c>
      <c r="R208" s="95">
        <f t="shared" si="71"/>
        <v>0</v>
      </c>
      <c r="S208" s="67"/>
      <c r="T208" s="233">
        <f t="shared" si="79"/>
        <v>1025</v>
      </c>
      <c r="U208" s="70">
        <f t="shared" si="72"/>
        <v>0</v>
      </c>
      <c r="V208" s="70">
        <f>H208*(statestik!$E$14-statestik!$E$12)</f>
        <v>0</v>
      </c>
      <c r="W208" s="70">
        <f t="shared" si="73"/>
        <v>0</v>
      </c>
      <c r="X208" s="67" t="e">
        <f>'book indtastning'!M207</f>
        <v>#REF!</v>
      </c>
      <c r="Y208" s="234">
        <f t="shared" si="80"/>
        <v>925</v>
      </c>
      <c r="Z208" s="94">
        <f t="shared" si="74"/>
        <v>0</v>
      </c>
      <c r="AA208" s="74">
        <f>H208*(statestik!$G$14-statestik!$G$12)</f>
        <v>0</v>
      </c>
      <c r="AB208" s="95">
        <f t="shared" si="75"/>
        <v>0</v>
      </c>
      <c r="AC208" s="94" t="e">
        <f t="shared" si="76"/>
        <v>#REF!</v>
      </c>
      <c r="AD208" s="80">
        <f>'book indtastning'!O207</f>
        <v>0</v>
      </c>
      <c r="AE208" s="80">
        <f>'book indtastning'!P207</f>
        <v>0</v>
      </c>
      <c r="AF208" s="7"/>
      <c r="AG208" s="8"/>
      <c r="AH208" s="76"/>
      <c r="AI208" s="9"/>
      <c r="AJ208" s="16"/>
      <c r="AK208" s="78"/>
      <c r="AL208" s="10"/>
      <c r="AM208" s="12"/>
      <c r="AN208" s="15"/>
      <c r="AO208" s="14"/>
      <c r="AP208" s="11"/>
      <c r="AQ208" s="10"/>
      <c r="AR208" s="10"/>
      <c r="AS208" s="10"/>
    </row>
    <row r="209" spans="2:31" x14ac:dyDescent="0.35">
      <c r="B209" s="6">
        <v>207</v>
      </c>
      <c r="D209" s="17">
        <f>'book indtastning'!T208</f>
        <v>0</v>
      </c>
      <c r="E209" s="17">
        <f>'book indtastning'!G208</f>
        <v>0</v>
      </c>
      <c r="F209" s="92">
        <f t="shared" si="64"/>
        <v>45453</v>
      </c>
      <c r="G209" s="92">
        <f t="shared" si="65"/>
        <v>0</v>
      </c>
      <c r="H209" s="92">
        <f t="shared" si="66"/>
        <v>0</v>
      </c>
      <c r="I209" s="106">
        <f t="shared" si="78"/>
        <v>1025</v>
      </c>
      <c r="J209" s="81">
        <f t="shared" si="67"/>
        <v>0</v>
      </c>
      <c r="K209" s="93">
        <f>H209*(statestik!$E$14-statestik!$E$12)</f>
        <v>0</v>
      </c>
      <c r="L209" s="93">
        <f t="shared" si="68"/>
        <v>0</v>
      </c>
      <c r="M209" s="8">
        <f>'book indtastning'!J208</f>
        <v>0</v>
      </c>
      <c r="N209" s="105">
        <f t="shared" si="77"/>
        <v>925</v>
      </c>
      <c r="O209" s="82">
        <f t="shared" si="69"/>
        <v>0</v>
      </c>
      <c r="P209" s="82">
        <f>H209*(statestik!$G$14-statestik!$G$12)</f>
        <v>0</v>
      </c>
      <c r="Q209" s="82">
        <f t="shared" si="70"/>
        <v>0</v>
      </c>
      <c r="R209" s="95">
        <f t="shared" si="71"/>
        <v>0</v>
      </c>
      <c r="S209" s="67"/>
      <c r="T209" s="233">
        <f t="shared" si="79"/>
        <v>1025</v>
      </c>
      <c r="U209" s="70">
        <f t="shared" si="72"/>
        <v>0</v>
      </c>
      <c r="V209" s="70">
        <f>H209*(statestik!$E$14-statestik!$E$12)</f>
        <v>0</v>
      </c>
      <c r="W209" s="70">
        <f t="shared" si="73"/>
        <v>0</v>
      </c>
      <c r="X209" s="67" t="e">
        <f>'book indtastning'!M208</f>
        <v>#REF!</v>
      </c>
      <c r="Y209" s="234">
        <f t="shared" si="80"/>
        <v>925</v>
      </c>
      <c r="Z209" s="94">
        <f t="shared" si="74"/>
        <v>0</v>
      </c>
      <c r="AA209" s="74">
        <f>H209*(statestik!$G$14-statestik!$G$12)</f>
        <v>0</v>
      </c>
      <c r="AB209" s="95">
        <f t="shared" si="75"/>
        <v>0</v>
      </c>
      <c r="AC209" s="94" t="e">
        <f t="shared" si="76"/>
        <v>#REF!</v>
      </c>
      <c r="AD209" s="80">
        <f>'book indtastning'!O208</f>
        <v>0</v>
      </c>
      <c r="AE209" s="80">
        <f>'book indtastning'!P208</f>
        <v>0</v>
      </c>
    </row>
    <row r="210" spans="2:31" x14ac:dyDescent="0.35">
      <c r="B210" s="6">
        <v>208</v>
      </c>
      <c r="D210" s="17">
        <f>'book indtastning'!T209</f>
        <v>0</v>
      </c>
      <c r="E210" s="17">
        <f>'book indtastning'!G209</f>
        <v>0</v>
      </c>
      <c r="F210" s="92">
        <f t="shared" si="64"/>
        <v>45453</v>
      </c>
      <c r="G210" s="92">
        <f t="shared" si="65"/>
        <v>0</v>
      </c>
      <c r="H210" s="92">
        <f t="shared" si="66"/>
        <v>0</v>
      </c>
      <c r="I210" s="106">
        <f t="shared" si="78"/>
        <v>1025</v>
      </c>
      <c r="J210" s="81">
        <f t="shared" si="67"/>
        <v>0</v>
      </c>
      <c r="K210" s="93">
        <f>H210*(statestik!$E$14-statestik!$E$12)</f>
        <v>0</v>
      </c>
      <c r="L210" s="93">
        <f t="shared" si="68"/>
        <v>0</v>
      </c>
      <c r="M210" s="8">
        <f>'book indtastning'!J209</f>
        <v>0</v>
      </c>
      <c r="N210" s="105">
        <f t="shared" si="77"/>
        <v>925</v>
      </c>
      <c r="O210" s="82">
        <f t="shared" si="69"/>
        <v>0</v>
      </c>
      <c r="P210" s="82">
        <f>H210*(statestik!$G$14-statestik!$G$12)</f>
        <v>0</v>
      </c>
      <c r="Q210" s="82">
        <f t="shared" si="70"/>
        <v>0</v>
      </c>
      <c r="R210" s="95">
        <f t="shared" si="71"/>
        <v>0</v>
      </c>
      <c r="S210" s="67"/>
      <c r="T210" s="233">
        <f t="shared" si="79"/>
        <v>1025</v>
      </c>
      <c r="U210" s="70">
        <f t="shared" si="72"/>
        <v>0</v>
      </c>
      <c r="V210" s="70">
        <f>H210*(statestik!$E$14-statestik!$E$12)</f>
        <v>0</v>
      </c>
      <c r="W210" s="70">
        <f t="shared" si="73"/>
        <v>0</v>
      </c>
      <c r="X210" s="67" t="e">
        <f>'book indtastning'!M209</f>
        <v>#REF!</v>
      </c>
      <c r="Y210" s="234">
        <f t="shared" si="80"/>
        <v>925</v>
      </c>
      <c r="Z210" s="94">
        <f t="shared" si="74"/>
        <v>0</v>
      </c>
      <c r="AA210" s="74">
        <f>H210*(statestik!$G$14-statestik!$G$12)</f>
        <v>0</v>
      </c>
      <c r="AB210" s="95">
        <f t="shared" si="75"/>
        <v>0</v>
      </c>
      <c r="AC210" s="94" t="e">
        <f t="shared" si="76"/>
        <v>#REF!</v>
      </c>
      <c r="AD210" s="80">
        <f>'book indtastning'!O209</f>
        <v>0</v>
      </c>
      <c r="AE210" s="80">
        <f>'book indtastning'!P209</f>
        <v>0</v>
      </c>
    </row>
    <row r="211" spans="2:31" x14ac:dyDescent="0.35">
      <c r="B211" s="6">
        <v>209</v>
      </c>
      <c r="D211" s="17">
        <f>'book indtastning'!T210</f>
        <v>0</v>
      </c>
      <c r="E211" s="17">
        <f>'book indtastning'!G210</f>
        <v>0</v>
      </c>
      <c r="F211" s="92">
        <f t="shared" si="64"/>
        <v>45453</v>
      </c>
      <c r="G211" s="92">
        <f t="shared" si="65"/>
        <v>0</v>
      </c>
      <c r="H211" s="92">
        <f t="shared" si="66"/>
        <v>0</v>
      </c>
      <c r="I211" s="106">
        <f t="shared" si="78"/>
        <v>1025</v>
      </c>
      <c r="J211" s="81">
        <f t="shared" si="67"/>
        <v>0</v>
      </c>
      <c r="K211" s="93">
        <f>H211*(statestik!$E$14-statestik!$E$12)</f>
        <v>0</v>
      </c>
      <c r="L211" s="93">
        <f t="shared" si="68"/>
        <v>0</v>
      </c>
      <c r="M211" s="8">
        <f>'book indtastning'!J210</f>
        <v>0</v>
      </c>
      <c r="N211" s="105">
        <f t="shared" si="77"/>
        <v>925</v>
      </c>
      <c r="O211" s="82">
        <f t="shared" si="69"/>
        <v>0</v>
      </c>
      <c r="P211" s="82">
        <f>H211*(statestik!$G$14-statestik!$G$12)</f>
        <v>0</v>
      </c>
      <c r="Q211" s="82">
        <f t="shared" si="70"/>
        <v>0</v>
      </c>
      <c r="R211" s="95">
        <f t="shared" si="71"/>
        <v>0</v>
      </c>
      <c r="S211" s="67"/>
      <c r="T211" s="233">
        <f t="shared" si="79"/>
        <v>1025</v>
      </c>
      <c r="U211" s="70">
        <f t="shared" si="72"/>
        <v>0</v>
      </c>
      <c r="V211" s="70">
        <f>H211*(statestik!$E$14-statestik!$E$12)</f>
        <v>0</v>
      </c>
      <c r="W211" s="70">
        <f t="shared" si="73"/>
        <v>0</v>
      </c>
      <c r="X211" s="67" t="e">
        <f>'book indtastning'!M210</f>
        <v>#REF!</v>
      </c>
      <c r="Y211" s="234">
        <f t="shared" si="80"/>
        <v>925</v>
      </c>
      <c r="Z211" s="94">
        <f t="shared" si="74"/>
        <v>0</v>
      </c>
      <c r="AA211" s="74">
        <f>H211*(statestik!$G$14-statestik!$G$12)</f>
        <v>0</v>
      </c>
      <c r="AB211" s="95">
        <f t="shared" si="75"/>
        <v>0</v>
      </c>
      <c r="AC211" s="94" t="e">
        <f t="shared" si="76"/>
        <v>#REF!</v>
      </c>
      <c r="AD211" s="80">
        <f>'book indtastning'!O210</f>
        <v>0</v>
      </c>
      <c r="AE211" s="80">
        <f>'book indtastning'!P210</f>
        <v>0</v>
      </c>
    </row>
    <row r="212" spans="2:31" x14ac:dyDescent="0.35">
      <c r="B212" s="6">
        <v>210</v>
      </c>
      <c r="D212" s="17">
        <f>'book indtastning'!T211</f>
        <v>0</v>
      </c>
      <c r="E212" s="17">
        <f>'book indtastning'!G211</f>
        <v>0</v>
      </c>
      <c r="F212" s="92">
        <f t="shared" ref="F212" si="81">IF(AD212&lt;$F$2,$F$2-AD212,0)</f>
        <v>45453</v>
      </c>
      <c r="G212" s="92">
        <f t="shared" ref="G212" si="82">IF(AE212&gt;$G$2,AE212-$G$2,0)</f>
        <v>0</v>
      </c>
      <c r="H212" s="92">
        <f t="shared" ref="H212" si="83">IF((F212+G212)&gt;D212,D212,F212+G212)</f>
        <v>0</v>
      </c>
      <c r="I212" s="106">
        <f t="shared" si="78"/>
        <v>1025</v>
      </c>
      <c r="J212" s="81">
        <f t="shared" ref="J212" si="84">D212*I212</f>
        <v>0</v>
      </c>
      <c r="K212" s="93">
        <f>H212*(statestik!$E$14-statestik!$E$12)</f>
        <v>0</v>
      </c>
      <c r="L212" s="93">
        <f t="shared" ref="L212" si="85">J212-K212</f>
        <v>0</v>
      </c>
      <c r="M212" s="8">
        <f>'book indtastning'!J211</f>
        <v>0</v>
      </c>
      <c r="N212" s="105">
        <f t="shared" si="77"/>
        <v>925</v>
      </c>
      <c r="O212" s="82">
        <f t="shared" ref="O212" si="86">D212*N212</f>
        <v>0</v>
      </c>
      <c r="P212" s="82">
        <f>H212*(statestik!$G$14-statestik!$G$12)</f>
        <v>0</v>
      </c>
      <c r="Q212" s="82">
        <f t="shared" ref="Q212" si="87">O212-P212</f>
        <v>0</v>
      </c>
      <c r="R212" s="95">
        <f t="shared" ref="R212" si="88">IF(M212=$R$2,Q212,L212)</f>
        <v>0</v>
      </c>
      <c r="S212" s="67"/>
      <c r="T212" s="233">
        <f t="shared" si="79"/>
        <v>1025</v>
      </c>
      <c r="U212" s="70">
        <f t="shared" ref="U212" si="89">D212*T212</f>
        <v>0</v>
      </c>
      <c r="V212" s="70">
        <f>H212*(statestik!$E$14-statestik!$E$12)</f>
        <v>0</v>
      </c>
      <c r="W212" s="70">
        <f t="shared" ref="W212" si="90">U212-V212</f>
        <v>0</v>
      </c>
      <c r="X212" s="67">
        <f>'book indtastning'!M211</f>
        <v>0</v>
      </c>
      <c r="Y212" s="234">
        <f t="shared" si="80"/>
        <v>925</v>
      </c>
      <c r="Z212" s="94">
        <f t="shared" ref="Z212" si="91">D212*Y212</f>
        <v>0</v>
      </c>
      <c r="AA212" s="74">
        <f>H212*(statestik!$G$14-statestik!$G$12)</f>
        <v>0</v>
      </c>
      <c r="AB212" s="95">
        <f t="shared" ref="AB212" si="92">Z212-AA212</f>
        <v>0</v>
      </c>
      <c r="AC212" s="94">
        <f t="shared" ref="AC212" si="93">IF(X212=$AC$2,AB212,W212)</f>
        <v>0</v>
      </c>
      <c r="AD212" s="80">
        <f>'book indtastning'!O211</f>
        <v>0</v>
      </c>
      <c r="AE212" s="80">
        <f>'book indtastning'!P211</f>
        <v>0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S190"/>
  <sheetViews>
    <sheetView workbookViewId="0"/>
  </sheetViews>
  <sheetFormatPr defaultColWidth="8.81640625" defaultRowHeight="14.5" x14ac:dyDescent="0.35"/>
  <cols>
    <col min="1" max="1" width="4.453125" style="1" customWidth="1"/>
    <col min="2" max="2" width="8.81640625" style="1"/>
    <col min="3" max="3" width="23.1796875" bestFit="1" customWidth="1"/>
    <col min="4" max="4" width="9.453125" bestFit="1" customWidth="1"/>
    <col min="5" max="5" width="19.54296875" customWidth="1"/>
    <col min="6" max="6" width="11.81640625" bestFit="1" customWidth="1"/>
    <col min="7" max="7" width="11.81640625" style="4" bestFit="1" customWidth="1"/>
    <col min="8" max="8" width="22.1796875" bestFit="1" customWidth="1"/>
    <col min="9" max="9" width="16.81640625" style="42" bestFit="1" customWidth="1"/>
    <col min="17" max="17" width="17.81640625" customWidth="1"/>
    <col min="18" max="18" width="19.1796875" customWidth="1"/>
    <col min="19" max="19" width="11.453125" bestFit="1" customWidth="1"/>
  </cols>
  <sheetData>
    <row r="1" spans="1:19" x14ac:dyDescent="0.35">
      <c r="A1" s="8" t="s">
        <v>347</v>
      </c>
      <c r="B1" s="8" t="s">
        <v>348</v>
      </c>
      <c r="C1" s="6" t="s">
        <v>1</v>
      </c>
      <c r="D1" s="6" t="s">
        <v>404</v>
      </c>
      <c r="E1" s="6" t="s">
        <v>405</v>
      </c>
      <c r="F1" s="6" t="s">
        <v>406</v>
      </c>
      <c r="G1" s="9" t="s">
        <v>407</v>
      </c>
      <c r="H1" s="32" t="s">
        <v>408</v>
      </c>
      <c r="I1" s="181" t="s">
        <v>409</v>
      </c>
      <c r="J1" s="32" t="s">
        <v>410</v>
      </c>
      <c r="L1" t="s">
        <v>377</v>
      </c>
      <c r="M1" t="s">
        <v>378</v>
      </c>
      <c r="N1" t="s">
        <v>379</v>
      </c>
      <c r="O1" t="s">
        <v>380</v>
      </c>
      <c r="P1" t="s">
        <v>411</v>
      </c>
      <c r="Q1" s="182">
        <v>43580</v>
      </c>
      <c r="R1" s="182">
        <v>43616</v>
      </c>
      <c r="S1" s="4">
        <f>SUM(L2:L190)</f>
        <v>0</v>
      </c>
    </row>
    <row r="2" spans="1:19" x14ac:dyDescent="0.35">
      <c r="A2" s="8">
        <f>'book indtastning'!A2</f>
        <v>0</v>
      </c>
      <c r="B2" s="8">
        <f>'book indtastning'!B2</f>
        <v>1</v>
      </c>
      <c r="C2" s="6" t="str">
        <f>'book indtastning'!C2</f>
        <v>Gitte Bernhard</v>
      </c>
      <c r="D2" s="6"/>
      <c r="E2" s="6"/>
      <c r="F2" s="29">
        <f>Database!R2</f>
        <v>0</v>
      </c>
      <c r="G2" s="33"/>
      <c r="H2" s="29">
        <f>'booking nr'!AM3</f>
        <v>0</v>
      </c>
      <c r="I2" s="42">
        <f>Database!C2</f>
        <v>45502</v>
      </c>
      <c r="J2">
        <f>IF(F2&gt;0,F2,0)</f>
        <v>0</v>
      </c>
      <c r="L2">
        <f>IF(($Q$1&lt;I2)*AND(I2&lt;$Q$2),J2,0)</f>
        <v>0</v>
      </c>
      <c r="M2">
        <f>IF($Q$2&lt;=I2*AND(I2&lt;=$R$2),J2,0)</f>
        <v>0</v>
      </c>
      <c r="N2">
        <f>IF($Q$3&lt;=I2*AND(I2&lt;=$R$3),J2,0)</f>
        <v>0</v>
      </c>
      <c r="O2">
        <f>IF($Q$4&lt;=I2*AND(I2&lt;=$R$4),J2,0)</f>
        <v>0</v>
      </c>
      <c r="P2">
        <f>IF($Q$5&lt;=I2*AND(I2&lt;=$R$5),J2,0)</f>
        <v>0</v>
      </c>
      <c r="Q2" s="182">
        <v>43617</v>
      </c>
      <c r="R2" s="182">
        <v>43646</v>
      </c>
      <c r="S2" s="4">
        <f>SUM(M2:M190)</f>
        <v>0</v>
      </c>
    </row>
    <row r="3" spans="1:19" x14ac:dyDescent="0.35">
      <c r="A3" s="8">
        <f>'book indtastning'!A3</f>
        <v>0</v>
      </c>
      <c r="B3" s="8">
        <f>'book indtastning'!B3</f>
        <v>2</v>
      </c>
      <c r="C3" s="6" t="str">
        <f>'book indtastning'!C3</f>
        <v xml:space="preserve">Henrik </v>
      </c>
      <c r="D3" s="6"/>
      <c r="E3" s="6"/>
      <c r="F3" s="29">
        <f>Database!R3</f>
        <v>0</v>
      </c>
      <c r="G3" s="33"/>
      <c r="H3" s="29">
        <f>'booking nr'!AM4</f>
        <v>0</v>
      </c>
      <c r="I3" s="42">
        <f>Database!C3</f>
        <v>45417</v>
      </c>
      <c r="J3">
        <f t="shared" ref="J3:J66" si="0">IF(F3&gt;0,F3,0)</f>
        <v>0</v>
      </c>
      <c r="L3">
        <f t="shared" ref="L3:L66" si="1">IF(($Q$1&lt;I3)*AND(I3&lt;$Q$2),J3,0)</f>
        <v>0</v>
      </c>
      <c r="M3">
        <f t="shared" ref="M3:M66" si="2">IF($Q$2&lt;=I3*AND(I3&lt;=$R$2),J3,0)</f>
        <v>0</v>
      </c>
      <c r="N3">
        <f t="shared" ref="N3:N66" si="3">IF($Q$3&lt;=I3*AND(I3&lt;=$R$3),J3,0)</f>
        <v>0</v>
      </c>
      <c r="O3">
        <f t="shared" ref="O3:O66" si="4">IF($Q$4&lt;=I3*AND(I3&lt;=$R$4),J3,0)</f>
        <v>0</v>
      </c>
      <c r="P3">
        <f t="shared" ref="P3:P66" si="5">IF($Q$5&lt;=I3*AND(I3&lt;=$R$5),J3,0)</f>
        <v>0</v>
      </c>
      <c r="Q3" s="182">
        <v>43647</v>
      </c>
      <c r="R3" s="182">
        <v>43677</v>
      </c>
      <c r="S3" s="4">
        <f>SUM(N2:N190)</f>
        <v>0</v>
      </c>
    </row>
    <row r="4" spans="1:19" x14ac:dyDescent="0.35">
      <c r="A4" s="8">
        <f>'book indtastning'!A4</f>
        <v>0</v>
      </c>
      <c r="B4" s="8">
        <f>'book indtastning'!B4</f>
        <v>3</v>
      </c>
      <c r="C4" s="6" t="str">
        <f>'book indtastning'!C4</f>
        <v xml:space="preserve">Henrik </v>
      </c>
      <c r="D4" s="6"/>
      <c r="E4" s="6"/>
      <c r="F4" s="29">
        <f>Database!R4</f>
        <v>0</v>
      </c>
      <c r="G4" s="33"/>
      <c r="H4" s="29">
        <f>'booking nr'!AM5</f>
        <v>0</v>
      </c>
      <c r="I4" s="42">
        <f>Database!C4</f>
        <v>45487</v>
      </c>
      <c r="J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 s="182">
        <v>43678</v>
      </c>
      <c r="R4" s="182">
        <v>43708</v>
      </c>
      <c r="S4" s="4">
        <f>SUM(O2:O190)</f>
        <v>0</v>
      </c>
    </row>
    <row r="5" spans="1:19" x14ac:dyDescent="0.35">
      <c r="A5" s="8">
        <f>'book indtastning'!A5</f>
        <v>0</v>
      </c>
      <c r="B5" s="8">
        <f>'book indtastning'!B5</f>
        <v>4</v>
      </c>
      <c r="C5" s="6" t="str">
        <f>'book indtastning'!C5</f>
        <v>Susanne &amp; Erik xx</v>
      </c>
      <c r="D5" s="6"/>
      <c r="E5" s="6"/>
      <c r="F5" s="29">
        <f>Database!R5</f>
        <v>0</v>
      </c>
      <c r="G5" s="33"/>
      <c r="H5" s="29">
        <f>'booking nr'!AM6</f>
        <v>0</v>
      </c>
      <c r="I5" s="42">
        <f>Database!C5</f>
        <v>45479</v>
      </c>
      <c r="J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 s="182">
        <v>43709</v>
      </c>
      <c r="R5" s="182">
        <v>43748</v>
      </c>
      <c r="S5" s="4">
        <f>SUM(P2:P190)</f>
        <v>0</v>
      </c>
    </row>
    <row r="6" spans="1:19" x14ac:dyDescent="0.35">
      <c r="A6" s="8">
        <f>'book indtastning'!A6</f>
        <v>0</v>
      </c>
      <c r="B6" s="8">
        <f>'book indtastning'!B6</f>
        <v>5</v>
      </c>
      <c r="C6" s="6" t="str">
        <f>'book indtastning'!C6</f>
        <v>Sonja Schulz</v>
      </c>
      <c r="D6" s="6"/>
      <c r="E6" s="6"/>
      <c r="F6" s="29">
        <f>Database!R6</f>
        <v>0</v>
      </c>
      <c r="G6" s="33"/>
      <c r="H6" s="29">
        <f>'booking nr'!AM7</f>
        <v>0</v>
      </c>
      <c r="I6" s="42">
        <f>Database!C6</f>
        <v>45563</v>
      </c>
      <c r="J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9" x14ac:dyDescent="0.35">
      <c r="A7" s="8">
        <f>'book indtastning'!A7</f>
        <v>0</v>
      </c>
      <c r="B7" s="8">
        <f>'book indtastning'!B7</f>
        <v>6</v>
      </c>
      <c r="C7" s="6" t="str">
        <f>'book indtastning'!C7</f>
        <v>Nulle &amp;co</v>
      </c>
      <c r="D7" s="6"/>
      <c r="E7" s="6"/>
      <c r="F7" s="29">
        <f>Database!R7</f>
        <v>0</v>
      </c>
      <c r="G7" s="33"/>
      <c r="H7" s="29">
        <f>'booking nr'!AM8</f>
        <v>0</v>
      </c>
      <c r="I7" s="42">
        <f>Database!C7</f>
        <v>45461</v>
      </c>
      <c r="J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9" x14ac:dyDescent="0.35">
      <c r="A8" s="8">
        <f>'book indtastning'!A8</f>
        <v>0</v>
      </c>
      <c r="B8" s="8">
        <f>'book indtastning'!B8</f>
        <v>7</v>
      </c>
      <c r="C8" s="6" t="str">
        <f>'book indtastning'!C8</f>
        <v>Ralf Redlich &amp; co</v>
      </c>
      <c r="D8" s="6"/>
      <c r="E8" s="6"/>
      <c r="F8" s="29">
        <f>Database!R8</f>
        <v>0</v>
      </c>
      <c r="G8" s="33"/>
      <c r="H8" s="29">
        <f>'booking nr'!AM9</f>
        <v>0</v>
      </c>
      <c r="I8" s="42">
        <f>Database!C8</f>
        <v>45460</v>
      </c>
      <c r="J8">
        <f t="shared" si="0"/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</row>
    <row r="9" spans="1:19" x14ac:dyDescent="0.35">
      <c r="A9" s="8">
        <f>'book indtastning'!A9</f>
        <v>0</v>
      </c>
      <c r="B9" s="8">
        <f>'book indtastning'!B9</f>
        <v>8</v>
      </c>
      <c r="C9" s="6" t="str">
        <f>'book indtastning'!C9</f>
        <v>Louise Hj Krøjgaard</v>
      </c>
      <c r="D9" s="6"/>
      <c r="E9" s="6"/>
      <c r="F9" s="29">
        <f>Database!R9</f>
        <v>0</v>
      </c>
      <c r="G9" s="33"/>
      <c r="H9" s="29">
        <f>'booking nr'!AM10</f>
        <v>0</v>
      </c>
      <c r="I9" s="42">
        <f>Database!C9</f>
        <v>45480</v>
      </c>
      <c r="J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9" x14ac:dyDescent="0.35">
      <c r="A10" s="8">
        <f>'book indtastning'!A10</f>
        <v>0</v>
      </c>
      <c r="B10" s="8">
        <f>'book indtastning'!B10</f>
        <v>9</v>
      </c>
      <c r="C10" s="6" t="str">
        <f>'book indtastning'!C10</f>
        <v>Maria Aa Løvenstrøm</v>
      </c>
      <c r="D10" s="6"/>
      <c r="E10" s="6"/>
      <c r="F10" s="29">
        <f>Database!R10</f>
        <v>0</v>
      </c>
      <c r="G10" s="33"/>
      <c r="H10" s="29">
        <f>'booking nr'!AM11</f>
        <v>0</v>
      </c>
      <c r="I10" s="42">
        <f>Database!C10</f>
        <v>45519</v>
      </c>
      <c r="J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9" x14ac:dyDescent="0.35">
      <c r="A11" s="8">
        <f>'book indtastning'!A11</f>
        <v>0</v>
      </c>
      <c r="B11" s="8">
        <f>'book indtastning'!B11</f>
        <v>10</v>
      </c>
      <c r="C11" s="6" t="str">
        <f>'book indtastning'!C11</f>
        <v>Anette Jeppesen</v>
      </c>
      <c r="D11" s="6"/>
      <c r="E11" s="6"/>
      <c r="F11" s="29">
        <f>Database!R11</f>
        <v>0</v>
      </c>
      <c r="G11" s="33"/>
      <c r="H11" s="29">
        <f>'booking nr'!AM12</f>
        <v>0</v>
      </c>
      <c r="I11" s="42">
        <f>Database!C11</f>
        <v>45427</v>
      </c>
      <c r="J11">
        <f t="shared" si="0"/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9" x14ac:dyDescent="0.35">
      <c r="A12" s="8">
        <f>'book indtastning'!A12</f>
        <v>0</v>
      </c>
      <c r="B12" s="8">
        <f>'book indtastning'!B12</f>
        <v>11</v>
      </c>
      <c r="C12" s="6" t="str">
        <f>'book indtastning'!C12</f>
        <v>Brian Skov</v>
      </c>
      <c r="D12" s="6"/>
      <c r="E12" s="6"/>
      <c r="F12" s="29">
        <f>Database!R12</f>
        <v>0</v>
      </c>
      <c r="G12" s="33"/>
      <c r="H12" s="29">
        <f>'booking nr'!AM13</f>
        <v>0</v>
      </c>
      <c r="I12" s="42">
        <f>Database!C12</f>
        <v>45473</v>
      </c>
      <c r="J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9" x14ac:dyDescent="0.35">
      <c r="A13" s="8">
        <f>'book indtastning'!A13</f>
        <v>0</v>
      </c>
      <c r="B13" s="8">
        <f>'book indtastning'!B13</f>
        <v>12</v>
      </c>
      <c r="C13" s="6" t="str">
        <f>'book indtastning'!C13</f>
        <v>Dorte Strøm</v>
      </c>
      <c r="D13" s="6"/>
      <c r="E13" s="6"/>
      <c r="F13" s="29">
        <f>Database!R13</f>
        <v>0</v>
      </c>
      <c r="G13" s="33"/>
      <c r="H13" s="29">
        <f>'booking nr'!AM14</f>
        <v>0</v>
      </c>
      <c r="I13" s="42">
        <f>Database!C13</f>
        <v>45553</v>
      </c>
      <c r="J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9" x14ac:dyDescent="0.35">
      <c r="A14" s="8">
        <f>'book indtastning'!A14</f>
        <v>0</v>
      </c>
      <c r="B14" s="8">
        <f>'book indtastning'!B14</f>
        <v>13</v>
      </c>
      <c r="C14" s="6" t="str">
        <f>'book indtastning'!C14</f>
        <v>Niels E Rasmussen</v>
      </c>
      <c r="D14" s="6"/>
      <c r="E14" s="6"/>
      <c r="F14" s="29">
        <f>Database!R14</f>
        <v>0</v>
      </c>
      <c r="G14" s="33"/>
      <c r="H14" s="29">
        <f>'booking nr'!AM15</f>
        <v>0</v>
      </c>
      <c r="I14" s="42">
        <f>Database!C14</f>
        <v>45423</v>
      </c>
      <c r="J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9" x14ac:dyDescent="0.35">
      <c r="A15" s="8">
        <f>'book indtastning'!A15</f>
        <v>0</v>
      </c>
      <c r="B15" s="8">
        <f>'book indtastning'!B15</f>
        <v>14</v>
      </c>
      <c r="C15" s="6" t="str">
        <f>'book indtastning'!C15</f>
        <v>Ingo Krug &amp; Marie-Cathrine</v>
      </c>
      <c r="D15" s="6"/>
      <c r="E15" s="6"/>
      <c r="F15" s="29">
        <f>Database!R15</f>
        <v>0</v>
      </c>
      <c r="G15" s="33"/>
      <c r="H15" s="29">
        <f>'booking nr'!AM16</f>
        <v>0</v>
      </c>
      <c r="I15" s="42">
        <f>Database!C15</f>
        <v>45486</v>
      </c>
      <c r="J15">
        <f t="shared" si="0"/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</row>
    <row r="16" spans="1:19" x14ac:dyDescent="0.35">
      <c r="A16" s="8">
        <f>'book indtastning'!A16</f>
        <v>0</v>
      </c>
      <c r="B16" s="8">
        <f>'book indtastning'!B16</f>
        <v>15</v>
      </c>
      <c r="C16" s="6" t="str">
        <f>'book indtastning'!C16</f>
        <v>Jan &amp; Mette Gubbertsen</v>
      </c>
      <c r="D16" s="6"/>
      <c r="E16" s="6"/>
      <c r="F16" s="29">
        <f>Database!R16</f>
        <v>0</v>
      </c>
      <c r="G16" s="33"/>
      <c r="H16" s="29">
        <f>'booking nr'!AM17</f>
        <v>0</v>
      </c>
      <c r="I16" s="42">
        <f>Database!C16</f>
        <v>45483</v>
      </c>
      <c r="J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x14ac:dyDescent="0.35">
      <c r="A17" s="8">
        <f>'book indtastning'!A17</f>
        <v>0</v>
      </c>
      <c r="B17" s="8">
        <f>'book indtastning'!B17</f>
        <v>16</v>
      </c>
      <c r="C17" s="6" t="str">
        <f>'book indtastning'!C17</f>
        <v>Claus &amp; Ruth XX</v>
      </c>
      <c r="D17" s="6"/>
      <c r="E17" s="6"/>
      <c r="F17" s="29">
        <f>Database!R17</f>
        <v>0</v>
      </c>
      <c r="G17" s="33"/>
      <c r="H17" s="29">
        <f>'booking nr'!AM18</f>
        <v>0</v>
      </c>
      <c r="I17" s="42">
        <f>Database!C17</f>
        <v>45454</v>
      </c>
      <c r="J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</row>
    <row r="18" spans="1:16" x14ac:dyDescent="0.35">
      <c r="A18" s="8">
        <f>'book indtastning'!A18</f>
        <v>0</v>
      </c>
      <c r="B18" s="8">
        <f>'book indtastning'!B18</f>
        <v>17</v>
      </c>
      <c r="C18" s="6" t="str">
        <f>'book indtastning'!C18</f>
        <v>Lars Thaarbøl</v>
      </c>
      <c r="D18" s="6"/>
      <c r="E18" s="6"/>
      <c r="F18" s="29">
        <f>Database!R18</f>
        <v>0</v>
      </c>
      <c r="G18" s="33"/>
      <c r="H18" s="29">
        <f>'booking nr'!AM19</f>
        <v>0</v>
      </c>
      <c r="I18" s="42">
        <f>Database!C18</f>
        <v>45453</v>
      </c>
      <c r="J18">
        <f t="shared" si="0"/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 x14ac:dyDescent="0.35">
      <c r="A19" s="8">
        <f>'book indtastning'!A19</f>
        <v>0</v>
      </c>
      <c r="B19" s="8">
        <f>'book indtastning'!B19</f>
        <v>18</v>
      </c>
      <c r="C19" s="6" t="str">
        <f>'book indtastning'!C19</f>
        <v>Trine Baun</v>
      </c>
      <c r="D19" s="6"/>
      <c r="E19" s="6"/>
      <c r="F19" s="29">
        <f>Database!R19</f>
        <v>0</v>
      </c>
      <c r="G19" s="33"/>
      <c r="H19" s="29">
        <f>'booking nr'!AM20</f>
        <v>0</v>
      </c>
      <c r="I19" s="42">
        <f>Database!C19</f>
        <v>45519</v>
      </c>
      <c r="J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 x14ac:dyDescent="0.35">
      <c r="A20" s="8">
        <f>'book indtastning'!A20</f>
        <v>0</v>
      </c>
      <c r="B20" s="8">
        <f>'book indtastning'!B20</f>
        <v>19</v>
      </c>
      <c r="C20" s="6" t="str">
        <f>'book indtastning'!C20</f>
        <v>Hanne Rene</v>
      </c>
      <c r="D20" s="6"/>
      <c r="E20" s="6"/>
      <c r="F20" s="29">
        <f>Database!R20</f>
        <v>0</v>
      </c>
      <c r="G20" s="33"/>
      <c r="H20" s="29">
        <f>'booking nr'!AM21</f>
        <v>0</v>
      </c>
      <c r="I20" s="42">
        <f>Database!C20</f>
        <v>45454</v>
      </c>
      <c r="J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 x14ac:dyDescent="0.35">
      <c r="A21" s="8">
        <f>'book indtastning'!A21</f>
        <v>0</v>
      </c>
      <c r="B21" s="8">
        <f>'book indtastning'!B21</f>
        <v>20</v>
      </c>
      <c r="C21" s="6" t="str">
        <f>'book indtastning'!C21</f>
        <v>Grete Bossenmeyer</v>
      </c>
      <c r="D21" s="6"/>
      <c r="E21" s="6"/>
      <c r="F21" s="29">
        <f>Database!R21</f>
        <v>0</v>
      </c>
      <c r="G21" s="33"/>
      <c r="H21" s="29">
        <f>'booking nr'!AM22</f>
        <v>0</v>
      </c>
      <c r="I21" s="42">
        <f>Database!C21</f>
        <v>45452</v>
      </c>
      <c r="J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 x14ac:dyDescent="0.35">
      <c r="A22" s="8">
        <f>'book indtastning'!A22</f>
        <v>0</v>
      </c>
      <c r="B22" s="8">
        <f>'book indtastning'!B22</f>
        <v>21</v>
      </c>
      <c r="C22" s="6" t="str">
        <f>'book indtastning'!C22</f>
        <v>Bo &amp; Janne Rosschou</v>
      </c>
      <c r="D22" s="6"/>
      <c r="E22" s="6"/>
      <c r="F22" s="29">
        <f>Database!R22</f>
        <v>0</v>
      </c>
      <c r="G22" s="33"/>
      <c r="H22" s="29">
        <f>'booking nr'!AM23</f>
        <v>0</v>
      </c>
      <c r="I22" s="42">
        <f>Database!C22</f>
        <v>45454</v>
      </c>
      <c r="J22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 x14ac:dyDescent="0.35">
      <c r="A23" s="8">
        <f>'book indtastning'!A23</f>
        <v>0</v>
      </c>
      <c r="B23" s="8">
        <f>'book indtastning'!B23</f>
        <v>22</v>
      </c>
      <c r="C23" s="6" t="str">
        <f>'book indtastning'!C23</f>
        <v>Peter Rademacher</v>
      </c>
      <c r="D23" s="6"/>
      <c r="E23" s="6"/>
      <c r="F23" s="29">
        <f>Database!R23</f>
        <v>0</v>
      </c>
      <c r="G23" s="33"/>
      <c r="H23" s="29">
        <f>'booking nr'!AM24</f>
        <v>0</v>
      </c>
      <c r="I23" s="42">
        <f>Database!C23</f>
        <v>45435</v>
      </c>
      <c r="J23">
        <f t="shared" si="0"/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</row>
    <row r="24" spans="1:16" x14ac:dyDescent="0.35">
      <c r="A24" s="8">
        <f>'book indtastning'!A24</f>
        <v>0</v>
      </c>
      <c r="B24" s="8">
        <f>'book indtastning'!B24</f>
        <v>23</v>
      </c>
      <c r="C24" s="6" t="str">
        <f>'book indtastning'!C24</f>
        <v>Cecilia B. lofgren</v>
      </c>
      <c r="D24" s="6"/>
      <c r="E24" s="6"/>
      <c r="F24" s="29">
        <f>Database!R24</f>
        <v>0</v>
      </c>
      <c r="G24" s="33"/>
      <c r="H24" s="29">
        <f>'booking nr'!AM25</f>
        <v>0</v>
      </c>
      <c r="I24" s="42">
        <f>Database!C24</f>
        <v>45495</v>
      </c>
      <c r="J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</row>
    <row r="25" spans="1:16" x14ac:dyDescent="0.35">
      <c r="A25" s="8">
        <f>'book indtastning'!A25</f>
        <v>0</v>
      </c>
      <c r="B25" s="8">
        <f>'book indtastning'!B25</f>
        <v>24</v>
      </c>
      <c r="C25" s="6" t="str">
        <f>'book indtastning'!C25</f>
        <v>Patrik Widstrand</v>
      </c>
      <c r="D25" s="6"/>
      <c r="E25" s="6"/>
      <c r="F25" s="29">
        <f>Database!R25</f>
        <v>0</v>
      </c>
      <c r="G25" s="33"/>
      <c r="H25" s="29">
        <f>'booking nr'!AM26</f>
        <v>0</v>
      </c>
      <c r="I25" s="42">
        <f>Database!C25</f>
        <v>45500</v>
      </c>
      <c r="J25">
        <f t="shared" si="0"/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 x14ac:dyDescent="0.35">
      <c r="A26" s="8">
        <f>'book indtastning'!A26</f>
        <v>0</v>
      </c>
      <c r="B26" s="8">
        <f>'book indtastning'!B26</f>
        <v>25</v>
      </c>
      <c r="C26" s="6" t="str">
        <f>'book indtastning'!C26</f>
        <v>Janne Malberg</v>
      </c>
      <c r="D26" s="6"/>
      <c r="E26" s="6"/>
      <c r="F26" s="29">
        <f>Database!R26</f>
        <v>0</v>
      </c>
      <c r="G26" s="33"/>
      <c r="H26" s="29">
        <f>'booking nr'!AM27</f>
        <v>0</v>
      </c>
      <c r="I26" s="42">
        <f>Database!C26</f>
        <v>45421</v>
      </c>
      <c r="J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 x14ac:dyDescent="0.35">
      <c r="A27" s="8">
        <f>'book indtastning'!A27</f>
        <v>0</v>
      </c>
      <c r="B27" s="8">
        <f>'book indtastning'!B27</f>
        <v>26</v>
      </c>
      <c r="C27" s="6" t="str">
        <f>'book indtastning'!C27</f>
        <v>Jonasen Maibrith</v>
      </c>
      <c r="D27" s="6"/>
      <c r="E27" s="6"/>
      <c r="F27" s="29">
        <f>Database!R27</f>
        <v>0</v>
      </c>
      <c r="G27" s="33"/>
      <c r="H27" s="29">
        <f>'booking nr'!AM28</f>
        <v>0</v>
      </c>
      <c r="I27" s="42">
        <f>Database!C27</f>
        <v>45446</v>
      </c>
      <c r="J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</row>
    <row r="28" spans="1:16" x14ac:dyDescent="0.35">
      <c r="A28" s="8">
        <f>'book indtastning'!A28</f>
        <v>0</v>
      </c>
      <c r="B28" s="8">
        <f>'book indtastning'!B28</f>
        <v>27</v>
      </c>
      <c r="C28" s="6" t="str">
        <f>'book indtastning'!C28</f>
        <v>Tina Kisbye</v>
      </c>
      <c r="D28" s="6"/>
      <c r="E28" s="6"/>
      <c r="F28" s="29">
        <f>Database!R28</f>
        <v>0</v>
      </c>
      <c r="G28" s="33"/>
      <c r="H28" s="29">
        <f>'booking nr'!AM29</f>
        <v>0</v>
      </c>
      <c r="I28" s="42">
        <f>Database!C28</f>
        <v>45421</v>
      </c>
      <c r="J28">
        <f t="shared" si="0"/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</row>
    <row r="29" spans="1:16" x14ac:dyDescent="0.35">
      <c r="A29" s="8">
        <f>'book indtastning'!A29</f>
        <v>0</v>
      </c>
      <c r="B29" s="8">
        <f>'book indtastning'!B29</f>
        <v>28</v>
      </c>
      <c r="C29" s="6" t="str">
        <f>'book indtastning'!C29</f>
        <v>Sigrid &amp; Yngvar Helvik</v>
      </c>
      <c r="D29" s="6"/>
      <c r="E29" s="6"/>
      <c r="F29" s="29">
        <f>Database!R29</f>
        <v>0</v>
      </c>
      <c r="G29" s="33"/>
      <c r="H29" s="29">
        <f>'booking nr'!AM30</f>
        <v>0</v>
      </c>
      <c r="I29" s="42">
        <f>Database!C29</f>
        <v>45434</v>
      </c>
      <c r="J29">
        <f t="shared" si="0"/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 x14ac:dyDescent="0.35">
      <c r="A30" s="8">
        <f>'book indtastning'!A30</f>
        <v>0</v>
      </c>
      <c r="B30" s="8">
        <f>'book indtastning'!B30</f>
        <v>29</v>
      </c>
      <c r="C30" s="6" t="str">
        <f>'book indtastning'!C30</f>
        <v>Stine Brehmer</v>
      </c>
      <c r="D30" s="6"/>
      <c r="E30" s="6"/>
      <c r="F30" s="29">
        <f>Database!R30</f>
        <v>0</v>
      </c>
      <c r="G30" s="33"/>
      <c r="H30" s="29">
        <f>'booking nr'!AM31</f>
        <v>0</v>
      </c>
      <c r="I30" s="42">
        <f>Database!C30</f>
        <v>45519</v>
      </c>
      <c r="J30">
        <f t="shared" si="0"/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</row>
    <row r="31" spans="1:16" x14ac:dyDescent="0.35">
      <c r="A31" s="8">
        <f>'book indtastning'!A31</f>
        <v>0</v>
      </c>
      <c r="B31" s="8">
        <f>'book indtastning'!B31</f>
        <v>30</v>
      </c>
      <c r="C31" s="6" t="str">
        <f>'book indtastning'!C31</f>
        <v>Claus Brunings-Hansen</v>
      </c>
      <c r="D31" s="6"/>
      <c r="E31" s="6"/>
      <c r="F31" s="29">
        <f>Database!R31</f>
        <v>0</v>
      </c>
      <c r="G31" s="33"/>
      <c r="H31" s="29">
        <f>'booking nr'!AM32</f>
        <v>0</v>
      </c>
      <c r="I31" s="42">
        <f>Database!C31</f>
        <v>45475</v>
      </c>
      <c r="J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 x14ac:dyDescent="0.35">
      <c r="A32" s="8">
        <f>'book indtastning'!A32</f>
        <v>0</v>
      </c>
      <c r="B32" s="8">
        <f>'book indtastning'!B32</f>
        <v>31</v>
      </c>
      <c r="C32" s="6" t="str">
        <f>'book indtastning'!C32</f>
        <v>Camilla Lorqvist</v>
      </c>
      <c r="D32" s="6"/>
      <c r="E32" s="6"/>
      <c r="F32" s="29">
        <f>Database!R32</f>
        <v>0</v>
      </c>
      <c r="G32" s="33"/>
      <c r="H32" s="29">
        <f>'booking nr'!AM33</f>
        <v>0</v>
      </c>
      <c r="I32" s="42">
        <f>Database!C32</f>
        <v>45462</v>
      </c>
      <c r="J32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</row>
    <row r="33" spans="1:16" x14ac:dyDescent="0.35">
      <c r="A33" s="8">
        <f>'book indtastning'!A33</f>
        <v>0</v>
      </c>
      <c r="B33" s="8">
        <f>'book indtastning'!B33</f>
        <v>32</v>
      </c>
      <c r="C33" s="6" t="str">
        <f>'book indtastning'!C33</f>
        <v>Jutta Kugler</v>
      </c>
      <c r="D33" s="6"/>
      <c r="E33" s="6"/>
      <c r="F33" s="29">
        <f>Database!R33</f>
        <v>0</v>
      </c>
      <c r="G33" s="33"/>
      <c r="H33" s="29">
        <f>'booking nr'!AM34</f>
        <v>0</v>
      </c>
      <c r="I33" s="42">
        <f>Database!C33</f>
        <v>45465</v>
      </c>
      <c r="J33">
        <f t="shared" si="0"/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 x14ac:dyDescent="0.35">
      <c r="A34" s="8">
        <f>'book indtastning'!A34</f>
        <v>0</v>
      </c>
      <c r="B34" s="8">
        <f>'book indtastning'!B34</f>
        <v>33</v>
      </c>
      <c r="C34" s="6" t="str">
        <f>'book indtastning'!C34</f>
        <v>Slawomir Zacharek</v>
      </c>
      <c r="D34" s="6"/>
      <c r="E34" s="6"/>
      <c r="F34" s="29">
        <f>Database!R34</f>
        <v>0</v>
      </c>
      <c r="G34" s="33"/>
      <c r="H34" s="29">
        <f>'booking nr'!AM35</f>
        <v>0</v>
      </c>
      <c r="I34" s="42">
        <f>Database!C34</f>
        <v>45474</v>
      </c>
      <c r="J34">
        <f t="shared" si="0"/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 x14ac:dyDescent="0.35">
      <c r="A35" s="8">
        <f>'book indtastning'!A35</f>
        <v>0</v>
      </c>
      <c r="B35" s="8">
        <f>'book indtastning'!B35</f>
        <v>34</v>
      </c>
      <c r="C35" s="6" t="str">
        <f>'book indtastning'!C35</f>
        <v>Mikael Holst</v>
      </c>
      <c r="D35" s="6"/>
      <c r="E35" s="6"/>
      <c r="F35" s="29">
        <f>Database!R35</f>
        <v>0</v>
      </c>
      <c r="G35" s="33"/>
      <c r="H35" s="29">
        <f>'booking nr'!AM36</f>
        <v>0</v>
      </c>
      <c r="I35" s="42">
        <f>Database!C35</f>
        <v>45513</v>
      </c>
      <c r="J35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</row>
    <row r="36" spans="1:16" x14ac:dyDescent="0.35">
      <c r="A36" s="8">
        <f>'book indtastning'!A36</f>
        <v>0</v>
      </c>
      <c r="B36" s="8">
        <f>'book indtastning'!B36</f>
        <v>35</v>
      </c>
      <c r="C36" s="6" t="str">
        <f>'book indtastning'!C36</f>
        <v>Kaj Hansen</v>
      </c>
      <c r="D36" s="6"/>
      <c r="E36" s="6"/>
      <c r="F36" s="29">
        <f>Database!R36</f>
        <v>0</v>
      </c>
      <c r="G36" s="33"/>
      <c r="H36" s="29">
        <f>'booking nr'!AM37</f>
        <v>0</v>
      </c>
      <c r="I36" s="42">
        <f>Database!C36</f>
        <v>45454</v>
      </c>
      <c r="J36">
        <f t="shared" si="0"/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</row>
    <row r="37" spans="1:16" x14ac:dyDescent="0.35">
      <c r="A37" s="8">
        <f>'book indtastning'!A37</f>
        <v>0</v>
      </c>
      <c r="B37" s="8">
        <f>'book indtastning'!B37</f>
        <v>36</v>
      </c>
      <c r="C37" s="6" t="str">
        <f>'book indtastning'!C37</f>
        <v>camilla Hertz Dalsjø</v>
      </c>
      <c r="D37" s="6"/>
      <c r="E37" s="6"/>
      <c r="F37" s="29">
        <f>Database!R37</f>
        <v>0</v>
      </c>
      <c r="G37" s="33"/>
      <c r="H37" s="29">
        <f>'booking nr'!AM38</f>
        <v>0</v>
      </c>
      <c r="I37" s="42">
        <f>Database!C37</f>
        <v>45516</v>
      </c>
      <c r="J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 x14ac:dyDescent="0.35">
      <c r="A38" s="8">
        <f>'book indtastning'!A38</f>
        <v>0</v>
      </c>
      <c r="B38" s="8">
        <f>'book indtastning'!B38</f>
        <v>37</v>
      </c>
      <c r="C38" s="6" t="str">
        <f>'book indtastning'!C38</f>
        <v>Renee Lentonsson</v>
      </c>
      <c r="D38" s="6"/>
      <c r="E38" s="6"/>
      <c r="F38" s="29">
        <f>Database!R38</f>
        <v>0</v>
      </c>
      <c r="G38" s="33"/>
      <c r="H38" s="29">
        <f>'booking nr'!AM39</f>
        <v>0</v>
      </c>
      <c r="I38" s="42">
        <f>Database!C38</f>
        <v>45529</v>
      </c>
      <c r="J38">
        <f t="shared" si="0"/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 x14ac:dyDescent="0.35">
      <c r="A39" s="8">
        <f>'book indtastning'!A39</f>
        <v>0</v>
      </c>
      <c r="B39" s="8">
        <f>'book indtastning'!B39</f>
        <v>38</v>
      </c>
      <c r="C39" s="6" t="str">
        <f>'book indtastning'!C39</f>
        <v>Arne &amp; Birgitta Sahlstedt</v>
      </c>
      <c r="D39" s="6"/>
      <c r="E39" s="6"/>
      <c r="F39" s="29">
        <f>Database!R39</f>
        <v>0</v>
      </c>
      <c r="G39" s="33"/>
      <c r="H39" s="29">
        <f>'booking nr'!AM40</f>
        <v>0</v>
      </c>
      <c r="I39" s="42">
        <f>Database!C39</f>
        <v>45446</v>
      </c>
      <c r="J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</row>
    <row r="40" spans="1:16" x14ac:dyDescent="0.35">
      <c r="A40" s="8">
        <f>'book indtastning'!A40</f>
        <v>0</v>
      </c>
      <c r="B40" s="8">
        <f>'book indtastning'!B40</f>
        <v>39</v>
      </c>
      <c r="C40" s="6" t="str">
        <f>'book indtastning'!C40</f>
        <v>Silvia-Elke Knaack</v>
      </c>
      <c r="D40" s="6"/>
      <c r="E40" s="6"/>
      <c r="F40" s="29">
        <f>Database!R40</f>
        <v>0</v>
      </c>
      <c r="G40" s="33"/>
      <c r="H40" s="29">
        <f>'booking nr'!AM41</f>
        <v>0</v>
      </c>
      <c r="I40" s="42">
        <f>Database!C40</f>
        <v>45442</v>
      </c>
      <c r="J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 x14ac:dyDescent="0.35">
      <c r="A41" s="8">
        <f>'book indtastning'!A41</f>
        <v>0</v>
      </c>
      <c r="B41" s="8">
        <f>'book indtastning'!B41</f>
        <v>40</v>
      </c>
      <c r="C41" s="6" t="str">
        <f>'book indtastning'!C41</f>
        <v>Petra Wiesmann-Trawny</v>
      </c>
      <c r="D41" s="6"/>
      <c r="E41" s="6"/>
      <c r="F41" s="29">
        <f>Database!R41</f>
        <v>0</v>
      </c>
      <c r="G41" s="33"/>
      <c r="H41" s="29">
        <f>'booking nr'!AM42</f>
        <v>0</v>
      </c>
      <c r="I41" s="42">
        <f>Database!C41</f>
        <v>45488</v>
      </c>
      <c r="J41">
        <f t="shared" si="0"/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 x14ac:dyDescent="0.35">
      <c r="A42" s="8">
        <f>'book indtastning'!A42</f>
        <v>0</v>
      </c>
      <c r="B42" s="8">
        <f>'book indtastning'!B42</f>
        <v>41</v>
      </c>
      <c r="C42" s="6" t="str">
        <f>'book indtastning'!C42</f>
        <v>Inge &amp; Stig Prehn</v>
      </c>
      <c r="D42" s="6"/>
      <c r="E42" s="6"/>
      <c r="F42" s="29">
        <f>Database!R42</f>
        <v>0</v>
      </c>
      <c r="G42" s="33"/>
      <c r="H42" s="29">
        <f>'booking nr'!AM43</f>
        <v>0</v>
      </c>
      <c r="I42" s="42">
        <f>Database!C42</f>
        <v>45448</v>
      </c>
      <c r="J42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 x14ac:dyDescent="0.35">
      <c r="A43" s="8">
        <f>'book indtastning'!A43</f>
        <v>0</v>
      </c>
      <c r="B43" s="8">
        <f>'book indtastning'!B43</f>
        <v>42</v>
      </c>
      <c r="C43" s="6" t="str">
        <f>'book indtastning'!C43</f>
        <v>Klaus Høybye</v>
      </c>
      <c r="D43" s="6"/>
      <c r="E43" s="6"/>
      <c r="F43" s="29">
        <f>Database!R43</f>
        <v>0</v>
      </c>
      <c r="G43" s="33"/>
      <c r="H43" s="29">
        <f>'booking nr'!AM44</f>
        <v>0</v>
      </c>
      <c r="I43" s="42">
        <f>Database!C43</f>
        <v>45486</v>
      </c>
      <c r="J43">
        <f t="shared" si="0"/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 x14ac:dyDescent="0.35">
      <c r="A44" s="8">
        <f>'book indtastning'!A44</f>
        <v>0</v>
      </c>
      <c r="B44" s="8">
        <f>'book indtastning'!B44</f>
        <v>43</v>
      </c>
      <c r="C44" s="6" t="str">
        <f>'book indtastning'!C44</f>
        <v>Tina Degn</v>
      </c>
      <c r="D44" s="6"/>
      <c r="E44" s="6"/>
      <c r="F44" s="29">
        <f>Database!R44</f>
        <v>0</v>
      </c>
      <c r="G44" s="33"/>
      <c r="H44" s="29">
        <f>'booking nr'!AM45</f>
        <v>0</v>
      </c>
      <c r="I44" s="42">
        <f>Database!C44</f>
        <v>45472</v>
      </c>
      <c r="J4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 x14ac:dyDescent="0.35">
      <c r="A45" s="8">
        <f>'book indtastning'!A45</f>
        <v>0</v>
      </c>
      <c r="B45" s="8">
        <f>'book indtastning'!B45</f>
        <v>44</v>
      </c>
      <c r="C45" s="6" t="str">
        <f>'book indtastning'!C45</f>
        <v>Vinnie Krogh</v>
      </c>
      <c r="D45" s="6"/>
      <c r="E45" s="6"/>
      <c r="F45" s="29">
        <f>Database!R45</f>
        <v>0</v>
      </c>
      <c r="G45" s="33"/>
      <c r="H45" s="29">
        <f>'booking nr'!AM46</f>
        <v>0</v>
      </c>
      <c r="I45" s="42">
        <f>Database!C45</f>
        <v>45446</v>
      </c>
      <c r="J45">
        <f t="shared" si="0"/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 x14ac:dyDescent="0.35">
      <c r="A46" s="8">
        <f>'book indtastning'!A46</f>
        <v>0</v>
      </c>
      <c r="B46" s="8">
        <f>'book indtastning'!B46</f>
        <v>45</v>
      </c>
      <c r="C46" s="6" t="str">
        <f>'book indtastning'!C46</f>
        <v>Karin Meixner</v>
      </c>
      <c r="D46" s="6"/>
      <c r="E46" s="6"/>
      <c r="F46" s="29">
        <f>Database!R46</f>
        <v>0</v>
      </c>
      <c r="G46" s="33"/>
      <c r="H46" s="29">
        <f>'booking nr'!AM47</f>
        <v>0</v>
      </c>
      <c r="I46" s="42">
        <f>Database!C46</f>
        <v>45439</v>
      </c>
      <c r="J46">
        <f t="shared" si="0"/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 x14ac:dyDescent="0.35">
      <c r="A47" s="8">
        <f>'book indtastning'!A47</f>
        <v>0</v>
      </c>
      <c r="B47" s="8">
        <f>'book indtastning'!B47</f>
        <v>46</v>
      </c>
      <c r="C47" s="6" t="str">
        <f>'book indtastning'!C47</f>
        <v>Susanne &amp; Martin Simonsen</v>
      </c>
      <c r="D47" s="6"/>
      <c r="E47" s="6"/>
      <c r="F47" s="29">
        <f>Database!R47</f>
        <v>0</v>
      </c>
      <c r="G47" s="33"/>
      <c r="H47" s="29">
        <f>'booking nr'!AM48</f>
        <v>0</v>
      </c>
      <c r="I47" s="42">
        <f>Database!C47</f>
        <v>45495</v>
      </c>
      <c r="J47">
        <f t="shared" si="0"/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 x14ac:dyDescent="0.35">
      <c r="A48" s="8">
        <f>'book indtastning'!A48</f>
        <v>0</v>
      </c>
      <c r="B48" s="8">
        <f>'book indtastning'!B48</f>
        <v>47</v>
      </c>
      <c r="C48" s="6" t="str">
        <f>'book indtastning'!C48</f>
        <v>Anne Braad</v>
      </c>
      <c r="D48" s="6"/>
      <c r="E48" s="6"/>
      <c r="F48" s="29">
        <f>Database!R48</f>
        <v>0</v>
      </c>
      <c r="G48" s="33"/>
      <c r="H48" s="29">
        <f>'booking nr'!AM49</f>
        <v>0</v>
      </c>
      <c r="I48" s="42">
        <f>Database!C48</f>
        <v>45495</v>
      </c>
      <c r="J48">
        <f t="shared" si="0"/>
        <v>0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 x14ac:dyDescent="0.35">
      <c r="A49" s="8">
        <f>'book indtastning'!A49</f>
        <v>0</v>
      </c>
      <c r="B49" s="8">
        <f>'book indtastning'!B49</f>
        <v>48</v>
      </c>
      <c r="C49" s="6" t="str">
        <f>'book indtastning'!C49</f>
        <v>Jan &amp; Pia Andersen</v>
      </c>
      <c r="D49" s="6"/>
      <c r="E49" s="6"/>
      <c r="F49" s="29">
        <f>Database!R49</f>
        <v>0</v>
      </c>
      <c r="G49" s="33"/>
      <c r="H49" s="29">
        <f>'booking nr'!AM50</f>
        <v>0</v>
      </c>
      <c r="I49" s="42">
        <f>Database!C49</f>
        <v>45467</v>
      </c>
      <c r="J49">
        <f t="shared" si="0"/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</row>
    <row r="50" spans="1:16" x14ac:dyDescent="0.35">
      <c r="A50" s="8">
        <f>'book indtastning'!A50</f>
        <v>0</v>
      </c>
      <c r="B50" s="8">
        <f>'book indtastning'!B50</f>
        <v>49</v>
      </c>
      <c r="C50" s="6" t="str">
        <f>'book indtastning'!C50</f>
        <v>Lars Diderrichsen</v>
      </c>
      <c r="D50" s="6"/>
      <c r="E50" s="6"/>
      <c r="F50" s="29">
        <f>Database!R50</f>
        <v>0</v>
      </c>
      <c r="G50" s="33"/>
      <c r="H50" s="29">
        <f>'booking nr'!AM51</f>
        <v>0</v>
      </c>
      <c r="I50" s="42">
        <f>Database!C50</f>
        <v>45494</v>
      </c>
      <c r="J50">
        <f t="shared" si="0"/>
        <v>0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 x14ac:dyDescent="0.35">
      <c r="A51" s="8">
        <f>'book indtastning'!A51</f>
        <v>0</v>
      </c>
      <c r="B51" s="8">
        <f>'book indtastning'!B51</f>
        <v>50</v>
      </c>
      <c r="C51" s="6" t="str">
        <f>'book indtastning'!C51</f>
        <v>Haye Westendorp</v>
      </c>
      <c r="D51" s="6"/>
      <c r="E51" s="6"/>
      <c r="F51" s="29">
        <f>Database!R51</f>
        <v>0</v>
      </c>
      <c r="G51" s="33"/>
      <c r="H51" s="29">
        <f>'booking nr'!AM52</f>
        <v>0</v>
      </c>
      <c r="I51" s="42">
        <f>Database!C51</f>
        <v>45511</v>
      </c>
      <c r="J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x14ac:dyDescent="0.35">
      <c r="A52" s="8">
        <f>'book indtastning'!A52</f>
        <v>0</v>
      </c>
      <c r="B52" s="8">
        <f>'book indtastning'!B52</f>
        <v>51</v>
      </c>
      <c r="C52" s="6" t="str">
        <f>'book indtastning'!C52</f>
        <v>Thibaut Mouly</v>
      </c>
      <c r="D52" s="6"/>
      <c r="E52" s="6"/>
      <c r="F52" s="29">
        <f>Database!R52</f>
        <v>0</v>
      </c>
      <c r="G52" s="33"/>
      <c r="H52" s="29">
        <f>'booking nr'!AM53</f>
        <v>0</v>
      </c>
      <c r="I52" s="42">
        <f>Database!C52</f>
        <v>45414</v>
      </c>
      <c r="J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 x14ac:dyDescent="0.35">
      <c r="A53" s="8">
        <f>'book indtastning'!A53</f>
        <v>0</v>
      </c>
      <c r="B53" s="8">
        <f>'book indtastning'!B53</f>
        <v>52</v>
      </c>
      <c r="C53" s="6" t="str">
        <f>'book indtastning'!C53</f>
        <v>Hans-Dieter Lange</v>
      </c>
      <c r="D53" s="6"/>
      <c r="E53" s="6"/>
      <c r="F53" s="29">
        <f>Database!R53</f>
        <v>0</v>
      </c>
      <c r="G53" s="33"/>
      <c r="H53" s="29">
        <f>'booking nr'!AM54</f>
        <v>0</v>
      </c>
      <c r="I53" s="42">
        <f>Database!C53</f>
        <v>45442</v>
      </c>
      <c r="J53">
        <f t="shared" si="0"/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 x14ac:dyDescent="0.35">
      <c r="A54" s="8">
        <f>'book indtastning'!A54</f>
        <v>0</v>
      </c>
      <c r="B54" s="8">
        <f>'book indtastning'!B54</f>
        <v>53</v>
      </c>
      <c r="C54" s="6" t="str">
        <f>'book indtastning'!C54</f>
        <v>Peter &amp; Meta Petersen</v>
      </c>
      <c r="D54" s="6"/>
      <c r="E54" s="6"/>
      <c r="F54" s="29">
        <f>Database!R54</f>
        <v>0</v>
      </c>
      <c r="G54" s="33"/>
      <c r="H54" s="29">
        <f>'booking nr'!AM55</f>
        <v>0</v>
      </c>
      <c r="I54" s="42">
        <f>Database!C54</f>
        <v>45434</v>
      </c>
      <c r="J54">
        <f t="shared" si="0"/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</row>
    <row r="55" spans="1:16" x14ac:dyDescent="0.35">
      <c r="A55" s="8">
        <f>'book indtastning'!A55</f>
        <v>0</v>
      </c>
      <c r="B55" s="8">
        <f>'book indtastning'!B55</f>
        <v>54</v>
      </c>
      <c r="C55" s="6" t="str">
        <f>'book indtastning'!C55</f>
        <v>Josepha Schettler</v>
      </c>
      <c r="D55" s="6"/>
      <c r="E55" s="6"/>
      <c r="F55" s="29">
        <f>Database!R55</f>
        <v>0</v>
      </c>
      <c r="G55" s="33"/>
      <c r="H55" s="29">
        <f>'booking nr'!AM56</f>
        <v>0</v>
      </c>
      <c r="I55" s="42">
        <f>Database!C55</f>
        <v>45439</v>
      </c>
      <c r="J55">
        <f t="shared" si="0"/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 x14ac:dyDescent="0.35">
      <c r="A56" s="8">
        <f>'book indtastning'!A56</f>
        <v>0</v>
      </c>
      <c r="B56" s="8">
        <f>'book indtastning'!B56</f>
        <v>55</v>
      </c>
      <c r="C56" s="6" t="str">
        <f>'book indtastning'!C56</f>
        <v>Lene Bysted</v>
      </c>
      <c r="D56" s="6"/>
      <c r="E56" s="6"/>
      <c r="F56" s="29">
        <f>Database!R56</f>
        <v>0</v>
      </c>
      <c r="G56" s="33"/>
      <c r="H56" s="29">
        <f>'booking nr'!AM57</f>
        <v>0</v>
      </c>
      <c r="I56" s="42">
        <f>Database!C56</f>
        <v>45432</v>
      </c>
      <c r="J56">
        <f t="shared" si="0"/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</row>
    <row r="57" spans="1:16" x14ac:dyDescent="0.35">
      <c r="A57" s="8">
        <f>'book indtastning'!A57</f>
        <v>0</v>
      </c>
      <c r="B57" s="8">
        <f>'book indtastning'!B57</f>
        <v>56</v>
      </c>
      <c r="C57" s="6" t="str">
        <f>'book indtastning'!C57</f>
        <v>Iben Munk</v>
      </c>
      <c r="D57" s="6"/>
      <c r="E57" s="6"/>
      <c r="F57" s="29">
        <f>Database!R57</f>
        <v>0</v>
      </c>
      <c r="G57" s="33"/>
      <c r="H57" s="29">
        <f>'booking nr'!AM58</f>
        <v>0</v>
      </c>
      <c r="I57" s="42">
        <f>Database!C57</f>
        <v>45516</v>
      </c>
      <c r="J57">
        <f t="shared" si="0"/>
        <v>0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 x14ac:dyDescent="0.35">
      <c r="A58" s="8">
        <f>'book indtastning'!A58</f>
        <v>0</v>
      </c>
      <c r="B58" s="8">
        <f>'book indtastning'!B58</f>
        <v>57</v>
      </c>
      <c r="C58" s="6" t="str">
        <f>'book indtastning'!C58</f>
        <v>Carsten &amp; Elly</v>
      </c>
      <c r="D58" s="6"/>
      <c r="E58" s="6"/>
      <c r="F58" s="29">
        <f>Database!R58</f>
        <v>0</v>
      </c>
      <c r="G58" s="33"/>
      <c r="H58" s="29">
        <f>'booking nr'!AM59</f>
        <v>0</v>
      </c>
      <c r="I58" s="42">
        <f>Database!C58</f>
        <v>45524</v>
      </c>
      <c r="J58">
        <f t="shared" si="0"/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 x14ac:dyDescent="0.35">
      <c r="A59" s="8">
        <f>'book indtastning'!A59</f>
        <v>0</v>
      </c>
      <c r="B59" s="8">
        <f>'book indtastning'!B59</f>
        <v>58</v>
      </c>
      <c r="C59" s="6" t="str">
        <f>'book indtastning'!C59</f>
        <v>Erik Friis &amp; Tove</v>
      </c>
      <c r="D59" s="6"/>
      <c r="E59" s="6"/>
      <c r="F59" s="29">
        <f>Database!R59</f>
        <v>0</v>
      </c>
      <c r="G59" s="33"/>
      <c r="H59" s="29">
        <f>'booking nr'!AM60</f>
        <v>0</v>
      </c>
      <c r="I59" s="42">
        <f>Database!C59</f>
        <v>45548</v>
      </c>
      <c r="J59">
        <f t="shared" si="0"/>
        <v>0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</row>
    <row r="60" spans="1:16" x14ac:dyDescent="0.35">
      <c r="A60" s="8">
        <f>'book indtastning'!A60</f>
        <v>0</v>
      </c>
      <c r="B60" s="8">
        <f>'book indtastning'!B60</f>
        <v>59</v>
      </c>
      <c r="C60" s="6" t="str">
        <f>'book indtastning'!C60</f>
        <v>Mette Thomsen</v>
      </c>
      <c r="D60" s="6"/>
      <c r="E60" s="6"/>
      <c r="F60" s="29">
        <f>Database!R60</f>
        <v>0</v>
      </c>
      <c r="G60" s="33"/>
      <c r="H60" s="29">
        <f>'booking nr'!AM61</f>
        <v>0</v>
      </c>
      <c r="I60" s="42">
        <f>Database!C60</f>
        <v>45492</v>
      </c>
      <c r="J60">
        <f t="shared" si="0"/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</row>
    <row r="61" spans="1:16" x14ac:dyDescent="0.35">
      <c r="A61" s="8">
        <f>'book indtastning'!A61</f>
        <v>0</v>
      </c>
      <c r="B61" s="8">
        <f>'book indtastning'!B61</f>
        <v>60</v>
      </c>
      <c r="C61" s="6" t="str">
        <f>'book indtastning'!C61</f>
        <v>Kjeld Vang-Olsen</v>
      </c>
      <c r="D61" s="6"/>
      <c r="E61" s="6"/>
      <c r="F61" s="29">
        <f>Database!R61</f>
        <v>0</v>
      </c>
      <c r="G61" s="33"/>
      <c r="H61" s="29">
        <f>'booking nr'!AM62</f>
        <v>0</v>
      </c>
      <c r="I61" s="42">
        <f>Database!C61</f>
        <v>45464</v>
      </c>
      <c r="J61">
        <f t="shared" si="0"/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</row>
    <row r="62" spans="1:16" x14ac:dyDescent="0.35">
      <c r="A62" s="8">
        <f>'book indtastning'!A62</f>
        <v>0</v>
      </c>
      <c r="B62" s="8">
        <f>'book indtastning'!B62</f>
        <v>61</v>
      </c>
      <c r="C62" s="6" t="str">
        <f>'book indtastning'!C62</f>
        <v>Mette Øster</v>
      </c>
      <c r="D62" s="6"/>
      <c r="E62" s="6"/>
      <c r="F62" s="29">
        <f>Database!R62</f>
        <v>0</v>
      </c>
      <c r="G62" s="33"/>
      <c r="H62" s="29">
        <f>'booking nr'!AM63</f>
        <v>0</v>
      </c>
      <c r="I62" s="42">
        <f>Database!C62</f>
        <v>45480</v>
      </c>
      <c r="J62">
        <f t="shared" si="0"/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 x14ac:dyDescent="0.35">
      <c r="A63" s="8">
        <f>'book indtastning'!A63</f>
        <v>0</v>
      </c>
      <c r="B63" s="8">
        <f>'book indtastning'!B63</f>
        <v>62</v>
      </c>
      <c r="C63" s="6" t="str">
        <f>'book indtastning'!C63</f>
        <v>Christer Johansson</v>
      </c>
      <c r="D63" s="6"/>
      <c r="E63" s="6"/>
      <c r="F63" s="29">
        <f>Database!R63</f>
        <v>0</v>
      </c>
      <c r="G63" s="33"/>
      <c r="H63" s="29">
        <f>'booking nr'!AM64</f>
        <v>0</v>
      </c>
      <c r="I63" s="42">
        <f>Database!C63</f>
        <v>45502</v>
      </c>
      <c r="J63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 x14ac:dyDescent="0.35">
      <c r="A64" s="8">
        <f>'book indtastning'!A64</f>
        <v>0</v>
      </c>
      <c r="B64" s="8">
        <f>'book indtastning'!B64</f>
        <v>63</v>
      </c>
      <c r="C64" s="6" t="str">
        <f>'book indtastning'!C64</f>
        <v>Lars Sørensen</v>
      </c>
      <c r="D64" s="6"/>
      <c r="E64" s="6"/>
      <c r="F64" s="29">
        <f>Database!R64</f>
        <v>0</v>
      </c>
      <c r="G64" s="33"/>
      <c r="H64" s="29">
        <f>'booking nr'!AM65</f>
        <v>0</v>
      </c>
      <c r="I64" s="42">
        <f>Database!C64</f>
        <v>45533</v>
      </c>
      <c r="J64">
        <f t="shared" si="0"/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</row>
    <row r="65" spans="1:16" x14ac:dyDescent="0.35">
      <c r="A65" s="8">
        <f>'book indtastning'!A65</f>
        <v>0</v>
      </c>
      <c r="B65" s="8">
        <f>'book indtastning'!B65</f>
        <v>64</v>
      </c>
      <c r="C65" s="6" t="str">
        <f>'book indtastning'!C65</f>
        <v>Maria Bendixø-Bendixen</v>
      </c>
      <c r="D65" s="6"/>
      <c r="E65" s="6"/>
      <c r="F65" s="29">
        <f>Database!R65</f>
        <v>0</v>
      </c>
      <c r="G65" s="33"/>
      <c r="H65" s="29">
        <f>'booking nr'!AM66</f>
        <v>0</v>
      </c>
      <c r="I65" s="42">
        <f>Database!C65</f>
        <v>45506</v>
      </c>
      <c r="J65">
        <f t="shared" si="0"/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 x14ac:dyDescent="0.35">
      <c r="A66" s="8">
        <f>'book indtastning'!A66</f>
        <v>0</v>
      </c>
      <c r="B66" s="8">
        <f>'book indtastning'!B66</f>
        <v>65</v>
      </c>
      <c r="C66" s="6" t="str">
        <f>'book indtastning'!C66</f>
        <v>Olaf Hannemann</v>
      </c>
      <c r="D66" s="6"/>
      <c r="E66" s="6"/>
      <c r="F66" s="29">
        <f>Database!R66</f>
        <v>0</v>
      </c>
      <c r="G66" s="33"/>
      <c r="H66" s="29">
        <f>'booking nr'!AM67</f>
        <v>0</v>
      </c>
      <c r="I66" s="42">
        <f>Database!C66</f>
        <v>45560</v>
      </c>
      <c r="J66">
        <f t="shared" si="0"/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 x14ac:dyDescent="0.35">
      <c r="A67" s="8">
        <f>'book indtastning'!A67</f>
        <v>0</v>
      </c>
      <c r="B67" s="8">
        <f>'book indtastning'!B67</f>
        <v>66</v>
      </c>
      <c r="C67" s="6" t="str">
        <f>'book indtastning'!C67</f>
        <v>Andre Hostmann</v>
      </c>
      <c r="D67" s="6"/>
      <c r="E67" s="6"/>
      <c r="F67" s="29">
        <f>Database!R67</f>
        <v>0</v>
      </c>
      <c r="G67" s="33"/>
      <c r="H67" s="29">
        <f>'booking nr'!AM68</f>
        <v>0</v>
      </c>
      <c r="I67" s="42">
        <f>Database!C67</f>
        <v>45438</v>
      </c>
      <c r="J67">
        <f t="shared" ref="J67:J130" si="6">IF(F67&gt;0,F67,0)</f>
        <v>0</v>
      </c>
      <c r="L67">
        <f t="shared" ref="L67:L130" si="7">IF(($Q$1&lt;I67)*AND(I67&lt;$Q$2),J67,0)</f>
        <v>0</v>
      </c>
      <c r="M67">
        <f t="shared" ref="M67:M130" si="8">IF($Q$2&lt;=I67*AND(I67&lt;=$R$2),J67,0)</f>
        <v>0</v>
      </c>
      <c r="N67">
        <f t="shared" ref="N67:N130" si="9">IF($Q$3&lt;=I67*AND(I67&lt;=$R$3),J67,0)</f>
        <v>0</v>
      </c>
      <c r="O67">
        <f t="shared" ref="O67:O130" si="10">IF($Q$4&lt;=I67*AND(I67&lt;=$R$4),J67,0)</f>
        <v>0</v>
      </c>
      <c r="P67">
        <f t="shared" ref="P67:P130" si="11">IF($Q$5&lt;=I67*AND(I67&lt;=$R$5),J67,0)</f>
        <v>0</v>
      </c>
    </row>
    <row r="68" spans="1:16" x14ac:dyDescent="0.35">
      <c r="A68" s="8">
        <f>'book indtastning'!A68</f>
        <v>0</v>
      </c>
      <c r="B68" s="8">
        <f>'book indtastning'!B68</f>
        <v>67</v>
      </c>
      <c r="C68" s="6" t="str">
        <f>'book indtastning'!C68</f>
        <v>Hara Dvinge</v>
      </c>
      <c r="D68" s="6"/>
      <c r="E68" s="6"/>
      <c r="F68" s="29">
        <f>Database!R68</f>
        <v>0</v>
      </c>
      <c r="G68" s="33"/>
      <c r="H68" s="29">
        <f>'booking nr'!AM69</f>
        <v>0</v>
      </c>
      <c r="I68" s="42">
        <f>Database!C68</f>
        <v>45415</v>
      </c>
      <c r="J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</row>
    <row r="69" spans="1:16" x14ac:dyDescent="0.35">
      <c r="A69" s="8">
        <f>'book indtastning'!A69</f>
        <v>0</v>
      </c>
      <c r="B69" s="8">
        <f>'book indtastning'!B69</f>
        <v>68</v>
      </c>
      <c r="C69" s="6" t="str">
        <f>'book indtastning'!C69</f>
        <v>Jonas Svensson</v>
      </c>
      <c r="D69" s="6"/>
      <c r="E69" s="6"/>
      <c r="F69" s="29">
        <f>Database!R69</f>
        <v>0</v>
      </c>
      <c r="G69" s="33"/>
      <c r="H69" s="29">
        <f>'booking nr'!AM70</f>
        <v>0</v>
      </c>
      <c r="I69" s="42">
        <f>Database!C69</f>
        <v>45436</v>
      </c>
      <c r="J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</row>
    <row r="70" spans="1:16" x14ac:dyDescent="0.35">
      <c r="A70" s="8">
        <f>'book indtastning'!A70</f>
        <v>0</v>
      </c>
      <c r="B70" s="8">
        <f>'book indtastning'!B70</f>
        <v>69</v>
      </c>
      <c r="C70" s="6" t="str">
        <f>'book indtastning'!C70</f>
        <v>Ole Christophersen</v>
      </c>
      <c r="D70" s="6"/>
      <c r="E70" s="6"/>
      <c r="F70" s="29">
        <f>Database!R70</f>
        <v>0</v>
      </c>
      <c r="G70" s="33"/>
      <c r="H70" s="29">
        <f>'booking nr'!AM71</f>
        <v>0</v>
      </c>
      <c r="I70" s="42">
        <f>Database!C70</f>
        <v>45523</v>
      </c>
      <c r="J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</row>
    <row r="71" spans="1:16" x14ac:dyDescent="0.35">
      <c r="A71" s="8">
        <f>'book indtastning'!A71</f>
        <v>0</v>
      </c>
      <c r="B71" s="8">
        <f>'book indtastning'!B71</f>
        <v>70</v>
      </c>
      <c r="C71" s="6" t="str">
        <f>'book indtastning'!C71</f>
        <v>Annette Aronsson</v>
      </c>
      <c r="D71" s="6"/>
      <c r="E71" s="6"/>
      <c r="F71" s="29">
        <f>Database!R71</f>
        <v>0</v>
      </c>
      <c r="G71" s="33"/>
      <c r="H71" s="29">
        <f>'booking nr'!AM72</f>
        <v>0</v>
      </c>
      <c r="I71" s="42">
        <f>Database!C71</f>
        <v>45468</v>
      </c>
      <c r="J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</row>
    <row r="72" spans="1:16" x14ac:dyDescent="0.35">
      <c r="A72" s="8">
        <f>'book indtastning'!A72</f>
        <v>0</v>
      </c>
      <c r="B72" s="8">
        <f>'book indtastning'!B72</f>
        <v>71</v>
      </c>
      <c r="C72" s="6" t="str">
        <f>'book indtastning'!C72</f>
        <v>Juliette Driessen</v>
      </c>
      <c r="D72" s="6"/>
      <c r="E72" s="6"/>
      <c r="F72" s="29">
        <f>Database!R72</f>
        <v>0</v>
      </c>
      <c r="G72" s="33"/>
      <c r="H72" s="29">
        <f>'booking nr'!AM73</f>
        <v>0</v>
      </c>
      <c r="I72" s="42">
        <f>Database!C72</f>
        <v>45511</v>
      </c>
      <c r="J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</row>
    <row r="73" spans="1:16" x14ac:dyDescent="0.35">
      <c r="A73" s="8">
        <f>'book indtastning'!A73</f>
        <v>0</v>
      </c>
      <c r="B73" s="8">
        <f>'book indtastning'!B73</f>
        <v>72</v>
      </c>
      <c r="C73" s="6" t="str">
        <f>'book indtastning'!C73</f>
        <v>Sandra Brøns</v>
      </c>
      <c r="D73" s="6"/>
      <c r="E73" s="6"/>
      <c r="F73" s="29">
        <f>Database!R73</f>
        <v>0</v>
      </c>
      <c r="G73" s="33"/>
      <c r="H73" s="29">
        <f>'booking nr'!AM74</f>
        <v>0</v>
      </c>
      <c r="I73" s="42">
        <f>Database!C73</f>
        <v>45421</v>
      </c>
      <c r="J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</row>
    <row r="74" spans="1:16" x14ac:dyDescent="0.35">
      <c r="A74" s="8">
        <f>'book indtastning'!A74</f>
        <v>0</v>
      </c>
      <c r="B74" s="8">
        <f>'book indtastning'!B74</f>
        <v>73</v>
      </c>
      <c r="C74" s="6" t="str">
        <f>'book indtastning'!C74</f>
        <v>Torben Sømberg</v>
      </c>
      <c r="D74" s="6"/>
      <c r="E74" s="6"/>
      <c r="F74" s="29">
        <f>Database!R74</f>
        <v>0</v>
      </c>
      <c r="G74" s="33"/>
      <c r="H74" s="29">
        <f>'booking nr'!AM75</f>
        <v>0</v>
      </c>
      <c r="I74" s="42">
        <f>Database!C74</f>
        <v>45503</v>
      </c>
      <c r="J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</row>
    <row r="75" spans="1:16" x14ac:dyDescent="0.35">
      <c r="A75" s="8">
        <f>'book indtastning'!A75</f>
        <v>0</v>
      </c>
      <c r="B75" s="8">
        <f>'book indtastning'!B75</f>
        <v>74</v>
      </c>
      <c r="C75" s="6" t="str">
        <f>'book indtastning'!C75</f>
        <v>Irene Jørgensen</v>
      </c>
      <c r="D75" s="6"/>
      <c r="E75" s="6"/>
      <c r="F75" s="29">
        <f>Database!R75</f>
        <v>0</v>
      </c>
      <c r="G75" s="33"/>
      <c r="H75" s="29">
        <f>'booking nr'!AM76</f>
        <v>0</v>
      </c>
      <c r="I75" s="42">
        <f>Database!C75</f>
        <v>45502</v>
      </c>
      <c r="J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</row>
    <row r="76" spans="1:16" x14ac:dyDescent="0.35">
      <c r="A76" s="8">
        <f>'book indtastning'!A76</f>
        <v>0</v>
      </c>
      <c r="B76" s="8">
        <f>'book indtastning'!B76</f>
        <v>75</v>
      </c>
      <c r="C76" s="6" t="str">
        <f>'book indtastning'!C76</f>
        <v>Lene Bjørn Jensen</v>
      </c>
      <c r="D76" s="6"/>
      <c r="E76" s="6"/>
      <c r="F76" s="29">
        <f>Database!R76</f>
        <v>0</v>
      </c>
      <c r="G76" s="33"/>
      <c r="H76" s="29">
        <f>'booking nr'!AM77</f>
        <v>0</v>
      </c>
      <c r="I76" s="42">
        <f>Database!C76</f>
        <v>45554</v>
      </c>
      <c r="J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</row>
    <row r="77" spans="1:16" x14ac:dyDescent="0.35">
      <c r="A77" s="8">
        <f>'book indtastning'!A77</f>
        <v>0</v>
      </c>
      <c r="B77" s="8">
        <f>'book indtastning'!B77</f>
        <v>76</v>
      </c>
      <c r="C77" s="6" t="str">
        <f>'book indtastning'!C77</f>
        <v>Jan Vest Jensen</v>
      </c>
      <c r="D77" s="6"/>
      <c r="E77" s="6"/>
      <c r="F77" s="29">
        <f>Database!R77</f>
        <v>0</v>
      </c>
      <c r="G77" s="33"/>
      <c r="H77" s="29">
        <f>'booking nr'!AM78</f>
        <v>0</v>
      </c>
      <c r="I77" s="42">
        <f>Database!C77</f>
        <v>45523</v>
      </c>
      <c r="J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0</v>
      </c>
    </row>
    <row r="78" spans="1:16" x14ac:dyDescent="0.35">
      <c r="A78" s="8">
        <f>'book indtastning'!A78</f>
        <v>0</v>
      </c>
      <c r="B78" s="8">
        <f>'book indtastning'!B78</f>
        <v>77</v>
      </c>
      <c r="C78" s="6" t="str">
        <f>'book indtastning'!C78</f>
        <v>Anne Hastrup Poulsen</v>
      </c>
      <c r="D78" s="6"/>
      <c r="E78" s="6"/>
      <c r="F78" s="29">
        <f>Database!R78</f>
        <v>0</v>
      </c>
      <c r="G78" s="33"/>
      <c r="H78" s="29">
        <f>'booking nr'!AM79</f>
        <v>0</v>
      </c>
      <c r="I78" s="42">
        <f>Database!C78</f>
        <v>45470</v>
      </c>
      <c r="J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0</v>
      </c>
    </row>
    <row r="79" spans="1:16" x14ac:dyDescent="0.35">
      <c r="A79" s="8">
        <f>'book indtastning'!A79</f>
        <v>0</v>
      </c>
      <c r="B79" s="8">
        <f>'book indtastning'!B79</f>
        <v>78</v>
      </c>
      <c r="C79" s="6" t="str">
        <f>'book indtastning'!C79</f>
        <v>Tina Petersen</v>
      </c>
      <c r="D79" s="6"/>
      <c r="E79" s="6"/>
      <c r="F79" s="29">
        <f>Database!R79</f>
        <v>0</v>
      </c>
      <c r="G79" s="33"/>
      <c r="H79" s="29">
        <f>'booking nr'!AM80</f>
        <v>0</v>
      </c>
      <c r="I79" s="42">
        <f>Database!C79</f>
        <v>45490</v>
      </c>
      <c r="J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0</v>
      </c>
      <c r="P79">
        <f t="shared" si="11"/>
        <v>0</v>
      </c>
    </row>
    <row r="80" spans="1:16" x14ac:dyDescent="0.35">
      <c r="A80" s="8">
        <f>'book indtastning'!A80</f>
        <v>0</v>
      </c>
      <c r="B80" s="8">
        <f>'book indtastning'!B80</f>
        <v>79</v>
      </c>
      <c r="C80" s="6" t="str">
        <f>'book indtastning'!C80</f>
        <v>Astrid &amp; Bjarne List Nissen</v>
      </c>
      <c r="D80" s="6"/>
      <c r="E80" s="6"/>
      <c r="F80" s="29">
        <f>Database!R80</f>
        <v>0</v>
      </c>
      <c r="G80" s="33"/>
      <c r="H80" s="29">
        <f>'booking nr'!AM81</f>
        <v>0</v>
      </c>
      <c r="I80" s="42">
        <f>Database!C80</f>
        <v>45479</v>
      </c>
      <c r="J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  <c r="O80">
        <f t="shared" si="10"/>
        <v>0</v>
      </c>
      <c r="P80">
        <f t="shared" si="11"/>
        <v>0</v>
      </c>
    </row>
    <row r="81" spans="1:16" x14ac:dyDescent="0.35">
      <c r="A81" s="8">
        <f>'book indtastning'!A81</f>
        <v>0</v>
      </c>
      <c r="B81" s="8">
        <f>'book indtastning'!B81</f>
        <v>80</v>
      </c>
      <c r="C81" s="6" t="str">
        <f>'book indtastning'!C81</f>
        <v>Ann Alsted</v>
      </c>
      <c r="D81" s="6"/>
      <c r="E81" s="6"/>
      <c r="F81" s="29">
        <f>Database!R81</f>
        <v>0</v>
      </c>
      <c r="G81" s="33"/>
      <c r="H81" s="29">
        <f>'booking nr'!AM82</f>
        <v>0</v>
      </c>
      <c r="I81" s="42">
        <f>Database!C81</f>
        <v>45436</v>
      </c>
      <c r="J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0</v>
      </c>
    </row>
    <row r="82" spans="1:16" x14ac:dyDescent="0.35">
      <c r="A82" s="8">
        <f>'book indtastning'!A82</f>
        <v>0</v>
      </c>
      <c r="B82" s="8">
        <f>'book indtastning'!B82</f>
        <v>81</v>
      </c>
      <c r="C82" s="6" t="str">
        <f>'book indtastning'!C82</f>
        <v>Kari Anna Ruud</v>
      </c>
      <c r="D82" s="6"/>
      <c r="E82" s="6"/>
      <c r="F82" s="29">
        <f>Database!R82</f>
        <v>0</v>
      </c>
      <c r="G82" s="33"/>
      <c r="H82" s="29">
        <f>'booking nr'!AM83</f>
        <v>0</v>
      </c>
      <c r="I82" s="42">
        <f>Database!C82</f>
        <v>45475</v>
      </c>
      <c r="J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0</v>
      </c>
    </row>
    <row r="83" spans="1:16" x14ac:dyDescent="0.35">
      <c r="A83" s="8">
        <f>'book indtastning'!A83</f>
        <v>0</v>
      </c>
      <c r="B83" s="8">
        <f>'book indtastning'!B83</f>
        <v>82</v>
      </c>
      <c r="C83" s="6" t="str">
        <f>'book indtastning'!C83</f>
        <v>Rikke Stenkjær</v>
      </c>
      <c r="D83" s="6"/>
      <c r="E83" s="6"/>
      <c r="F83" s="29">
        <f>Database!R83</f>
        <v>0</v>
      </c>
      <c r="G83" s="33"/>
      <c r="H83" s="29">
        <f>'booking nr'!AM84</f>
        <v>0</v>
      </c>
      <c r="I83" s="42">
        <f>Database!C83</f>
        <v>45473</v>
      </c>
      <c r="J83">
        <f t="shared" si="6"/>
        <v>0</v>
      </c>
      <c r="L83">
        <f t="shared" si="7"/>
        <v>0</v>
      </c>
      <c r="M83">
        <f t="shared" si="8"/>
        <v>0</v>
      </c>
      <c r="N83">
        <f t="shared" si="9"/>
        <v>0</v>
      </c>
      <c r="O83">
        <f t="shared" si="10"/>
        <v>0</v>
      </c>
      <c r="P83">
        <f t="shared" si="11"/>
        <v>0</v>
      </c>
    </row>
    <row r="84" spans="1:16" x14ac:dyDescent="0.35">
      <c r="A84" s="8">
        <f>'book indtastning'!A84</f>
        <v>0</v>
      </c>
      <c r="B84" s="8">
        <f>'book indtastning'!B84</f>
        <v>83</v>
      </c>
      <c r="C84" s="6" t="str">
        <f>'book indtastning'!C84</f>
        <v>Torben Larsen</v>
      </c>
      <c r="D84" s="6"/>
      <c r="E84" s="6"/>
      <c r="F84" s="29">
        <f>Database!R84</f>
        <v>0</v>
      </c>
      <c r="G84" s="33"/>
      <c r="H84" s="29">
        <f>'booking nr'!AM85</f>
        <v>0</v>
      </c>
      <c r="I84" s="42">
        <f>Database!C84</f>
        <v>45530</v>
      </c>
      <c r="J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0</v>
      </c>
    </row>
    <row r="85" spans="1:16" x14ac:dyDescent="0.35">
      <c r="A85" s="8">
        <f>'book indtastning'!A85</f>
        <v>0</v>
      </c>
      <c r="B85" s="8">
        <f>'book indtastning'!B85</f>
        <v>84</v>
      </c>
      <c r="C85" s="6" t="str">
        <f>'book indtastning'!C85</f>
        <v>Kaj Hansen</v>
      </c>
      <c r="D85" s="6"/>
      <c r="E85" s="6"/>
      <c r="F85" s="29">
        <f>Database!R85</f>
        <v>0</v>
      </c>
      <c r="G85" s="33"/>
      <c r="H85" s="29">
        <f>'booking nr'!AM86</f>
        <v>0</v>
      </c>
      <c r="I85" s="42">
        <f>Database!C85</f>
        <v>45429</v>
      </c>
      <c r="J85">
        <f t="shared" si="6"/>
        <v>0</v>
      </c>
      <c r="L85">
        <f t="shared" si="7"/>
        <v>0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0</v>
      </c>
    </row>
    <row r="86" spans="1:16" x14ac:dyDescent="0.35">
      <c r="A86" s="8">
        <f>'book indtastning'!A86</f>
        <v>0</v>
      </c>
      <c r="B86" s="8">
        <f>'book indtastning'!B86</f>
        <v>85</v>
      </c>
      <c r="C86" s="6" t="str">
        <f>'book indtastning'!C86</f>
        <v>Christoffer styffer roland</v>
      </c>
      <c r="D86" s="6"/>
      <c r="E86" s="6"/>
      <c r="F86" s="29">
        <f>Database!R86</f>
        <v>0</v>
      </c>
      <c r="G86" s="33"/>
      <c r="H86" s="29">
        <f>'booking nr'!AM87</f>
        <v>0</v>
      </c>
      <c r="I86" s="42">
        <f>Database!C86</f>
        <v>45519</v>
      </c>
      <c r="J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0</v>
      </c>
    </row>
    <row r="87" spans="1:16" x14ac:dyDescent="0.35">
      <c r="A87" s="8">
        <f>'book indtastning'!A87</f>
        <v>0</v>
      </c>
      <c r="B87" s="8">
        <f>'book indtastning'!B87</f>
        <v>86</v>
      </c>
      <c r="C87" s="6" t="str">
        <f>'book indtastning'!C87</f>
        <v>Sarah Wahlgreen</v>
      </c>
      <c r="D87" s="6"/>
      <c r="E87" s="6"/>
      <c r="F87" s="29">
        <f>Database!R87</f>
        <v>0</v>
      </c>
      <c r="G87" s="33"/>
      <c r="H87" s="29">
        <f>'booking nr'!AM88</f>
        <v>0</v>
      </c>
      <c r="I87" s="42">
        <f>Database!C87</f>
        <v>45527</v>
      </c>
      <c r="J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0</v>
      </c>
    </row>
    <row r="88" spans="1:16" x14ac:dyDescent="0.35">
      <c r="A88" s="8">
        <f>'book indtastning'!A88</f>
        <v>0</v>
      </c>
      <c r="B88" s="8">
        <f>'book indtastning'!B88</f>
        <v>87</v>
      </c>
      <c r="C88" s="6" t="str">
        <f>'book indtastning'!C88</f>
        <v>Ruth  Edelmann</v>
      </c>
      <c r="D88" s="6"/>
      <c r="E88" s="6"/>
      <c r="F88" s="29">
        <f>Database!R88</f>
        <v>0</v>
      </c>
      <c r="G88" s="33"/>
      <c r="H88" s="29">
        <f>'booking nr'!AM89</f>
        <v>0</v>
      </c>
      <c r="I88" s="42">
        <f>Database!C88</f>
        <v>45508</v>
      </c>
      <c r="J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0</v>
      </c>
    </row>
    <row r="89" spans="1:16" x14ac:dyDescent="0.35">
      <c r="A89" s="8">
        <f>'book indtastning'!A89</f>
        <v>0</v>
      </c>
      <c r="B89" s="8">
        <f>'book indtastning'!B89</f>
        <v>88</v>
      </c>
      <c r="C89" s="6" t="str">
        <f>'book indtastning'!C89</f>
        <v>Fahr Uwe</v>
      </c>
      <c r="D89" s="6"/>
      <c r="E89" s="6"/>
      <c r="F89" s="29">
        <f>Database!R89</f>
        <v>0</v>
      </c>
      <c r="G89" s="33"/>
      <c r="H89" s="29">
        <f>'booking nr'!AM90</f>
        <v>0</v>
      </c>
      <c r="I89" s="42">
        <f>Database!C89</f>
        <v>45508</v>
      </c>
      <c r="J89">
        <f t="shared" si="6"/>
        <v>0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0</v>
      </c>
    </row>
    <row r="90" spans="1:16" x14ac:dyDescent="0.35">
      <c r="A90" s="8">
        <f>'book indtastning'!A90</f>
        <v>0</v>
      </c>
      <c r="B90" s="8">
        <f>'book indtastning'!B90</f>
        <v>89</v>
      </c>
      <c r="C90" s="6" t="str">
        <f>'book indtastning'!C90</f>
        <v>Kirsten Petersen Dr</v>
      </c>
      <c r="D90" s="6"/>
      <c r="E90" s="6"/>
      <c r="F90" s="29">
        <f>Database!R90</f>
        <v>0</v>
      </c>
      <c r="G90" s="33"/>
      <c r="H90" s="29">
        <f>'booking nr'!AM91</f>
        <v>0</v>
      </c>
      <c r="I90" s="42">
        <f>Database!C90</f>
        <v>45527</v>
      </c>
      <c r="J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0</v>
      </c>
    </row>
    <row r="91" spans="1:16" x14ac:dyDescent="0.35">
      <c r="A91" s="8">
        <f>'book indtastning'!A91</f>
        <v>0</v>
      </c>
      <c r="B91" s="8">
        <f>'book indtastning'!B91</f>
        <v>90</v>
      </c>
      <c r="C91" s="6" t="str">
        <f>'book indtastning'!C91</f>
        <v>Anette Holmslykke Andersen</v>
      </c>
      <c r="D91" s="6"/>
      <c r="E91" s="6"/>
      <c r="F91" s="29">
        <f>Database!R91</f>
        <v>0</v>
      </c>
      <c r="G91" s="33"/>
      <c r="H91" s="29">
        <f>'booking nr'!AM92</f>
        <v>0</v>
      </c>
      <c r="I91" s="42">
        <f>Database!C91</f>
        <v>45472</v>
      </c>
      <c r="J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  <c r="O91">
        <f t="shared" si="10"/>
        <v>0</v>
      </c>
      <c r="P91">
        <f t="shared" si="11"/>
        <v>0</v>
      </c>
    </row>
    <row r="92" spans="1:16" x14ac:dyDescent="0.35">
      <c r="A92" s="8">
        <f>'book indtastning'!A92</f>
        <v>0</v>
      </c>
      <c r="B92" s="8">
        <f>'book indtastning'!B92</f>
        <v>91</v>
      </c>
      <c r="C92" s="6" t="str">
        <f>'book indtastning'!C92</f>
        <v>Annemette Hvidfeldt Filstrup</v>
      </c>
      <c r="D92" s="6"/>
      <c r="E92" s="6"/>
      <c r="F92" s="29">
        <f>Database!R92</f>
        <v>0</v>
      </c>
      <c r="G92" s="33"/>
      <c r="H92" s="29">
        <f>'booking nr'!AM93</f>
        <v>0</v>
      </c>
      <c r="I92" s="42">
        <f>Database!C92</f>
        <v>45501</v>
      </c>
      <c r="J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</row>
    <row r="93" spans="1:16" x14ac:dyDescent="0.35">
      <c r="A93" s="8">
        <f>'book indtastning'!A93</f>
        <v>0</v>
      </c>
      <c r="B93" s="8">
        <f>'book indtastning'!B93</f>
        <v>92</v>
      </c>
      <c r="C93" s="6" t="str">
        <f>'book indtastning'!C93</f>
        <v>Anton Petersen</v>
      </c>
      <c r="D93" s="6"/>
      <c r="E93" s="6"/>
      <c r="F93" s="29">
        <f>Database!R93</f>
        <v>0</v>
      </c>
      <c r="G93" s="33"/>
      <c r="H93" s="29">
        <f>'booking nr'!AM94</f>
        <v>0</v>
      </c>
      <c r="I93" s="42">
        <f>Database!C93</f>
        <v>45449</v>
      </c>
      <c r="J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0</v>
      </c>
    </row>
    <row r="94" spans="1:16" x14ac:dyDescent="0.35">
      <c r="A94" s="8">
        <f>'book indtastning'!A94</f>
        <v>0</v>
      </c>
      <c r="B94" s="8">
        <f>'book indtastning'!B94</f>
        <v>93</v>
      </c>
      <c r="C94" s="6" t="str">
        <f>'book indtastning'!C94</f>
        <v>Bodo Hamel</v>
      </c>
      <c r="D94" s="6"/>
      <c r="E94" s="6"/>
      <c r="F94" s="29">
        <f>Database!R94</f>
        <v>0</v>
      </c>
      <c r="G94" s="33"/>
      <c r="H94" s="29">
        <f>'booking nr'!AM95</f>
        <v>0</v>
      </c>
      <c r="I94" s="42">
        <f>Database!C94</f>
        <v>45551</v>
      </c>
      <c r="J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0</v>
      </c>
    </row>
    <row r="95" spans="1:16" x14ac:dyDescent="0.35">
      <c r="A95" s="8">
        <f>'book indtastning'!A95</f>
        <v>0</v>
      </c>
      <c r="B95" s="8">
        <f>'book indtastning'!B95</f>
        <v>94</v>
      </c>
      <c r="C95" s="6" t="str">
        <f>'book indtastning'!C95</f>
        <v>Lars Erik Johannesson</v>
      </c>
      <c r="D95" s="6"/>
      <c r="E95" s="6"/>
      <c r="F95" s="29">
        <f>Database!R95</f>
        <v>0</v>
      </c>
      <c r="G95" s="33"/>
      <c r="H95" s="29">
        <f>'booking nr'!AM96</f>
        <v>0</v>
      </c>
      <c r="I95" s="42">
        <f>Database!C95</f>
        <v>45558</v>
      </c>
      <c r="J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  <c r="O95">
        <f t="shared" si="10"/>
        <v>0</v>
      </c>
      <c r="P95">
        <f t="shared" si="11"/>
        <v>0</v>
      </c>
    </row>
    <row r="96" spans="1:16" x14ac:dyDescent="0.35">
      <c r="A96" s="8">
        <f>'book indtastning'!A96</f>
        <v>0</v>
      </c>
      <c r="B96" s="8">
        <f>'book indtastning'!B96</f>
        <v>95</v>
      </c>
      <c r="C96" s="6" t="str">
        <f>'book indtastning'!C96</f>
        <v>Nadja Kristiansen</v>
      </c>
      <c r="D96" s="6"/>
      <c r="E96" s="6"/>
      <c r="F96" s="29">
        <f>Database!R96</f>
        <v>0</v>
      </c>
      <c r="G96" s="33"/>
      <c r="H96" s="29">
        <f>'booking nr'!AM97</f>
        <v>0</v>
      </c>
      <c r="I96" s="42">
        <f>Database!C96</f>
        <v>45568</v>
      </c>
      <c r="J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0</v>
      </c>
    </row>
    <row r="97" spans="1:16" x14ac:dyDescent="0.35">
      <c r="A97" s="8">
        <f>'book indtastning'!A97</f>
        <v>0</v>
      </c>
      <c r="B97" s="8">
        <f>'book indtastning'!B97</f>
        <v>96</v>
      </c>
      <c r="C97" s="6" t="str">
        <f>'book indtastning'!C97</f>
        <v>Jeff Craven</v>
      </c>
      <c r="D97" s="6"/>
      <c r="E97" s="6"/>
      <c r="F97" s="29">
        <f>Database!R97</f>
        <v>0</v>
      </c>
      <c r="G97" s="33"/>
      <c r="H97" s="29">
        <f>'booking nr'!AM98</f>
        <v>0</v>
      </c>
      <c r="I97" s="42">
        <f>Database!C97</f>
        <v>45415</v>
      </c>
      <c r="J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0</v>
      </c>
    </row>
    <row r="98" spans="1:16" x14ac:dyDescent="0.35">
      <c r="A98" s="8">
        <f>'book indtastning'!A98</f>
        <v>0</v>
      </c>
      <c r="B98" s="8">
        <f>'book indtastning'!B98</f>
        <v>97</v>
      </c>
      <c r="C98" s="6" t="str">
        <f>'book indtastning'!C98</f>
        <v>Shengxi LI</v>
      </c>
      <c r="D98" s="6"/>
      <c r="E98" s="6"/>
      <c r="F98" s="29">
        <f>Database!R98</f>
        <v>0</v>
      </c>
      <c r="G98" s="33"/>
      <c r="H98" s="29">
        <f>'booking nr'!AM99</f>
        <v>0</v>
      </c>
      <c r="I98" s="42">
        <f>Database!C98</f>
        <v>45508</v>
      </c>
      <c r="J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  <c r="O98">
        <f t="shared" si="10"/>
        <v>0</v>
      </c>
      <c r="P98">
        <f t="shared" si="11"/>
        <v>0</v>
      </c>
    </row>
    <row r="99" spans="1:16" x14ac:dyDescent="0.35">
      <c r="A99" s="8">
        <f>'book indtastning'!A99</f>
        <v>0</v>
      </c>
      <c r="B99" s="8">
        <f>'book indtastning'!B99</f>
        <v>98</v>
      </c>
      <c r="C99" s="6" t="str">
        <f>'book indtastning'!C99</f>
        <v>Yoanna Gorova</v>
      </c>
      <c r="D99" s="6"/>
      <c r="E99" s="6"/>
      <c r="F99" s="29">
        <f>Database!R99</f>
        <v>0</v>
      </c>
      <c r="G99" s="33"/>
      <c r="H99" s="29">
        <f>'booking nr'!AM100</f>
        <v>0</v>
      </c>
      <c r="I99" s="42">
        <f>Database!C99</f>
        <v>45428</v>
      </c>
      <c r="J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0</v>
      </c>
    </row>
    <row r="100" spans="1:16" x14ac:dyDescent="0.35">
      <c r="A100" s="8">
        <f>'book indtastning'!A100</f>
        <v>0</v>
      </c>
      <c r="B100" s="8">
        <f>'book indtastning'!B100</f>
        <v>99</v>
      </c>
      <c r="C100" s="6" t="str">
        <f>'book indtastning'!C100</f>
        <v>Sandra Kreuzinger</v>
      </c>
      <c r="D100" s="6"/>
      <c r="E100" s="6"/>
      <c r="F100" s="29">
        <f>Database!R100</f>
        <v>0</v>
      </c>
      <c r="G100" s="33"/>
      <c r="H100" s="29">
        <f>'booking nr'!AM101</f>
        <v>0</v>
      </c>
      <c r="I100" s="42">
        <f>Database!C100</f>
        <v>45533</v>
      </c>
      <c r="J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0</v>
      </c>
    </row>
    <row r="101" spans="1:16" x14ac:dyDescent="0.35">
      <c r="A101" s="8">
        <f>'book indtastning'!A101</f>
        <v>0</v>
      </c>
      <c r="B101" s="8">
        <f>'book indtastning'!B101</f>
        <v>100</v>
      </c>
      <c r="C101" s="6" t="str">
        <f>'book indtastning'!C101</f>
        <v>Adam Blazejewski</v>
      </c>
      <c r="D101" s="6"/>
      <c r="E101" s="6"/>
      <c r="F101" s="29">
        <f>Database!R101</f>
        <v>0</v>
      </c>
      <c r="G101" s="33"/>
      <c r="H101" s="29">
        <f>'booking nr'!AM102</f>
        <v>0</v>
      </c>
      <c r="I101" s="42">
        <f>Database!C101</f>
        <v>45414</v>
      </c>
      <c r="J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0</v>
      </c>
    </row>
    <row r="102" spans="1:16" x14ac:dyDescent="0.35">
      <c r="A102" s="8">
        <f>'book indtastning'!A102</f>
        <v>0</v>
      </c>
      <c r="B102" s="8">
        <f>'book indtastning'!B102</f>
        <v>101</v>
      </c>
      <c r="C102" s="6" t="str">
        <f>'book indtastning'!C102</f>
        <v>Mats Skoglund</v>
      </c>
      <c r="D102" s="6"/>
      <c r="E102" s="6"/>
      <c r="F102" s="29">
        <f>Database!R102</f>
        <v>0</v>
      </c>
      <c r="G102" s="33"/>
      <c r="H102" s="29">
        <f>'booking nr'!AM103</f>
        <v>0</v>
      </c>
      <c r="I102" s="42">
        <f>Database!C102</f>
        <v>45503</v>
      </c>
      <c r="J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  <c r="O102">
        <f t="shared" si="10"/>
        <v>0</v>
      </c>
      <c r="P102">
        <f t="shared" si="11"/>
        <v>0</v>
      </c>
    </row>
    <row r="103" spans="1:16" x14ac:dyDescent="0.35">
      <c r="A103" s="8">
        <f>'book indtastning'!A103</f>
        <v>0</v>
      </c>
      <c r="B103" s="8">
        <f>'book indtastning'!B103</f>
        <v>102</v>
      </c>
      <c r="C103" s="6" t="str">
        <f>'book indtastning'!C103</f>
        <v>Bert Van der Vegte</v>
      </c>
      <c r="D103" s="6"/>
      <c r="E103" s="6"/>
      <c r="F103" s="29">
        <f>Database!R103</f>
        <v>0</v>
      </c>
      <c r="G103" s="33"/>
      <c r="H103" s="29">
        <f>'booking nr'!AM104</f>
        <v>0</v>
      </c>
      <c r="I103" s="42">
        <f>Database!C103</f>
        <v>45475</v>
      </c>
      <c r="J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  <c r="O103">
        <f t="shared" si="10"/>
        <v>0</v>
      </c>
      <c r="P103">
        <f t="shared" si="11"/>
        <v>0</v>
      </c>
    </row>
    <row r="104" spans="1:16" x14ac:dyDescent="0.35">
      <c r="A104" s="8">
        <f>'book indtastning'!A104</f>
        <v>0</v>
      </c>
      <c r="B104" s="8">
        <f>'book indtastning'!B104</f>
        <v>103</v>
      </c>
      <c r="C104" s="6" t="str">
        <f>'book indtastning'!C104</f>
        <v>Guido Grimme</v>
      </c>
      <c r="D104" s="6"/>
      <c r="E104" s="6"/>
      <c r="F104" s="29">
        <f>Database!R104</f>
        <v>0</v>
      </c>
      <c r="G104" s="33"/>
      <c r="H104" s="29">
        <f>'booking nr'!AM105</f>
        <v>0</v>
      </c>
      <c r="I104" s="42">
        <f>Database!C104</f>
        <v>45522</v>
      </c>
      <c r="J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0</v>
      </c>
    </row>
    <row r="105" spans="1:16" x14ac:dyDescent="0.35">
      <c r="A105" s="8">
        <f>'book indtastning'!A105</f>
        <v>0</v>
      </c>
      <c r="B105" s="8">
        <f>'book indtastning'!B105</f>
        <v>104</v>
      </c>
      <c r="C105" s="6" t="str">
        <f>'book indtastning'!C105</f>
        <v>Anders Brandtoft</v>
      </c>
      <c r="D105" s="6"/>
      <c r="E105" s="6"/>
      <c r="F105" s="29">
        <f>Database!R105</f>
        <v>0</v>
      </c>
      <c r="G105" s="33"/>
      <c r="H105" s="29">
        <f>'booking nr'!AM106</f>
        <v>0</v>
      </c>
      <c r="I105" s="42">
        <f>Database!C105</f>
        <v>45454</v>
      </c>
      <c r="J105">
        <f t="shared" si="6"/>
        <v>0</v>
      </c>
      <c r="L105">
        <f t="shared" si="7"/>
        <v>0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0</v>
      </c>
    </row>
    <row r="106" spans="1:16" x14ac:dyDescent="0.35">
      <c r="A106" s="8">
        <f>'book indtastning'!A106</f>
        <v>0</v>
      </c>
      <c r="B106" s="8">
        <f>'book indtastning'!B106</f>
        <v>105</v>
      </c>
      <c r="C106" s="6" t="str">
        <f>'book indtastning'!C106</f>
        <v>Thomaz Gawron-Gawrzynski</v>
      </c>
      <c r="D106" s="6"/>
      <c r="E106" s="6"/>
      <c r="F106" s="29">
        <f>Database!R106</f>
        <v>0</v>
      </c>
      <c r="G106" s="33"/>
      <c r="H106" s="29">
        <f>'booking nr'!AM107</f>
        <v>0</v>
      </c>
      <c r="I106" s="42">
        <f>Database!C106</f>
        <v>45526</v>
      </c>
      <c r="J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0</v>
      </c>
    </row>
    <row r="107" spans="1:16" x14ac:dyDescent="0.35">
      <c r="A107" s="8">
        <f>'book indtastning'!A107</f>
        <v>0</v>
      </c>
      <c r="B107" s="8">
        <f>'book indtastning'!B107</f>
        <v>106</v>
      </c>
      <c r="C107" s="6" t="str">
        <f>'book indtastning'!C107</f>
        <v>Henrik Skydejerg Hansen</v>
      </c>
      <c r="D107" s="6"/>
      <c r="E107" s="6"/>
      <c r="F107" s="29">
        <f>Database!R107</f>
        <v>0</v>
      </c>
      <c r="G107" s="33"/>
      <c r="H107" s="29">
        <f>'booking nr'!AM108</f>
        <v>0</v>
      </c>
      <c r="I107" s="42">
        <f>Database!C107</f>
        <v>45467</v>
      </c>
      <c r="J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  <c r="O107">
        <f t="shared" si="10"/>
        <v>0</v>
      </c>
      <c r="P107">
        <f t="shared" si="11"/>
        <v>0</v>
      </c>
    </row>
    <row r="108" spans="1:16" x14ac:dyDescent="0.35">
      <c r="A108" s="8">
        <f>'book indtastning'!A108</f>
        <v>0</v>
      </c>
      <c r="B108" s="8">
        <f>'book indtastning'!B108</f>
        <v>107</v>
      </c>
      <c r="C108" s="6" t="str">
        <f>'book indtastning'!C108</f>
        <v>Susan Kierch</v>
      </c>
      <c r="D108" s="6"/>
      <c r="E108" s="6"/>
      <c r="F108" s="29">
        <f>Database!R108</f>
        <v>0</v>
      </c>
      <c r="G108" s="33"/>
      <c r="H108" s="29">
        <f>'booking nr'!AM109</f>
        <v>0</v>
      </c>
      <c r="I108" s="42">
        <f>Database!C108</f>
        <v>45523</v>
      </c>
      <c r="J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0</v>
      </c>
    </row>
    <row r="109" spans="1:16" x14ac:dyDescent="0.35">
      <c r="A109" s="8">
        <f>'book indtastning'!A109</f>
        <v>0</v>
      </c>
      <c r="B109" s="8">
        <f>'book indtastning'!B109</f>
        <v>108</v>
      </c>
      <c r="C109" s="6" t="str">
        <f>'book indtastning'!C109</f>
        <v>Peter Lindermann</v>
      </c>
      <c r="D109" s="6"/>
      <c r="E109" s="6"/>
      <c r="F109" s="29">
        <f>Database!R109</f>
        <v>0</v>
      </c>
      <c r="G109" s="33"/>
      <c r="H109" s="29">
        <f>'booking nr'!AM110</f>
        <v>0</v>
      </c>
      <c r="I109" s="42">
        <f>Database!C109</f>
        <v>45429</v>
      </c>
      <c r="J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0</v>
      </c>
      <c r="P109">
        <f t="shared" si="11"/>
        <v>0</v>
      </c>
    </row>
    <row r="110" spans="1:16" x14ac:dyDescent="0.35">
      <c r="A110" s="8">
        <f>'book indtastning'!A110</f>
        <v>0</v>
      </c>
      <c r="B110" s="8">
        <f>'book indtastning'!B110</f>
        <v>109</v>
      </c>
      <c r="C110" s="6" t="str">
        <f>'book indtastning'!C110</f>
        <v>Ander Poul Hansen</v>
      </c>
      <c r="D110" s="6"/>
      <c r="E110" s="6"/>
      <c r="F110" s="29">
        <f>Database!R110</f>
        <v>0</v>
      </c>
      <c r="G110" s="33"/>
      <c r="H110" s="29">
        <f>'booking nr'!AM111</f>
        <v>0</v>
      </c>
      <c r="I110" s="42">
        <f>Database!C110</f>
        <v>45415</v>
      </c>
      <c r="J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  <c r="O110">
        <f t="shared" si="10"/>
        <v>0</v>
      </c>
      <c r="P110">
        <f t="shared" si="11"/>
        <v>0</v>
      </c>
    </row>
    <row r="111" spans="1:16" x14ac:dyDescent="0.35">
      <c r="A111" s="8">
        <f>'book indtastning'!A111</f>
        <v>0</v>
      </c>
      <c r="B111" s="8">
        <f>'book indtastning'!B111</f>
        <v>110</v>
      </c>
      <c r="C111" s="6" t="str">
        <f>'book indtastning'!C111</f>
        <v>Grethe &amp; Birger Lindberg Skov</v>
      </c>
      <c r="D111" s="6"/>
      <c r="E111" s="6"/>
      <c r="F111" s="29">
        <f>Database!R111</f>
        <v>0</v>
      </c>
      <c r="G111" s="33"/>
      <c r="H111" s="29">
        <f>'booking nr'!AM112</f>
        <v>0</v>
      </c>
      <c r="I111" s="42">
        <f>Database!C111</f>
        <v>45467</v>
      </c>
      <c r="J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0</v>
      </c>
    </row>
    <row r="112" spans="1:16" x14ac:dyDescent="0.35">
      <c r="A112" s="8">
        <f>'book indtastning'!A112</f>
        <v>0</v>
      </c>
      <c r="B112" s="8">
        <f>'book indtastning'!B112</f>
        <v>111</v>
      </c>
      <c r="C112" s="6" t="str">
        <f>'book indtastning'!C112</f>
        <v>Ulli Rettenmaier</v>
      </c>
      <c r="D112" s="6"/>
      <c r="E112" s="6"/>
      <c r="F112" s="29">
        <f>Database!R112</f>
        <v>0</v>
      </c>
      <c r="G112" s="33"/>
      <c r="H112" s="29">
        <f>'booking nr'!AM113</f>
        <v>0</v>
      </c>
      <c r="I112" s="42">
        <f>Database!C112</f>
        <v>45544</v>
      </c>
      <c r="J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  <c r="O112">
        <f t="shared" si="10"/>
        <v>0</v>
      </c>
      <c r="P112">
        <f t="shared" si="11"/>
        <v>0</v>
      </c>
    </row>
    <row r="113" spans="1:16" x14ac:dyDescent="0.35">
      <c r="A113" s="8">
        <f>'book indtastning'!A113</f>
        <v>0</v>
      </c>
      <c r="B113" s="8">
        <f>'book indtastning'!B113</f>
        <v>112</v>
      </c>
      <c r="C113" s="6" t="str">
        <f>'book indtastning'!C113</f>
        <v>Henrik Larsen</v>
      </c>
      <c r="D113" s="6"/>
      <c r="E113" s="6"/>
      <c r="F113" s="29">
        <f>Database!R113</f>
        <v>0</v>
      </c>
      <c r="G113" s="33"/>
      <c r="H113" s="29">
        <f>'booking nr'!AM114</f>
        <v>0</v>
      </c>
      <c r="I113" s="42">
        <f>Database!C113</f>
        <v>45429</v>
      </c>
      <c r="J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  <c r="O113">
        <f t="shared" si="10"/>
        <v>0</v>
      </c>
      <c r="P113">
        <f t="shared" si="11"/>
        <v>0</v>
      </c>
    </row>
    <row r="114" spans="1:16" x14ac:dyDescent="0.35">
      <c r="A114" s="8">
        <f>'book indtastning'!A114</f>
        <v>0</v>
      </c>
      <c r="B114" s="8">
        <f>'book indtastning'!B114</f>
        <v>113</v>
      </c>
      <c r="C114" s="6" t="str">
        <f>'book indtastning'!C114</f>
        <v>Birgith Fernqvist</v>
      </c>
      <c r="D114" s="6"/>
      <c r="E114" s="6"/>
      <c r="F114" s="29">
        <f>Database!R114</f>
        <v>0</v>
      </c>
      <c r="G114" s="33"/>
      <c r="H114" s="29">
        <f>'booking nr'!AM115</f>
        <v>0</v>
      </c>
      <c r="I114" s="42">
        <f>Database!C114</f>
        <v>45500</v>
      </c>
      <c r="J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0</v>
      </c>
      <c r="O114">
        <f t="shared" si="10"/>
        <v>0</v>
      </c>
      <c r="P114">
        <f t="shared" si="11"/>
        <v>0</v>
      </c>
    </row>
    <row r="115" spans="1:16" x14ac:dyDescent="0.35">
      <c r="A115" s="8">
        <f>'book indtastning'!A115</f>
        <v>0</v>
      </c>
      <c r="B115" s="8">
        <f>'book indtastning'!B115</f>
        <v>114</v>
      </c>
      <c r="C115" s="6" t="str">
        <f>'book indtastning'!C115</f>
        <v>Bjarne Jørgensen</v>
      </c>
      <c r="D115" s="6"/>
      <c r="E115" s="6"/>
      <c r="F115" s="29">
        <f>Database!R115</f>
        <v>0</v>
      </c>
      <c r="G115" s="33"/>
      <c r="H115" s="29">
        <f>'booking nr'!AM116</f>
        <v>0</v>
      </c>
      <c r="I115" s="42">
        <f>Database!C115</f>
        <v>45450</v>
      </c>
      <c r="J115">
        <f t="shared" si="6"/>
        <v>0</v>
      </c>
      <c r="L115">
        <f t="shared" si="7"/>
        <v>0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0</v>
      </c>
    </row>
    <row r="116" spans="1:16" x14ac:dyDescent="0.35">
      <c r="A116" s="8">
        <f>'book indtastning'!A116</f>
        <v>0</v>
      </c>
      <c r="B116" s="8">
        <f>'book indtastning'!B116</f>
        <v>115</v>
      </c>
      <c r="C116" s="6" t="str">
        <f>'book indtastning'!C116</f>
        <v>Lilian Jørgensen</v>
      </c>
      <c r="D116" s="6"/>
      <c r="E116" s="6"/>
      <c r="F116" s="29">
        <f>Database!R116</f>
        <v>5415</v>
      </c>
      <c r="G116" s="33"/>
      <c r="H116" s="29">
        <f>'booking nr'!AM117</f>
        <v>0</v>
      </c>
      <c r="I116" s="42">
        <f>Database!C116</f>
        <v>45451</v>
      </c>
      <c r="J116">
        <f t="shared" si="6"/>
        <v>5415</v>
      </c>
      <c r="L116">
        <f t="shared" si="7"/>
        <v>0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0</v>
      </c>
    </row>
    <row r="117" spans="1:16" x14ac:dyDescent="0.35">
      <c r="A117" s="8">
        <f>'book indtastning'!A117</f>
        <v>0</v>
      </c>
      <c r="B117" s="8">
        <f>'book indtastning'!B117</f>
        <v>116</v>
      </c>
      <c r="C117" s="6" t="str">
        <f>'book indtastning'!C117</f>
        <v>Alice Lydia Andersen</v>
      </c>
      <c r="D117" s="6"/>
      <c r="E117" s="6"/>
      <c r="F117" s="29">
        <f>Database!R117</f>
        <v>4927.5</v>
      </c>
      <c r="G117" s="33"/>
      <c r="H117" s="29">
        <f>'booking nr'!AM118</f>
        <v>0</v>
      </c>
      <c r="I117" s="42">
        <f>Database!C117</f>
        <v>45543</v>
      </c>
      <c r="J117">
        <f t="shared" si="6"/>
        <v>4927.5</v>
      </c>
      <c r="L117">
        <f t="shared" si="7"/>
        <v>0</v>
      </c>
      <c r="M117">
        <f t="shared" si="8"/>
        <v>0</v>
      </c>
      <c r="N117">
        <f t="shared" si="9"/>
        <v>0</v>
      </c>
      <c r="O117">
        <f t="shared" si="10"/>
        <v>0</v>
      </c>
      <c r="P117">
        <f t="shared" si="11"/>
        <v>0</v>
      </c>
    </row>
    <row r="118" spans="1:16" x14ac:dyDescent="0.35">
      <c r="A118" s="8">
        <f>'book indtastning'!A118</f>
        <v>0</v>
      </c>
      <c r="B118" s="8">
        <f>'book indtastning'!B118</f>
        <v>117</v>
      </c>
      <c r="C118" s="6" t="str">
        <f>'book indtastning'!C118</f>
        <v>Kim Teglberg</v>
      </c>
      <c r="D118" s="6"/>
      <c r="E118" s="6"/>
      <c r="F118" s="29">
        <f>Database!R118</f>
        <v>2187</v>
      </c>
      <c r="G118" s="33"/>
      <c r="H118" s="29">
        <f>'booking nr'!AM119</f>
        <v>0</v>
      </c>
      <c r="I118" s="42">
        <f>Database!C118</f>
        <v>45473</v>
      </c>
      <c r="J118">
        <f t="shared" si="6"/>
        <v>2187</v>
      </c>
      <c r="L118">
        <f t="shared" si="7"/>
        <v>0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0</v>
      </c>
    </row>
    <row r="119" spans="1:16" x14ac:dyDescent="0.35">
      <c r="A119" s="8">
        <f>'book indtastning'!A119</f>
        <v>0</v>
      </c>
      <c r="B119" s="8">
        <f>'book indtastning'!B119</f>
        <v>118</v>
      </c>
      <c r="C119" s="6" t="str">
        <f>'book indtastning'!C119</f>
        <v>Michael Brinkhaus</v>
      </c>
      <c r="D119" s="6"/>
      <c r="E119" s="6"/>
      <c r="F119" s="29">
        <f>Database!R119</f>
        <v>2955</v>
      </c>
      <c r="G119" s="33"/>
      <c r="H119" s="29">
        <f>'booking nr'!AM120</f>
        <v>0</v>
      </c>
      <c r="I119" s="42">
        <f>Database!C119</f>
        <v>45527</v>
      </c>
      <c r="J119">
        <f t="shared" si="6"/>
        <v>2955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</row>
    <row r="120" spans="1:16" x14ac:dyDescent="0.35">
      <c r="A120" s="8">
        <f>'book indtastning'!A120</f>
        <v>0</v>
      </c>
      <c r="B120" s="8">
        <f>'book indtastning'!B120</f>
        <v>119</v>
      </c>
      <c r="C120" s="6" t="str">
        <f>'book indtastning'!C120</f>
        <v>Poul Skadhede</v>
      </c>
      <c r="D120" s="6"/>
      <c r="E120" s="6"/>
      <c r="F120" s="29">
        <f>Database!R120</f>
        <v>0</v>
      </c>
      <c r="G120" s="33"/>
      <c r="H120" s="29">
        <f>'booking nr'!AM121</f>
        <v>0</v>
      </c>
      <c r="I120" s="42">
        <f>Database!C120</f>
        <v>45457</v>
      </c>
      <c r="J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  <c r="O120">
        <f t="shared" si="10"/>
        <v>0</v>
      </c>
      <c r="P120">
        <f t="shared" si="11"/>
        <v>0</v>
      </c>
    </row>
    <row r="121" spans="1:16" x14ac:dyDescent="0.35">
      <c r="A121" s="8">
        <f>'book indtastning'!A121</f>
        <v>0</v>
      </c>
      <c r="B121" s="8">
        <f>'book indtastning'!B121</f>
        <v>120</v>
      </c>
      <c r="C121" s="6" t="str">
        <f>'book indtastning'!C121</f>
        <v>Jan Lindberg</v>
      </c>
      <c r="D121" s="6"/>
      <c r="E121" s="6"/>
      <c r="F121" s="29">
        <f>Database!R121</f>
        <v>2187</v>
      </c>
      <c r="G121" s="33"/>
      <c r="H121" s="29">
        <f>'booking nr'!AM122</f>
        <v>0</v>
      </c>
      <c r="I121" s="42">
        <f>Database!C121</f>
        <v>45521</v>
      </c>
      <c r="J121">
        <f t="shared" si="6"/>
        <v>2187</v>
      </c>
      <c r="L121">
        <f t="shared" si="7"/>
        <v>0</v>
      </c>
      <c r="M121">
        <f t="shared" si="8"/>
        <v>0</v>
      </c>
      <c r="N121">
        <f t="shared" si="9"/>
        <v>0</v>
      </c>
      <c r="O121">
        <f t="shared" si="10"/>
        <v>0</v>
      </c>
      <c r="P121">
        <f t="shared" si="11"/>
        <v>0</v>
      </c>
    </row>
    <row r="122" spans="1:16" x14ac:dyDescent="0.35">
      <c r="A122" s="8">
        <f>'book indtastning'!A122</f>
        <v>0</v>
      </c>
      <c r="B122" s="8">
        <f>'book indtastning'!B122</f>
        <v>121</v>
      </c>
      <c r="C122" s="6" t="str">
        <f>'book indtastning'!C122</f>
        <v>Rikke W Eriksen</v>
      </c>
      <c r="D122" s="6"/>
      <c r="E122" s="6"/>
      <c r="F122" s="29">
        <f>Database!R122</f>
        <v>0</v>
      </c>
      <c r="G122" s="33"/>
      <c r="H122" s="29">
        <f>'booking nr'!AM123</f>
        <v>0</v>
      </c>
      <c r="I122" s="42">
        <f>Database!C122</f>
        <v>45471</v>
      </c>
      <c r="J122">
        <f t="shared" si="6"/>
        <v>0</v>
      </c>
      <c r="L122">
        <f t="shared" si="7"/>
        <v>0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0</v>
      </c>
    </row>
    <row r="123" spans="1:16" x14ac:dyDescent="0.35">
      <c r="A123" s="8">
        <f>'book indtastning'!A123</f>
        <v>0</v>
      </c>
      <c r="B123" s="8">
        <f>'book indtastning'!B123</f>
        <v>122</v>
      </c>
      <c r="C123" s="6" t="str">
        <f>'book indtastning'!C123</f>
        <v>Benoden Faoja</v>
      </c>
      <c r="D123" s="6"/>
      <c r="E123" s="6"/>
      <c r="F123" s="29">
        <f>Database!R123</f>
        <v>0</v>
      </c>
      <c r="G123" s="33"/>
      <c r="H123" s="29">
        <f>'booking nr'!AM124</f>
        <v>0</v>
      </c>
      <c r="I123" s="42">
        <f>Database!C123</f>
        <v>45474</v>
      </c>
      <c r="J123">
        <f t="shared" si="6"/>
        <v>0</v>
      </c>
      <c r="L123">
        <f t="shared" si="7"/>
        <v>0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0</v>
      </c>
    </row>
    <row r="124" spans="1:16" x14ac:dyDescent="0.35">
      <c r="A124" s="8">
        <f>'book indtastning'!A124</f>
        <v>0</v>
      </c>
      <c r="B124" s="8">
        <f>'book indtastning'!B124</f>
        <v>123</v>
      </c>
      <c r="C124" s="6" t="str">
        <f>'book indtastning'!C124</f>
        <v>Britt Lundqvist</v>
      </c>
      <c r="D124" s="6"/>
      <c r="E124" s="6"/>
      <c r="F124" s="29">
        <f>Database!R124</f>
        <v>0</v>
      </c>
      <c r="G124" s="33"/>
      <c r="H124" s="29">
        <f>'booking nr'!AM125</f>
        <v>0</v>
      </c>
      <c r="I124" s="42">
        <f>Database!C124</f>
        <v>45478</v>
      </c>
      <c r="J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0</v>
      </c>
    </row>
    <row r="125" spans="1:16" x14ac:dyDescent="0.35">
      <c r="A125" s="8">
        <f>'book indtastning'!A125</f>
        <v>0</v>
      </c>
      <c r="B125" s="8">
        <f>'book indtastning'!B125</f>
        <v>124</v>
      </c>
      <c r="C125" s="6" t="str">
        <f>'book indtastning'!C125</f>
        <v>Sigrid Lenric Forss</v>
      </c>
      <c r="D125" s="6"/>
      <c r="E125" s="6"/>
      <c r="F125" s="29">
        <f>Database!R125</f>
        <v>0</v>
      </c>
      <c r="G125" s="33"/>
      <c r="H125" s="29">
        <f>'booking nr'!AM126</f>
        <v>0</v>
      </c>
      <c r="I125" s="42">
        <f>Database!C125</f>
        <v>45556</v>
      </c>
      <c r="J125">
        <f t="shared" si="6"/>
        <v>0</v>
      </c>
      <c r="L125">
        <f t="shared" si="7"/>
        <v>0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0</v>
      </c>
    </row>
    <row r="126" spans="1:16" x14ac:dyDescent="0.35">
      <c r="A126" s="8">
        <f>'book indtastning'!A126</f>
        <v>0</v>
      </c>
      <c r="B126" s="8">
        <f>'book indtastning'!B126</f>
        <v>125</v>
      </c>
      <c r="C126" s="6" t="str">
        <f>'book indtastning'!C126</f>
        <v>Jenny Warnerbring</v>
      </c>
      <c r="D126" s="6"/>
      <c r="E126" s="6"/>
      <c r="F126" s="29">
        <f>Database!R126</f>
        <v>0</v>
      </c>
      <c r="G126" s="33"/>
      <c r="H126" s="29">
        <f>'booking nr'!AM127</f>
        <v>0</v>
      </c>
      <c r="I126" s="42">
        <f>Database!C126</f>
        <v>45509</v>
      </c>
      <c r="J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  <c r="O126">
        <f t="shared" si="10"/>
        <v>0</v>
      </c>
      <c r="P126">
        <f t="shared" si="11"/>
        <v>0</v>
      </c>
    </row>
    <row r="127" spans="1:16" x14ac:dyDescent="0.35">
      <c r="A127" s="8">
        <f>'book indtastning'!A127</f>
        <v>0</v>
      </c>
      <c r="B127" s="8">
        <f>'book indtastning'!B127</f>
        <v>126</v>
      </c>
      <c r="C127" s="6" t="str">
        <f>'book indtastning'!C127</f>
        <v>Sonja S. Mogensen</v>
      </c>
      <c r="D127" s="6"/>
      <c r="E127" s="6"/>
      <c r="F127" s="29">
        <f>Database!R127</f>
        <v>0</v>
      </c>
      <c r="G127" s="33"/>
      <c r="H127" s="29">
        <f>'booking nr'!AM128</f>
        <v>0</v>
      </c>
      <c r="I127" s="42">
        <f>Database!C127</f>
        <v>45506</v>
      </c>
      <c r="J127">
        <f t="shared" si="6"/>
        <v>0</v>
      </c>
      <c r="L127">
        <f t="shared" si="7"/>
        <v>0</v>
      </c>
      <c r="M127">
        <f t="shared" si="8"/>
        <v>0</v>
      </c>
      <c r="N127">
        <f t="shared" si="9"/>
        <v>0</v>
      </c>
      <c r="O127">
        <f t="shared" si="10"/>
        <v>0</v>
      </c>
      <c r="P127">
        <f t="shared" si="11"/>
        <v>0</v>
      </c>
    </row>
    <row r="128" spans="1:16" x14ac:dyDescent="0.35">
      <c r="A128" s="8">
        <f>'book indtastning'!A128</f>
        <v>0</v>
      </c>
      <c r="B128" s="8">
        <f>'book indtastning'!B128</f>
        <v>127</v>
      </c>
      <c r="C128" s="6" t="str">
        <f>'book indtastning'!C128</f>
        <v>Joan Reed</v>
      </c>
      <c r="D128" s="6"/>
      <c r="E128" s="6"/>
      <c r="F128" s="29">
        <f>Database!R128</f>
        <v>0</v>
      </c>
      <c r="G128" s="33"/>
      <c r="H128" s="29">
        <f>'booking nr'!AM129</f>
        <v>0</v>
      </c>
      <c r="I128" s="42">
        <f>Database!C128</f>
        <v>45509</v>
      </c>
      <c r="J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0</v>
      </c>
    </row>
    <row r="129" spans="1:16" x14ac:dyDescent="0.35">
      <c r="A129" s="8">
        <f>'book indtastning'!A129</f>
        <v>0</v>
      </c>
      <c r="B129" s="8">
        <f>'book indtastning'!B129</f>
        <v>128</v>
      </c>
      <c r="C129" s="6" t="str">
        <f>'book indtastning'!C129</f>
        <v>Anette Møllebæk</v>
      </c>
      <c r="D129" s="6"/>
      <c r="E129" s="6"/>
      <c r="F129" s="29">
        <f>Database!R129</f>
        <v>0</v>
      </c>
      <c r="G129" s="33"/>
      <c r="H129" s="29">
        <f>'booking nr'!AM130</f>
        <v>0</v>
      </c>
      <c r="I129" s="42">
        <f>Database!C129</f>
        <v>45525</v>
      </c>
      <c r="J129">
        <f t="shared" si="6"/>
        <v>0</v>
      </c>
      <c r="L129">
        <f t="shared" si="7"/>
        <v>0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0</v>
      </c>
    </row>
    <row r="130" spans="1:16" x14ac:dyDescent="0.35">
      <c r="A130" s="8">
        <f>'book indtastning'!A130</f>
        <v>0</v>
      </c>
      <c r="B130" s="8">
        <f>'book indtastning'!B130</f>
        <v>129</v>
      </c>
      <c r="C130" s="6" t="str">
        <f>'book indtastning'!C130</f>
        <v>Britta Thunbo</v>
      </c>
      <c r="D130" s="6"/>
      <c r="E130" s="6"/>
      <c r="F130" s="29">
        <f>Database!R130</f>
        <v>0</v>
      </c>
      <c r="G130" s="33"/>
      <c r="H130" s="29">
        <f>'booking nr'!AM131</f>
        <v>0</v>
      </c>
      <c r="I130" s="42">
        <f>Database!C130</f>
        <v>45548</v>
      </c>
      <c r="J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  <c r="O130">
        <f t="shared" si="10"/>
        <v>0</v>
      </c>
      <c r="P130">
        <f t="shared" si="11"/>
        <v>0</v>
      </c>
    </row>
    <row r="131" spans="1:16" x14ac:dyDescent="0.35">
      <c r="A131" s="8">
        <f>'book indtastning'!A131</f>
        <v>0</v>
      </c>
      <c r="B131" s="8">
        <f>'book indtastning'!B131</f>
        <v>130</v>
      </c>
      <c r="C131" s="6" t="str">
        <f>'book indtastning'!C131</f>
        <v>Lene Birkholm</v>
      </c>
      <c r="D131" s="6"/>
      <c r="E131" s="6"/>
      <c r="F131" s="29">
        <f>Database!R131</f>
        <v>0</v>
      </c>
      <c r="G131" s="33"/>
      <c r="H131" s="29">
        <f>'booking nr'!AM132</f>
        <v>0</v>
      </c>
      <c r="I131" s="42">
        <f>Database!C131</f>
        <v>45558</v>
      </c>
      <c r="J131">
        <f t="shared" ref="J131:J190" si="12">IF(F131&gt;0,F131,0)</f>
        <v>0</v>
      </c>
      <c r="L131">
        <f t="shared" ref="L131:L190" si="13">IF(($Q$1&lt;I131)*AND(I131&lt;$Q$2),J131,0)</f>
        <v>0</v>
      </c>
      <c r="M131">
        <f t="shared" ref="M131:M190" si="14">IF($Q$2&lt;=I131*AND(I131&lt;=$R$2),J131,0)</f>
        <v>0</v>
      </c>
      <c r="N131">
        <f t="shared" ref="N131:N190" si="15">IF($Q$3&lt;=I131*AND(I131&lt;=$R$3),J131,0)</f>
        <v>0</v>
      </c>
      <c r="O131">
        <f t="shared" ref="O131:O190" si="16">IF($Q$4&lt;=I131*AND(I131&lt;=$R$4),J131,0)</f>
        <v>0</v>
      </c>
      <c r="P131">
        <f t="shared" ref="P131:P190" si="17">IF($Q$5&lt;=I131*AND(I131&lt;=$R$5),J131,0)</f>
        <v>0</v>
      </c>
    </row>
    <row r="132" spans="1:16" x14ac:dyDescent="0.35">
      <c r="A132" s="8">
        <f>'book indtastning'!A132</f>
        <v>0</v>
      </c>
      <c r="B132" s="8">
        <f>'book indtastning'!B132</f>
        <v>131</v>
      </c>
      <c r="C132" s="6" t="str">
        <f>'book indtastning'!C132</f>
        <v>Brita Jursza</v>
      </c>
      <c r="D132" s="6"/>
      <c r="E132" s="6"/>
      <c r="F132" s="29">
        <f>Database!R132</f>
        <v>0</v>
      </c>
      <c r="G132" s="33"/>
      <c r="H132" s="29">
        <f>'booking nr'!AM133</f>
        <v>0</v>
      </c>
      <c r="I132" s="42">
        <f>Database!C132</f>
        <v>45516</v>
      </c>
      <c r="J132">
        <f t="shared" si="12"/>
        <v>0</v>
      </c>
      <c r="L132">
        <f t="shared" si="13"/>
        <v>0</v>
      </c>
      <c r="M132">
        <f t="shared" si="14"/>
        <v>0</v>
      </c>
      <c r="N132">
        <f t="shared" si="15"/>
        <v>0</v>
      </c>
      <c r="O132">
        <f t="shared" si="16"/>
        <v>0</v>
      </c>
      <c r="P132">
        <f t="shared" si="17"/>
        <v>0</v>
      </c>
    </row>
    <row r="133" spans="1:16" x14ac:dyDescent="0.35">
      <c r="A133" s="8">
        <f>'book indtastning'!A133</f>
        <v>0</v>
      </c>
      <c r="B133" s="8">
        <f>'book indtastning'!B133</f>
        <v>132</v>
      </c>
      <c r="C133" s="6" t="str">
        <f>'book indtastning'!C133</f>
        <v>Peter Evertsen</v>
      </c>
      <c r="D133" s="6"/>
      <c r="E133" s="6"/>
      <c r="F133" s="29">
        <f>Database!R133</f>
        <v>0</v>
      </c>
      <c r="G133" s="33"/>
      <c r="H133" s="29">
        <f>'booking nr'!AM134</f>
        <v>0</v>
      </c>
      <c r="I133" s="42">
        <f>Database!C133</f>
        <v>45527</v>
      </c>
      <c r="J133">
        <f t="shared" si="12"/>
        <v>0</v>
      </c>
      <c r="L133">
        <f t="shared" si="13"/>
        <v>0</v>
      </c>
      <c r="M133">
        <f t="shared" si="14"/>
        <v>0</v>
      </c>
      <c r="N133">
        <f t="shared" si="15"/>
        <v>0</v>
      </c>
      <c r="O133">
        <f t="shared" si="16"/>
        <v>0</v>
      </c>
      <c r="P133">
        <f t="shared" si="17"/>
        <v>0</v>
      </c>
    </row>
    <row r="134" spans="1:16" x14ac:dyDescent="0.35">
      <c r="A134" s="8">
        <f>'book indtastning'!A134</f>
        <v>0</v>
      </c>
      <c r="B134" s="8">
        <f>'book indtastning'!B134</f>
        <v>133</v>
      </c>
      <c r="C134" s="6" t="str">
        <f>'book indtastning'!C134</f>
        <v>Bent Jespersen</v>
      </c>
      <c r="D134" s="6"/>
      <c r="E134" s="6"/>
      <c r="F134" s="29">
        <f>Database!R134</f>
        <v>0</v>
      </c>
      <c r="G134" s="33"/>
      <c r="H134" s="29">
        <f>'booking nr'!AM135</f>
        <v>0</v>
      </c>
      <c r="I134" s="42">
        <f>Database!C134</f>
        <v>45536</v>
      </c>
      <c r="J134">
        <f t="shared" si="12"/>
        <v>0</v>
      </c>
      <c r="L134">
        <f t="shared" si="13"/>
        <v>0</v>
      </c>
      <c r="M134">
        <f t="shared" si="14"/>
        <v>0</v>
      </c>
      <c r="N134">
        <f t="shared" si="15"/>
        <v>0</v>
      </c>
      <c r="O134">
        <f t="shared" si="16"/>
        <v>0</v>
      </c>
      <c r="P134">
        <f t="shared" si="17"/>
        <v>0</v>
      </c>
    </row>
    <row r="135" spans="1:16" x14ac:dyDescent="0.35">
      <c r="A135" s="8">
        <f>'book indtastning'!A135</f>
        <v>0</v>
      </c>
      <c r="B135" s="8">
        <f>'book indtastning'!B135</f>
        <v>134</v>
      </c>
      <c r="C135" s="6" t="str">
        <f>'book indtastning'!C135</f>
        <v>Per Henning Christensen</v>
      </c>
      <c r="D135" s="6"/>
      <c r="E135" s="6"/>
      <c r="F135" s="29">
        <f>Database!R135</f>
        <v>0</v>
      </c>
      <c r="G135" s="33"/>
      <c r="H135" s="29">
        <f>'booking nr'!AM136</f>
        <v>0</v>
      </c>
      <c r="I135" s="42">
        <f>Database!C135</f>
        <v>45528</v>
      </c>
      <c r="J135">
        <f t="shared" si="12"/>
        <v>0</v>
      </c>
      <c r="L135">
        <f t="shared" si="13"/>
        <v>0</v>
      </c>
      <c r="M135">
        <f t="shared" si="14"/>
        <v>0</v>
      </c>
      <c r="N135">
        <f t="shared" si="15"/>
        <v>0</v>
      </c>
      <c r="O135">
        <f t="shared" si="16"/>
        <v>0</v>
      </c>
      <c r="P135">
        <f t="shared" si="17"/>
        <v>0</v>
      </c>
    </row>
    <row r="136" spans="1:16" x14ac:dyDescent="0.35">
      <c r="A136" s="8">
        <f>'book indtastning'!A136</f>
        <v>0</v>
      </c>
      <c r="B136" s="8">
        <f>'book indtastning'!B136</f>
        <v>135</v>
      </c>
      <c r="C136" s="6" t="str">
        <f>'book indtastning'!C136</f>
        <v>Cecilia Östling</v>
      </c>
      <c r="D136" s="6"/>
      <c r="E136" s="6"/>
      <c r="F136" s="29">
        <f>Database!R136</f>
        <v>0</v>
      </c>
      <c r="G136" s="33"/>
      <c r="H136" s="29">
        <f>'booking nr'!AM137</f>
        <v>0</v>
      </c>
      <c r="I136" s="42">
        <f>Database!C136</f>
        <v>45517</v>
      </c>
      <c r="J136">
        <f t="shared" si="12"/>
        <v>0</v>
      </c>
      <c r="L136">
        <f t="shared" si="13"/>
        <v>0</v>
      </c>
      <c r="M136">
        <f t="shared" si="14"/>
        <v>0</v>
      </c>
      <c r="N136">
        <f t="shared" si="15"/>
        <v>0</v>
      </c>
      <c r="O136">
        <f t="shared" si="16"/>
        <v>0</v>
      </c>
      <c r="P136">
        <f t="shared" si="17"/>
        <v>0</v>
      </c>
    </row>
    <row r="137" spans="1:16" x14ac:dyDescent="0.35">
      <c r="A137" s="8">
        <f>'book indtastning'!A137</f>
        <v>0</v>
      </c>
      <c r="B137" s="8">
        <f>'book indtastning'!B137</f>
        <v>136</v>
      </c>
      <c r="C137" s="6" t="str">
        <f>'book indtastning'!C137</f>
        <v>Beatrice Janssen</v>
      </c>
      <c r="D137" s="6"/>
      <c r="E137" s="6"/>
      <c r="F137" s="29">
        <f>Database!R137</f>
        <v>0</v>
      </c>
      <c r="G137" s="33"/>
      <c r="H137" s="29">
        <f>'booking nr'!AM138</f>
        <v>0</v>
      </c>
      <c r="I137" s="42">
        <f>Database!C137</f>
        <v>45544</v>
      </c>
      <c r="J137">
        <f t="shared" si="12"/>
        <v>0</v>
      </c>
      <c r="L137">
        <f t="shared" si="13"/>
        <v>0</v>
      </c>
      <c r="M137">
        <f t="shared" si="14"/>
        <v>0</v>
      </c>
      <c r="N137">
        <f t="shared" si="15"/>
        <v>0</v>
      </c>
      <c r="O137">
        <f t="shared" si="16"/>
        <v>0</v>
      </c>
      <c r="P137">
        <f t="shared" si="17"/>
        <v>0</v>
      </c>
    </row>
    <row r="138" spans="1:16" x14ac:dyDescent="0.35">
      <c r="A138" s="8">
        <f>'book indtastning'!A138</f>
        <v>0</v>
      </c>
      <c r="B138" s="8">
        <f>'book indtastning'!B138</f>
        <v>137</v>
      </c>
      <c r="C138" s="6" t="str">
        <f>'book indtastning'!C138</f>
        <v>Lars Møller</v>
      </c>
      <c r="D138" s="6"/>
      <c r="E138" s="6"/>
      <c r="F138" s="29">
        <f>Database!R138</f>
        <v>0</v>
      </c>
      <c r="G138" s="33"/>
      <c r="H138" s="29">
        <f>'booking nr'!AM139</f>
        <v>0</v>
      </c>
      <c r="I138" s="42">
        <f>Database!C138</f>
        <v>45560</v>
      </c>
      <c r="J138">
        <f t="shared" si="12"/>
        <v>0</v>
      </c>
      <c r="L138">
        <f t="shared" si="13"/>
        <v>0</v>
      </c>
      <c r="M138">
        <f t="shared" si="14"/>
        <v>0</v>
      </c>
      <c r="N138">
        <f t="shared" si="15"/>
        <v>0</v>
      </c>
      <c r="O138">
        <f t="shared" si="16"/>
        <v>0</v>
      </c>
      <c r="P138">
        <f t="shared" si="17"/>
        <v>0</v>
      </c>
    </row>
    <row r="139" spans="1:16" x14ac:dyDescent="0.35">
      <c r="A139" s="8">
        <f>'book indtastning'!A139</f>
        <v>0</v>
      </c>
      <c r="B139" s="8">
        <f>'book indtastning'!B139</f>
        <v>138</v>
      </c>
      <c r="C139" s="6" t="str">
        <f>'book indtastning'!C139</f>
        <v>Lars-Ove Järrrebring</v>
      </c>
      <c r="D139" s="6"/>
      <c r="E139" s="6"/>
      <c r="F139" s="29">
        <f>Database!R139</f>
        <v>0</v>
      </c>
      <c r="G139" s="33"/>
      <c r="H139" s="29">
        <f>'booking nr'!AM140</f>
        <v>0</v>
      </c>
      <c r="I139" s="42">
        <f>Database!C139</f>
        <v>45537</v>
      </c>
      <c r="J139">
        <f t="shared" si="12"/>
        <v>0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0</v>
      </c>
      <c r="P139">
        <f t="shared" si="17"/>
        <v>0</v>
      </c>
    </row>
    <row r="140" spans="1:16" x14ac:dyDescent="0.35">
      <c r="A140" s="8">
        <f>'book indtastning'!A140</f>
        <v>0</v>
      </c>
      <c r="B140" s="8">
        <f>'book indtastning'!B140</f>
        <v>139</v>
      </c>
      <c r="C140" s="6" t="str">
        <f>'book indtastning'!C140</f>
        <v>Niklas Sønderhøj</v>
      </c>
      <c r="D140" s="6"/>
      <c r="E140" s="6"/>
      <c r="F140" s="29">
        <f>Database!R140</f>
        <v>0</v>
      </c>
      <c r="G140" s="33"/>
      <c r="H140" s="29">
        <f>'booking nr'!AM141</f>
        <v>0</v>
      </c>
      <c r="I140" s="42">
        <f>Database!C140</f>
        <v>45534</v>
      </c>
      <c r="J140">
        <f t="shared" si="12"/>
        <v>0</v>
      </c>
      <c r="L140">
        <f t="shared" si="13"/>
        <v>0</v>
      </c>
      <c r="M140">
        <f t="shared" si="14"/>
        <v>0</v>
      </c>
      <c r="N140">
        <f t="shared" si="15"/>
        <v>0</v>
      </c>
      <c r="O140">
        <f t="shared" si="16"/>
        <v>0</v>
      </c>
      <c r="P140">
        <f t="shared" si="17"/>
        <v>0</v>
      </c>
    </row>
    <row r="141" spans="1:16" x14ac:dyDescent="0.35">
      <c r="A141" s="8">
        <f>'book indtastning'!A141</f>
        <v>0</v>
      </c>
      <c r="B141" s="8">
        <f>'book indtastning'!B141</f>
        <v>140</v>
      </c>
      <c r="C141" s="6" t="str">
        <f>'book indtastning'!C141</f>
        <v>Eva Kerschl</v>
      </c>
      <c r="D141" s="6"/>
      <c r="E141" s="6"/>
      <c r="F141" s="29">
        <f>Database!R141</f>
        <v>0</v>
      </c>
      <c r="G141" s="33"/>
      <c r="H141" s="29">
        <f>'booking nr'!AM142</f>
        <v>0</v>
      </c>
      <c r="I141" s="42">
        <f>Database!C141</f>
        <v>45533</v>
      </c>
      <c r="J141">
        <f t="shared" si="12"/>
        <v>0</v>
      </c>
      <c r="L141">
        <f t="shared" si="13"/>
        <v>0</v>
      </c>
      <c r="M141">
        <f t="shared" si="14"/>
        <v>0</v>
      </c>
      <c r="N141">
        <f t="shared" si="15"/>
        <v>0</v>
      </c>
      <c r="O141">
        <f t="shared" si="16"/>
        <v>0</v>
      </c>
      <c r="P141">
        <f t="shared" si="17"/>
        <v>0</v>
      </c>
    </row>
    <row r="142" spans="1:16" x14ac:dyDescent="0.35">
      <c r="A142" s="8">
        <f>'book indtastning'!A142</f>
        <v>0</v>
      </c>
      <c r="B142" s="8">
        <f>'book indtastning'!B142</f>
        <v>141</v>
      </c>
      <c r="C142" s="6" t="str">
        <f>'book indtastning'!C142</f>
        <v>Linda Maidon</v>
      </c>
      <c r="D142" s="6"/>
      <c r="E142" s="6"/>
      <c r="F142" s="29">
        <f>Database!R142</f>
        <v>0</v>
      </c>
      <c r="G142" s="33"/>
      <c r="H142" s="29">
        <f>'booking nr'!AM143</f>
        <v>0</v>
      </c>
      <c r="I142" s="42">
        <f>Database!C142</f>
        <v>45532</v>
      </c>
      <c r="J142">
        <f t="shared" si="12"/>
        <v>0</v>
      </c>
      <c r="L142">
        <f t="shared" si="13"/>
        <v>0</v>
      </c>
      <c r="M142">
        <f t="shared" si="14"/>
        <v>0</v>
      </c>
      <c r="N142">
        <f t="shared" si="15"/>
        <v>0</v>
      </c>
      <c r="O142">
        <f t="shared" si="16"/>
        <v>0</v>
      </c>
      <c r="P142">
        <f t="shared" si="17"/>
        <v>0</v>
      </c>
    </row>
    <row r="143" spans="1:16" x14ac:dyDescent="0.35">
      <c r="A143" s="8">
        <f>'book indtastning'!A143</f>
        <v>0</v>
      </c>
      <c r="B143" s="8">
        <f>'book indtastning'!B143</f>
        <v>142</v>
      </c>
      <c r="C143" s="6" t="str">
        <f>'book indtastning'!C143</f>
        <v>Kurt Sørensen</v>
      </c>
      <c r="D143" s="6"/>
      <c r="E143" s="6"/>
      <c r="F143" s="29">
        <f>Database!R143</f>
        <v>4525</v>
      </c>
      <c r="G143" s="33"/>
      <c r="H143" s="29">
        <f>'booking nr'!AM144</f>
        <v>0</v>
      </c>
      <c r="I143" s="42">
        <f>Database!C143</f>
        <v>45544</v>
      </c>
      <c r="J143">
        <f t="shared" si="12"/>
        <v>4525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0</v>
      </c>
      <c r="P143">
        <f t="shared" si="17"/>
        <v>0</v>
      </c>
    </row>
    <row r="144" spans="1:16" x14ac:dyDescent="0.35">
      <c r="A144" s="8">
        <f>'book indtastning'!A144</f>
        <v>0</v>
      </c>
      <c r="B144" s="8">
        <f>'book indtastning'!B144</f>
        <v>143</v>
      </c>
      <c r="C144" s="6" t="str">
        <f>'book indtastning'!C144</f>
        <v>Claus Kaae</v>
      </c>
      <c r="D144" s="6"/>
      <c r="E144" s="6"/>
      <c r="F144" s="29">
        <f>Database!R144</f>
        <v>2956.5</v>
      </c>
      <c r="G144" s="33"/>
      <c r="H144" s="29">
        <f>'booking nr'!AM145</f>
        <v>0</v>
      </c>
      <c r="I144" s="42">
        <f>Database!C144</f>
        <v>45557</v>
      </c>
      <c r="J144">
        <f t="shared" si="12"/>
        <v>2956.5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0</v>
      </c>
      <c r="P144">
        <f t="shared" si="17"/>
        <v>0</v>
      </c>
    </row>
    <row r="145" spans="1:16" x14ac:dyDescent="0.35">
      <c r="A145" s="8">
        <f>'book indtastning'!A145</f>
        <v>0</v>
      </c>
      <c r="B145" s="8">
        <f>'book indtastning'!B145</f>
        <v>144</v>
      </c>
      <c r="C145" s="6" t="str">
        <f>'book indtastning'!C145</f>
        <v>Ole Graversen</v>
      </c>
      <c r="D145" s="6"/>
      <c r="E145" s="6"/>
      <c r="F145" s="29">
        <f>Database!R145</f>
        <v>4380</v>
      </c>
      <c r="G145" s="33"/>
      <c r="H145" s="29">
        <f>'booking nr'!AM146</f>
        <v>0</v>
      </c>
      <c r="I145" s="42">
        <f>Database!C145</f>
        <v>45559</v>
      </c>
      <c r="J145">
        <f t="shared" si="12"/>
        <v>4380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0</v>
      </c>
      <c r="P145">
        <f t="shared" si="17"/>
        <v>0</v>
      </c>
    </row>
    <row r="146" spans="1:16" x14ac:dyDescent="0.35">
      <c r="A146" s="8">
        <f>'book indtastning'!A146</f>
        <v>0</v>
      </c>
      <c r="B146" s="8">
        <f>'book indtastning'!B146</f>
        <v>145</v>
      </c>
      <c r="C146" s="6" t="str">
        <f>'book indtastning'!C146</f>
        <v>Henrik Sørensen</v>
      </c>
      <c r="D146" s="6"/>
      <c r="E146" s="6"/>
      <c r="F146" s="29">
        <f>Database!R146</f>
        <v>0</v>
      </c>
      <c r="G146" s="33"/>
      <c r="H146" s="29">
        <f>'booking nr'!AM147</f>
        <v>0</v>
      </c>
      <c r="I146" s="42">
        <f>Database!C146</f>
        <v>45563</v>
      </c>
      <c r="J146">
        <f t="shared" si="12"/>
        <v>0</v>
      </c>
      <c r="L146">
        <f t="shared" si="13"/>
        <v>0</v>
      </c>
      <c r="M146">
        <f t="shared" si="14"/>
        <v>0</v>
      </c>
      <c r="N146">
        <f t="shared" si="15"/>
        <v>0</v>
      </c>
      <c r="O146">
        <f t="shared" si="16"/>
        <v>0</v>
      </c>
      <c r="P146">
        <f t="shared" si="17"/>
        <v>0</v>
      </c>
    </row>
    <row r="147" spans="1:16" x14ac:dyDescent="0.35">
      <c r="A147" s="8">
        <f>'book indtastning'!A147</f>
        <v>0</v>
      </c>
      <c r="B147" s="8">
        <f>'book indtastning'!B147</f>
        <v>146</v>
      </c>
      <c r="C147" s="6" t="str">
        <f>'book indtastning'!C147</f>
        <v>Kaj Henriksen</v>
      </c>
      <c r="D147" s="6"/>
      <c r="E147" s="6"/>
      <c r="F147" s="29">
        <f>Database!R147</f>
        <v>0</v>
      </c>
      <c r="G147" s="33"/>
      <c r="H147" s="29">
        <f>'booking nr'!AM148</f>
        <v>0</v>
      </c>
      <c r="I147" s="42">
        <f>Database!C147</f>
        <v>45562</v>
      </c>
      <c r="J147">
        <f t="shared" si="12"/>
        <v>0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0</v>
      </c>
      <c r="P147">
        <f t="shared" si="17"/>
        <v>0</v>
      </c>
    </row>
    <row r="148" spans="1:16" x14ac:dyDescent="0.35">
      <c r="A148" s="8">
        <f>'book indtastning'!A148</f>
        <v>0</v>
      </c>
      <c r="B148" s="8">
        <f>'book indtastning'!B148</f>
        <v>147</v>
      </c>
      <c r="C148" s="6">
        <f>'book indtastning'!C148</f>
        <v>0</v>
      </c>
      <c r="D148" s="6"/>
      <c r="E148" s="6"/>
      <c r="F148" s="29">
        <f>Database!R148</f>
        <v>0</v>
      </c>
      <c r="G148" s="33"/>
      <c r="H148" s="29">
        <f>'booking nr'!AM149</f>
        <v>0</v>
      </c>
      <c r="I148" s="42">
        <f>Database!C148</f>
        <v>0</v>
      </c>
      <c r="J148">
        <f t="shared" si="12"/>
        <v>0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0</v>
      </c>
      <c r="P148">
        <f t="shared" si="17"/>
        <v>0</v>
      </c>
    </row>
    <row r="149" spans="1:16" x14ac:dyDescent="0.35">
      <c r="A149" s="8">
        <f>'book indtastning'!A149</f>
        <v>0</v>
      </c>
      <c r="B149" s="8">
        <f>'book indtastning'!B149</f>
        <v>148</v>
      </c>
      <c r="C149" s="6">
        <f>'book indtastning'!C149</f>
        <v>0</v>
      </c>
      <c r="D149" s="6"/>
      <c r="E149" s="6"/>
      <c r="F149" s="29">
        <f>Database!R149</f>
        <v>0</v>
      </c>
      <c r="G149" s="33"/>
      <c r="H149" s="29">
        <f>'booking nr'!AM150</f>
        <v>0</v>
      </c>
      <c r="I149" s="42">
        <f>Database!C149</f>
        <v>0</v>
      </c>
      <c r="J149">
        <f t="shared" si="12"/>
        <v>0</v>
      </c>
      <c r="L149">
        <f t="shared" si="13"/>
        <v>0</v>
      </c>
      <c r="M149">
        <f t="shared" si="14"/>
        <v>0</v>
      </c>
      <c r="N149">
        <f t="shared" si="15"/>
        <v>0</v>
      </c>
      <c r="O149">
        <f t="shared" si="16"/>
        <v>0</v>
      </c>
      <c r="P149">
        <f t="shared" si="17"/>
        <v>0</v>
      </c>
    </row>
    <row r="150" spans="1:16" x14ac:dyDescent="0.35">
      <c r="A150" s="8">
        <f>'book indtastning'!A150</f>
        <v>0</v>
      </c>
      <c r="B150" s="8">
        <f>'book indtastning'!B150</f>
        <v>149</v>
      </c>
      <c r="C150" s="6">
        <f>'book indtastning'!C150</f>
        <v>0</v>
      </c>
      <c r="D150" s="6"/>
      <c r="E150" s="6"/>
      <c r="F150" s="29">
        <f>Database!R150</f>
        <v>0</v>
      </c>
      <c r="G150" s="33"/>
      <c r="H150" s="29">
        <f>'booking nr'!AM151</f>
        <v>0</v>
      </c>
      <c r="I150" s="42">
        <f>Database!C150</f>
        <v>0</v>
      </c>
      <c r="J150">
        <f t="shared" si="12"/>
        <v>0</v>
      </c>
      <c r="L150">
        <f t="shared" si="13"/>
        <v>0</v>
      </c>
      <c r="M150">
        <f t="shared" si="14"/>
        <v>0</v>
      </c>
      <c r="N150">
        <f t="shared" si="15"/>
        <v>0</v>
      </c>
      <c r="O150">
        <f t="shared" si="16"/>
        <v>0</v>
      </c>
      <c r="P150">
        <f t="shared" si="17"/>
        <v>0</v>
      </c>
    </row>
    <row r="151" spans="1:16" x14ac:dyDescent="0.35">
      <c r="A151" s="8">
        <f>'book indtastning'!A151</f>
        <v>0</v>
      </c>
      <c r="B151" s="8">
        <f>'book indtastning'!B151</f>
        <v>150</v>
      </c>
      <c r="C151" s="6">
        <f>'book indtastning'!C151</f>
        <v>0</v>
      </c>
      <c r="D151" s="6"/>
      <c r="E151" s="6"/>
      <c r="F151" s="29">
        <f>Database!R151</f>
        <v>0</v>
      </c>
      <c r="G151" s="33"/>
      <c r="H151" s="29">
        <f>'booking nr'!AM152</f>
        <v>0</v>
      </c>
      <c r="I151" s="42">
        <f>Database!C151</f>
        <v>0</v>
      </c>
      <c r="J151">
        <f t="shared" si="12"/>
        <v>0</v>
      </c>
      <c r="L151">
        <f t="shared" si="13"/>
        <v>0</v>
      </c>
      <c r="M151">
        <f t="shared" si="14"/>
        <v>0</v>
      </c>
      <c r="N151">
        <f t="shared" si="15"/>
        <v>0</v>
      </c>
      <c r="O151">
        <f t="shared" si="16"/>
        <v>0</v>
      </c>
      <c r="P151">
        <f t="shared" si="17"/>
        <v>0</v>
      </c>
    </row>
    <row r="152" spans="1:16" x14ac:dyDescent="0.35">
      <c r="A152" s="8">
        <f>'book indtastning'!A152</f>
        <v>0</v>
      </c>
      <c r="B152" s="8">
        <f>'book indtastning'!B152</f>
        <v>151</v>
      </c>
      <c r="C152" s="6">
        <f>'book indtastning'!C152</f>
        <v>0</v>
      </c>
      <c r="D152" s="6"/>
      <c r="E152" s="6"/>
      <c r="F152" s="29">
        <f>Database!R152</f>
        <v>0</v>
      </c>
      <c r="G152" s="33"/>
      <c r="H152" s="29">
        <f>'booking nr'!AM153</f>
        <v>0</v>
      </c>
      <c r="I152" s="42">
        <f>Database!C152</f>
        <v>0</v>
      </c>
      <c r="J152">
        <f t="shared" si="12"/>
        <v>0</v>
      </c>
      <c r="L152">
        <f t="shared" si="13"/>
        <v>0</v>
      </c>
      <c r="M152">
        <f t="shared" si="14"/>
        <v>0</v>
      </c>
      <c r="N152">
        <f t="shared" si="15"/>
        <v>0</v>
      </c>
      <c r="O152">
        <f t="shared" si="16"/>
        <v>0</v>
      </c>
      <c r="P152">
        <f t="shared" si="17"/>
        <v>0</v>
      </c>
    </row>
    <row r="153" spans="1:16" x14ac:dyDescent="0.35">
      <c r="A153" s="8">
        <f>'book indtastning'!A153</f>
        <v>0</v>
      </c>
      <c r="B153" s="8">
        <f>'book indtastning'!B153</f>
        <v>152</v>
      </c>
      <c r="C153" s="6">
        <f>'book indtastning'!C153</f>
        <v>0</v>
      </c>
      <c r="D153" s="6"/>
      <c r="E153" s="6"/>
      <c r="F153" s="29">
        <f>Database!R153</f>
        <v>0</v>
      </c>
      <c r="G153" s="33"/>
      <c r="H153" s="29">
        <f>'booking nr'!AM154</f>
        <v>0</v>
      </c>
      <c r="I153" s="42">
        <f>Database!C153</f>
        <v>0</v>
      </c>
      <c r="J153">
        <f t="shared" si="12"/>
        <v>0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0</v>
      </c>
      <c r="P153">
        <f t="shared" si="17"/>
        <v>0</v>
      </c>
    </row>
    <row r="154" spans="1:16" x14ac:dyDescent="0.35">
      <c r="A154" s="8">
        <f>'book indtastning'!A154</f>
        <v>0</v>
      </c>
      <c r="B154" s="8">
        <f>'book indtastning'!B154</f>
        <v>153</v>
      </c>
      <c r="C154" s="6">
        <f>'book indtastning'!C154</f>
        <v>0</v>
      </c>
      <c r="D154" s="6"/>
      <c r="E154" s="6"/>
      <c r="F154" s="29">
        <f>Database!R154</f>
        <v>0</v>
      </c>
      <c r="G154" s="33"/>
      <c r="H154" s="29">
        <f>'booking nr'!AM155</f>
        <v>0</v>
      </c>
      <c r="I154" s="42">
        <f>Database!C154</f>
        <v>0</v>
      </c>
      <c r="J154">
        <f t="shared" si="12"/>
        <v>0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0</v>
      </c>
      <c r="P154">
        <f t="shared" si="17"/>
        <v>0</v>
      </c>
    </row>
    <row r="155" spans="1:16" x14ac:dyDescent="0.35">
      <c r="A155" s="8">
        <f>'book indtastning'!A155</f>
        <v>0</v>
      </c>
      <c r="B155" s="8">
        <f>'book indtastning'!B155</f>
        <v>154</v>
      </c>
      <c r="C155" s="6">
        <f>'book indtastning'!C155</f>
        <v>0</v>
      </c>
      <c r="D155" s="6"/>
      <c r="E155" s="6"/>
      <c r="F155" s="29">
        <f>Database!R155</f>
        <v>0</v>
      </c>
      <c r="G155" s="33"/>
      <c r="H155" s="29">
        <f>'booking nr'!AM156</f>
        <v>0</v>
      </c>
      <c r="I155" s="42">
        <f>Database!C155</f>
        <v>0</v>
      </c>
      <c r="J155">
        <f t="shared" si="12"/>
        <v>0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0</v>
      </c>
      <c r="P155">
        <f t="shared" si="17"/>
        <v>0</v>
      </c>
    </row>
    <row r="156" spans="1:16" x14ac:dyDescent="0.35">
      <c r="A156" s="8">
        <f>'book indtastning'!A156</f>
        <v>0</v>
      </c>
      <c r="B156" s="8">
        <f>'book indtastning'!B156</f>
        <v>155</v>
      </c>
      <c r="C156" s="6">
        <f>'book indtastning'!C156</f>
        <v>0</v>
      </c>
      <c r="D156" s="6"/>
      <c r="E156" s="6"/>
      <c r="F156" s="29">
        <f>Database!R156</f>
        <v>0</v>
      </c>
      <c r="G156" s="33"/>
      <c r="H156" s="29">
        <f>'booking nr'!AM157</f>
        <v>0</v>
      </c>
      <c r="I156" s="42">
        <f>Database!C156</f>
        <v>0</v>
      </c>
      <c r="J156">
        <f t="shared" si="12"/>
        <v>0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0</v>
      </c>
      <c r="P156">
        <f t="shared" si="17"/>
        <v>0</v>
      </c>
    </row>
    <row r="157" spans="1:16" x14ac:dyDescent="0.35">
      <c r="A157" s="8">
        <f>'book indtastning'!A157</f>
        <v>0</v>
      </c>
      <c r="B157" s="8">
        <f>'book indtastning'!B157</f>
        <v>156</v>
      </c>
      <c r="C157" s="6">
        <f>'book indtastning'!C157</f>
        <v>0</v>
      </c>
      <c r="D157" s="6"/>
      <c r="E157" s="6"/>
      <c r="F157" s="29">
        <f>Database!R157</f>
        <v>0</v>
      </c>
      <c r="G157" s="33"/>
      <c r="H157" s="29">
        <f>'booking nr'!AM158</f>
        <v>0</v>
      </c>
      <c r="I157" s="42">
        <f>Database!C157</f>
        <v>0</v>
      </c>
      <c r="J157">
        <f t="shared" si="12"/>
        <v>0</v>
      </c>
      <c r="L157">
        <f t="shared" si="13"/>
        <v>0</v>
      </c>
      <c r="M157">
        <f t="shared" si="14"/>
        <v>0</v>
      </c>
      <c r="N157">
        <f t="shared" si="15"/>
        <v>0</v>
      </c>
      <c r="O157">
        <f t="shared" si="16"/>
        <v>0</v>
      </c>
      <c r="P157">
        <f t="shared" si="17"/>
        <v>0</v>
      </c>
    </row>
    <row r="158" spans="1:16" x14ac:dyDescent="0.35">
      <c r="A158" s="8">
        <f>'book indtastning'!A158</f>
        <v>0</v>
      </c>
      <c r="B158" s="8">
        <f>'book indtastning'!B158</f>
        <v>157</v>
      </c>
      <c r="C158" s="6">
        <f>'book indtastning'!C158</f>
        <v>0</v>
      </c>
      <c r="D158" s="6"/>
      <c r="E158" s="6"/>
      <c r="F158" s="29">
        <f>Database!R158</f>
        <v>0</v>
      </c>
      <c r="G158" s="33"/>
      <c r="H158" s="29">
        <f>'booking nr'!AM159</f>
        <v>0</v>
      </c>
      <c r="I158" s="42">
        <f>Database!C158</f>
        <v>0</v>
      </c>
      <c r="J158">
        <f t="shared" si="12"/>
        <v>0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f t="shared" si="17"/>
        <v>0</v>
      </c>
    </row>
    <row r="159" spans="1:16" x14ac:dyDescent="0.35">
      <c r="A159" s="8">
        <f>'book indtastning'!A159</f>
        <v>0</v>
      </c>
      <c r="B159" s="8">
        <f>'book indtastning'!B159</f>
        <v>158</v>
      </c>
      <c r="C159" s="6">
        <f>'book indtastning'!C159</f>
        <v>0</v>
      </c>
      <c r="D159" s="6"/>
      <c r="E159" s="6"/>
      <c r="F159" s="29">
        <f>Database!R159</f>
        <v>0</v>
      </c>
      <c r="G159" s="33"/>
      <c r="H159" s="29">
        <f>'booking nr'!AM160</f>
        <v>0</v>
      </c>
      <c r="I159" s="42">
        <f>Database!C159</f>
        <v>0</v>
      </c>
      <c r="J159">
        <f t="shared" si="12"/>
        <v>0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0</v>
      </c>
      <c r="P159">
        <f t="shared" si="17"/>
        <v>0</v>
      </c>
    </row>
    <row r="160" spans="1:16" x14ac:dyDescent="0.35">
      <c r="A160" s="8">
        <f>'book indtastning'!A160</f>
        <v>0</v>
      </c>
      <c r="B160" s="8">
        <f>'book indtastning'!B160</f>
        <v>159</v>
      </c>
      <c r="C160" s="6">
        <f>'book indtastning'!C160</f>
        <v>0</v>
      </c>
      <c r="D160" s="6"/>
      <c r="E160" s="6"/>
      <c r="F160" s="29">
        <f>Database!R160</f>
        <v>0</v>
      </c>
      <c r="G160" s="33"/>
      <c r="H160" s="29">
        <f>'booking nr'!AM161</f>
        <v>0</v>
      </c>
      <c r="I160" s="42">
        <f>Database!C160</f>
        <v>0</v>
      </c>
      <c r="J160">
        <f t="shared" si="12"/>
        <v>0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0</v>
      </c>
      <c r="P160">
        <f t="shared" si="17"/>
        <v>0</v>
      </c>
    </row>
    <row r="161" spans="1:16" x14ac:dyDescent="0.35">
      <c r="A161" s="8">
        <f>'book indtastning'!A161</f>
        <v>0</v>
      </c>
      <c r="B161" s="8">
        <f>'book indtastning'!B161</f>
        <v>160</v>
      </c>
      <c r="C161" s="6">
        <f>'book indtastning'!C161</f>
        <v>0</v>
      </c>
      <c r="D161" s="6"/>
      <c r="E161" s="6"/>
      <c r="F161" s="29">
        <f>Database!R161</f>
        <v>0</v>
      </c>
      <c r="G161" s="33"/>
      <c r="H161" s="29">
        <f>'booking nr'!AM162</f>
        <v>0</v>
      </c>
      <c r="I161" s="42">
        <f>Database!C161</f>
        <v>0</v>
      </c>
      <c r="J161">
        <f t="shared" si="12"/>
        <v>0</v>
      </c>
      <c r="L161">
        <f t="shared" si="13"/>
        <v>0</v>
      </c>
      <c r="M161">
        <f t="shared" si="14"/>
        <v>0</v>
      </c>
      <c r="N161">
        <f t="shared" si="15"/>
        <v>0</v>
      </c>
      <c r="O161">
        <f t="shared" si="16"/>
        <v>0</v>
      </c>
      <c r="P161">
        <f t="shared" si="17"/>
        <v>0</v>
      </c>
    </row>
    <row r="162" spans="1:16" x14ac:dyDescent="0.35">
      <c r="A162" s="1">
        <f>'book indtastning'!A162</f>
        <v>0</v>
      </c>
      <c r="B162" s="1">
        <f>'book indtastning'!B162</f>
        <v>161</v>
      </c>
      <c r="C162">
        <f>'book indtastning'!C162</f>
        <v>0</v>
      </c>
      <c r="F162" s="29">
        <f>Database!R162</f>
        <v>0</v>
      </c>
      <c r="H162" s="29">
        <f>'booking nr'!AM163</f>
        <v>0</v>
      </c>
      <c r="I162" s="42">
        <f>Database!C162</f>
        <v>0</v>
      </c>
      <c r="J162">
        <f t="shared" si="12"/>
        <v>0</v>
      </c>
      <c r="L162">
        <f t="shared" si="13"/>
        <v>0</v>
      </c>
      <c r="M162">
        <f t="shared" si="14"/>
        <v>0</v>
      </c>
      <c r="N162">
        <f t="shared" si="15"/>
        <v>0</v>
      </c>
      <c r="O162">
        <f t="shared" si="16"/>
        <v>0</v>
      </c>
      <c r="P162">
        <f t="shared" si="17"/>
        <v>0</v>
      </c>
    </row>
    <row r="163" spans="1:16" x14ac:dyDescent="0.35">
      <c r="A163" s="1">
        <f>'book indtastning'!A163</f>
        <v>0</v>
      </c>
      <c r="B163" s="1">
        <f>'book indtastning'!B163</f>
        <v>162</v>
      </c>
      <c r="C163">
        <f>'book indtastning'!C163</f>
        <v>0</v>
      </c>
      <c r="F163" s="29">
        <f>Database!R163</f>
        <v>0</v>
      </c>
      <c r="I163" s="42">
        <f>Database!C163</f>
        <v>0</v>
      </c>
      <c r="J163">
        <f t="shared" si="12"/>
        <v>0</v>
      </c>
      <c r="L163">
        <f t="shared" si="13"/>
        <v>0</v>
      </c>
      <c r="M163">
        <f t="shared" si="14"/>
        <v>0</v>
      </c>
      <c r="N163">
        <f t="shared" si="15"/>
        <v>0</v>
      </c>
      <c r="O163">
        <f t="shared" si="16"/>
        <v>0</v>
      </c>
      <c r="P163">
        <f t="shared" si="17"/>
        <v>0</v>
      </c>
    </row>
    <row r="164" spans="1:16" x14ac:dyDescent="0.35">
      <c r="A164" s="1">
        <f>'book indtastning'!A164</f>
        <v>0</v>
      </c>
      <c r="B164" s="1">
        <f>'book indtastning'!B164</f>
        <v>163</v>
      </c>
      <c r="C164">
        <f>'book indtastning'!C164</f>
        <v>0</v>
      </c>
      <c r="F164" s="29">
        <f>Database!R164</f>
        <v>0</v>
      </c>
      <c r="I164" s="42">
        <f>Database!C164</f>
        <v>0</v>
      </c>
      <c r="J164">
        <f t="shared" si="12"/>
        <v>0</v>
      </c>
      <c r="L164">
        <f t="shared" si="13"/>
        <v>0</v>
      </c>
      <c r="M164">
        <f t="shared" si="14"/>
        <v>0</v>
      </c>
      <c r="N164">
        <f t="shared" si="15"/>
        <v>0</v>
      </c>
      <c r="O164">
        <f t="shared" si="16"/>
        <v>0</v>
      </c>
      <c r="P164">
        <f t="shared" si="17"/>
        <v>0</v>
      </c>
    </row>
    <row r="165" spans="1:16" x14ac:dyDescent="0.35">
      <c r="A165" s="1">
        <f>'book indtastning'!A165</f>
        <v>0</v>
      </c>
      <c r="B165" s="1">
        <f>'book indtastning'!B165</f>
        <v>164</v>
      </c>
      <c r="C165">
        <f>'book indtastning'!C165</f>
        <v>0</v>
      </c>
      <c r="F165" s="29">
        <f>Database!R165</f>
        <v>0</v>
      </c>
      <c r="I165" s="42">
        <f>Database!C165</f>
        <v>0</v>
      </c>
      <c r="J165">
        <f t="shared" si="12"/>
        <v>0</v>
      </c>
      <c r="L165">
        <f t="shared" si="13"/>
        <v>0</v>
      </c>
      <c r="M165">
        <f t="shared" si="14"/>
        <v>0</v>
      </c>
      <c r="N165">
        <f t="shared" si="15"/>
        <v>0</v>
      </c>
      <c r="O165">
        <f t="shared" si="16"/>
        <v>0</v>
      </c>
      <c r="P165">
        <f t="shared" si="17"/>
        <v>0</v>
      </c>
    </row>
    <row r="166" spans="1:16" x14ac:dyDescent="0.35">
      <c r="A166" s="1">
        <f>'book indtastning'!A166</f>
        <v>0</v>
      </c>
      <c r="B166" s="1">
        <f>'book indtastning'!B166</f>
        <v>165</v>
      </c>
      <c r="C166">
        <f>'book indtastning'!C166</f>
        <v>0</v>
      </c>
      <c r="F166" s="29">
        <f>Database!R166</f>
        <v>0</v>
      </c>
      <c r="I166" s="42">
        <f>Database!C166</f>
        <v>0</v>
      </c>
      <c r="J166">
        <f t="shared" si="12"/>
        <v>0</v>
      </c>
      <c r="L166">
        <f t="shared" si="13"/>
        <v>0</v>
      </c>
      <c r="M166">
        <f t="shared" si="14"/>
        <v>0</v>
      </c>
      <c r="N166">
        <f t="shared" si="15"/>
        <v>0</v>
      </c>
      <c r="O166">
        <f t="shared" si="16"/>
        <v>0</v>
      </c>
      <c r="P166">
        <f t="shared" si="17"/>
        <v>0</v>
      </c>
    </row>
    <row r="167" spans="1:16" x14ac:dyDescent="0.35">
      <c r="A167" s="1">
        <f>'book indtastning'!A167</f>
        <v>0</v>
      </c>
      <c r="B167" s="1">
        <f>'book indtastning'!B167</f>
        <v>166</v>
      </c>
      <c r="C167">
        <f>'book indtastning'!C167</f>
        <v>0</v>
      </c>
      <c r="F167" s="29">
        <f>Database!R167</f>
        <v>0</v>
      </c>
      <c r="I167" s="42">
        <f>Database!C167</f>
        <v>0</v>
      </c>
      <c r="J167">
        <f t="shared" si="12"/>
        <v>0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0</v>
      </c>
      <c r="P167">
        <f t="shared" si="17"/>
        <v>0</v>
      </c>
    </row>
    <row r="168" spans="1:16" x14ac:dyDescent="0.35">
      <c r="A168" s="1">
        <f>'book indtastning'!A168</f>
        <v>0</v>
      </c>
      <c r="B168" s="1">
        <f>'book indtastning'!B168</f>
        <v>167</v>
      </c>
      <c r="C168">
        <f>'book indtastning'!C168</f>
        <v>0</v>
      </c>
      <c r="F168" s="29">
        <f>Database!R168</f>
        <v>0</v>
      </c>
      <c r="I168" s="42">
        <f>Database!C168</f>
        <v>0</v>
      </c>
      <c r="J168">
        <f t="shared" si="12"/>
        <v>0</v>
      </c>
      <c r="L168">
        <f t="shared" si="13"/>
        <v>0</v>
      </c>
      <c r="M168">
        <f t="shared" si="14"/>
        <v>0</v>
      </c>
      <c r="N168">
        <f t="shared" si="15"/>
        <v>0</v>
      </c>
      <c r="O168">
        <f t="shared" si="16"/>
        <v>0</v>
      </c>
      <c r="P168">
        <f t="shared" si="17"/>
        <v>0</v>
      </c>
    </row>
    <row r="169" spans="1:16" x14ac:dyDescent="0.35">
      <c r="A169" s="1">
        <f>'book indtastning'!A169</f>
        <v>0</v>
      </c>
      <c r="B169" s="1">
        <f>'book indtastning'!B169</f>
        <v>168</v>
      </c>
      <c r="C169">
        <f>'book indtastning'!C169</f>
        <v>0</v>
      </c>
      <c r="F169" s="29">
        <f>Database!R169</f>
        <v>0</v>
      </c>
      <c r="I169" s="42">
        <f>Database!C169</f>
        <v>0</v>
      </c>
      <c r="J169">
        <f t="shared" si="12"/>
        <v>0</v>
      </c>
      <c r="L169">
        <f t="shared" si="13"/>
        <v>0</v>
      </c>
      <c r="M169">
        <f t="shared" si="14"/>
        <v>0</v>
      </c>
      <c r="N169">
        <f t="shared" si="15"/>
        <v>0</v>
      </c>
      <c r="O169">
        <f t="shared" si="16"/>
        <v>0</v>
      </c>
      <c r="P169">
        <f t="shared" si="17"/>
        <v>0</v>
      </c>
    </row>
    <row r="170" spans="1:16" x14ac:dyDescent="0.35">
      <c r="A170" s="1">
        <f>'book indtastning'!A170</f>
        <v>0</v>
      </c>
      <c r="B170" s="1">
        <f>'book indtastning'!B170</f>
        <v>169</v>
      </c>
      <c r="C170">
        <f>'book indtastning'!C170</f>
        <v>0</v>
      </c>
      <c r="F170" s="29">
        <f>Database!R170</f>
        <v>0</v>
      </c>
      <c r="I170" s="42">
        <f>Database!C170</f>
        <v>0</v>
      </c>
      <c r="J170">
        <f t="shared" si="12"/>
        <v>0</v>
      </c>
      <c r="L170">
        <f t="shared" si="13"/>
        <v>0</v>
      </c>
      <c r="M170">
        <f t="shared" si="14"/>
        <v>0</v>
      </c>
      <c r="N170">
        <f t="shared" si="15"/>
        <v>0</v>
      </c>
      <c r="O170">
        <f t="shared" si="16"/>
        <v>0</v>
      </c>
      <c r="P170">
        <f t="shared" si="17"/>
        <v>0</v>
      </c>
    </row>
    <row r="171" spans="1:16" x14ac:dyDescent="0.35">
      <c r="A171" s="1">
        <f>'book indtastning'!A171</f>
        <v>0</v>
      </c>
      <c r="B171" s="1">
        <f>'book indtastning'!B171</f>
        <v>170</v>
      </c>
      <c r="C171">
        <f>'book indtastning'!C171</f>
        <v>0</v>
      </c>
      <c r="F171" s="29">
        <f>Database!R171</f>
        <v>0</v>
      </c>
      <c r="I171" s="42">
        <f>Database!C171</f>
        <v>0</v>
      </c>
      <c r="J171">
        <f t="shared" si="12"/>
        <v>0</v>
      </c>
      <c r="L171">
        <f t="shared" si="13"/>
        <v>0</v>
      </c>
      <c r="M171">
        <f t="shared" si="14"/>
        <v>0</v>
      </c>
      <c r="N171">
        <f t="shared" si="15"/>
        <v>0</v>
      </c>
      <c r="O171">
        <f t="shared" si="16"/>
        <v>0</v>
      </c>
      <c r="P171">
        <f t="shared" si="17"/>
        <v>0</v>
      </c>
    </row>
    <row r="172" spans="1:16" x14ac:dyDescent="0.35">
      <c r="A172" s="1">
        <f>'book indtastning'!A172</f>
        <v>0</v>
      </c>
      <c r="B172" s="1">
        <f>'book indtastning'!B172</f>
        <v>171</v>
      </c>
      <c r="C172">
        <f>'book indtastning'!C172</f>
        <v>0</v>
      </c>
      <c r="F172" s="29">
        <f>Database!R172</f>
        <v>0</v>
      </c>
      <c r="I172" s="42">
        <f>Database!C172</f>
        <v>0</v>
      </c>
      <c r="J172">
        <f t="shared" si="12"/>
        <v>0</v>
      </c>
      <c r="L172">
        <f t="shared" si="13"/>
        <v>0</v>
      </c>
      <c r="M172">
        <f t="shared" si="14"/>
        <v>0</v>
      </c>
      <c r="N172">
        <f t="shared" si="15"/>
        <v>0</v>
      </c>
      <c r="O172">
        <f t="shared" si="16"/>
        <v>0</v>
      </c>
      <c r="P172">
        <f t="shared" si="17"/>
        <v>0</v>
      </c>
    </row>
    <row r="173" spans="1:16" x14ac:dyDescent="0.35">
      <c r="A173" s="1">
        <f>'book indtastning'!A173</f>
        <v>0</v>
      </c>
      <c r="B173" s="1">
        <f>'book indtastning'!B173</f>
        <v>172</v>
      </c>
      <c r="C173">
        <f>'book indtastning'!C173</f>
        <v>0</v>
      </c>
      <c r="F173" s="29">
        <f>Database!R173</f>
        <v>0</v>
      </c>
      <c r="I173" s="42">
        <f>Database!C173</f>
        <v>0</v>
      </c>
      <c r="J173">
        <f t="shared" si="12"/>
        <v>0</v>
      </c>
      <c r="L173">
        <f t="shared" si="13"/>
        <v>0</v>
      </c>
      <c r="M173">
        <f t="shared" si="14"/>
        <v>0</v>
      </c>
      <c r="N173">
        <f t="shared" si="15"/>
        <v>0</v>
      </c>
      <c r="O173">
        <f t="shared" si="16"/>
        <v>0</v>
      </c>
      <c r="P173">
        <f t="shared" si="17"/>
        <v>0</v>
      </c>
    </row>
    <row r="174" spans="1:16" x14ac:dyDescent="0.35">
      <c r="A174" s="1">
        <f>'book indtastning'!A174</f>
        <v>0</v>
      </c>
      <c r="B174" s="1">
        <f>'book indtastning'!B174</f>
        <v>173</v>
      </c>
      <c r="C174">
        <f>'book indtastning'!C174</f>
        <v>0</v>
      </c>
      <c r="F174" s="29">
        <f>Database!R174</f>
        <v>0</v>
      </c>
      <c r="I174" s="42">
        <f>Database!C174</f>
        <v>0</v>
      </c>
      <c r="J174">
        <f t="shared" si="12"/>
        <v>0</v>
      </c>
      <c r="L174">
        <f t="shared" si="13"/>
        <v>0</v>
      </c>
      <c r="M174">
        <f t="shared" si="14"/>
        <v>0</v>
      </c>
      <c r="N174">
        <f t="shared" si="15"/>
        <v>0</v>
      </c>
      <c r="O174">
        <f t="shared" si="16"/>
        <v>0</v>
      </c>
      <c r="P174">
        <f t="shared" si="17"/>
        <v>0</v>
      </c>
    </row>
    <row r="175" spans="1:16" x14ac:dyDescent="0.35">
      <c r="A175" s="1">
        <f>'book indtastning'!A175</f>
        <v>0</v>
      </c>
      <c r="B175" s="1">
        <f>'book indtastning'!B175</f>
        <v>174</v>
      </c>
      <c r="C175">
        <f>'book indtastning'!C175</f>
        <v>0</v>
      </c>
      <c r="F175" s="29">
        <f>Database!R175</f>
        <v>0</v>
      </c>
      <c r="I175" s="42">
        <f>Database!C175</f>
        <v>0</v>
      </c>
      <c r="J175">
        <f t="shared" si="12"/>
        <v>0</v>
      </c>
      <c r="L175">
        <f t="shared" si="13"/>
        <v>0</v>
      </c>
      <c r="M175">
        <f t="shared" si="14"/>
        <v>0</v>
      </c>
      <c r="N175">
        <f t="shared" si="15"/>
        <v>0</v>
      </c>
      <c r="O175">
        <f t="shared" si="16"/>
        <v>0</v>
      </c>
      <c r="P175">
        <f t="shared" si="17"/>
        <v>0</v>
      </c>
    </row>
    <row r="176" spans="1:16" x14ac:dyDescent="0.35">
      <c r="A176" s="1">
        <f>'book indtastning'!A176</f>
        <v>0</v>
      </c>
      <c r="B176" s="1">
        <f>'book indtastning'!B176</f>
        <v>175</v>
      </c>
      <c r="C176">
        <f>'book indtastning'!C176</f>
        <v>0</v>
      </c>
      <c r="F176" s="29">
        <f>Database!R176</f>
        <v>0</v>
      </c>
      <c r="I176" s="42">
        <f>Database!C176</f>
        <v>0</v>
      </c>
      <c r="J176">
        <f t="shared" si="12"/>
        <v>0</v>
      </c>
      <c r="L176">
        <f t="shared" si="13"/>
        <v>0</v>
      </c>
      <c r="M176">
        <f t="shared" si="14"/>
        <v>0</v>
      </c>
      <c r="N176">
        <f t="shared" si="15"/>
        <v>0</v>
      </c>
      <c r="O176">
        <f t="shared" si="16"/>
        <v>0</v>
      </c>
      <c r="P176">
        <f t="shared" si="17"/>
        <v>0</v>
      </c>
    </row>
    <row r="177" spans="1:16" x14ac:dyDescent="0.35">
      <c r="A177" s="1">
        <f>'book indtastning'!A177</f>
        <v>0</v>
      </c>
      <c r="B177" s="1">
        <f>'book indtastning'!B177</f>
        <v>176</v>
      </c>
      <c r="C177">
        <f>'book indtastning'!C177</f>
        <v>0</v>
      </c>
      <c r="F177" s="29">
        <f>Database!R177</f>
        <v>0</v>
      </c>
      <c r="I177" s="42">
        <f>Database!C177</f>
        <v>0</v>
      </c>
      <c r="J177">
        <f t="shared" si="12"/>
        <v>0</v>
      </c>
      <c r="L177">
        <f t="shared" si="13"/>
        <v>0</v>
      </c>
      <c r="M177">
        <f t="shared" si="14"/>
        <v>0</v>
      </c>
      <c r="N177">
        <f t="shared" si="15"/>
        <v>0</v>
      </c>
      <c r="O177">
        <f t="shared" si="16"/>
        <v>0</v>
      </c>
      <c r="P177">
        <f t="shared" si="17"/>
        <v>0</v>
      </c>
    </row>
    <row r="178" spans="1:16" x14ac:dyDescent="0.35">
      <c r="A178" s="1">
        <f>'book indtastning'!A178</f>
        <v>0</v>
      </c>
      <c r="B178" s="1">
        <f>'book indtastning'!B178</f>
        <v>177</v>
      </c>
      <c r="C178">
        <f>'book indtastning'!C178</f>
        <v>0</v>
      </c>
      <c r="F178" s="29">
        <f>Database!R178</f>
        <v>0</v>
      </c>
      <c r="I178" s="42">
        <f>Database!C178</f>
        <v>0</v>
      </c>
      <c r="J178">
        <f t="shared" si="12"/>
        <v>0</v>
      </c>
      <c r="L178">
        <f t="shared" si="13"/>
        <v>0</v>
      </c>
      <c r="M178">
        <f t="shared" si="14"/>
        <v>0</v>
      </c>
      <c r="N178">
        <f t="shared" si="15"/>
        <v>0</v>
      </c>
      <c r="O178">
        <f t="shared" si="16"/>
        <v>0</v>
      </c>
      <c r="P178">
        <f t="shared" si="17"/>
        <v>0</v>
      </c>
    </row>
    <row r="179" spans="1:16" x14ac:dyDescent="0.35">
      <c r="A179" s="1">
        <f>'book indtastning'!A179</f>
        <v>0</v>
      </c>
      <c r="B179" s="1">
        <f>'book indtastning'!B179</f>
        <v>178</v>
      </c>
      <c r="C179">
        <f>'book indtastning'!C179</f>
        <v>0</v>
      </c>
      <c r="F179" s="29">
        <f>Database!R179</f>
        <v>0</v>
      </c>
      <c r="I179" s="42">
        <f>Database!C179</f>
        <v>0</v>
      </c>
      <c r="J179">
        <f t="shared" si="12"/>
        <v>0</v>
      </c>
      <c r="L179">
        <f t="shared" si="13"/>
        <v>0</v>
      </c>
      <c r="M179">
        <f t="shared" si="14"/>
        <v>0</v>
      </c>
      <c r="N179">
        <f t="shared" si="15"/>
        <v>0</v>
      </c>
      <c r="O179">
        <f t="shared" si="16"/>
        <v>0</v>
      </c>
      <c r="P179">
        <f t="shared" si="17"/>
        <v>0</v>
      </c>
    </row>
    <row r="180" spans="1:16" x14ac:dyDescent="0.35">
      <c r="A180" s="1">
        <f>'book indtastning'!A180</f>
        <v>0</v>
      </c>
      <c r="B180" s="1">
        <f>'book indtastning'!B180</f>
        <v>179</v>
      </c>
      <c r="C180">
        <f>'book indtastning'!C180</f>
        <v>0</v>
      </c>
      <c r="F180" s="29">
        <f>Database!R180</f>
        <v>0</v>
      </c>
      <c r="I180" s="42">
        <f>Database!C180</f>
        <v>0</v>
      </c>
      <c r="J180">
        <f t="shared" si="12"/>
        <v>0</v>
      </c>
      <c r="L180">
        <f t="shared" si="13"/>
        <v>0</v>
      </c>
      <c r="M180">
        <f t="shared" si="14"/>
        <v>0</v>
      </c>
      <c r="N180">
        <f t="shared" si="15"/>
        <v>0</v>
      </c>
      <c r="O180">
        <f t="shared" si="16"/>
        <v>0</v>
      </c>
      <c r="P180">
        <f t="shared" si="17"/>
        <v>0</v>
      </c>
    </row>
    <row r="181" spans="1:16" x14ac:dyDescent="0.35">
      <c r="A181" s="1">
        <f>'book indtastning'!A181</f>
        <v>0</v>
      </c>
      <c r="B181" s="1">
        <f>'book indtastning'!B181</f>
        <v>180</v>
      </c>
      <c r="C181">
        <f>'book indtastning'!C181</f>
        <v>0</v>
      </c>
      <c r="F181" s="29">
        <f>Database!R181</f>
        <v>0</v>
      </c>
      <c r="I181" s="42">
        <f>Database!C181</f>
        <v>0</v>
      </c>
      <c r="J181">
        <f t="shared" si="12"/>
        <v>0</v>
      </c>
      <c r="L181">
        <f t="shared" si="13"/>
        <v>0</v>
      </c>
      <c r="M181">
        <f t="shared" si="14"/>
        <v>0</v>
      </c>
      <c r="N181">
        <f t="shared" si="15"/>
        <v>0</v>
      </c>
      <c r="O181">
        <f t="shared" si="16"/>
        <v>0</v>
      </c>
      <c r="P181">
        <f t="shared" si="17"/>
        <v>0</v>
      </c>
    </row>
    <row r="182" spans="1:16" x14ac:dyDescent="0.35">
      <c r="A182" s="1">
        <f>'book indtastning'!A182</f>
        <v>0</v>
      </c>
      <c r="B182" s="1">
        <f>'book indtastning'!B182</f>
        <v>181</v>
      </c>
      <c r="C182">
        <f>'book indtastning'!C182</f>
        <v>0</v>
      </c>
      <c r="F182" s="29">
        <f>Database!R182</f>
        <v>0</v>
      </c>
      <c r="I182" s="42">
        <f>Database!C182</f>
        <v>0</v>
      </c>
      <c r="J182">
        <f t="shared" si="12"/>
        <v>0</v>
      </c>
      <c r="L182">
        <f t="shared" si="13"/>
        <v>0</v>
      </c>
      <c r="M182">
        <f t="shared" si="14"/>
        <v>0</v>
      </c>
      <c r="N182">
        <f t="shared" si="15"/>
        <v>0</v>
      </c>
      <c r="O182">
        <f t="shared" si="16"/>
        <v>0</v>
      </c>
      <c r="P182">
        <f t="shared" si="17"/>
        <v>0</v>
      </c>
    </row>
    <row r="183" spans="1:16" x14ac:dyDescent="0.35">
      <c r="A183" s="1">
        <f>'book indtastning'!A183</f>
        <v>0</v>
      </c>
      <c r="B183" s="1">
        <f>'book indtastning'!B183</f>
        <v>182</v>
      </c>
      <c r="C183">
        <f>'book indtastning'!C183</f>
        <v>0</v>
      </c>
      <c r="F183" s="29">
        <f>Database!R183</f>
        <v>0</v>
      </c>
      <c r="I183" s="42">
        <f>Database!C183</f>
        <v>0</v>
      </c>
      <c r="J183">
        <f t="shared" si="12"/>
        <v>0</v>
      </c>
      <c r="L183">
        <f t="shared" si="13"/>
        <v>0</v>
      </c>
      <c r="M183">
        <f t="shared" si="14"/>
        <v>0</v>
      </c>
      <c r="N183">
        <f t="shared" si="15"/>
        <v>0</v>
      </c>
      <c r="O183">
        <f t="shared" si="16"/>
        <v>0</v>
      </c>
      <c r="P183">
        <f t="shared" si="17"/>
        <v>0</v>
      </c>
    </row>
    <row r="184" spans="1:16" x14ac:dyDescent="0.35">
      <c r="A184" s="1">
        <f>'book indtastning'!A184</f>
        <v>0</v>
      </c>
      <c r="B184" s="1">
        <f>'book indtastning'!B184</f>
        <v>183</v>
      </c>
      <c r="C184">
        <f>'book indtastning'!C184</f>
        <v>0</v>
      </c>
      <c r="F184" s="29">
        <f>Database!R184</f>
        <v>0</v>
      </c>
      <c r="I184" s="42">
        <f>Database!C184</f>
        <v>0</v>
      </c>
      <c r="J184">
        <f t="shared" si="12"/>
        <v>0</v>
      </c>
      <c r="L184">
        <f t="shared" si="13"/>
        <v>0</v>
      </c>
      <c r="M184">
        <f t="shared" si="14"/>
        <v>0</v>
      </c>
      <c r="N184">
        <f t="shared" si="15"/>
        <v>0</v>
      </c>
      <c r="O184">
        <f t="shared" si="16"/>
        <v>0</v>
      </c>
      <c r="P184">
        <f t="shared" si="17"/>
        <v>0</v>
      </c>
    </row>
    <row r="185" spans="1:16" x14ac:dyDescent="0.35">
      <c r="A185" s="1">
        <f>'book indtastning'!A185</f>
        <v>0</v>
      </c>
      <c r="B185" s="1">
        <f>'book indtastning'!B185</f>
        <v>184</v>
      </c>
      <c r="C185">
        <f>'book indtastning'!C185</f>
        <v>0</v>
      </c>
      <c r="F185" s="29">
        <f>Database!R185</f>
        <v>0</v>
      </c>
      <c r="I185" s="42">
        <f>Database!C185</f>
        <v>0</v>
      </c>
      <c r="J185">
        <f t="shared" si="12"/>
        <v>0</v>
      </c>
      <c r="L185">
        <f t="shared" si="13"/>
        <v>0</v>
      </c>
      <c r="M185">
        <f t="shared" si="14"/>
        <v>0</v>
      </c>
      <c r="N185">
        <f t="shared" si="15"/>
        <v>0</v>
      </c>
      <c r="O185">
        <f t="shared" si="16"/>
        <v>0</v>
      </c>
      <c r="P185">
        <f t="shared" si="17"/>
        <v>0</v>
      </c>
    </row>
    <row r="186" spans="1:16" x14ac:dyDescent="0.35">
      <c r="A186" s="1">
        <f>'book indtastning'!A186</f>
        <v>0</v>
      </c>
      <c r="B186" s="1">
        <f>'book indtastning'!B186</f>
        <v>185</v>
      </c>
      <c r="C186">
        <f>'book indtastning'!C186</f>
        <v>0</v>
      </c>
      <c r="F186" s="29">
        <f>Database!R186</f>
        <v>0</v>
      </c>
      <c r="I186" s="42">
        <f>Database!C186</f>
        <v>0</v>
      </c>
      <c r="J186">
        <f t="shared" si="12"/>
        <v>0</v>
      </c>
      <c r="L186">
        <f t="shared" si="13"/>
        <v>0</v>
      </c>
      <c r="M186">
        <f t="shared" si="14"/>
        <v>0</v>
      </c>
      <c r="N186">
        <f t="shared" si="15"/>
        <v>0</v>
      </c>
      <c r="O186">
        <f t="shared" si="16"/>
        <v>0</v>
      </c>
      <c r="P186">
        <f t="shared" si="17"/>
        <v>0</v>
      </c>
    </row>
    <row r="187" spans="1:16" x14ac:dyDescent="0.35">
      <c r="A187" s="1">
        <f>'book indtastning'!A187</f>
        <v>0</v>
      </c>
      <c r="B187" s="1">
        <f>'book indtastning'!B187</f>
        <v>186</v>
      </c>
      <c r="C187">
        <f>'book indtastning'!C187</f>
        <v>0</v>
      </c>
      <c r="F187" s="29">
        <f>Database!R187</f>
        <v>0</v>
      </c>
      <c r="I187" s="42">
        <f>Database!C187</f>
        <v>0</v>
      </c>
      <c r="J187">
        <f t="shared" si="12"/>
        <v>0</v>
      </c>
      <c r="L187">
        <f t="shared" si="13"/>
        <v>0</v>
      </c>
      <c r="M187">
        <f t="shared" si="14"/>
        <v>0</v>
      </c>
      <c r="N187">
        <f t="shared" si="15"/>
        <v>0</v>
      </c>
      <c r="O187">
        <f t="shared" si="16"/>
        <v>0</v>
      </c>
      <c r="P187">
        <f t="shared" si="17"/>
        <v>0</v>
      </c>
    </row>
    <row r="188" spans="1:16" x14ac:dyDescent="0.35">
      <c r="A188" s="1">
        <f>'book indtastning'!A188</f>
        <v>0</v>
      </c>
      <c r="B188" s="1">
        <f>'book indtastning'!B188</f>
        <v>187</v>
      </c>
      <c r="C188">
        <f>'book indtastning'!C188</f>
        <v>0</v>
      </c>
      <c r="F188" s="29">
        <f>Database!R188</f>
        <v>0</v>
      </c>
      <c r="I188" s="42">
        <f>Database!C188</f>
        <v>0</v>
      </c>
      <c r="J188">
        <f t="shared" si="12"/>
        <v>0</v>
      </c>
      <c r="L188">
        <f t="shared" si="13"/>
        <v>0</v>
      </c>
      <c r="M188">
        <f t="shared" si="14"/>
        <v>0</v>
      </c>
      <c r="N188">
        <f t="shared" si="15"/>
        <v>0</v>
      </c>
      <c r="O188">
        <f t="shared" si="16"/>
        <v>0</v>
      </c>
      <c r="P188">
        <f t="shared" si="17"/>
        <v>0</v>
      </c>
    </row>
    <row r="189" spans="1:16" x14ac:dyDescent="0.35">
      <c r="A189" s="1">
        <f>'book indtastning'!A189</f>
        <v>0</v>
      </c>
      <c r="B189" s="1">
        <f>'book indtastning'!B189</f>
        <v>188</v>
      </c>
      <c r="C189">
        <f>'book indtastning'!C189</f>
        <v>0</v>
      </c>
      <c r="F189" s="29">
        <f>Database!R189</f>
        <v>0</v>
      </c>
      <c r="I189" s="42">
        <f>Database!C189</f>
        <v>0</v>
      </c>
      <c r="J189">
        <f t="shared" si="12"/>
        <v>0</v>
      </c>
      <c r="L189">
        <f t="shared" si="13"/>
        <v>0</v>
      </c>
      <c r="M189">
        <f t="shared" si="14"/>
        <v>0</v>
      </c>
      <c r="N189">
        <f t="shared" si="15"/>
        <v>0</v>
      </c>
      <c r="O189">
        <f t="shared" si="16"/>
        <v>0</v>
      </c>
      <c r="P189">
        <f t="shared" si="17"/>
        <v>0</v>
      </c>
    </row>
    <row r="190" spans="1:16" x14ac:dyDescent="0.35">
      <c r="A190" s="1">
        <f>'book indtastning'!A190</f>
        <v>0</v>
      </c>
      <c r="B190" s="1">
        <f>'book indtastning'!B190</f>
        <v>189</v>
      </c>
      <c r="C190">
        <f>'book indtastning'!C190</f>
        <v>0</v>
      </c>
      <c r="F190" s="29">
        <f>Database!R190</f>
        <v>0</v>
      </c>
      <c r="I190" s="42">
        <f>Database!C190</f>
        <v>0</v>
      </c>
      <c r="J190">
        <f t="shared" si="12"/>
        <v>0</v>
      </c>
      <c r="L190">
        <f t="shared" si="13"/>
        <v>0</v>
      </c>
      <c r="M190">
        <f t="shared" si="14"/>
        <v>0</v>
      </c>
      <c r="N190">
        <f t="shared" si="15"/>
        <v>0</v>
      </c>
      <c r="O190">
        <f t="shared" si="16"/>
        <v>0</v>
      </c>
      <c r="P190">
        <f t="shared" si="17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Navngivne områder</vt:lpstr>
      </vt:variant>
      <vt:variant>
        <vt:i4>2</vt:i4>
      </vt:variant>
    </vt:vector>
  </HeadingPairs>
  <TitlesOfParts>
    <vt:vector size="18" baseType="lpstr">
      <vt:lpstr>output</vt:lpstr>
      <vt:lpstr>Database</vt:lpstr>
      <vt:lpstr>week by week</vt:lpstr>
      <vt:lpstr>booking</vt:lpstr>
      <vt:lpstr>book_simp</vt:lpstr>
      <vt:lpstr>Ark1</vt:lpstr>
      <vt:lpstr>book indtastning</vt:lpstr>
      <vt:lpstr>booking nr</vt:lpstr>
      <vt:lpstr>betalt</vt:lpstr>
      <vt:lpstr>b</vt:lpstr>
      <vt:lpstr>statestik</vt:lpstr>
      <vt:lpstr>weekplan</vt:lpstr>
      <vt:lpstr>DK STAT INDB</vt:lpstr>
      <vt:lpstr>old data</vt:lpstr>
      <vt:lpstr>Indtastning data</vt:lpstr>
      <vt:lpstr>Weekplans</vt:lpstr>
      <vt:lpstr>booking!Udskriftsområde</vt:lpstr>
      <vt:lpstr>booking!Udskriftstitler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2016-05-30T11:01:33Z</dcterms:created>
  <dcterms:modified xsi:type="dcterms:W3CDTF">2024-11-22T09:49:47Z</dcterms:modified>
  <cp:category/>
  <cp:contentStatus/>
</cp:coreProperties>
</file>