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BBF599F7-C036-4292-9310-D120EC972A3A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book" sheetId="1" state="hidden" r:id="rId1"/>
    <sheet name="Database" sheetId="2" r:id="rId2"/>
    <sheet name="book stat" sheetId="3" state="hidden" r:id="rId3"/>
    <sheet name="week by week" sheetId="4" r:id="rId4"/>
    <sheet name="booking" sheetId="5" r:id="rId5"/>
    <sheet name="rengøring" sheetId="6" state="hidden" r:id="rId6"/>
    <sheet name="ankomster" sheetId="7" r:id="rId7"/>
    <sheet name="bf_calc" sheetId="8" state="hidden" r:id="rId8"/>
    <sheet name="book_simp" sheetId="9" r:id="rId9"/>
    <sheet name="afstem" sheetId="10" state="hidden" r:id="rId10"/>
  </sheets>
  <definedNames>
    <definedName name="_xlnm._FilterDatabase" localSheetId="9" hidden="1">afstem!$A$1:$L$136</definedName>
    <definedName name="_xlnm._FilterDatabase" localSheetId="1" hidden="1">Database!$A$1:$T$102</definedName>
    <definedName name="EksterneData_1" localSheetId="0" hidden="1">book!$A$1:$S$145</definedName>
    <definedName name="_xlnm.Print_Area" localSheetId="6">ankomster!$A$1:$Y$171</definedName>
    <definedName name="_xlnm.Print_Area" localSheetId="4">booking!$A$1:$AF$169</definedName>
    <definedName name="_xlnm.Print_Titles" localSheetId="6">ankomster!$1:$1</definedName>
    <definedName name="_xlnm.Print_Titles" localSheetId="4">booking!$1:$1</definedName>
    <definedName name="_xlnm.Print_Titles" localSheetId="5">rengøring!$1:$1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7" i="3" l="1"/>
  <c r="CE7" i="3"/>
  <c r="CD8" i="3"/>
  <c r="CE8" i="3"/>
  <c r="CD9" i="3"/>
  <c r="CE9" i="3"/>
  <c r="CD10" i="3"/>
  <c r="CE10" i="3"/>
  <c r="CD11" i="3"/>
  <c r="CE11" i="3"/>
  <c r="CD12" i="3"/>
  <c r="CE12" i="3"/>
  <c r="CD13" i="3"/>
  <c r="CE13" i="3"/>
  <c r="CD14" i="3"/>
  <c r="CE14" i="3"/>
  <c r="CD15" i="3"/>
  <c r="CE15" i="3"/>
  <c r="CD16" i="3"/>
  <c r="CE16" i="3"/>
  <c r="CD17" i="3"/>
  <c r="CE17" i="3"/>
  <c r="CD18" i="3"/>
  <c r="CE18" i="3"/>
  <c r="CD19" i="3"/>
  <c r="CE19" i="3"/>
  <c r="CD20" i="3"/>
  <c r="CE20" i="3"/>
  <c r="CD21" i="3"/>
  <c r="CE21" i="3"/>
  <c r="CD22" i="3"/>
  <c r="CE22" i="3"/>
  <c r="CD23" i="3"/>
  <c r="CE23" i="3"/>
  <c r="CD24" i="3"/>
  <c r="CE24" i="3"/>
  <c r="CD25" i="3"/>
  <c r="CE25" i="3"/>
  <c r="CD26" i="3"/>
  <c r="CE26" i="3"/>
  <c r="CD27" i="3"/>
  <c r="CE27" i="3"/>
  <c r="CD28" i="3"/>
  <c r="CE28" i="3"/>
  <c r="CD29" i="3"/>
  <c r="CE29" i="3"/>
  <c r="CD30" i="3"/>
  <c r="CE30" i="3"/>
  <c r="CD31" i="3"/>
  <c r="CE31" i="3"/>
  <c r="CD32" i="3"/>
  <c r="CE32" i="3"/>
  <c r="CD33" i="3"/>
  <c r="CE33" i="3"/>
  <c r="CD34" i="3"/>
  <c r="CE34" i="3"/>
  <c r="CD35" i="3"/>
  <c r="CE35" i="3"/>
  <c r="CD36" i="3"/>
  <c r="CE36" i="3"/>
  <c r="CD37" i="3"/>
  <c r="CE37" i="3"/>
  <c r="CD38" i="3"/>
  <c r="CE38" i="3"/>
  <c r="CD39" i="3"/>
  <c r="CE39" i="3"/>
  <c r="CD40" i="3"/>
  <c r="CE40" i="3"/>
  <c r="CD41" i="3"/>
  <c r="CE41" i="3"/>
  <c r="CD42" i="3"/>
  <c r="CE42" i="3"/>
  <c r="CD43" i="3"/>
  <c r="CE43" i="3"/>
  <c r="CD44" i="3"/>
  <c r="CE44" i="3"/>
  <c r="CD45" i="3"/>
  <c r="CE45" i="3"/>
  <c r="CD46" i="3"/>
  <c r="CE46" i="3"/>
  <c r="CD47" i="3"/>
  <c r="CE47" i="3"/>
  <c r="CD48" i="3"/>
  <c r="CE48" i="3"/>
  <c r="CD49" i="3"/>
  <c r="CE49" i="3"/>
  <c r="CD50" i="3"/>
  <c r="CE50" i="3"/>
  <c r="CD51" i="3"/>
  <c r="CE51" i="3"/>
  <c r="CD52" i="3"/>
  <c r="CE52" i="3"/>
  <c r="CD53" i="3"/>
  <c r="CE53" i="3"/>
  <c r="CD54" i="3"/>
  <c r="CE54" i="3"/>
  <c r="CD55" i="3"/>
  <c r="CE55" i="3"/>
  <c r="CD56" i="3"/>
  <c r="CE56" i="3"/>
  <c r="CD57" i="3"/>
  <c r="CE57" i="3"/>
  <c r="CD58" i="3"/>
  <c r="CE58" i="3"/>
  <c r="CD59" i="3"/>
  <c r="CE59" i="3"/>
  <c r="CD60" i="3"/>
  <c r="CE60" i="3"/>
  <c r="CD61" i="3"/>
  <c r="CE61" i="3"/>
  <c r="CD62" i="3"/>
  <c r="CE62" i="3"/>
  <c r="CD63" i="3"/>
  <c r="CE63" i="3"/>
  <c r="CD64" i="3"/>
  <c r="CE64" i="3"/>
  <c r="CD65" i="3"/>
  <c r="CE65" i="3"/>
  <c r="CD66" i="3"/>
  <c r="CE66" i="3"/>
  <c r="CD67" i="3"/>
  <c r="CE67" i="3"/>
  <c r="CD68" i="3"/>
  <c r="CE68" i="3"/>
  <c r="CD69" i="3"/>
  <c r="CE69" i="3"/>
  <c r="CD70" i="3"/>
  <c r="CE70" i="3"/>
  <c r="CD71" i="3"/>
  <c r="CE71" i="3"/>
  <c r="CD72" i="3"/>
  <c r="CE72" i="3"/>
  <c r="CD73" i="3"/>
  <c r="CE73" i="3"/>
  <c r="CD74" i="3"/>
  <c r="CE74" i="3"/>
  <c r="CD75" i="3"/>
  <c r="CE75" i="3"/>
  <c r="CD76" i="3"/>
  <c r="CE76" i="3"/>
  <c r="CD77" i="3"/>
  <c r="CE77" i="3"/>
  <c r="CD78" i="3"/>
  <c r="CE78" i="3"/>
  <c r="CD79" i="3"/>
  <c r="CE79" i="3"/>
  <c r="CD80" i="3"/>
  <c r="CE80" i="3"/>
  <c r="CD81" i="3"/>
  <c r="CE81" i="3"/>
  <c r="CD82" i="3"/>
  <c r="CE82" i="3"/>
  <c r="CD83" i="3"/>
  <c r="CE83" i="3"/>
  <c r="CD84" i="3"/>
  <c r="CE84" i="3"/>
  <c r="CD85" i="3"/>
  <c r="CE85" i="3"/>
  <c r="CD86" i="3"/>
  <c r="CE86" i="3"/>
  <c r="CD87" i="3"/>
  <c r="CE87" i="3"/>
  <c r="CD88" i="3"/>
  <c r="CE88" i="3"/>
  <c r="CD89" i="3"/>
  <c r="CE89" i="3"/>
  <c r="CD90" i="3"/>
  <c r="CE90" i="3"/>
  <c r="CD91" i="3"/>
  <c r="CE91" i="3"/>
  <c r="CD92" i="3"/>
  <c r="CE92" i="3"/>
  <c r="CD93" i="3"/>
  <c r="CE93" i="3"/>
  <c r="CD94" i="3"/>
  <c r="CE94" i="3"/>
  <c r="CD95" i="3"/>
  <c r="CE95" i="3"/>
  <c r="CD96" i="3"/>
  <c r="CE96" i="3"/>
  <c r="CD97" i="3"/>
  <c r="CE97" i="3"/>
  <c r="CD98" i="3"/>
  <c r="CE98" i="3"/>
  <c r="CD99" i="3"/>
  <c r="CE99" i="3"/>
  <c r="CD100" i="3"/>
  <c r="CE100" i="3"/>
  <c r="CD101" i="3"/>
  <c r="CE101" i="3"/>
  <c r="CD102" i="3"/>
  <c r="CE102" i="3"/>
  <c r="CD103" i="3"/>
  <c r="CE103" i="3"/>
  <c r="CD104" i="3"/>
  <c r="CE104" i="3"/>
  <c r="CD105" i="3"/>
  <c r="CE105" i="3"/>
  <c r="CD106" i="3"/>
  <c r="CE106" i="3"/>
  <c r="CD107" i="3"/>
  <c r="CE107" i="3"/>
  <c r="CD108" i="3"/>
  <c r="CE108" i="3"/>
  <c r="CD109" i="3"/>
  <c r="CE109" i="3"/>
  <c r="CD110" i="3"/>
  <c r="CE110" i="3"/>
  <c r="CD111" i="3"/>
  <c r="CE111" i="3"/>
  <c r="CD112" i="3"/>
  <c r="CE112" i="3"/>
  <c r="CD113" i="3"/>
  <c r="CE113" i="3"/>
  <c r="CD114" i="3"/>
  <c r="CE114" i="3"/>
  <c r="CD115" i="3"/>
  <c r="CE115" i="3"/>
  <c r="CD116" i="3"/>
  <c r="CE116" i="3"/>
  <c r="CD117" i="3"/>
  <c r="CE117" i="3"/>
  <c r="CD118" i="3"/>
  <c r="CE118" i="3"/>
  <c r="CD119" i="3"/>
  <c r="CE119" i="3"/>
  <c r="CD120" i="3"/>
  <c r="CE120" i="3"/>
  <c r="CD121" i="3"/>
  <c r="CE121" i="3"/>
  <c r="CD122" i="3"/>
  <c r="CE122" i="3"/>
  <c r="CD123" i="3"/>
  <c r="CE123" i="3"/>
  <c r="CD124" i="3"/>
  <c r="CE124" i="3"/>
  <c r="CD125" i="3"/>
  <c r="CE125" i="3"/>
  <c r="CD126" i="3"/>
  <c r="CE126" i="3"/>
  <c r="CD127" i="3"/>
  <c r="CE127" i="3"/>
  <c r="CD128" i="3"/>
  <c r="CE128" i="3"/>
  <c r="CD129" i="3"/>
  <c r="CE129" i="3"/>
  <c r="CD130" i="3"/>
  <c r="CE130" i="3"/>
  <c r="CD131" i="3"/>
  <c r="CE131" i="3"/>
  <c r="CD132" i="3"/>
  <c r="CE132" i="3"/>
  <c r="CD133" i="3"/>
  <c r="CE133" i="3"/>
  <c r="CD134" i="3"/>
  <c r="CE134" i="3"/>
  <c r="CD135" i="3"/>
  <c r="CE135" i="3"/>
  <c r="CD136" i="3"/>
  <c r="CE136" i="3"/>
  <c r="CD137" i="3"/>
  <c r="CE137" i="3"/>
  <c r="CD138" i="3"/>
  <c r="CE138" i="3"/>
  <c r="CD139" i="3"/>
  <c r="CE139" i="3"/>
  <c r="CD140" i="3"/>
  <c r="CE140" i="3"/>
  <c r="CD141" i="3"/>
  <c r="CE141" i="3"/>
  <c r="CD142" i="3"/>
  <c r="CE142" i="3"/>
  <c r="CD143" i="3"/>
  <c r="CE143" i="3"/>
  <c r="CE144" i="3"/>
  <c r="CD147" i="3"/>
  <c r="CE147" i="3"/>
  <c r="CD148" i="3"/>
  <c r="CE148" i="3"/>
  <c r="CD149" i="3"/>
  <c r="CE149" i="3"/>
  <c r="CD150" i="3"/>
  <c r="CE150" i="3"/>
  <c r="CD151" i="3"/>
  <c r="CE151" i="3"/>
  <c r="CD152" i="3"/>
  <c r="CE152" i="3"/>
  <c r="CD153" i="3"/>
  <c r="CE153" i="3"/>
  <c r="CD154" i="3"/>
  <c r="CE154" i="3"/>
  <c r="CD155" i="3"/>
  <c r="CE155" i="3"/>
  <c r="CD156" i="3"/>
  <c r="CE156" i="3"/>
  <c r="CD157" i="3"/>
  <c r="CE157" i="3"/>
  <c r="CD158" i="3"/>
  <c r="CE158" i="3"/>
  <c r="CD159" i="3"/>
  <c r="CE159" i="3"/>
  <c r="CD160" i="3"/>
  <c r="CE160" i="3"/>
  <c r="CD161" i="3"/>
  <c r="CE161" i="3"/>
  <c r="CD162" i="3"/>
  <c r="CE162" i="3"/>
  <c r="CD163" i="3"/>
  <c r="CE163" i="3"/>
  <c r="CD164" i="3"/>
  <c r="CE164" i="3"/>
  <c r="CD165" i="3"/>
  <c r="CE165" i="3"/>
  <c r="CD166" i="3"/>
  <c r="CE166" i="3"/>
  <c r="CD167" i="3"/>
  <c r="CE167" i="3"/>
  <c r="CD168" i="3"/>
  <c r="CE168" i="3"/>
  <c r="CD169" i="3"/>
  <c r="CE169" i="3"/>
  <c r="CD170" i="3"/>
  <c r="CE170" i="3"/>
  <c r="CD171" i="3"/>
  <c r="CE171" i="3"/>
  <c r="CD172" i="3"/>
  <c r="CE172" i="3"/>
  <c r="CD173" i="3"/>
  <c r="CE173" i="3"/>
  <c r="CD174" i="3"/>
  <c r="CE174" i="3"/>
  <c r="CD175" i="3"/>
  <c r="CE175" i="3"/>
  <c r="CD176" i="3"/>
  <c r="CE176" i="3"/>
  <c r="CD177" i="3"/>
  <c r="CE177" i="3"/>
  <c r="CD178" i="3"/>
  <c r="CE178" i="3"/>
  <c r="CD179" i="3"/>
  <c r="CE179" i="3"/>
  <c r="CD180" i="3"/>
  <c r="CE180" i="3"/>
  <c r="CD181" i="3"/>
  <c r="CE181" i="3"/>
  <c r="CD182" i="3"/>
  <c r="CE182" i="3"/>
  <c r="CD183" i="3"/>
  <c r="CE183" i="3"/>
  <c r="CD184" i="3"/>
  <c r="CE184" i="3"/>
  <c r="CD185" i="3"/>
  <c r="CE185" i="3"/>
  <c r="CD186" i="3"/>
  <c r="CE186" i="3"/>
  <c r="CD187" i="3"/>
  <c r="CE187" i="3"/>
  <c r="CD188" i="3"/>
  <c r="CE188" i="3"/>
  <c r="CD189" i="3"/>
  <c r="CE189" i="3"/>
  <c r="CD190" i="3"/>
  <c r="CE190" i="3"/>
  <c r="CD191" i="3"/>
  <c r="CE191" i="3"/>
  <c r="CD192" i="3"/>
  <c r="CE192" i="3"/>
  <c r="CD193" i="3"/>
  <c r="CE193" i="3"/>
  <c r="CD194" i="3"/>
  <c r="CE194" i="3"/>
  <c r="CD195" i="3"/>
  <c r="CE195" i="3"/>
  <c r="CD3" i="3"/>
  <c r="CE3" i="3"/>
  <c r="CD4" i="3"/>
  <c r="CE4" i="3"/>
  <c r="CD5" i="3"/>
  <c r="CE5" i="3"/>
  <c r="CD6" i="3"/>
  <c r="CE6" i="3"/>
  <c r="CE2" i="3"/>
  <c r="CD2" i="3"/>
  <c r="M29" i="4"/>
  <c r="N29" i="4"/>
  <c r="O29" i="4"/>
  <c r="L29" i="4"/>
  <c r="CB10" i="3"/>
  <c r="CC10" i="3"/>
  <c r="CB11" i="3"/>
  <c r="CC11" i="3"/>
  <c r="CB12" i="3"/>
  <c r="CC12" i="3"/>
  <c r="CB13" i="3"/>
  <c r="CC13" i="3"/>
  <c r="CB14" i="3"/>
  <c r="CC14" i="3"/>
  <c r="CB15" i="3"/>
  <c r="CC15" i="3"/>
  <c r="CB16" i="3"/>
  <c r="CC16" i="3"/>
  <c r="CB17" i="3"/>
  <c r="CC17" i="3"/>
  <c r="CB18" i="3"/>
  <c r="CC18" i="3"/>
  <c r="CB19" i="3"/>
  <c r="CC19" i="3"/>
  <c r="CB20" i="3"/>
  <c r="CC20" i="3"/>
  <c r="CB21" i="3"/>
  <c r="CC21" i="3"/>
  <c r="CB22" i="3"/>
  <c r="CC22" i="3"/>
  <c r="CB23" i="3"/>
  <c r="CC23" i="3"/>
  <c r="CB24" i="3"/>
  <c r="CC24" i="3"/>
  <c r="CB25" i="3"/>
  <c r="CC25" i="3"/>
  <c r="CB26" i="3"/>
  <c r="CC26" i="3"/>
  <c r="CB27" i="3"/>
  <c r="CC27" i="3"/>
  <c r="CB28" i="3"/>
  <c r="CC28" i="3"/>
  <c r="CB29" i="3"/>
  <c r="CC29" i="3"/>
  <c r="CB30" i="3"/>
  <c r="CC30" i="3"/>
  <c r="CB31" i="3"/>
  <c r="CC31" i="3"/>
  <c r="CB32" i="3"/>
  <c r="CC32" i="3"/>
  <c r="CB33" i="3"/>
  <c r="CC33" i="3"/>
  <c r="CB34" i="3"/>
  <c r="CC34" i="3"/>
  <c r="CB35" i="3"/>
  <c r="CC35" i="3"/>
  <c r="CB36" i="3"/>
  <c r="CC36" i="3"/>
  <c r="CB37" i="3"/>
  <c r="CC37" i="3"/>
  <c r="CB38" i="3"/>
  <c r="CC38" i="3"/>
  <c r="CB39" i="3"/>
  <c r="CC39" i="3"/>
  <c r="CB40" i="3"/>
  <c r="CC40" i="3"/>
  <c r="CB41" i="3"/>
  <c r="CC41" i="3"/>
  <c r="CB42" i="3"/>
  <c r="CC42" i="3"/>
  <c r="CB43" i="3"/>
  <c r="CC43" i="3"/>
  <c r="CB44" i="3"/>
  <c r="CC44" i="3"/>
  <c r="CB45" i="3"/>
  <c r="CC45" i="3"/>
  <c r="CB46" i="3"/>
  <c r="CC46" i="3"/>
  <c r="CB47" i="3"/>
  <c r="CC47" i="3"/>
  <c r="CB48" i="3"/>
  <c r="CC48" i="3"/>
  <c r="CB49" i="3"/>
  <c r="CC49" i="3"/>
  <c r="CB50" i="3"/>
  <c r="CC50" i="3"/>
  <c r="CB51" i="3"/>
  <c r="CC51" i="3"/>
  <c r="CB52" i="3"/>
  <c r="CC52" i="3"/>
  <c r="CB53" i="3"/>
  <c r="CC53" i="3"/>
  <c r="CB54" i="3"/>
  <c r="CC54" i="3"/>
  <c r="CB55" i="3"/>
  <c r="CC55" i="3"/>
  <c r="CB56" i="3"/>
  <c r="CC56" i="3"/>
  <c r="CB57" i="3"/>
  <c r="CC57" i="3"/>
  <c r="CB58" i="3"/>
  <c r="CC58" i="3"/>
  <c r="CB59" i="3"/>
  <c r="CC59" i="3"/>
  <c r="CB60" i="3"/>
  <c r="CC60" i="3"/>
  <c r="CB61" i="3"/>
  <c r="CC61" i="3"/>
  <c r="CB62" i="3"/>
  <c r="CC62" i="3"/>
  <c r="CB63" i="3"/>
  <c r="CC63" i="3"/>
  <c r="CB64" i="3"/>
  <c r="CC64" i="3"/>
  <c r="CB65" i="3"/>
  <c r="CC65" i="3"/>
  <c r="CB66" i="3"/>
  <c r="CC66" i="3"/>
  <c r="CB67" i="3"/>
  <c r="CC67" i="3"/>
  <c r="CB68" i="3"/>
  <c r="CC68" i="3"/>
  <c r="CB69" i="3"/>
  <c r="CC69" i="3"/>
  <c r="CB70" i="3"/>
  <c r="CC70" i="3"/>
  <c r="CB71" i="3"/>
  <c r="CC71" i="3"/>
  <c r="CB72" i="3"/>
  <c r="CC72" i="3"/>
  <c r="CB73" i="3"/>
  <c r="CC73" i="3"/>
  <c r="CB74" i="3"/>
  <c r="CC74" i="3"/>
  <c r="CB75" i="3"/>
  <c r="CC75" i="3"/>
  <c r="CB76" i="3"/>
  <c r="CC76" i="3"/>
  <c r="CB77" i="3"/>
  <c r="CC77" i="3"/>
  <c r="CB78" i="3"/>
  <c r="CC78" i="3"/>
  <c r="CB79" i="3"/>
  <c r="CC79" i="3"/>
  <c r="CB80" i="3"/>
  <c r="CC80" i="3"/>
  <c r="CB81" i="3"/>
  <c r="CC81" i="3"/>
  <c r="CB82" i="3"/>
  <c r="CC82" i="3"/>
  <c r="CB83" i="3"/>
  <c r="CC83" i="3"/>
  <c r="CB84" i="3"/>
  <c r="CC84" i="3"/>
  <c r="CB85" i="3"/>
  <c r="CC85" i="3"/>
  <c r="CB86" i="3"/>
  <c r="CC86" i="3"/>
  <c r="CB87" i="3"/>
  <c r="CC87" i="3"/>
  <c r="CB88" i="3"/>
  <c r="CC88" i="3"/>
  <c r="CB89" i="3"/>
  <c r="CC89" i="3"/>
  <c r="CB90" i="3"/>
  <c r="CC90" i="3"/>
  <c r="CB91" i="3"/>
  <c r="CC91" i="3"/>
  <c r="CB92" i="3"/>
  <c r="CC92" i="3"/>
  <c r="CB93" i="3"/>
  <c r="CC93" i="3"/>
  <c r="CB94" i="3"/>
  <c r="CC94" i="3"/>
  <c r="CB95" i="3"/>
  <c r="CC95" i="3"/>
  <c r="CB96" i="3"/>
  <c r="CC96" i="3"/>
  <c r="CB97" i="3"/>
  <c r="CC97" i="3"/>
  <c r="CB98" i="3"/>
  <c r="CC98" i="3"/>
  <c r="CB99" i="3"/>
  <c r="CC99" i="3"/>
  <c r="CB100" i="3"/>
  <c r="CC100" i="3"/>
  <c r="CB101" i="3"/>
  <c r="CC101" i="3"/>
  <c r="CB102" i="3"/>
  <c r="CC102" i="3"/>
  <c r="CB103" i="3"/>
  <c r="CC103" i="3"/>
  <c r="CB104" i="3"/>
  <c r="CC104" i="3"/>
  <c r="CB105" i="3"/>
  <c r="CC105" i="3"/>
  <c r="CB106" i="3"/>
  <c r="CC106" i="3"/>
  <c r="CB107" i="3"/>
  <c r="CC107" i="3"/>
  <c r="CB108" i="3"/>
  <c r="CC108" i="3"/>
  <c r="CB109" i="3"/>
  <c r="CC109" i="3"/>
  <c r="CB110" i="3"/>
  <c r="CC110" i="3"/>
  <c r="CB111" i="3"/>
  <c r="CC111" i="3"/>
  <c r="CB112" i="3"/>
  <c r="CC112" i="3"/>
  <c r="CB113" i="3"/>
  <c r="CC113" i="3"/>
  <c r="CB114" i="3"/>
  <c r="CC114" i="3"/>
  <c r="CB115" i="3"/>
  <c r="CC115" i="3"/>
  <c r="CB116" i="3"/>
  <c r="CC116" i="3"/>
  <c r="CB117" i="3"/>
  <c r="CC117" i="3"/>
  <c r="CB118" i="3"/>
  <c r="CC118" i="3"/>
  <c r="CB119" i="3"/>
  <c r="CC119" i="3"/>
  <c r="CB120" i="3"/>
  <c r="CC120" i="3"/>
  <c r="CB121" i="3"/>
  <c r="CC121" i="3"/>
  <c r="CB122" i="3"/>
  <c r="CC122" i="3"/>
  <c r="CB123" i="3"/>
  <c r="CC123" i="3"/>
  <c r="CB124" i="3"/>
  <c r="CC124" i="3"/>
  <c r="CB125" i="3"/>
  <c r="CC125" i="3"/>
  <c r="CB126" i="3"/>
  <c r="CC126" i="3"/>
  <c r="CB127" i="3"/>
  <c r="CC127" i="3"/>
  <c r="CB128" i="3"/>
  <c r="CC128" i="3"/>
  <c r="CB129" i="3"/>
  <c r="CC129" i="3"/>
  <c r="CB130" i="3"/>
  <c r="CC130" i="3"/>
  <c r="CB131" i="3"/>
  <c r="CC131" i="3"/>
  <c r="CB132" i="3"/>
  <c r="CC132" i="3"/>
  <c r="CB133" i="3"/>
  <c r="CC133" i="3"/>
  <c r="CB134" i="3"/>
  <c r="CC134" i="3"/>
  <c r="CB135" i="3"/>
  <c r="CC135" i="3"/>
  <c r="CB136" i="3"/>
  <c r="CC136" i="3"/>
  <c r="CB137" i="3"/>
  <c r="CC137" i="3"/>
  <c r="CB138" i="3"/>
  <c r="CC138" i="3"/>
  <c r="CB139" i="3"/>
  <c r="CC139" i="3"/>
  <c r="CB140" i="3"/>
  <c r="CC140" i="3"/>
  <c r="CB141" i="3"/>
  <c r="CC141" i="3"/>
  <c r="CB147" i="3"/>
  <c r="CC147" i="3"/>
  <c r="CB148" i="3"/>
  <c r="CC148" i="3"/>
  <c r="CB149" i="3"/>
  <c r="CC149" i="3"/>
  <c r="CB150" i="3"/>
  <c r="CC150" i="3"/>
  <c r="CB151" i="3"/>
  <c r="CC151" i="3"/>
  <c r="CB152" i="3"/>
  <c r="CC152" i="3"/>
  <c r="CB153" i="3"/>
  <c r="CC153" i="3"/>
  <c r="CB154" i="3"/>
  <c r="CC154" i="3"/>
  <c r="CB155" i="3"/>
  <c r="CC155" i="3"/>
  <c r="CB156" i="3"/>
  <c r="CC156" i="3"/>
  <c r="CB157" i="3"/>
  <c r="CC157" i="3"/>
  <c r="CB158" i="3"/>
  <c r="CC158" i="3"/>
  <c r="CB159" i="3"/>
  <c r="CC159" i="3"/>
  <c r="CB160" i="3"/>
  <c r="CC160" i="3"/>
  <c r="CB161" i="3"/>
  <c r="CC161" i="3"/>
  <c r="CB162" i="3"/>
  <c r="CC162" i="3"/>
  <c r="CB163" i="3"/>
  <c r="CC163" i="3"/>
  <c r="CB164" i="3"/>
  <c r="CC164" i="3"/>
  <c r="CB165" i="3"/>
  <c r="CC165" i="3"/>
  <c r="CB166" i="3"/>
  <c r="CC166" i="3"/>
  <c r="CB167" i="3"/>
  <c r="CC167" i="3"/>
  <c r="CB168" i="3"/>
  <c r="CC168" i="3"/>
  <c r="CB169" i="3"/>
  <c r="CC169" i="3"/>
  <c r="CB170" i="3"/>
  <c r="CC170" i="3"/>
  <c r="CB171" i="3"/>
  <c r="CC171" i="3"/>
  <c r="CB172" i="3"/>
  <c r="CC172" i="3"/>
  <c r="CB173" i="3"/>
  <c r="CC173" i="3"/>
  <c r="CB174" i="3"/>
  <c r="CC174" i="3"/>
  <c r="CB175" i="3"/>
  <c r="CC175" i="3"/>
  <c r="CB176" i="3"/>
  <c r="CC176" i="3"/>
  <c r="CB177" i="3"/>
  <c r="CC177" i="3"/>
  <c r="CB178" i="3"/>
  <c r="CC178" i="3"/>
  <c r="CB179" i="3"/>
  <c r="CC179" i="3"/>
  <c r="CB180" i="3"/>
  <c r="CC180" i="3"/>
  <c r="CB181" i="3"/>
  <c r="CC181" i="3"/>
  <c r="CB182" i="3"/>
  <c r="CC182" i="3"/>
  <c r="CB183" i="3"/>
  <c r="CC183" i="3"/>
  <c r="CB184" i="3"/>
  <c r="CC184" i="3"/>
  <c r="CB185" i="3"/>
  <c r="CC185" i="3"/>
  <c r="CB186" i="3"/>
  <c r="CC186" i="3"/>
  <c r="CB187" i="3"/>
  <c r="CC187" i="3"/>
  <c r="CB188" i="3"/>
  <c r="CC188" i="3"/>
  <c r="CB189" i="3"/>
  <c r="CC189" i="3"/>
  <c r="CB190" i="3"/>
  <c r="CC190" i="3"/>
  <c r="CB191" i="3"/>
  <c r="CC191" i="3"/>
  <c r="CB192" i="3"/>
  <c r="CC192" i="3"/>
  <c r="CB193" i="3"/>
  <c r="CC193" i="3"/>
  <c r="CB194" i="3"/>
  <c r="CC194" i="3"/>
  <c r="CB195" i="3"/>
  <c r="CC195" i="3"/>
  <c r="CB3" i="3"/>
  <c r="CC3" i="3"/>
  <c r="CB4" i="3"/>
  <c r="CC4" i="3"/>
  <c r="CB5" i="3"/>
  <c r="CC5" i="3"/>
  <c r="CB6" i="3"/>
  <c r="CC6" i="3"/>
  <c r="CB7" i="3"/>
  <c r="CC7" i="3"/>
  <c r="CB8" i="3"/>
  <c r="CC8" i="3"/>
  <c r="CB9" i="3"/>
  <c r="CC9" i="3"/>
  <c r="CC2" i="3"/>
  <c r="CB2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BZ41" i="3"/>
  <c r="CA41" i="3"/>
  <c r="BZ42" i="3"/>
  <c r="CA42" i="3"/>
  <c r="BZ43" i="3"/>
  <c r="CA43" i="3"/>
  <c r="BZ44" i="3"/>
  <c r="CA44" i="3"/>
  <c r="BZ45" i="3"/>
  <c r="CA45" i="3"/>
  <c r="BZ46" i="3"/>
  <c r="CA46" i="3"/>
  <c r="BZ47" i="3"/>
  <c r="CA47" i="3"/>
  <c r="BZ48" i="3"/>
  <c r="CA48" i="3"/>
  <c r="BZ49" i="3"/>
  <c r="CA49" i="3"/>
  <c r="BZ50" i="3"/>
  <c r="CA50" i="3"/>
  <c r="BZ51" i="3"/>
  <c r="CA51" i="3"/>
  <c r="BZ52" i="3"/>
  <c r="CA52" i="3"/>
  <c r="BZ53" i="3"/>
  <c r="CA53" i="3"/>
  <c r="BZ54" i="3"/>
  <c r="CA54" i="3"/>
  <c r="BZ55" i="3"/>
  <c r="CA55" i="3"/>
  <c r="BZ56" i="3"/>
  <c r="CA56" i="3"/>
  <c r="BZ57" i="3"/>
  <c r="CA57" i="3"/>
  <c r="BZ58" i="3"/>
  <c r="CA58" i="3"/>
  <c r="BZ59" i="3"/>
  <c r="CA59" i="3"/>
  <c r="BZ60" i="3"/>
  <c r="CA60" i="3"/>
  <c r="BZ61" i="3"/>
  <c r="CA61" i="3"/>
  <c r="BZ62" i="3"/>
  <c r="CA62" i="3"/>
  <c r="BZ63" i="3"/>
  <c r="CA63" i="3"/>
  <c r="BZ64" i="3"/>
  <c r="CA64" i="3"/>
  <c r="BZ65" i="3"/>
  <c r="CA65" i="3"/>
  <c r="BZ66" i="3"/>
  <c r="CA66" i="3"/>
  <c r="BZ67" i="3"/>
  <c r="CA67" i="3"/>
  <c r="BZ68" i="3"/>
  <c r="CA68" i="3"/>
  <c r="BZ69" i="3"/>
  <c r="CA69" i="3"/>
  <c r="BZ70" i="3"/>
  <c r="CA70" i="3"/>
  <c r="BZ71" i="3"/>
  <c r="CA71" i="3"/>
  <c r="BZ72" i="3"/>
  <c r="CA72" i="3"/>
  <c r="BZ73" i="3"/>
  <c r="CA73" i="3"/>
  <c r="BZ74" i="3"/>
  <c r="CA74" i="3"/>
  <c r="BZ75" i="3"/>
  <c r="CA75" i="3"/>
  <c r="BZ76" i="3"/>
  <c r="CA76" i="3"/>
  <c r="BZ77" i="3"/>
  <c r="CA77" i="3"/>
  <c r="BZ78" i="3"/>
  <c r="CA78" i="3"/>
  <c r="BZ79" i="3"/>
  <c r="CA79" i="3"/>
  <c r="BZ80" i="3"/>
  <c r="CA80" i="3"/>
  <c r="BZ81" i="3"/>
  <c r="CA81" i="3"/>
  <c r="BZ82" i="3"/>
  <c r="CA82" i="3"/>
  <c r="BZ83" i="3"/>
  <c r="CA83" i="3"/>
  <c r="BZ84" i="3"/>
  <c r="CA84" i="3"/>
  <c r="BZ85" i="3"/>
  <c r="CA85" i="3"/>
  <c r="BZ86" i="3"/>
  <c r="CA86" i="3"/>
  <c r="BZ87" i="3"/>
  <c r="CA87" i="3"/>
  <c r="BZ88" i="3"/>
  <c r="CA88" i="3"/>
  <c r="BZ89" i="3"/>
  <c r="CA89" i="3"/>
  <c r="BZ90" i="3"/>
  <c r="CA90" i="3"/>
  <c r="BZ91" i="3"/>
  <c r="CA91" i="3"/>
  <c r="BZ92" i="3"/>
  <c r="CA92" i="3"/>
  <c r="BZ93" i="3"/>
  <c r="CA93" i="3"/>
  <c r="BZ94" i="3"/>
  <c r="CA94" i="3"/>
  <c r="BZ95" i="3"/>
  <c r="CA95" i="3"/>
  <c r="BZ96" i="3"/>
  <c r="CA96" i="3"/>
  <c r="BZ97" i="3"/>
  <c r="CA97" i="3"/>
  <c r="BZ98" i="3"/>
  <c r="CA98" i="3"/>
  <c r="BZ99" i="3"/>
  <c r="CA99" i="3"/>
  <c r="BZ100" i="3"/>
  <c r="CA100" i="3"/>
  <c r="BZ101" i="3"/>
  <c r="CA101" i="3"/>
  <c r="BZ102" i="3"/>
  <c r="CA102" i="3"/>
  <c r="BZ103" i="3"/>
  <c r="CA103" i="3"/>
  <c r="BZ104" i="3"/>
  <c r="CA104" i="3"/>
  <c r="BZ105" i="3"/>
  <c r="CA105" i="3"/>
  <c r="BZ106" i="3"/>
  <c r="CA106" i="3"/>
  <c r="BZ107" i="3"/>
  <c r="CA107" i="3"/>
  <c r="BZ108" i="3"/>
  <c r="CA108" i="3"/>
  <c r="BZ109" i="3"/>
  <c r="CA109" i="3"/>
  <c r="BZ110" i="3"/>
  <c r="CA110" i="3"/>
  <c r="BZ111" i="3"/>
  <c r="CA111" i="3"/>
  <c r="BZ112" i="3"/>
  <c r="CA112" i="3"/>
  <c r="BZ113" i="3"/>
  <c r="CA113" i="3"/>
  <c r="BZ114" i="3"/>
  <c r="CA114" i="3"/>
  <c r="BZ115" i="3"/>
  <c r="CA115" i="3"/>
  <c r="BZ116" i="3"/>
  <c r="CA116" i="3"/>
  <c r="BZ117" i="3"/>
  <c r="CA117" i="3"/>
  <c r="BZ118" i="3"/>
  <c r="CA118" i="3"/>
  <c r="BZ119" i="3"/>
  <c r="CA119" i="3"/>
  <c r="BZ120" i="3"/>
  <c r="CA120" i="3"/>
  <c r="BZ121" i="3"/>
  <c r="CA121" i="3"/>
  <c r="BZ122" i="3"/>
  <c r="CA122" i="3"/>
  <c r="BZ123" i="3"/>
  <c r="CA123" i="3"/>
  <c r="BZ124" i="3"/>
  <c r="CA124" i="3"/>
  <c r="BZ125" i="3"/>
  <c r="CA125" i="3"/>
  <c r="BZ126" i="3"/>
  <c r="CA126" i="3"/>
  <c r="BZ127" i="3"/>
  <c r="CA127" i="3"/>
  <c r="BZ128" i="3"/>
  <c r="CA128" i="3"/>
  <c r="BZ129" i="3"/>
  <c r="CA129" i="3"/>
  <c r="BZ130" i="3"/>
  <c r="CA130" i="3"/>
  <c r="BZ132" i="3"/>
  <c r="CA132" i="3"/>
  <c r="BZ147" i="3"/>
  <c r="CA147" i="3"/>
  <c r="BZ148" i="3"/>
  <c r="CA148" i="3"/>
  <c r="BZ149" i="3"/>
  <c r="CA149" i="3"/>
  <c r="BZ150" i="3"/>
  <c r="CA150" i="3"/>
  <c r="BZ151" i="3"/>
  <c r="CA151" i="3"/>
  <c r="BZ152" i="3"/>
  <c r="CA152" i="3"/>
  <c r="BZ153" i="3"/>
  <c r="CA153" i="3"/>
  <c r="BZ154" i="3"/>
  <c r="CA154" i="3"/>
  <c r="BZ155" i="3"/>
  <c r="CA155" i="3"/>
  <c r="BZ156" i="3"/>
  <c r="CA156" i="3"/>
  <c r="BZ157" i="3"/>
  <c r="CA157" i="3"/>
  <c r="BZ158" i="3"/>
  <c r="CA158" i="3"/>
  <c r="BZ159" i="3"/>
  <c r="CA159" i="3"/>
  <c r="BZ160" i="3"/>
  <c r="CA160" i="3"/>
  <c r="BZ161" i="3"/>
  <c r="CA161" i="3"/>
  <c r="BZ162" i="3"/>
  <c r="CA162" i="3"/>
  <c r="BZ163" i="3"/>
  <c r="CA163" i="3"/>
  <c r="BZ164" i="3"/>
  <c r="CA164" i="3"/>
  <c r="BZ165" i="3"/>
  <c r="CA165" i="3"/>
  <c r="BZ166" i="3"/>
  <c r="CA166" i="3"/>
  <c r="BZ167" i="3"/>
  <c r="CA167" i="3"/>
  <c r="BZ168" i="3"/>
  <c r="CA168" i="3"/>
  <c r="BZ169" i="3"/>
  <c r="CA169" i="3"/>
  <c r="BZ170" i="3"/>
  <c r="CA170" i="3"/>
  <c r="BZ171" i="3"/>
  <c r="CA171" i="3"/>
  <c r="BZ172" i="3"/>
  <c r="CA172" i="3"/>
  <c r="BZ173" i="3"/>
  <c r="CA173" i="3"/>
  <c r="BZ174" i="3"/>
  <c r="CA174" i="3"/>
  <c r="BZ175" i="3"/>
  <c r="CA175" i="3"/>
  <c r="BZ176" i="3"/>
  <c r="CA176" i="3"/>
  <c r="BZ177" i="3"/>
  <c r="CA177" i="3"/>
  <c r="BZ178" i="3"/>
  <c r="CA178" i="3"/>
  <c r="BZ179" i="3"/>
  <c r="CA179" i="3"/>
  <c r="BZ180" i="3"/>
  <c r="CA180" i="3"/>
  <c r="BZ181" i="3"/>
  <c r="CA181" i="3"/>
  <c r="BZ182" i="3"/>
  <c r="CA182" i="3"/>
  <c r="BZ183" i="3"/>
  <c r="CA183" i="3"/>
  <c r="BZ184" i="3"/>
  <c r="CA184" i="3"/>
  <c r="BZ185" i="3"/>
  <c r="CA185" i="3"/>
  <c r="BZ186" i="3"/>
  <c r="CA186" i="3"/>
  <c r="BZ187" i="3"/>
  <c r="CA187" i="3"/>
  <c r="BZ188" i="3"/>
  <c r="CA188" i="3"/>
  <c r="BZ189" i="3"/>
  <c r="CA189" i="3"/>
  <c r="BZ190" i="3"/>
  <c r="CA190" i="3"/>
  <c r="BZ191" i="3"/>
  <c r="CA191" i="3"/>
  <c r="BZ192" i="3"/>
  <c r="CA192" i="3"/>
  <c r="BZ193" i="3"/>
  <c r="CA193" i="3"/>
  <c r="BZ194" i="3"/>
  <c r="CA194" i="3"/>
  <c r="BZ195" i="3"/>
  <c r="CA195" i="3"/>
  <c r="BZ3" i="3"/>
  <c r="CA3" i="3"/>
  <c r="BZ4" i="3"/>
  <c r="CA4" i="3"/>
  <c r="BZ5" i="3"/>
  <c r="CA5" i="3"/>
  <c r="BZ6" i="3"/>
  <c r="CA6" i="3"/>
  <c r="BZ7" i="3"/>
  <c r="CA7" i="3"/>
  <c r="BZ8" i="3"/>
  <c r="CA8" i="3"/>
  <c r="CA2" i="3"/>
  <c r="BZ2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X40" i="3"/>
  <c r="BY40" i="3"/>
  <c r="BX41" i="3"/>
  <c r="BY41" i="3"/>
  <c r="BX42" i="3"/>
  <c r="BY42" i="3"/>
  <c r="BX43" i="3"/>
  <c r="BY43" i="3"/>
  <c r="BX44" i="3"/>
  <c r="BY44" i="3"/>
  <c r="BX45" i="3"/>
  <c r="BY45" i="3"/>
  <c r="BX46" i="3"/>
  <c r="BY46" i="3"/>
  <c r="BX47" i="3"/>
  <c r="BY47" i="3"/>
  <c r="BX48" i="3"/>
  <c r="BY48" i="3"/>
  <c r="BX49" i="3"/>
  <c r="BY49" i="3"/>
  <c r="BX50" i="3"/>
  <c r="BY50" i="3"/>
  <c r="BX51" i="3"/>
  <c r="BY51" i="3"/>
  <c r="BX52" i="3"/>
  <c r="BY52" i="3"/>
  <c r="BX53" i="3"/>
  <c r="BY53" i="3"/>
  <c r="BX54" i="3"/>
  <c r="BY54" i="3"/>
  <c r="BX55" i="3"/>
  <c r="BY55" i="3"/>
  <c r="BX56" i="3"/>
  <c r="BY56" i="3"/>
  <c r="BX57" i="3"/>
  <c r="BY57" i="3"/>
  <c r="BX58" i="3"/>
  <c r="BY58" i="3"/>
  <c r="BX59" i="3"/>
  <c r="BY59" i="3"/>
  <c r="BX60" i="3"/>
  <c r="BY60" i="3"/>
  <c r="BX61" i="3"/>
  <c r="BY61" i="3"/>
  <c r="BX62" i="3"/>
  <c r="BY62" i="3"/>
  <c r="BX63" i="3"/>
  <c r="BY63" i="3"/>
  <c r="BX64" i="3"/>
  <c r="BY64" i="3"/>
  <c r="BX65" i="3"/>
  <c r="BY65" i="3"/>
  <c r="BX66" i="3"/>
  <c r="BY66" i="3"/>
  <c r="BX67" i="3"/>
  <c r="BY67" i="3"/>
  <c r="BX68" i="3"/>
  <c r="BY68" i="3"/>
  <c r="BX69" i="3"/>
  <c r="BY69" i="3"/>
  <c r="BX70" i="3"/>
  <c r="BY70" i="3"/>
  <c r="BX71" i="3"/>
  <c r="BY71" i="3"/>
  <c r="BX72" i="3"/>
  <c r="BY72" i="3"/>
  <c r="BX73" i="3"/>
  <c r="BY73" i="3"/>
  <c r="BX74" i="3"/>
  <c r="BY74" i="3"/>
  <c r="BX75" i="3"/>
  <c r="BY75" i="3"/>
  <c r="BX76" i="3"/>
  <c r="BY76" i="3"/>
  <c r="BX77" i="3"/>
  <c r="BY77" i="3"/>
  <c r="BX78" i="3"/>
  <c r="BY78" i="3"/>
  <c r="BX79" i="3"/>
  <c r="BY79" i="3"/>
  <c r="BX80" i="3"/>
  <c r="BY80" i="3"/>
  <c r="BX81" i="3"/>
  <c r="BY81" i="3"/>
  <c r="BX82" i="3"/>
  <c r="BY82" i="3"/>
  <c r="BX83" i="3"/>
  <c r="BY83" i="3"/>
  <c r="BX84" i="3"/>
  <c r="BY84" i="3"/>
  <c r="BX85" i="3"/>
  <c r="BY85" i="3"/>
  <c r="BX86" i="3"/>
  <c r="BY86" i="3"/>
  <c r="BX87" i="3"/>
  <c r="BY87" i="3"/>
  <c r="BX88" i="3"/>
  <c r="BY88" i="3"/>
  <c r="BX89" i="3"/>
  <c r="BY89" i="3"/>
  <c r="BX90" i="3"/>
  <c r="BY90" i="3"/>
  <c r="BX91" i="3"/>
  <c r="BY91" i="3"/>
  <c r="BX92" i="3"/>
  <c r="BY92" i="3"/>
  <c r="BX93" i="3"/>
  <c r="BY93" i="3"/>
  <c r="BX94" i="3"/>
  <c r="BY94" i="3"/>
  <c r="BX95" i="3"/>
  <c r="BY95" i="3"/>
  <c r="BX96" i="3"/>
  <c r="BY96" i="3"/>
  <c r="BX97" i="3"/>
  <c r="BY97" i="3"/>
  <c r="BX98" i="3"/>
  <c r="BY98" i="3"/>
  <c r="BX99" i="3"/>
  <c r="BY99" i="3"/>
  <c r="BX100" i="3"/>
  <c r="BY100" i="3"/>
  <c r="BX101" i="3"/>
  <c r="BY101" i="3"/>
  <c r="BX102" i="3"/>
  <c r="BY102" i="3"/>
  <c r="BX103" i="3"/>
  <c r="BY103" i="3"/>
  <c r="BX104" i="3"/>
  <c r="BY104" i="3"/>
  <c r="BX105" i="3"/>
  <c r="BY105" i="3"/>
  <c r="BX106" i="3"/>
  <c r="BY106" i="3"/>
  <c r="BX107" i="3"/>
  <c r="BY107" i="3"/>
  <c r="BX147" i="3"/>
  <c r="BY147" i="3"/>
  <c r="BX148" i="3"/>
  <c r="BY148" i="3"/>
  <c r="BX149" i="3"/>
  <c r="BY149" i="3"/>
  <c r="BX150" i="3"/>
  <c r="BY150" i="3"/>
  <c r="BX151" i="3"/>
  <c r="BY151" i="3"/>
  <c r="BX152" i="3"/>
  <c r="BY152" i="3"/>
  <c r="BX153" i="3"/>
  <c r="BY153" i="3"/>
  <c r="BX154" i="3"/>
  <c r="BY154" i="3"/>
  <c r="BX155" i="3"/>
  <c r="BY155" i="3"/>
  <c r="BX156" i="3"/>
  <c r="BY156" i="3"/>
  <c r="BX157" i="3"/>
  <c r="BY157" i="3"/>
  <c r="BX158" i="3"/>
  <c r="BY158" i="3"/>
  <c r="BX159" i="3"/>
  <c r="BY159" i="3"/>
  <c r="BX160" i="3"/>
  <c r="BY160" i="3"/>
  <c r="BX161" i="3"/>
  <c r="BY161" i="3"/>
  <c r="BX162" i="3"/>
  <c r="BY162" i="3"/>
  <c r="BX163" i="3"/>
  <c r="BY163" i="3"/>
  <c r="BX164" i="3"/>
  <c r="BY164" i="3"/>
  <c r="BX165" i="3"/>
  <c r="BY165" i="3"/>
  <c r="BX166" i="3"/>
  <c r="BY166" i="3"/>
  <c r="BX167" i="3"/>
  <c r="BY167" i="3"/>
  <c r="BX168" i="3"/>
  <c r="BY168" i="3"/>
  <c r="BX169" i="3"/>
  <c r="BY169" i="3"/>
  <c r="BX170" i="3"/>
  <c r="BY170" i="3"/>
  <c r="BX171" i="3"/>
  <c r="BY171" i="3"/>
  <c r="BX172" i="3"/>
  <c r="BY172" i="3"/>
  <c r="BX173" i="3"/>
  <c r="BY173" i="3"/>
  <c r="BX174" i="3"/>
  <c r="BY174" i="3"/>
  <c r="BX175" i="3"/>
  <c r="BY175" i="3"/>
  <c r="BX176" i="3"/>
  <c r="BY176" i="3"/>
  <c r="BX177" i="3"/>
  <c r="BY177" i="3"/>
  <c r="BX178" i="3"/>
  <c r="BY178" i="3"/>
  <c r="BX179" i="3"/>
  <c r="BY179" i="3"/>
  <c r="BX180" i="3"/>
  <c r="BY180" i="3"/>
  <c r="BX181" i="3"/>
  <c r="BY181" i="3"/>
  <c r="BX182" i="3"/>
  <c r="BY182" i="3"/>
  <c r="BX183" i="3"/>
  <c r="BY183" i="3"/>
  <c r="BX184" i="3"/>
  <c r="BY184" i="3"/>
  <c r="BX185" i="3"/>
  <c r="BY185" i="3"/>
  <c r="BX186" i="3"/>
  <c r="BY186" i="3"/>
  <c r="BX187" i="3"/>
  <c r="BY187" i="3"/>
  <c r="BX188" i="3"/>
  <c r="BY188" i="3"/>
  <c r="BX189" i="3"/>
  <c r="BY189" i="3"/>
  <c r="BX190" i="3"/>
  <c r="BY190" i="3"/>
  <c r="BX191" i="3"/>
  <c r="BY191" i="3"/>
  <c r="BX192" i="3"/>
  <c r="BY192" i="3"/>
  <c r="BX193" i="3"/>
  <c r="BY193" i="3"/>
  <c r="BX194" i="3"/>
  <c r="BY194" i="3"/>
  <c r="BX195" i="3"/>
  <c r="BY195" i="3"/>
  <c r="BX3" i="3"/>
  <c r="BY3" i="3"/>
  <c r="BX4" i="3"/>
  <c r="BY4" i="3"/>
  <c r="BX5" i="3"/>
  <c r="BY5" i="3"/>
  <c r="BY2" i="3"/>
  <c r="BW2" i="3"/>
  <c r="BX2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3" i="3"/>
  <c r="BM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7" i="3"/>
  <c r="BM37" i="3"/>
  <c r="BL39" i="3"/>
  <c r="BM39" i="3"/>
  <c r="BL40" i="3"/>
  <c r="BM40" i="3"/>
  <c r="BL41" i="3"/>
  <c r="BM41" i="3"/>
  <c r="BL42" i="3"/>
  <c r="BM42" i="3"/>
  <c r="BL43" i="3"/>
  <c r="BM43" i="3"/>
  <c r="BL44" i="3"/>
  <c r="BM44" i="3"/>
  <c r="BL46" i="3"/>
  <c r="BM46" i="3"/>
  <c r="BL47" i="3"/>
  <c r="BM47" i="3"/>
  <c r="BL48" i="3"/>
  <c r="BM48" i="3"/>
  <c r="BL50" i="3"/>
  <c r="BM50" i="3"/>
  <c r="BL51" i="3"/>
  <c r="BM51" i="3"/>
  <c r="BL52" i="3"/>
  <c r="BM52" i="3"/>
  <c r="BL53" i="3"/>
  <c r="BM53" i="3"/>
  <c r="BL54" i="3"/>
  <c r="BM54" i="3"/>
  <c r="BL55" i="3"/>
  <c r="BM55" i="3"/>
  <c r="BL56" i="3"/>
  <c r="BM56" i="3"/>
  <c r="BL57" i="3"/>
  <c r="BM57" i="3"/>
  <c r="BL59" i="3"/>
  <c r="BM59" i="3"/>
  <c r="BL60" i="3"/>
  <c r="BM60" i="3"/>
  <c r="BL61" i="3"/>
  <c r="BM61" i="3"/>
  <c r="BL62" i="3"/>
  <c r="BM62" i="3"/>
  <c r="BL63" i="3"/>
  <c r="BM63" i="3"/>
  <c r="BL64" i="3"/>
  <c r="BM64" i="3"/>
  <c r="BL65" i="3"/>
  <c r="BM65" i="3"/>
  <c r="BL66" i="3"/>
  <c r="BM66" i="3"/>
  <c r="BL67" i="3"/>
  <c r="BM67" i="3"/>
  <c r="BL68" i="3"/>
  <c r="BM68" i="3"/>
  <c r="BL69" i="3"/>
  <c r="BM69" i="3"/>
  <c r="BL70" i="3"/>
  <c r="BM70" i="3"/>
  <c r="BL71" i="3"/>
  <c r="BM71" i="3"/>
  <c r="BL72" i="3"/>
  <c r="BM72" i="3"/>
  <c r="BL73" i="3"/>
  <c r="BM73" i="3"/>
  <c r="BL74" i="3"/>
  <c r="BM74" i="3"/>
  <c r="BL75" i="3"/>
  <c r="BM75" i="3"/>
  <c r="BL76" i="3"/>
  <c r="BM76" i="3"/>
  <c r="BL77" i="3"/>
  <c r="BM77" i="3"/>
  <c r="BL78" i="3"/>
  <c r="BM78" i="3"/>
  <c r="BL79" i="3"/>
  <c r="BM79" i="3"/>
  <c r="BL81" i="3"/>
  <c r="BM81" i="3"/>
  <c r="BL82" i="3"/>
  <c r="BM82" i="3"/>
  <c r="BL83" i="3"/>
  <c r="BM83" i="3"/>
  <c r="BL86" i="3"/>
  <c r="BM86" i="3"/>
  <c r="BL89" i="3"/>
  <c r="BM89" i="3"/>
  <c r="BL90" i="3"/>
  <c r="BM90" i="3"/>
  <c r="BL91" i="3"/>
  <c r="BM91" i="3"/>
  <c r="BL92" i="3"/>
  <c r="BM92" i="3"/>
  <c r="BL93" i="3"/>
  <c r="BM93" i="3"/>
  <c r="BL94" i="3"/>
  <c r="BM94" i="3"/>
  <c r="BL96" i="3"/>
  <c r="BM96" i="3"/>
  <c r="BL97" i="3"/>
  <c r="BM97" i="3"/>
  <c r="BL98" i="3"/>
  <c r="BM98" i="3"/>
  <c r="BL100" i="3"/>
  <c r="BM100" i="3"/>
  <c r="BL101" i="3"/>
  <c r="BM101" i="3"/>
  <c r="BL102" i="3"/>
  <c r="BM102" i="3"/>
  <c r="BL147" i="3"/>
  <c r="BM147" i="3"/>
  <c r="BL148" i="3"/>
  <c r="BM148" i="3"/>
  <c r="BL149" i="3"/>
  <c r="BM149" i="3"/>
  <c r="BL150" i="3"/>
  <c r="BM150" i="3"/>
  <c r="BL151" i="3"/>
  <c r="BM151" i="3"/>
  <c r="BL152" i="3"/>
  <c r="BM152" i="3"/>
  <c r="BL153" i="3"/>
  <c r="BM153" i="3"/>
  <c r="BL154" i="3"/>
  <c r="BM154" i="3"/>
  <c r="BL155" i="3"/>
  <c r="BM155" i="3"/>
  <c r="BL156" i="3"/>
  <c r="BM156" i="3"/>
  <c r="BL157" i="3"/>
  <c r="BM157" i="3"/>
  <c r="BL158" i="3"/>
  <c r="BM158" i="3"/>
  <c r="BL159" i="3"/>
  <c r="BM159" i="3"/>
  <c r="BL160" i="3"/>
  <c r="BM160" i="3"/>
  <c r="BL161" i="3"/>
  <c r="BM161" i="3"/>
  <c r="BL162" i="3"/>
  <c r="BM162" i="3"/>
  <c r="BL163" i="3"/>
  <c r="BM163" i="3"/>
  <c r="BL164" i="3"/>
  <c r="BM164" i="3"/>
  <c r="BL165" i="3"/>
  <c r="BM165" i="3"/>
  <c r="BL166" i="3"/>
  <c r="BM166" i="3"/>
  <c r="BL167" i="3"/>
  <c r="BM167" i="3"/>
  <c r="BL168" i="3"/>
  <c r="BM168" i="3"/>
  <c r="BL169" i="3"/>
  <c r="BM169" i="3"/>
  <c r="BL170" i="3"/>
  <c r="BM170" i="3"/>
  <c r="BL171" i="3"/>
  <c r="BM171" i="3"/>
  <c r="BL172" i="3"/>
  <c r="BM172" i="3"/>
  <c r="BL173" i="3"/>
  <c r="BM173" i="3"/>
  <c r="BL174" i="3"/>
  <c r="BM174" i="3"/>
  <c r="BL175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2" i="3"/>
  <c r="BL2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V40" i="3"/>
  <c r="BW40" i="3"/>
  <c r="BV41" i="3"/>
  <c r="BW41" i="3"/>
  <c r="BV42" i="3"/>
  <c r="BW42" i="3"/>
  <c r="BV43" i="3"/>
  <c r="BW43" i="3"/>
  <c r="BV44" i="3"/>
  <c r="BW44" i="3"/>
  <c r="BV45" i="3"/>
  <c r="BW45" i="3"/>
  <c r="BV46" i="3"/>
  <c r="BW46" i="3"/>
  <c r="BV47" i="3"/>
  <c r="BW47" i="3"/>
  <c r="BV48" i="3"/>
  <c r="BW48" i="3"/>
  <c r="BV49" i="3"/>
  <c r="BW49" i="3"/>
  <c r="BV50" i="3"/>
  <c r="BW50" i="3"/>
  <c r="BV51" i="3"/>
  <c r="BW51" i="3"/>
  <c r="BV52" i="3"/>
  <c r="BW52" i="3"/>
  <c r="BV53" i="3"/>
  <c r="BW53" i="3"/>
  <c r="BV54" i="3"/>
  <c r="BW54" i="3"/>
  <c r="BV55" i="3"/>
  <c r="BW55" i="3"/>
  <c r="BV56" i="3"/>
  <c r="BW56" i="3"/>
  <c r="BV57" i="3"/>
  <c r="BW57" i="3"/>
  <c r="BV58" i="3"/>
  <c r="BW58" i="3"/>
  <c r="BV59" i="3"/>
  <c r="BW59" i="3"/>
  <c r="BV60" i="3"/>
  <c r="BW60" i="3"/>
  <c r="BV61" i="3"/>
  <c r="BW61" i="3"/>
  <c r="BV62" i="3"/>
  <c r="BW62" i="3"/>
  <c r="BV63" i="3"/>
  <c r="BW63" i="3"/>
  <c r="BV64" i="3"/>
  <c r="BW64" i="3"/>
  <c r="BV65" i="3"/>
  <c r="BW65" i="3"/>
  <c r="BV66" i="3"/>
  <c r="BW66" i="3"/>
  <c r="BV67" i="3"/>
  <c r="BW67" i="3"/>
  <c r="BV68" i="3"/>
  <c r="BW68" i="3"/>
  <c r="BV69" i="3"/>
  <c r="BW69" i="3"/>
  <c r="BV70" i="3"/>
  <c r="BW70" i="3"/>
  <c r="BV71" i="3"/>
  <c r="BW71" i="3"/>
  <c r="BV72" i="3"/>
  <c r="BW72" i="3"/>
  <c r="BV73" i="3"/>
  <c r="BW73" i="3"/>
  <c r="BV74" i="3"/>
  <c r="BW74" i="3"/>
  <c r="BV75" i="3"/>
  <c r="BW75" i="3"/>
  <c r="BV76" i="3"/>
  <c r="BW76" i="3"/>
  <c r="BV77" i="3"/>
  <c r="BW77" i="3"/>
  <c r="BV78" i="3"/>
  <c r="BW78" i="3"/>
  <c r="BV79" i="3"/>
  <c r="BW79" i="3"/>
  <c r="BV80" i="3"/>
  <c r="BW80" i="3"/>
  <c r="BV81" i="3"/>
  <c r="BW81" i="3"/>
  <c r="BV82" i="3"/>
  <c r="BW82" i="3"/>
  <c r="BV83" i="3"/>
  <c r="BW83" i="3"/>
  <c r="BV84" i="3"/>
  <c r="BW84" i="3"/>
  <c r="BV85" i="3"/>
  <c r="BW85" i="3"/>
  <c r="BV86" i="3"/>
  <c r="BW86" i="3"/>
  <c r="BV87" i="3"/>
  <c r="BW87" i="3"/>
  <c r="BV88" i="3"/>
  <c r="BW88" i="3"/>
  <c r="BV89" i="3"/>
  <c r="BW89" i="3"/>
  <c r="BV90" i="3"/>
  <c r="BW90" i="3"/>
  <c r="BV91" i="3"/>
  <c r="BW91" i="3"/>
  <c r="BV92" i="3"/>
  <c r="BW92" i="3"/>
  <c r="BV93" i="3"/>
  <c r="BW93" i="3"/>
  <c r="BV94" i="3"/>
  <c r="BW94" i="3"/>
  <c r="BV95" i="3"/>
  <c r="BW95" i="3"/>
  <c r="BV96" i="3"/>
  <c r="BW96" i="3"/>
  <c r="BV97" i="3"/>
  <c r="BW97" i="3"/>
  <c r="BV98" i="3"/>
  <c r="BW98" i="3"/>
  <c r="BV99" i="3"/>
  <c r="BW99" i="3"/>
  <c r="BV100" i="3"/>
  <c r="BW100" i="3"/>
  <c r="BV101" i="3"/>
  <c r="BW101" i="3"/>
  <c r="BV102" i="3"/>
  <c r="BW102" i="3"/>
  <c r="BV147" i="3"/>
  <c r="BW147" i="3"/>
  <c r="BV148" i="3"/>
  <c r="BW148" i="3"/>
  <c r="BV149" i="3"/>
  <c r="BW149" i="3"/>
  <c r="BV150" i="3"/>
  <c r="BW150" i="3"/>
  <c r="BV151" i="3"/>
  <c r="BW151" i="3"/>
  <c r="BV152" i="3"/>
  <c r="BW152" i="3"/>
  <c r="BV153" i="3"/>
  <c r="BW153" i="3"/>
  <c r="BV154" i="3"/>
  <c r="BW154" i="3"/>
  <c r="BV155" i="3"/>
  <c r="BW155" i="3"/>
  <c r="BV156" i="3"/>
  <c r="BW156" i="3"/>
  <c r="BV157" i="3"/>
  <c r="BW157" i="3"/>
  <c r="BV158" i="3"/>
  <c r="BW158" i="3"/>
  <c r="BV159" i="3"/>
  <c r="BW159" i="3"/>
  <c r="BV160" i="3"/>
  <c r="BW160" i="3"/>
  <c r="BV161" i="3"/>
  <c r="BW161" i="3"/>
  <c r="BV162" i="3"/>
  <c r="BW162" i="3"/>
  <c r="BV163" i="3"/>
  <c r="BW163" i="3"/>
  <c r="BV164" i="3"/>
  <c r="BW164" i="3"/>
  <c r="BV165" i="3"/>
  <c r="BW165" i="3"/>
  <c r="BV166" i="3"/>
  <c r="BW166" i="3"/>
  <c r="BV167" i="3"/>
  <c r="BW167" i="3"/>
  <c r="BV168" i="3"/>
  <c r="BW168" i="3"/>
  <c r="BV169" i="3"/>
  <c r="BW169" i="3"/>
  <c r="BV170" i="3"/>
  <c r="BW170" i="3"/>
  <c r="BV171" i="3"/>
  <c r="BW171" i="3"/>
  <c r="BV172" i="3"/>
  <c r="BW172" i="3"/>
  <c r="BV173" i="3"/>
  <c r="BW173" i="3"/>
  <c r="BV174" i="3"/>
  <c r="BW174" i="3"/>
  <c r="BV175" i="3"/>
  <c r="BW175" i="3"/>
  <c r="BV176" i="3"/>
  <c r="BW176" i="3"/>
  <c r="BV177" i="3"/>
  <c r="BW177" i="3"/>
  <c r="BV178" i="3"/>
  <c r="BW178" i="3"/>
  <c r="BV179" i="3"/>
  <c r="BW179" i="3"/>
  <c r="BV180" i="3"/>
  <c r="BW180" i="3"/>
  <c r="BV181" i="3"/>
  <c r="BW181" i="3"/>
  <c r="BV182" i="3"/>
  <c r="BW182" i="3"/>
  <c r="BV183" i="3"/>
  <c r="BW183" i="3"/>
  <c r="BV184" i="3"/>
  <c r="BW184" i="3"/>
  <c r="BV185" i="3"/>
  <c r="BW185" i="3"/>
  <c r="BV186" i="3"/>
  <c r="BW186" i="3"/>
  <c r="BV187" i="3"/>
  <c r="BW187" i="3"/>
  <c r="BV188" i="3"/>
  <c r="BW188" i="3"/>
  <c r="BV189" i="3"/>
  <c r="BW189" i="3"/>
  <c r="BV190" i="3"/>
  <c r="BW190" i="3"/>
  <c r="BV191" i="3"/>
  <c r="BW191" i="3"/>
  <c r="BV192" i="3"/>
  <c r="BW192" i="3"/>
  <c r="BV193" i="3"/>
  <c r="BW193" i="3"/>
  <c r="BV194" i="3"/>
  <c r="BW194" i="3"/>
  <c r="BV195" i="3"/>
  <c r="BW195" i="3"/>
  <c r="BV3" i="3"/>
  <c r="BW3" i="3"/>
  <c r="BV4" i="3"/>
  <c r="BW4" i="3"/>
  <c r="BV5" i="3"/>
  <c r="BW5" i="3"/>
  <c r="BU2" i="3"/>
  <c r="BV2" i="3"/>
  <c r="BT2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I29" i="4"/>
  <c r="J29" i="4"/>
  <c r="K29" i="4"/>
  <c r="H29" i="4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B43" i="9"/>
  <c r="C43" i="9"/>
  <c r="D43" i="9"/>
  <c r="E43" i="9"/>
  <c r="F43" i="9"/>
  <c r="G43" i="9"/>
  <c r="H43" i="9"/>
  <c r="I43" i="9"/>
  <c r="J43" i="9"/>
  <c r="K43" i="9"/>
  <c r="L43" i="9"/>
  <c r="M43" i="9"/>
  <c r="B44" i="9"/>
  <c r="C44" i="9"/>
  <c r="D44" i="9"/>
  <c r="E44" i="9"/>
  <c r="F44" i="9"/>
  <c r="G44" i="9"/>
  <c r="H44" i="9"/>
  <c r="I44" i="9"/>
  <c r="J44" i="9"/>
  <c r="K44" i="9"/>
  <c r="L44" i="9"/>
  <c r="M44" i="9"/>
  <c r="B45" i="9"/>
  <c r="C45" i="9"/>
  <c r="D45" i="9"/>
  <c r="E45" i="9"/>
  <c r="F45" i="9"/>
  <c r="G45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B47" i="9"/>
  <c r="C47" i="9"/>
  <c r="D47" i="9"/>
  <c r="E47" i="9"/>
  <c r="F47" i="9"/>
  <c r="G47" i="9"/>
  <c r="H47" i="9"/>
  <c r="I47" i="9"/>
  <c r="J47" i="9"/>
  <c r="K47" i="9"/>
  <c r="L47" i="9"/>
  <c r="M47" i="9"/>
  <c r="B48" i="9"/>
  <c r="C48" i="9"/>
  <c r="D48" i="9"/>
  <c r="E48" i="9"/>
  <c r="F48" i="9"/>
  <c r="G48" i="9"/>
  <c r="H48" i="9"/>
  <c r="I48" i="9"/>
  <c r="J48" i="9"/>
  <c r="K48" i="9"/>
  <c r="L48" i="9"/>
  <c r="M48" i="9"/>
  <c r="B49" i="9"/>
  <c r="C49" i="9"/>
  <c r="D49" i="9"/>
  <c r="E49" i="9"/>
  <c r="F49" i="9"/>
  <c r="G49" i="9"/>
  <c r="H49" i="9"/>
  <c r="I49" i="9"/>
  <c r="J49" i="9"/>
  <c r="K49" i="9"/>
  <c r="L49" i="9"/>
  <c r="M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2" i="9"/>
  <c r="C52" i="9"/>
  <c r="D52" i="9"/>
  <c r="E52" i="9"/>
  <c r="F52" i="9"/>
  <c r="G52" i="9"/>
  <c r="H52" i="9"/>
  <c r="I52" i="9"/>
  <c r="J52" i="9"/>
  <c r="K52" i="9"/>
  <c r="L52" i="9"/>
  <c r="M52" i="9"/>
  <c r="B53" i="9"/>
  <c r="C53" i="9"/>
  <c r="D53" i="9"/>
  <c r="E53" i="9"/>
  <c r="F53" i="9"/>
  <c r="G53" i="9"/>
  <c r="H53" i="9"/>
  <c r="I53" i="9"/>
  <c r="J53" i="9"/>
  <c r="K53" i="9"/>
  <c r="L53" i="9"/>
  <c r="M53" i="9"/>
  <c r="B54" i="9"/>
  <c r="C54" i="9"/>
  <c r="D54" i="9"/>
  <c r="E54" i="9"/>
  <c r="F54" i="9"/>
  <c r="G54" i="9"/>
  <c r="H54" i="9"/>
  <c r="I54" i="9"/>
  <c r="J54" i="9"/>
  <c r="K54" i="9"/>
  <c r="L54" i="9"/>
  <c r="M54" i="9"/>
  <c r="B55" i="9"/>
  <c r="C55" i="9"/>
  <c r="D55" i="9"/>
  <c r="E55" i="9"/>
  <c r="F55" i="9"/>
  <c r="G55" i="9"/>
  <c r="H55" i="9"/>
  <c r="I55" i="9"/>
  <c r="J55" i="9"/>
  <c r="K55" i="9"/>
  <c r="L55" i="9"/>
  <c r="M55" i="9"/>
  <c r="B56" i="9"/>
  <c r="C56" i="9"/>
  <c r="D56" i="9"/>
  <c r="E56" i="9"/>
  <c r="F56" i="9"/>
  <c r="G56" i="9"/>
  <c r="H56" i="9"/>
  <c r="I56" i="9"/>
  <c r="J56" i="9"/>
  <c r="K56" i="9"/>
  <c r="L56" i="9"/>
  <c r="M56" i="9"/>
  <c r="B57" i="9"/>
  <c r="C57" i="9"/>
  <c r="D57" i="9"/>
  <c r="E57" i="9"/>
  <c r="F57" i="9"/>
  <c r="G57" i="9"/>
  <c r="H57" i="9"/>
  <c r="I57" i="9"/>
  <c r="J57" i="9"/>
  <c r="K57" i="9"/>
  <c r="L57" i="9"/>
  <c r="M57" i="9"/>
  <c r="B58" i="9"/>
  <c r="C58" i="9"/>
  <c r="D58" i="9"/>
  <c r="E58" i="9"/>
  <c r="F58" i="9"/>
  <c r="G58" i="9"/>
  <c r="H58" i="9"/>
  <c r="I58" i="9"/>
  <c r="J58" i="9"/>
  <c r="K58" i="9"/>
  <c r="L58" i="9"/>
  <c r="M58" i="9"/>
  <c r="B59" i="9"/>
  <c r="C59" i="9"/>
  <c r="D59" i="9"/>
  <c r="E59" i="9"/>
  <c r="F59" i="9"/>
  <c r="G59" i="9"/>
  <c r="H59" i="9"/>
  <c r="I59" i="9"/>
  <c r="J59" i="9"/>
  <c r="K59" i="9"/>
  <c r="L59" i="9"/>
  <c r="M59" i="9"/>
  <c r="B60" i="9"/>
  <c r="C60" i="9"/>
  <c r="D60" i="9"/>
  <c r="E60" i="9"/>
  <c r="F60" i="9"/>
  <c r="G60" i="9"/>
  <c r="H60" i="9"/>
  <c r="I60" i="9"/>
  <c r="J60" i="9"/>
  <c r="K60" i="9"/>
  <c r="L60" i="9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B63" i="9"/>
  <c r="C63" i="9"/>
  <c r="D63" i="9"/>
  <c r="E63" i="9"/>
  <c r="F63" i="9"/>
  <c r="G63" i="9"/>
  <c r="H63" i="9"/>
  <c r="I63" i="9"/>
  <c r="J63" i="9"/>
  <c r="K63" i="9"/>
  <c r="L63" i="9"/>
  <c r="M63" i="9"/>
  <c r="B64" i="9"/>
  <c r="C64" i="9"/>
  <c r="D64" i="9"/>
  <c r="E64" i="9"/>
  <c r="F64" i="9"/>
  <c r="G64" i="9"/>
  <c r="H64" i="9"/>
  <c r="I64" i="9"/>
  <c r="J64" i="9"/>
  <c r="K64" i="9"/>
  <c r="L64" i="9"/>
  <c r="M64" i="9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B68" i="9"/>
  <c r="C68" i="9"/>
  <c r="D68" i="9"/>
  <c r="E68" i="9"/>
  <c r="F68" i="9"/>
  <c r="G68" i="9"/>
  <c r="H68" i="9"/>
  <c r="I68" i="9"/>
  <c r="J68" i="9"/>
  <c r="K68" i="9"/>
  <c r="L68" i="9"/>
  <c r="M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72" i="9"/>
  <c r="C72" i="9"/>
  <c r="D72" i="9"/>
  <c r="E72" i="9"/>
  <c r="F72" i="9"/>
  <c r="G72" i="9"/>
  <c r="H72" i="9"/>
  <c r="I72" i="9"/>
  <c r="J72" i="9"/>
  <c r="K72" i="9"/>
  <c r="L72" i="9"/>
  <c r="M72" i="9"/>
  <c r="B73" i="9"/>
  <c r="C73" i="9"/>
  <c r="D73" i="9"/>
  <c r="E73" i="9"/>
  <c r="F73" i="9"/>
  <c r="G73" i="9"/>
  <c r="H73" i="9"/>
  <c r="I73" i="9"/>
  <c r="J73" i="9"/>
  <c r="K73" i="9"/>
  <c r="L73" i="9"/>
  <c r="M73" i="9"/>
  <c r="B74" i="9"/>
  <c r="C74" i="9"/>
  <c r="D74" i="9"/>
  <c r="E74" i="9"/>
  <c r="F74" i="9"/>
  <c r="G74" i="9"/>
  <c r="H74" i="9"/>
  <c r="I74" i="9"/>
  <c r="J74" i="9"/>
  <c r="K74" i="9"/>
  <c r="L74" i="9"/>
  <c r="M74" i="9"/>
  <c r="B75" i="9"/>
  <c r="C75" i="9"/>
  <c r="D75" i="9"/>
  <c r="E75" i="9"/>
  <c r="F75" i="9"/>
  <c r="G75" i="9"/>
  <c r="H75" i="9"/>
  <c r="I75" i="9"/>
  <c r="J75" i="9"/>
  <c r="K75" i="9"/>
  <c r="L75" i="9"/>
  <c r="M75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84" i="9"/>
  <c r="E84" i="9"/>
  <c r="F84" i="9"/>
  <c r="G84" i="9"/>
  <c r="H84" i="9"/>
  <c r="I84" i="9"/>
  <c r="J84" i="9"/>
  <c r="K84" i="9"/>
  <c r="L84" i="9"/>
  <c r="M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B88" i="9"/>
  <c r="C88" i="9"/>
  <c r="D88" i="9"/>
  <c r="E88" i="9"/>
  <c r="F88" i="9"/>
  <c r="G88" i="9"/>
  <c r="H88" i="9"/>
  <c r="I88" i="9"/>
  <c r="J88" i="9"/>
  <c r="K88" i="9"/>
  <c r="L88" i="9"/>
  <c r="M88" i="9"/>
  <c r="B89" i="9"/>
  <c r="C89" i="9"/>
  <c r="D89" i="9"/>
  <c r="E89" i="9"/>
  <c r="F89" i="9"/>
  <c r="G89" i="9"/>
  <c r="H89" i="9"/>
  <c r="I89" i="9"/>
  <c r="J89" i="9"/>
  <c r="K89" i="9"/>
  <c r="L89" i="9"/>
  <c r="M89" i="9"/>
  <c r="B90" i="9"/>
  <c r="C90" i="9"/>
  <c r="D90" i="9"/>
  <c r="E90" i="9"/>
  <c r="F90" i="9"/>
  <c r="G90" i="9"/>
  <c r="H90" i="9"/>
  <c r="I90" i="9"/>
  <c r="J90" i="9"/>
  <c r="K90" i="9"/>
  <c r="L90" i="9"/>
  <c r="M90" i="9"/>
  <c r="B91" i="9"/>
  <c r="C91" i="9"/>
  <c r="D91" i="9"/>
  <c r="E91" i="9"/>
  <c r="F91" i="9"/>
  <c r="G91" i="9"/>
  <c r="H91" i="9"/>
  <c r="I91" i="9"/>
  <c r="J91" i="9"/>
  <c r="K91" i="9"/>
  <c r="L91" i="9"/>
  <c r="M91" i="9"/>
  <c r="B92" i="9"/>
  <c r="C92" i="9"/>
  <c r="D92" i="9"/>
  <c r="E92" i="9"/>
  <c r="F92" i="9"/>
  <c r="G92" i="9"/>
  <c r="H92" i="9"/>
  <c r="I92" i="9"/>
  <c r="J92" i="9"/>
  <c r="K92" i="9"/>
  <c r="L92" i="9"/>
  <c r="M92" i="9"/>
  <c r="B93" i="9"/>
  <c r="C93" i="9"/>
  <c r="D93" i="9"/>
  <c r="E93" i="9"/>
  <c r="F93" i="9"/>
  <c r="G93" i="9"/>
  <c r="H93" i="9"/>
  <c r="I93" i="9"/>
  <c r="J93" i="9"/>
  <c r="K93" i="9"/>
  <c r="L93" i="9"/>
  <c r="M93" i="9"/>
  <c r="B94" i="9"/>
  <c r="C94" i="9"/>
  <c r="D94" i="9"/>
  <c r="E94" i="9"/>
  <c r="F94" i="9"/>
  <c r="G94" i="9"/>
  <c r="H94" i="9"/>
  <c r="I94" i="9"/>
  <c r="J94" i="9"/>
  <c r="K94" i="9"/>
  <c r="L94" i="9"/>
  <c r="M94" i="9"/>
  <c r="B95" i="9"/>
  <c r="C95" i="9"/>
  <c r="D95" i="9"/>
  <c r="E95" i="9"/>
  <c r="F95" i="9"/>
  <c r="G95" i="9"/>
  <c r="H95" i="9"/>
  <c r="I95" i="9"/>
  <c r="J95" i="9"/>
  <c r="K95" i="9"/>
  <c r="L95" i="9"/>
  <c r="M95" i="9"/>
  <c r="B96" i="9"/>
  <c r="C96" i="9"/>
  <c r="D96" i="9"/>
  <c r="E96" i="9"/>
  <c r="F96" i="9"/>
  <c r="G96" i="9"/>
  <c r="H96" i="9"/>
  <c r="I96" i="9"/>
  <c r="J96" i="9"/>
  <c r="K96" i="9"/>
  <c r="L96" i="9"/>
  <c r="M96" i="9"/>
  <c r="B97" i="9"/>
  <c r="C97" i="9"/>
  <c r="D97" i="9"/>
  <c r="E97" i="9"/>
  <c r="F97" i="9"/>
  <c r="G97" i="9"/>
  <c r="H97" i="9"/>
  <c r="I97" i="9"/>
  <c r="J97" i="9"/>
  <c r="K97" i="9"/>
  <c r="L97" i="9"/>
  <c r="M97" i="9"/>
  <c r="B98" i="9"/>
  <c r="C98" i="9"/>
  <c r="D98" i="9"/>
  <c r="E98" i="9"/>
  <c r="F98" i="9"/>
  <c r="G98" i="9"/>
  <c r="H98" i="9"/>
  <c r="I98" i="9"/>
  <c r="J98" i="9"/>
  <c r="K98" i="9"/>
  <c r="L98" i="9"/>
  <c r="M98" i="9"/>
  <c r="B99" i="9"/>
  <c r="C99" i="9"/>
  <c r="D99" i="9"/>
  <c r="E99" i="9"/>
  <c r="F99" i="9"/>
  <c r="G99" i="9"/>
  <c r="H99" i="9"/>
  <c r="I99" i="9"/>
  <c r="J99" i="9"/>
  <c r="K99" i="9"/>
  <c r="L99" i="9"/>
  <c r="M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M2" i="9"/>
  <c r="L2" i="9"/>
  <c r="K2" i="9"/>
  <c r="J2" i="9"/>
  <c r="I2" i="9"/>
  <c r="H2" i="9"/>
  <c r="G2" i="9"/>
  <c r="F2" i="9"/>
  <c r="E2" i="9"/>
  <c r="D2" i="9"/>
  <c r="C2" i="9"/>
  <c r="B2" i="9"/>
  <c r="AB128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3" i="5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2" i="3"/>
  <c r="AD121" i="5" l="1"/>
  <c r="O121" i="6" s="1"/>
  <c r="AE121" i="5"/>
  <c r="D121" i="6" s="1"/>
  <c r="AD122" i="5"/>
  <c r="P122" i="6" s="1"/>
  <c r="AE122" i="5"/>
  <c r="D122" i="6" s="1"/>
  <c r="AD123" i="5"/>
  <c r="P123" i="6" s="1"/>
  <c r="AE123" i="5"/>
  <c r="D123" i="6" s="1"/>
  <c r="AD124" i="5"/>
  <c r="P124" i="6" s="1"/>
  <c r="AE124" i="5"/>
  <c r="D124" i="6" s="1"/>
  <c r="AD125" i="5"/>
  <c r="P125" i="6" s="1"/>
  <c r="AE125" i="5"/>
  <c r="D125" i="6" s="1"/>
  <c r="AD126" i="5"/>
  <c r="P126" i="6" s="1"/>
  <c r="AE126" i="5"/>
  <c r="D126" i="6" s="1"/>
  <c r="AD127" i="5"/>
  <c r="M127" i="6" s="1"/>
  <c r="AE127" i="5"/>
  <c r="D127" i="6" s="1"/>
  <c r="N127" i="6"/>
  <c r="N126" i="6"/>
  <c r="N125" i="6"/>
  <c r="N124" i="6"/>
  <c r="N123" i="6"/>
  <c r="N122" i="6"/>
  <c r="N121" i="6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2" i="5"/>
  <c r="W19" i="5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199" i="8"/>
  <c r="C199" i="8" s="1"/>
  <c r="A199" i="8"/>
  <c r="B198" i="8"/>
  <c r="D198" i="8" s="1"/>
  <c r="E198" i="8" s="1"/>
  <c r="A198" i="8"/>
  <c r="B197" i="8"/>
  <c r="D197" i="8" s="1"/>
  <c r="E197" i="8" s="1"/>
  <c r="A197" i="8"/>
  <c r="B196" i="8"/>
  <c r="A196" i="8"/>
  <c r="C195" i="8"/>
  <c r="B195" i="8"/>
  <c r="D195" i="8" s="1"/>
  <c r="E195" i="8" s="1"/>
  <c r="A195" i="8"/>
  <c r="B194" i="8"/>
  <c r="D194" i="8" s="1"/>
  <c r="E194" i="8" s="1"/>
  <c r="A194" i="8"/>
  <c r="E193" i="8"/>
  <c r="D193" i="8"/>
  <c r="C193" i="8"/>
  <c r="B193" i="8"/>
  <c r="A193" i="8"/>
  <c r="C192" i="8"/>
  <c r="B192" i="8"/>
  <c r="D192" i="8" s="1"/>
  <c r="E192" i="8" s="1"/>
  <c r="A192" i="8"/>
  <c r="B191" i="8"/>
  <c r="A191" i="8"/>
  <c r="B190" i="8"/>
  <c r="A190" i="8"/>
  <c r="B189" i="8"/>
  <c r="A189" i="8"/>
  <c r="D188" i="8"/>
  <c r="E188" i="8" s="1"/>
  <c r="B188" i="8"/>
  <c r="C188" i="8" s="1"/>
  <c r="A188" i="8"/>
  <c r="B187" i="8"/>
  <c r="A187" i="8"/>
  <c r="B186" i="8"/>
  <c r="A186" i="8"/>
  <c r="B185" i="8"/>
  <c r="D185" i="8" s="1"/>
  <c r="E185" i="8" s="1"/>
  <c r="A185" i="8"/>
  <c r="C184" i="8"/>
  <c r="B184" i="8"/>
  <c r="D184" i="8" s="1"/>
  <c r="E184" i="8" s="1"/>
  <c r="A184" i="8"/>
  <c r="B183" i="8"/>
  <c r="D183" i="8" s="1"/>
  <c r="E183" i="8" s="1"/>
  <c r="A183" i="8"/>
  <c r="B182" i="8"/>
  <c r="D182" i="8" s="1"/>
  <c r="E182" i="8" s="1"/>
  <c r="A182" i="8"/>
  <c r="B181" i="8"/>
  <c r="D181" i="8" s="1"/>
  <c r="E181" i="8" s="1"/>
  <c r="A181" i="8"/>
  <c r="D180" i="8"/>
  <c r="E180" i="8" s="1"/>
  <c r="B180" i="8"/>
  <c r="C180" i="8" s="1"/>
  <c r="A180" i="8"/>
  <c r="B179" i="8"/>
  <c r="A179" i="8"/>
  <c r="B178" i="8"/>
  <c r="A178" i="8"/>
  <c r="B177" i="8"/>
  <c r="D177" i="8" s="1"/>
  <c r="E177" i="8" s="1"/>
  <c r="A177" i="8"/>
  <c r="B176" i="8"/>
  <c r="C176" i="8" s="1"/>
  <c r="A176" i="8"/>
  <c r="B175" i="8"/>
  <c r="C175" i="8" s="1"/>
  <c r="A175" i="8"/>
  <c r="D174" i="8"/>
  <c r="E174" i="8" s="1"/>
  <c r="C174" i="8"/>
  <c r="B174" i="8"/>
  <c r="A174" i="8"/>
  <c r="B173" i="8"/>
  <c r="D173" i="8" s="1"/>
  <c r="E173" i="8" s="1"/>
  <c r="A173" i="8"/>
  <c r="D172" i="8"/>
  <c r="E172" i="8" s="1"/>
  <c r="C172" i="8"/>
  <c r="B172" i="8"/>
  <c r="A172" i="8"/>
  <c r="B171" i="8"/>
  <c r="D171" i="8" s="1"/>
  <c r="E171" i="8" s="1"/>
  <c r="A171" i="8"/>
  <c r="B170" i="8"/>
  <c r="A170" i="8"/>
  <c r="B169" i="8"/>
  <c r="D169" i="8" s="1"/>
  <c r="E169" i="8" s="1"/>
  <c r="A169" i="8"/>
  <c r="D168" i="8"/>
  <c r="E168" i="8" s="1"/>
  <c r="B168" i="8"/>
  <c r="C168" i="8" s="1"/>
  <c r="A168" i="8"/>
  <c r="B167" i="8"/>
  <c r="A167" i="8"/>
  <c r="B166" i="8"/>
  <c r="A166" i="8"/>
  <c r="B165" i="8"/>
  <c r="D165" i="8" s="1"/>
  <c r="E165" i="8" s="1"/>
  <c r="A165" i="8"/>
  <c r="D164" i="8"/>
  <c r="E164" i="8" s="1"/>
  <c r="B164" i="8"/>
  <c r="C164" i="8" s="1"/>
  <c r="A164" i="8"/>
  <c r="B163" i="8"/>
  <c r="C163" i="8" s="1"/>
  <c r="A163" i="8"/>
  <c r="D162" i="8"/>
  <c r="E162" i="8" s="1"/>
  <c r="B162" i="8"/>
  <c r="C162" i="8" s="1"/>
  <c r="A162" i="8"/>
  <c r="B161" i="8"/>
  <c r="A161" i="8"/>
  <c r="C160" i="8"/>
  <c r="B160" i="8"/>
  <c r="D160" i="8" s="1"/>
  <c r="E160" i="8" s="1"/>
  <c r="A160" i="8"/>
  <c r="B159" i="8"/>
  <c r="D159" i="8" s="1"/>
  <c r="E159" i="8" s="1"/>
  <c r="A159" i="8"/>
  <c r="B158" i="8"/>
  <c r="A158" i="8"/>
  <c r="B157" i="8"/>
  <c r="D157" i="8" s="1"/>
  <c r="E157" i="8" s="1"/>
  <c r="A157" i="8"/>
  <c r="D156" i="8"/>
  <c r="E156" i="8" s="1"/>
  <c r="B156" i="8"/>
  <c r="C156" i="8" s="1"/>
  <c r="A156" i="8"/>
  <c r="D155" i="8"/>
  <c r="E155" i="8" s="1"/>
  <c r="C155" i="8"/>
  <c r="B155" i="8"/>
  <c r="A155" i="8"/>
  <c r="B154" i="8"/>
  <c r="A154" i="8"/>
  <c r="B153" i="8"/>
  <c r="C153" i="8" s="1"/>
  <c r="A153" i="8"/>
  <c r="B152" i="8"/>
  <c r="C152" i="8" s="1"/>
  <c r="A152" i="8"/>
  <c r="B151" i="8"/>
  <c r="C151" i="8" s="1"/>
  <c r="A151" i="8"/>
  <c r="B150" i="8"/>
  <c r="D150" i="8" s="1"/>
  <c r="E150" i="8" s="1"/>
  <c r="A150" i="8"/>
  <c r="B149" i="8"/>
  <c r="A149" i="8"/>
  <c r="E148" i="8"/>
  <c r="D148" i="8"/>
  <c r="B148" i="8"/>
  <c r="C148" i="8" s="1"/>
  <c r="A148" i="8"/>
  <c r="B147" i="8"/>
  <c r="D147" i="8" s="1"/>
  <c r="E147" i="8" s="1"/>
  <c r="A147" i="8"/>
  <c r="B146" i="8"/>
  <c r="A146" i="8"/>
  <c r="B145" i="8"/>
  <c r="D145" i="8" s="1"/>
  <c r="E145" i="8" s="1"/>
  <c r="A145" i="8"/>
  <c r="B144" i="8"/>
  <c r="D144" i="8" s="1"/>
  <c r="E144" i="8" s="1"/>
  <c r="A144" i="8"/>
  <c r="B143" i="8"/>
  <c r="D143" i="8" s="1"/>
  <c r="E143" i="8" s="1"/>
  <c r="A143" i="8"/>
  <c r="B142" i="8"/>
  <c r="A142" i="8"/>
  <c r="B141" i="8"/>
  <c r="D141" i="8" s="1"/>
  <c r="E141" i="8" s="1"/>
  <c r="A141" i="8"/>
  <c r="D140" i="8"/>
  <c r="E140" i="8" s="1"/>
  <c r="B140" i="8"/>
  <c r="C140" i="8" s="1"/>
  <c r="A140" i="8"/>
  <c r="B139" i="8"/>
  <c r="C139" i="8" s="1"/>
  <c r="A139" i="8"/>
  <c r="B138" i="8"/>
  <c r="D138" i="8" s="1"/>
  <c r="E138" i="8" s="1"/>
  <c r="A138" i="8"/>
  <c r="B137" i="8"/>
  <c r="D137" i="8" s="1"/>
  <c r="E137" i="8" s="1"/>
  <c r="A137" i="8"/>
  <c r="B136" i="8"/>
  <c r="A136" i="8"/>
  <c r="B135" i="8"/>
  <c r="D135" i="8" s="1"/>
  <c r="E135" i="8" s="1"/>
  <c r="A135" i="8"/>
  <c r="B134" i="8"/>
  <c r="D134" i="8" s="1"/>
  <c r="E134" i="8" s="1"/>
  <c r="A134" i="8"/>
  <c r="B133" i="8"/>
  <c r="D133" i="8" s="1"/>
  <c r="E133" i="8" s="1"/>
  <c r="A133" i="8"/>
  <c r="B132" i="8"/>
  <c r="D132" i="8" s="1"/>
  <c r="E132" i="8" s="1"/>
  <c r="A132" i="8"/>
  <c r="B131" i="8"/>
  <c r="D131" i="8" s="1"/>
  <c r="E131" i="8" s="1"/>
  <c r="A131" i="8"/>
  <c r="B130" i="8"/>
  <c r="A130" i="8"/>
  <c r="B129" i="8"/>
  <c r="D129" i="8" s="1"/>
  <c r="E129" i="8" s="1"/>
  <c r="A129" i="8"/>
  <c r="B128" i="8"/>
  <c r="A128" i="8"/>
  <c r="B127" i="8"/>
  <c r="D127" i="8" s="1"/>
  <c r="E127" i="8" s="1"/>
  <c r="A127" i="8"/>
  <c r="B126" i="8"/>
  <c r="A126" i="8"/>
  <c r="B125" i="8"/>
  <c r="A125" i="8"/>
  <c r="B124" i="8"/>
  <c r="D124" i="8" s="1"/>
  <c r="E124" i="8" s="1"/>
  <c r="A124" i="8"/>
  <c r="B123" i="8"/>
  <c r="D123" i="8" s="1"/>
  <c r="E123" i="8" s="1"/>
  <c r="A123" i="8"/>
  <c r="B122" i="8"/>
  <c r="A122" i="8"/>
  <c r="C121" i="8"/>
  <c r="B121" i="8"/>
  <c r="D121" i="8" s="1"/>
  <c r="E121" i="8" s="1"/>
  <c r="A121" i="8"/>
  <c r="B120" i="8"/>
  <c r="D120" i="8" s="1"/>
  <c r="E120" i="8" s="1"/>
  <c r="A120" i="8"/>
  <c r="B119" i="8"/>
  <c r="D119" i="8" s="1"/>
  <c r="E119" i="8" s="1"/>
  <c r="A119" i="8"/>
  <c r="B118" i="8"/>
  <c r="A118" i="8"/>
  <c r="B117" i="8"/>
  <c r="A117" i="8"/>
  <c r="B116" i="8"/>
  <c r="C116" i="8" s="1"/>
  <c r="A116" i="8"/>
  <c r="B115" i="8"/>
  <c r="D115" i="8" s="1"/>
  <c r="E115" i="8" s="1"/>
  <c r="A115" i="8"/>
  <c r="B114" i="8"/>
  <c r="A114" i="8"/>
  <c r="B113" i="8"/>
  <c r="D113" i="8" s="1"/>
  <c r="E113" i="8" s="1"/>
  <c r="A113" i="8"/>
  <c r="B112" i="8"/>
  <c r="A112" i="8"/>
  <c r="B111" i="8"/>
  <c r="D111" i="8" s="1"/>
  <c r="E111" i="8" s="1"/>
  <c r="A111" i="8"/>
  <c r="B110" i="8"/>
  <c r="D110" i="8" s="1"/>
  <c r="E110" i="8" s="1"/>
  <c r="A110" i="8"/>
  <c r="B109" i="8"/>
  <c r="D109" i="8" s="1"/>
  <c r="E109" i="8" s="1"/>
  <c r="A109" i="8"/>
  <c r="B108" i="8"/>
  <c r="D108" i="8" s="1"/>
  <c r="E108" i="8" s="1"/>
  <c r="A108" i="8"/>
  <c r="B107" i="8"/>
  <c r="D107" i="8" s="1"/>
  <c r="E107" i="8" s="1"/>
  <c r="A107" i="8"/>
  <c r="B106" i="8"/>
  <c r="A106" i="8"/>
  <c r="B105" i="8"/>
  <c r="A105" i="8"/>
  <c r="B104" i="8"/>
  <c r="D104" i="8" s="1"/>
  <c r="E104" i="8" s="1"/>
  <c r="A104" i="8"/>
  <c r="B103" i="8"/>
  <c r="A103" i="8"/>
  <c r="B102" i="8"/>
  <c r="D102" i="8" s="1"/>
  <c r="E102" i="8" s="1"/>
  <c r="A102" i="8"/>
  <c r="B101" i="8"/>
  <c r="D101" i="8" s="1"/>
  <c r="E101" i="8" s="1"/>
  <c r="A101" i="8"/>
  <c r="B100" i="8"/>
  <c r="D100" i="8" s="1"/>
  <c r="E100" i="8" s="1"/>
  <c r="A100" i="8"/>
  <c r="B99" i="8"/>
  <c r="D99" i="8" s="1"/>
  <c r="E99" i="8" s="1"/>
  <c r="A99" i="8"/>
  <c r="B98" i="8"/>
  <c r="D98" i="8" s="1"/>
  <c r="E98" i="8" s="1"/>
  <c r="A98" i="8"/>
  <c r="B97" i="8"/>
  <c r="D97" i="8" s="1"/>
  <c r="E97" i="8" s="1"/>
  <c r="A97" i="8"/>
  <c r="B96" i="8"/>
  <c r="D96" i="8" s="1"/>
  <c r="E96" i="8" s="1"/>
  <c r="A96" i="8"/>
  <c r="B95" i="8"/>
  <c r="D95" i="8" s="1"/>
  <c r="E95" i="8" s="1"/>
  <c r="A95" i="8"/>
  <c r="B94" i="8"/>
  <c r="A94" i="8"/>
  <c r="B93" i="8"/>
  <c r="A93" i="8"/>
  <c r="B92" i="8"/>
  <c r="C92" i="8" s="1"/>
  <c r="A92" i="8"/>
  <c r="B91" i="8"/>
  <c r="A91" i="8"/>
  <c r="B90" i="8"/>
  <c r="C90" i="8" s="1"/>
  <c r="A90" i="8"/>
  <c r="B89" i="8"/>
  <c r="D89" i="8" s="1"/>
  <c r="E89" i="8" s="1"/>
  <c r="A89" i="8"/>
  <c r="B88" i="8"/>
  <c r="D88" i="8" s="1"/>
  <c r="E88" i="8" s="1"/>
  <c r="A88" i="8"/>
  <c r="B87" i="8"/>
  <c r="D87" i="8" s="1"/>
  <c r="E87" i="8" s="1"/>
  <c r="A87" i="8"/>
  <c r="B86" i="8"/>
  <c r="A86" i="8"/>
  <c r="B85" i="8"/>
  <c r="D85" i="8" s="1"/>
  <c r="E85" i="8" s="1"/>
  <c r="A85" i="8"/>
  <c r="B84" i="8"/>
  <c r="D84" i="8" s="1"/>
  <c r="E84" i="8" s="1"/>
  <c r="A84" i="8"/>
  <c r="B83" i="8"/>
  <c r="A83" i="8"/>
  <c r="B82" i="8"/>
  <c r="A82" i="8"/>
  <c r="B81" i="8"/>
  <c r="C81" i="8" s="1"/>
  <c r="A81" i="8"/>
  <c r="B80" i="8"/>
  <c r="A80" i="8"/>
  <c r="B79" i="8"/>
  <c r="A79" i="8"/>
  <c r="B78" i="8"/>
  <c r="A78" i="8"/>
  <c r="B77" i="8"/>
  <c r="A77" i="8"/>
  <c r="B76" i="8"/>
  <c r="A76" i="8"/>
  <c r="B75" i="8"/>
  <c r="D75" i="8" s="1"/>
  <c r="E75" i="8" s="1"/>
  <c r="A75" i="8"/>
  <c r="B74" i="8"/>
  <c r="D74" i="8" s="1"/>
  <c r="E74" i="8" s="1"/>
  <c r="A74" i="8"/>
  <c r="B73" i="8"/>
  <c r="D73" i="8" s="1"/>
  <c r="E73" i="8" s="1"/>
  <c r="A73" i="8"/>
  <c r="B72" i="8"/>
  <c r="C72" i="8" s="1"/>
  <c r="A72" i="8"/>
  <c r="B71" i="8"/>
  <c r="D71" i="8" s="1"/>
  <c r="E71" i="8" s="1"/>
  <c r="A71" i="8"/>
  <c r="B70" i="8"/>
  <c r="A70" i="8"/>
  <c r="B69" i="8"/>
  <c r="D69" i="8" s="1"/>
  <c r="E69" i="8" s="1"/>
  <c r="A69" i="8"/>
  <c r="B68" i="8"/>
  <c r="D68" i="8" s="1"/>
  <c r="E68" i="8" s="1"/>
  <c r="A68" i="8"/>
  <c r="B67" i="8"/>
  <c r="A67" i="8"/>
  <c r="B66" i="8"/>
  <c r="D66" i="8" s="1"/>
  <c r="E66" i="8" s="1"/>
  <c r="A66" i="8"/>
  <c r="B65" i="8"/>
  <c r="D65" i="8" s="1"/>
  <c r="E65" i="8" s="1"/>
  <c r="A65" i="8"/>
  <c r="B64" i="8"/>
  <c r="A64" i="8"/>
  <c r="B63" i="8"/>
  <c r="D63" i="8" s="1"/>
  <c r="E63" i="8" s="1"/>
  <c r="A63" i="8"/>
  <c r="B62" i="8"/>
  <c r="D62" i="8" s="1"/>
  <c r="E62" i="8" s="1"/>
  <c r="A62" i="8"/>
  <c r="B61" i="8"/>
  <c r="D61" i="8" s="1"/>
  <c r="E61" i="8" s="1"/>
  <c r="A61" i="8"/>
  <c r="B60" i="8"/>
  <c r="D60" i="8" s="1"/>
  <c r="E60" i="8" s="1"/>
  <c r="A60" i="8"/>
  <c r="B59" i="8"/>
  <c r="D59" i="8" s="1"/>
  <c r="E59" i="8" s="1"/>
  <c r="A59" i="8"/>
  <c r="B58" i="8"/>
  <c r="A58" i="8"/>
  <c r="B57" i="8"/>
  <c r="A57" i="8"/>
  <c r="B56" i="8"/>
  <c r="D56" i="8" s="1"/>
  <c r="E56" i="8" s="1"/>
  <c r="A56" i="8"/>
  <c r="B55" i="8"/>
  <c r="A55" i="8"/>
  <c r="B54" i="8"/>
  <c r="D54" i="8" s="1"/>
  <c r="E54" i="8" s="1"/>
  <c r="A54" i="8"/>
  <c r="B53" i="8"/>
  <c r="D53" i="8" s="1"/>
  <c r="E53" i="8" s="1"/>
  <c r="A53" i="8"/>
  <c r="B52" i="8"/>
  <c r="D52" i="8" s="1"/>
  <c r="E52" i="8" s="1"/>
  <c r="A52" i="8"/>
  <c r="B51" i="8"/>
  <c r="D51" i="8" s="1"/>
  <c r="E51" i="8" s="1"/>
  <c r="A51" i="8"/>
  <c r="B50" i="8"/>
  <c r="D50" i="8" s="1"/>
  <c r="E50" i="8" s="1"/>
  <c r="A50" i="8"/>
  <c r="B49" i="8"/>
  <c r="D49" i="8" s="1"/>
  <c r="E49" i="8" s="1"/>
  <c r="A49" i="8"/>
  <c r="B48" i="8"/>
  <c r="D48" i="8" s="1"/>
  <c r="E48" i="8" s="1"/>
  <c r="A48" i="8"/>
  <c r="B47" i="8"/>
  <c r="A47" i="8"/>
  <c r="B46" i="8"/>
  <c r="A46" i="8"/>
  <c r="B45" i="8"/>
  <c r="D45" i="8" s="1"/>
  <c r="E45" i="8" s="1"/>
  <c r="A45" i="8"/>
  <c r="B44" i="8"/>
  <c r="D44" i="8" s="1"/>
  <c r="E44" i="8" s="1"/>
  <c r="A44" i="8"/>
  <c r="B43" i="8"/>
  <c r="A43" i="8"/>
  <c r="B42" i="8"/>
  <c r="D42" i="8" s="1"/>
  <c r="E42" i="8" s="1"/>
  <c r="A42" i="8"/>
  <c r="B41" i="8"/>
  <c r="D41" i="8" s="1"/>
  <c r="E41" i="8" s="1"/>
  <c r="A41" i="8"/>
  <c r="B40" i="8"/>
  <c r="C40" i="8" s="1"/>
  <c r="A40" i="8"/>
  <c r="B39" i="8"/>
  <c r="D39" i="8" s="1"/>
  <c r="E39" i="8" s="1"/>
  <c r="A39" i="8"/>
  <c r="B38" i="8"/>
  <c r="D38" i="8" s="1"/>
  <c r="E38" i="8" s="1"/>
  <c r="A38" i="8"/>
  <c r="B37" i="8"/>
  <c r="D37" i="8" s="1"/>
  <c r="E37" i="8" s="1"/>
  <c r="A37" i="8"/>
  <c r="B36" i="8"/>
  <c r="D36" i="8" s="1"/>
  <c r="E36" i="8" s="1"/>
  <c r="A36" i="8"/>
  <c r="B35" i="8"/>
  <c r="D35" i="8" s="1"/>
  <c r="E35" i="8" s="1"/>
  <c r="A35" i="8"/>
  <c r="B34" i="8"/>
  <c r="A34" i="8"/>
  <c r="B33" i="8"/>
  <c r="D33" i="8" s="1"/>
  <c r="E33" i="8" s="1"/>
  <c r="A33" i="8"/>
  <c r="B32" i="8"/>
  <c r="D32" i="8" s="1"/>
  <c r="E32" i="8" s="1"/>
  <c r="A32" i="8"/>
  <c r="B31" i="8"/>
  <c r="A31" i="8"/>
  <c r="B30" i="8"/>
  <c r="D30" i="8" s="1"/>
  <c r="E30" i="8" s="1"/>
  <c r="A30" i="8"/>
  <c r="B29" i="8"/>
  <c r="D29" i="8" s="1"/>
  <c r="E29" i="8" s="1"/>
  <c r="A29" i="8"/>
  <c r="B28" i="8"/>
  <c r="A28" i="8"/>
  <c r="B27" i="8"/>
  <c r="D27" i="8" s="1"/>
  <c r="E27" i="8" s="1"/>
  <c r="A27" i="8"/>
  <c r="B26" i="8"/>
  <c r="A26" i="8"/>
  <c r="B25" i="8"/>
  <c r="D25" i="8" s="1"/>
  <c r="E25" i="8" s="1"/>
  <c r="A25" i="8"/>
  <c r="B24" i="8"/>
  <c r="D24" i="8" s="1"/>
  <c r="E24" i="8" s="1"/>
  <c r="A24" i="8"/>
  <c r="B23" i="8"/>
  <c r="D23" i="8" s="1"/>
  <c r="E23" i="8" s="1"/>
  <c r="A23" i="8"/>
  <c r="B22" i="8"/>
  <c r="A22" i="8"/>
  <c r="B21" i="8"/>
  <c r="D21" i="8" s="1"/>
  <c r="E21" i="8" s="1"/>
  <c r="A21" i="8"/>
  <c r="B20" i="8"/>
  <c r="D20" i="8" s="1"/>
  <c r="E20" i="8" s="1"/>
  <c r="A20" i="8"/>
  <c r="B19" i="8"/>
  <c r="A19" i="8"/>
  <c r="B18" i="8"/>
  <c r="A18" i="8"/>
  <c r="B17" i="8"/>
  <c r="A17" i="8"/>
  <c r="B16" i="8"/>
  <c r="D16" i="8" s="1"/>
  <c r="E16" i="8" s="1"/>
  <c r="A16" i="8"/>
  <c r="B15" i="8"/>
  <c r="C15" i="8" s="1"/>
  <c r="A15" i="8"/>
  <c r="B14" i="8"/>
  <c r="D14" i="8" s="1"/>
  <c r="E14" i="8" s="1"/>
  <c r="A14" i="8"/>
  <c r="B13" i="8"/>
  <c r="A13" i="8"/>
  <c r="B12" i="8"/>
  <c r="D12" i="8" s="1"/>
  <c r="E12" i="8" s="1"/>
  <c r="A12" i="8"/>
  <c r="B11" i="8"/>
  <c r="D11" i="8" s="1"/>
  <c r="E11" i="8" s="1"/>
  <c r="A11" i="8"/>
  <c r="B10" i="8"/>
  <c r="D10" i="8" s="1"/>
  <c r="A10" i="8"/>
  <c r="B9" i="8"/>
  <c r="D9" i="8" s="1"/>
  <c r="A9" i="8"/>
  <c r="B8" i="8"/>
  <c r="D8" i="8" s="1"/>
  <c r="E8" i="8" s="1"/>
  <c r="A8" i="8"/>
  <c r="B7" i="8"/>
  <c r="C7" i="8" s="1"/>
  <c r="A7" i="8"/>
  <c r="B6" i="8"/>
  <c r="A6" i="8"/>
  <c r="B5" i="8"/>
  <c r="C5" i="8" s="1"/>
  <c r="A5" i="8"/>
  <c r="B4" i="8"/>
  <c r="A4" i="8"/>
  <c r="B3" i="8"/>
  <c r="D3" i="8" s="1"/>
  <c r="A3" i="8"/>
  <c r="B2" i="8"/>
  <c r="D2" i="8" s="1"/>
  <c r="E2" i="8" s="1"/>
  <c r="C2" i="8" s="1"/>
  <c r="A2" i="8"/>
  <c r="D175" i="7"/>
  <c r="V175" i="7" s="1"/>
  <c r="Y175" i="7" s="1"/>
  <c r="B175" i="7"/>
  <c r="A175" i="7"/>
  <c r="D174" i="7"/>
  <c r="J174" i="7" s="1"/>
  <c r="B174" i="7"/>
  <c r="A174" i="7"/>
  <c r="D173" i="7"/>
  <c r="V173" i="7" s="1"/>
  <c r="B173" i="7"/>
  <c r="A173" i="7"/>
  <c r="D172" i="7"/>
  <c r="V172" i="7" s="1"/>
  <c r="Y172" i="7" s="1"/>
  <c r="B172" i="7"/>
  <c r="A172" i="7"/>
  <c r="V1" i="7"/>
  <c r="R1" i="7"/>
  <c r="N1" i="7"/>
  <c r="J1" i="7"/>
  <c r="E1" i="7"/>
  <c r="D1" i="7"/>
  <c r="C1" i="7"/>
  <c r="B1" i="7"/>
  <c r="A1" i="7"/>
  <c r="Q171" i="6"/>
  <c r="N171" i="6"/>
  <c r="K171" i="6"/>
  <c r="H171" i="6"/>
  <c r="B171" i="6"/>
  <c r="B171" i="7" s="1"/>
  <c r="A171" i="6"/>
  <c r="A171" i="7" s="1"/>
  <c r="Q170" i="6"/>
  <c r="N170" i="6"/>
  <c r="K170" i="6"/>
  <c r="H170" i="6"/>
  <c r="E170" i="6"/>
  <c r="B170" i="6"/>
  <c r="B170" i="7" s="1"/>
  <c r="A170" i="6"/>
  <c r="A170" i="7" s="1"/>
  <c r="Q169" i="6"/>
  <c r="N169" i="6"/>
  <c r="K169" i="6"/>
  <c r="H169" i="6"/>
  <c r="E169" i="6"/>
  <c r="B169" i="6"/>
  <c r="B169" i="7" s="1"/>
  <c r="A169" i="6"/>
  <c r="A169" i="7" s="1"/>
  <c r="Q168" i="6"/>
  <c r="N168" i="6"/>
  <c r="K168" i="6"/>
  <c r="H168" i="6"/>
  <c r="E168" i="6"/>
  <c r="B168" i="6"/>
  <c r="B168" i="7" s="1"/>
  <c r="A168" i="6"/>
  <c r="A168" i="7" s="1"/>
  <c r="Q167" i="6"/>
  <c r="N167" i="6"/>
  <c r="K167" i="6"/>
  <c r="H167" i="6"/>
  <c r="E167" i="6"/>
  <c r="B167" i="6"/>
  <c r="B167" i="7" s="1"/>
  <c r="A167" i="6"/>
  <c r="A167" i="7" s="1"/>
  <c r="Q166" i="6"/>
  <c r="N166" i="6"/>
  <c r="K166" i="6"/>
  <c r="H166" i="6"/>
  <c r="E166" i="6"/>
  <c r="B166" i="6"/>
  <c r="B166" i="7" s="1"/>
  <c r="A166" i="6"/>
  <c r="A166" i="7" s="1"/>
  <c r="Q165" i="6"/>
  <c r="N165" i="6"/>
  <c r="K165" i="6"/>
  <c r="H165" i="6"/>
  <c r="E165" i="6"/>
  <c r="B165" i="6"/>
  <c r="B165" i="7" s="1"/>
  <c r="A165" i="6"/>
  <c r="A165" i="7" s="1"/>
  <c r="Q164" i="6"/>
  <c r="N164" i="6"/>
  <c r="K164" i="6"/>
  <c r="H164" i="6"/>
  <c r="E164" i="6"/>
  <c r="B164" i="6"/>
  <c r="B164" i="7" s="1"/>
  <c r="A164" i="6"/>
  <c r="A164" i="7" s="1"/>
  <c r="Q163" i="6"/>
  <c r="N163" i="6"/>
  <c r="K163" i="6"/>
  <c r="H163" i="6"/>
  <c r="E163" i="6"/>
  <c r="B163" i="6"/>
  <c r="B163" i="7" s="1"/>
  <c r="A163" i="6"/>
  <c r="A163" i="7" s="1"/>
  <c r="Q162" i="6"/>
  <c r="N162" i="6"/>
  <c r="K162" i="6"/>
  <c r="H162" i="6"/>
  <c r="E162" i="6"/>
  <c r="B162" i="6"/>
  <c r="B162" i="7" s="1"/>
  <c r="A162" i="6"/>
  <c r="A162" i="7" s="1"/>
  <c r="Q161" i="6"/>
  <c r="N161" i="6"/>
  <c r="K161" i="6"/>
  <c r="H161" i="6"/>
  <c r="E161" i="6"/>
  <c r="B161" i="6"/>
  <c r="B161" i="7" s="1"/>
  <c r="A161" i="6"/>
  <c r="A161" i="7" s="1"/>
  <c r="Q160" i="6"/>
  <c r="N160" i="6"/>
  <c r="K160" i="6"/>
  <c r="H160" i="6"/>
  <c r="E160" i="6"/>
  <c r="B160" i="6"/>
  <c r="B160" i="7" s="1"/>
  <c r="A160" i="6"/>
  <c r="A160" i="7" s="1"/>
  <c r="Q159" i="6"/>
  <c r="N159" i="6"/>
  <c r="K159" i="6"/>
  <c r="H159" i="6"/>
  <c r="E159" i="6"/>
  <c r="B159" i="6"/>
  <c r="B159" i="7" s="1"/>
  <c r="A159" i="6"/>
  <c r="A159" i="7" s="1"/>
  <c r="Q158" i="6"/>
  <c r="N158" i="6"/>
  <c r="K158" i="6"/>
  <c r="H158" i="6"/>
  <c r="E158" i="6"/>
  <c r="B158" i="6"/>
  <c r="B158" i="7" s="1"/>
  <c r="A158" i="6"/>
  <c r="A158" i="7" s="1"/>
  <c r="Q157" i="6"/>
  <c r="N157" i="6"/>
  <c r="K157" i="6"/>
  <c r="H157" i="6"/>
  <c r="E157" i="6"/>
  <c r="B157" i="6"/>
  <c r="B157" i="7" s="1"/>
  <c r="A157" i="6"/>
  <c r="A157" i="7" s="1"/>
  <c r="Q156" i="6"/>
  <c r="N156" i="6"/>
  <c r="K156" i="6"/>
  <c r="H156" i="6"/>
  <c r="E156" i="6"/>
  <c r="B156" i="6"/>
  <c r="B156" i="7" s="1"/>
  <c r="A156" i="6"/>
  <c r="A156" i="7" s="1"/>
  <c r="Q155" i="6"/>
  <c r="N155" i="6"/>
  <c r="K155" i="6"/>
  <c r="H155" i="6"/>
  <c r="E155" i="6"/>
  <c r="B155" i="6"/>
  <c r="B155" i="7" s="1"/>
  <c r="A155" i="6"/>
  <c r="A155" i="7" s="1"/>
  <c r="Q154" i="6"/>
  <c r="N154" i="6"/>
  <c r="K154" i="6"/>
  <c r="H154" i="6"/>
  <c r="E154" i="6"/>
  <c r="B154" i="6"/>
  <c r="B154" i="7" s="1"/>
  <c r="A154" i="6"/>
  <c r="A154" i="7" s="1"/>
  <c r="Q153" i="6"/>
  <c r="N153" i="6"/>
  <c r="K153" i="6"/>
  <c r="H153" i="6"/>
  <c r="E153" i="6"/>
  <c r="B153" i="6"/>
  <c r="B153" i="7" s="1"/>
  <c r="A153" i="6"/>
  <c r="A153" i="7" s="1"/>
  <c r="Q152" i="6"/>
  <c r="N152" i="6"/>
  <c r="K152" i="6"/>
  <c r="H152" i="6"/>
  <c r="E152" i="6"/>
  <c r="B152" i="6"/>
  <c r="B152" i="7" s="1"/>
  <c r="A152" i="6"/>
  <c r="A152" i="7" s="1"/>
  <c r="Q151" i="6"/>
  <c r="N151" i="6"/>
  <c r="K151" i="6"/>
  <c r="H151" i="6"/>
  <c r="E151" i="6"/>
  <c r="B151" i="6"/>
  <c r="B151" i="7" s="1"/>
  <c r="A151" i="6"/>
  <c r="A151" i="7" s="1"/>
  <c r="Q150" i="6"/>
  <c r="N150" i="6"/>
  <c r="K150" i="6"/>
  <c r="H150" i="6"/>
  <c r="E150" i="6"/>
  <c r="B150" i="6"/>
  <c r="B150" i="7" s="1"/>
  <c r="A150" i="6"/>
  <c r="A150" i="7" s="1"/>
  <c r="Q149" i="6"/>
  <c r="N149" i="6"/>
  <c r="K149" i="6"/>
  <c r="H149" i="6"/>
  <c r="E149" i="6"/>
  <c r="B149" i="6"/>
  <c r="B149" i="7" s="1"/>
  <c r="A149" i="6"/>
  <c r="A149" i="7" s="1"/>
  <c r="Q148" i="6"/>
  <c r="N148" i="6"/>
  <c r="K148" i="6"/>
  <c r="H148" i="6"/>
  <c r="E148" i="6"/>
  <c r="B148" i="6"/>
  <c r="B148" i="7" s="1"/>
  <c r="A148" i="6"/>
  <c r="A148" i="7" s="1"/>
  <c r="Q147" i="6"/>
  <c r="N147" i="6"/>
  <c r="K147" i="6"/>
  <c r="H147" i="6"/>
  <c r="E147" i="6"/>
  <c r="B147" i="6"/>
  <c r="B147" i="7" s="1"/>
  <c r="A147" i="6"/>
  <c r="A147" i="7" s="1"/>
  <c r="Q146" i="6"/>
  <c r="N146" i="6"/>
  <c r="K146" i="6"/>
  <c r="H146" i="6"/>
  <c r="E146" i="6"/>
  <c r="B146" i="6"/>
  <c r="B146" i="7" s="1"/>
  <c r="A146" i="6"/>
  <c r="A146" i="7" s="1"/>
  <c r="Q145" i="6"/>
  <c r="N145" i="6"/>
  <c r="K145" i="6"/>
  <c r="H145" i="6"/>
  <c r="E145" i="6"/>
  <c r="B145" i="6"/>
  <c r="B145" i="7" s="1"/>
  <c r="A145" i="6"/>
  <c r="A145" i="7" s="1"/>
  <c r="Q144" i="6"/>
  <c r="N144" i="6"/>
  <c r="K144" i="6"/>
  <c r="H144" i="6"/>
  <c r="E144" i="6"/>
  <c r="B144" i="6"/>
  <c r="B144" i="7" s="1"/>
  <c r="A144" i="6"/>
  <c r="A144" i="7" s="1"/>
  <c r="Q143" i="6"/>
  <c r="N143" i="6"/>
  <c r="K143" i="6"/>
  <c r="H143" i="6"/>
  <c r="E143" i="6"/>
  <c r="B143" i="6"/>
  <c r="B143" i="7" s="1"/>
  <c r="A143" i="6"/>
  <c r="A143" i="7" s="1"/>
  <c r="Q142" i="6"/>
  <c r="N142" i="6"/>
  <c r="K142" i="6"/>
  <c r="H142" i="6"/>
  <c r="E142" i="6"/>
  <c r="B142" i="6"/>
  <c r="B142" i="7" s="1"/>
  <c r="A142" i="6"/>
  <c r="A142" i="7" s="1"/>
  <c r="Q141" i="6"/>
  <c r="N141" i="6"/>
  <c r="K141" i="6"/>
  <c r="H141" i="6"/>
  <c r="E141" i="6"/>
  <c r="B141" i="6"/>
  <c r="B141" i="7" s="1"/>
  <c r="A141" i="6"/>
  <c r="A141" i="7" s="1"/>
  <c r="Q140" i="6"/>
  <c r="N140" i="6"/>
  <c r="K140" i="6"/>
  <c r="H140" i="6"/>
  <c r="E140" i="6"/>
  <c r="B140" i="6"/>
  <c r="B140" i="7" s="1"/>
  <c r="A140" i="6"/>
  <c r="A140" i="7" s="1"/>
  <c r="Q139" i="6"/>
  <c r="N139" i="6"/>
  <c r="K139" i="6"/>
  <c r="H139" i="6"/>
  <c r="E139" i="6"/>
  <c r="B139" i="6"/>
  <c r="B139" i="7" s="1"/>
  <c r="A139" i="6"/>
  <c r="A139" i="7" s="1"/>
  <c r="Q138" i="6"/>
  <c r="N138" i="6"/>
  <c r="K138" i="6"/>
  <c r="H138" i="6"/>
  <c r="E138" i="6"/>
  <c r="B138" i="6"/>
  <c r="B138" i="7" s="1"/>
  <c r="A138" i="6"/>
  <c r="A138" i="7" s="1"/>
  <c r="Q137" i="6"/>
  <c r="N137" i="6"/>
  <c r="K137" i="6"/>
  <c r="H137" i="6"/>
  <c r="E137" i="6"/>
  <c r="B137" i="6"/>
  <c r="B137" i="7" s="1"/>
  <c r="A137" i="6"/>
  <c r="A137" i="7" s="1"/>
  <c r="Q136" i="6"/>
  <c r="N136" i="6"/>
  <c r="K136" i="6"/>
  <c r="H136" i="6"/>
  <c r="E136" i="6"/>
  <c r="B136" i="6"/>
  <c r="B136" i="7" s="1"/>
  <c r="A136" i="6"/>
  <c r="A136" i="7" s="1"/>
  <c r="Q135" i="6"/>
  <c r="N135" i="6"/>
  <c r="K135" i="6"/>
  <c r="H135" i="6"/>
  <c r="E135" i="6"/>
  <c r="B135" i="6"/>
  <c r="B135" i="7" s="1"/>
  <c r="A135" i="6"/>
  <c r="A135" i="7" s="1"/>
  <c r="Q134" i="6"/>
  <c r="N134" i="6"/>
  <c r="K134" i="6"/>
  <c r="H134" i="6"/>
  <c r="E134" i="6"/>
  <c r="B134" i="6"/>
  <c r="B134" i="7" s="1"/>
  <c r="A134" i="6"/>
  <c r="A134" i="7" s="1"/>
  <c r="Q133" i="6"/>
  <c r="N133" i="6"/>
  <c r="K133" i="6"/>
  <c r="H133" i="6"/>
  <c r="E133" i="6"/>
  <c r="B133" i="6"/>
  <c r="B133" i="7" s="1"/>
  <c r="A133" i="6"/>
  <c r="A133" i="7" s="1"/>
  <c r="Q132" i="6"/>
  <c r="N132" i="6"/>
  <c r="K132" i="6"/>
  <c r="H132" i="6"/>
  <c r="E132" i="6"/>
  <c r="B132" i="6"/>
  <c r="B132" i="7" s="1"/>
  <c r="A132" i="6"/>
  <c r="A132" i="7" s="1"/>
  <c r="Q131" i="6"/>
  <c r="N131" i="6"/>
  <c r="K131" i="6"/>
  <c r="H131" i="6"/>
  <c r="E131" i="6"/>
  <c r="B131" i="6"/>
  <c r="B131" i="7" s="1"/>
  <c r="A131" i="6"/>
  <c r="A131" i="7" s="1"/>
  <c r="Q130" i="6"/>
  <c r="N130" i="6"/>
  <c r="K130" i="6"/>
  <c r="H130" i="6"/>
  <c r="E130" i="6"/>
  <c r="B130" i="6"/>
  <c r="B130" i="7" s="1"/>
  <c r="A130" i="6"/>
  <c r="A130" i="7" s="1"/>
  <c r="Q129" i="6"/>
  <c r="N129" i="6"/>
  <c r="K129" i="6"/>
  <c r="H129" i="6"/>
  <c r="E129" i="6"/>
  <c r="B129" i="6"/>
  <c r="B129" i="7" s="1"/>
  <c r="A129" i="6"/>
  <c r="A129" i="7" s="1"/>
  <c r="Q128" i="6"/>
  <c r="N128" i="6"/>
  <c r="K128" i="6"/>
  <c r="H128" i="6"/>
  <c r="E128" i="6"/>
  <c r="B128" i="6"/>
  <c r="B128" i="7" s="1"/>
  <c r="A128" i="6"/>
  <c r="A128" i="7" s="1"/>
  <c r="Q127" i="6"/>
  <c r="K127" i="6"/>
  <c r="H127" i="6"/>
  <c r="E127" i="6"/>
  <c r="B127" i="6"/>
  <c r="B127" i="7" s="1"/>
  <c r="A127" i="6"/>
  <c r="A127" i="7" s="1"/>
  <c r="Q126" i="6"/>
  <c r="K126" i="6"/>
  <c r="H126" i="6"/>
  <c r="E126" i="6"/>
  <c r="B126" i="6"/>
  <c r="B126" i="7" s="1"/>
  <c r="A126" i="6"/>
  <c r="A126" i="7" s="1"/>
  <c r="Q125" i="6"/>
  <c r="K125" i="6"/>
  <c r="H125" i="6"/>
  <c r="E125" i="6"/>
  <c r="B125" i="6"/>
  <c r="B125" i="7" s="1"/>
  <c r="A125" i="6"/>
  <c r="A125" i="7" s="1"/>
  <c r="Q124" i="6"/>
  <c r="K124" i="6"/>
  <c r="H124" i="6"/>
  <c r="E124" i="6"/>
  <c r="B124" i="6"/>
  <c r="B124" i="7" s="1"/>
  <c r="A124" i="6"/>
  <c r="A124" i="7" s="1"/>
  <c r="Q123" i="6"/>
  <c r="K123" i="6"/>
  <c r="H123" i="6"/>
  <c r="E123" i="6"/>
  <c r="B123" i="6"/>
  <c r="B123" i="7" s="1"/>
  <c r="A123" i="6"/>
  <c r="A123" i="7" s="1"/>
  <c r="Q122" i="6"/>
  <c r="K122" i="6"/>
  <c r="H122" i="6"/>
  <c r="E122" i="6"/>
  <c r="B122" i="6"/>
  <c r="B122" i="7" s="1"/>
  <c r="A122" i="6"/>
  <c r="A122" i="7" s="1"/>
  <c r="Q121" i="6"/>
  <c r="K121" i="6"/>
  <c r="H121" i="6"/>
  <c r="E121" i="6"/>
  <c r="B121" i="6"/>
  <c r="B121" i="7" s="1"/>
  <c r="A121" i="6"/>
  <c r="A121" i="7" s="1"/>
  <c r="Q120" i="6"/>
  <c r="N120" i="6"/>
  <c r="K120" i="6"/>
  <c r="H120" i="6"/>
  <c r="E120" i="6"/>
  <c r="B120" i="6"/>
  <c r="B120" i="7" s="1"/>
  <c r="A120" i="6"/>
  <c r="A120" i="7" s="1"/>
  <c r="Q119" i="6"/>
  <c r="N119" i="6"/>
  <c r="K119" i="6"/>
  <c r="H119" i="6"/>
  <c r="E119" i="6"/>
  <c r="B119" i="6"/>
  <c r="B119" i="7" s="1"/>
  <c r="A119" i="6"/>
  <c r="A119" i="7" s="1"/>
  <c r="Q118" i="6"/>
  <c r="N118" i="6"/>
  <c r="K118" i="6"/>
  <c r="H118" i="6"/>
  <c r="E118" i="6"/>
  <c r="B118" i="6"/>
  <c r="B118" i="7" s="1"/>
  <c r="A118" i="6"/>
  <c r="A118" i="7" s="1"/>
  <c r="Q117" i="6"/>
  <c r="N117" i="6"/>
  <c r="K117" i="6"/>
  <c r="H117" i="6"/>
  <c r="E117" i="6"/>
  <c r="B117" i="6"/>
  <c r="B117" i="7" s="1"/>
  <c r="A117" i="6"/>
  <c r="A117" i="7" s="1"/>
  <c r="Q116" i="6"/>
  <c r="N116" i="6"/>
  <c r="K116" i="6"/>
  <c r="H116" i="6"/>
  <c r="E116" i="6"/>
  <c r="B116" i="6"/>
  <c r="B116" i="7" s="1"/>
  <c r="A116" i="6"/>
  <c r="A116" i="7" s="1"/>
  <c r="Q115" i="6"/>
  <c r="N115" i="6"/>
  <c r="K115" i="6"/>
  <c r="H115" i="6"/>
  <c r="E115" i="6"/>
  <c r="B115" i="6"/>
  <c r="B115" i="7" s="1"/>
  <c r="A115" i="6"/>
  <c r="A115" i="7" s="1"/>
  <c r="Q114" i="6"/>
  <c r="N114" i="6"/>
  <c r="K114" i="6"/>
  <c r="H114" i="6"/>
  <c r="E114" i="6"/>
  <c r="B114" i="6"/>
  <c r="B114" i="7" s="1"/>
  <c r="A114" i="6"/>
  <c r="A114" i="7" s="1"/>
  <c r="Q113" i="6"/>
  <c r="N113" i="6"/>
  <c r="K113" i="6"/>
  <c r="H113" i="6"/>
  <c r="E113" i="6"/>
  <c r="B113" i="6"/>
  <c r="B113" i="7" s="1"/>
  <c r="A113" i="6"/>
  <c r="A113" i="7" s="1"/>
  <c r="Q112" i="6"/>
  <c r="N112" i="6"/>
  <c r="K112" i="6"/>
  <c r="H112" i="6"/>
  <c r="E112" i="6"/>
  <c r="B112" i="6"/>
  <c r="B112" i="7" s="1"/>
  <c r="A112" i="6"/>
  <c r="A112" i="7" s="1"/>
  <c r="Q111" i="6"/>
  <c r="N111" i="6"/>
  <c r="K111" i="6"/>
  <c r="H111" i="6"/>
  <c r="E111" i="6"/>
  <c r="B111" i="6"/>
  <c r="B111" i="7" s="1"/>
  <c r="A111" i="6"/>
  <c r="A111" i="7" s="1"/>
  <c r="Q110" i="6"/>
  <c r="N110" i="6"/>
  <c r="K110" i="6"/>
  <c r="H110" i="6"/>
  <c r="E110" i="6"/>
  <c r="B110" i="6"/>
  <c r="B110" i="7" s="1"/>
  <c r="A110" i="6"/>
  <c r="A110" i="7" s="1"/>
  <c r="Q109" i="6"/>
  <c r="N109" i="6"/>
  <c r="K109" i="6"/>
  <c r="H109" i="6"/>
  <c r="E109" i="6"/>
  <c r="B109" i="6"/>
  <c r="B109" i="7" s="1"/>
  <c r="A109" i="6"/>
  <c r="A109" i="7" s="1"/>
  <c r="Q108" i="6"/>
  <c r="N108" i="6"/>
  <c r="K108" i="6"/>
  <c r="H108" i="6"/>
  <c r="E108" i="6"/>
  <c r="B108" i="6"/>
  <c r="B108" i="7" s="1"/>
  <c r="A108" i="6"/>
  <c r="A108" i="7" s="1"/>
  <c r="Q107" i="6"/>
  <c r="N107" i="6"/>
  <c r="K107" i="6"/>
  <c r="H107" i="6"/>
  <c r="E107" i="6"/>
  <c r="B107" i="6"/>
  <c r="B107" i="7" s="1"/>
  <c r="A107" i="6"/>
  <c r="A107" i="7" s="1"/>
  <c r="Q106" i="6"/>
  <c r="N106" i="6"/>
  <c r="K106" i="6"/>
  <c r="H106" i="6"/>
  <c r="E106" i="6"/>
  <c r="B106" i="6"/>
  <c r="B106" i="7" s="1"/>
  <c r="A106" i="6"/>
  <c r="A106" i="7" s="1"/>
  <c r="Q105" i="6"/>
  <c r="N105" i="6"/>
  <c r="K105" i="6"/>
  <c r="H105" i="6"/>
  <c r="E105" i="6"/>
  <c r="B105" i="6"/>
  <c r="B105" i="7" s="1"/>
  <c r="A105" i="6"/>
  <c r="A105" i="7" s="1"/>
  <c r="Q104" i="6"/>
  <c r="N104" i="6"/>
  <c r="K104" i="6"/>
  <c r="H104" i="6"/>
  <c r="E104" i="6"/>
  <c r="B104" i="6"/>
  <c r="B104" i="7" s="1"/>
  <c r="A104" i="6"/>
  <c r="A104" i="7" s="1"/>
  <c r="Q103" i="6"/>
  <c r="N103" i="6"/>
  <c r="K103" i="6"/>
  <c r="H103" i="6"/>
  <c r="E103" i="6"/>
  <c r="B103" i="6"/>
  <c r="B103" i="7" s="1"/>
  <c r="A103" i="6"/>
  <c r="A103" i="7" s="1"/>
  <c r="Q102" i="6"/>
  <c r="N102" i="6"/>
  <c r="K102" i="6"/>
  <c r="H102" i="6"/>
  <c r="E102" i="6"/>
  <c r="B102" i="6"/>
  <c r="B102" i="7" s="1"/>
  <c r="A102" i="6"/>
  <c r="A102" i="7" s="1"/>
  <c r="Q101" i="6"/>
  <c r="N101" i="6"/>
  <c r="K101" i="6"/>
  <c r="H101" i="6"/>
  <c r="E101" i="6"/>
  <c r="B101" i="6"/>
  <c r="B101" i="7" s="1"/>
  <c r="A101" i="6"/>
  <c r="A101" i="7" s="1"/>
  <c r="Q100" i="6"/>
  <c r="N100" i="6"/>
  <c r="K100" i="6"/>
  <c r="H100" i="6"/>
  <c r="E100" i="6"/>
  <c r="B100" i="6"/>
  <c r="B100" i="7" s="1"/>
  <c r="A100" i="6"/>
  <c r="A100" i="7" s="1"/>
  <c r="Q99" i="6"/>
  <c r="N99" i="6"/>
  <c r="K99" i="6"/>
  <c r="H99" i="6"/>
  <c r="E99" i="6"/>
  <c r="B99" i="6"/>
  <c r="B99" i="7" s="1"/>
  <c r="A99" i="6"/>
  <c r="A99" i="7" s="1"/>
  <c r="Q98" i="6"/>
  <c r="N98" i="6"/>
  <c r="K98" i="6"/>
  <c r="H98" i="6"/>
  <c r="E98" i="6"/>
  <c r="B98" i="6"/>
  <c r="B98" i="7" s="1"/>
  <c r="A98" i="6"/>
  <c r="A98" i="7" s="1"/>
  <c r="Q97" i="6"/>
  <c r="N97" i="6"/>
  <c r="K97" i="6"/>
  <c r="H97" i="6"/>
  <c r="E97" i="6"/>
  <c r="B97" i="6"/>
  <c r="B97" i="7" s="1"/>
  <c r="A97" i="6"/>
  <c r="A97" i="7" s="1"/>
  <c r="Q96" i="6"/>
  <c r="N96" i="6"/>
  <c r="K96" i="6"/>
  <c r="H96" i="6"/>
  <c r="E96" i="6"/>
  <c r="B96" i="6"/>
  <c r="B96" i="7" s="1"/>
  <c r="A96" i="6"/>
  <c r="A96" i="7" s="1"/>
  <c r="Q95" i="6"/>
  <c r="N95" i="6"/>
  <c r="K95" i="6"/>
  <c r="H95" i="6"/>
  <c r="E95" i="6"/>
  <c r="B95" i="6"/>
  <c r="B95" i="7" s="1"/>
  <c r="A95" i="6"/>
  <c r="A95" i="7" s="1"/>
  <c r="Q94" i="6"/>
  <c r="N94" i="6"/>
  <c r="K94" i="6"/>
  <c r="H94" i="6"/>
  <c r="E94" i="6"/>
  <c r="B94" i="6"/>
  <c r="B94" i="7" s="1"/>
  <c r="A94" i="6"/>
  <c r="A94" i="7" s="1"/>
  <c r="Q93" i="6"/>
  <c r="N93" i="6"/>
  <c r="K93" i="6"/>
  <c r="H93" i="6"/>
  <c r="E93" i="6"/>
  <c r="B93" i="6"/>
  <c r="B93" i="7" s="1"/>
  <c r="A93" i="6"/>
  <c r="A93" i="7" s="1"/>
  <c r="Q92" i="6"/>
  <c r="N92" i="6"/>
  <c r="K92" i="6"/>
  <c r="H92" i="6"/>
  <c r="E92" i="6"/>
  <c r="B92" i="6"/>
  <c r="B92" i="7" s="1"/>
  <c r="A92" i="6"/>
  <c r="A92" i="7" s="1"/>
  <c r="Q91" i="6"/>
  <c r="N91" i="6"/>
  <c r="K91" i="6"/>
  <c r="H91" i="6"/>
  <c r="E91" i="6"/>
  <c r="B91" i="6"/>
  <c r="B91" i="7" s="1"/>
  <c r="A91" i="6"/>
  <c r="A91" i="7" s="1"/>
  <c r="Q90" i="6"/>
  <c r="N90" i="6"/>
  <c r="K90" i="6"/>
  <c r="H90" i="6"/>
  <c r="E90" i="6"/>
  <c r="B90" i="6"/>
  <c r="B90" i="7" s="1"/>
  <c r="A90" i="6"/>
  <c r="A90" i="7" s="1"/>
  <c r="Q89" i="6"/>
  <c r="N89" i="6"/>
  <c r="K89" i="6"/>
  <c r="H89" i="6"/>
  <c r="E89" i="6"/>
  <c r="B89" i="6"/>
  <c r="B89" i="7" s="1"/>
  <c r="A89" i="6"/>
  <c r="A89" i="7" s="1"/>
  <c r="Q88" i="6"/>
  <c r="N88" i="6"/>
  <c r="K88" i="6"/>
  <c r="H88" i="6"/>
  <c r="E88" i="6"/>
  <c r="B88" i="6"/>
  <c r="B88" i="7" s="1"/>
  <c r="A88" i="6"/>
  <c r="A88" i="7" s="1"/>
  <c r="Q87" i="6"/>
  <c r="N87" i="6"/>
  <c r="K87" i="6"/>
  <c r="H87" i="6"/>
  <c r="E87" i="6"/>
  <c r="B87" i="6"/>
  <c r="B87" i="7" s="1"/>
  <c r="A87" i="6"/>
  <c r="A87" i="7" s="1"/>
  <c r="Q86" i="6"/>
  <c r="N86" i="6"/>
  <c r="K86" i="6"/>
  <c r="H86" i="6"/>
  <c r="E86" i="6"/>
  <c r="B86" i="6"/>
  <c r="B86" i="7" s="1"/>
  <c r="A86" i="6"/>
  <c r="A86" i="7" s="1"/>
  <c r="Q85" i="6"/>
  <c r="N85" i="6"/>
  <c r="K85" i="6"/>
  <c r="H85" i="6"/>
  <c r="E85" i="6"/>
  <c r="B85" i="6"/>
  <c r="B85" i="7" s="1"/>
  <c r="A85" i="6"/>
  <c r="A85" i="7" s="1"/>
  <c r="Q84" i="6"/>
  <c r="N84" i="6"/>
  <c r="K84" i="6"/>
  <c r="H84" i="6"/>
  <c r="E84" i="6"/>
  <c r="B84" i="6"/>
  <c r="B84" i="7" s="1"/>
  <c r="A84" i="6"/>
  <c r="A84" i="7" s="1"/>
  <c r="Q83" i="6"/>
  <c r="N83" i="6"/>
  <c r="K83" i="6"/>
  <c r="H83" i="6"/>
  <c r="E83" i="6"/>
  <c r="B83" i="6"/>
  <c r="B83" i="7" s="1"/>
  <c r="A83" i="6"/>
  <c r="A83" i="7" s="1"/>
  <c r="Q82" i="6"/>
  <c r="N82" i="6"/>
  <c r="K82" i="6"/>
  <c r="H82" i="6"/>
  <c r="E82" i="6"/>
  <c r="B82" i="6"/>
  <c r="B82" i="7" s="1"/>
  <c r="A82" i="6"/>
  <c r="A82" i="7" s="1"/>
  <c r="Q81" i="6"/>
  <c r="N81" i="6"/>
  <c r="K81" i="6"/>
  <c r="H81" i="6"/>
  <c r="E81" i="6"/>
  <c r="B81" i="6"/>
  <c r="B81" i="7" s="1"/>
  <c r="A81" i="6"/>
  <c r="A81" i="7" s="1"/>
  <c r="Q80" i="6"/>
  <c r="N80" i="6"/>
  <c r="K80" i="6"/>
  <c r="H80" i="6"/>
  <c r="E80" i="6"/>
  <c r="B80" i="6"/>
  <c r="B80" i="7" s="1"/>
  <c r="A80" i="6"/>
  <c r="A80" i="7" s="1"/>
  <c r="Q79" i="6"/>
  <c r="N79" i="6"/>
  <c r="K79" i="6"/>
  <c r="H79" i="6"/>
  <c r="E79" i="6"/>
  <c r="B79" i="6"/>
  <c r="B79" i="7" s="1"/>
  <c r="A79" i="6"/>
  <c r="A79" i="7" s="1"/>
  <c r="Q78" i="6"/>
  <c r="N78" i="6"/>
  <c r="K78" i="6"/>
  <c r="H78" i="6"/>
  <c r="E78" i="6"/>
  <c r="B78" i="6"/>
  <c r="B78" i="7" s="1"/>
  <c r="A78" i="6"/>
  <c r="A78" i="7" s="1"/>
  <c r="Q77" i="6"/>
  <c r="N77" i="6"/>
  <c r="K77" i="6"/>
  <c r="H77" i="6"/>
  <c r="E77" i="6"/>
  <c r="B77" i="6"/>
  <c r="B77" i="7" s="1"/>
  <c r="A77" i="6"/>
  <c r="A77" i="7" s="1"/>
  <c r="Q76" i="6"/>
  <c r="N76" i="6"/>
  <c r="K76" i="6"/>
  <c r="H76" i="6"/>
  <c r="E76" i="6"/>
  <c r="B76" i="6"/>
  <c r="B76" i="7" s="1"/>
  <c r="A76" i="6"/>
  <c r="A76" i="7" s="1"/>
  <c r="Q75" i="6"/>
  <c r="N75" i="6"/>
  <c r="K75" i="6"/>
  <c r="H75" i="6"/>
  <c r="E75" i="6"/>
  <c r="B75" i="6"/>
  <c r="B75" i="7" s="1"/>
  <c r="A75" i="6"/>
  <c r="A75" i="7" s="1"/>
  <c r="Q74" i="6"/>
  <c r="N74" i="6"/>
  <c r="K74" i="6"/>
  <c r="H74" i="6"/>
  <c r="E74" i="6"/>
  <c r="B74" i="6"/>
  <c r="B74" i="7" s="1"/>
  <c r="A74" i="6"/>
  <c r="A74" i="7" s="1"/>
  <c r="Q73" i="6"/>
  <c r="N73" i="6"/>
  <c r="K73" i="6"/>
  <c r="H73" i="6"/>
  <c r="E73" i="6"/>
  <c r="B73" i="6"/>
  <c r="B73" i="7" s="1"/>
  <c r="A73" i="6"/>
  <c r="A73" i="7" s="1"/>
  <c r="Q72" i="6"/>
  <c r="N72" i="6"/>
  <c r="K72" i="6"/>
  <c r="H72" i="6"/>
  <c r="E72" i="6"/>
  <c r="B72" i="6"/>
  <c r="B72" i="7" s="1"/>
  <c r="A72" i="6"/>
  <c r="A72" i="7" s="1"/>
  <c r="Q71" i="6"/>
  <c r="N71" i="6"/>
  <c r="K71" i="6"/>
  <c r="H71" i="6"/>
  <c r="E71" i="6"/>
  <c r="B71" i="6"/>
  <c r="B71" i="7" s="1"/>
  <c r="A71" i="6"/>
  <c r="A71" i="7" s="1"/>
  <c r="Q70" i="6"/>
  <c r="N70" i="6"/>
  <c r="K70" i="6"/>
  <c r="H70" i="6"/>
  <c r="E70" i="6"/>
  <c r="B70" i="6"/>
  <c r="B70" i="7" s="1"/>
  <c r="A70" i="6"/>
  <c r="A70" i="7" s="1"/>
  <c r="Q69" i="6"/>
  <c r="N69" i="6"/>
  <c r="K69" i="6"/>
  <c r="H69" i="6"/>
  <c r="E69" i="6"/>
  <c r="B69" i="6"/>
  <c r="B69" i="7" s="1"/>
  <c r="A69" i="6"/>
  <c r="A69" i="7" s="1"/>
  <c r="Q68" i="6"/>
  <c r="N68" i="6"/>
  <c r="K68" i="6"/>
  <c r="H68" i="6"/>
  <c r="E68" i="6"/>
  <c r="B68" i="6"/>
  <c r="B68" i="7" s="1"/>
  <c r="A68" i="6"/>
  <c r="A68" i="7" s="1"/>
  <c r="Q67" i="6"/>
  <c r="N67" i="6"/>
  <c r="K67" i="6"/>
  <c r="H67" i="6"/>
  <c r="E67" i="6"/>
  <c r="B67" i="6"/>
  <c r="B67" i="7" s="1"/>
  <c r="A67" i="6"/>
  <c r="A67" i="7" s="1"/>
  <c r="Q66" i="6"/>
  <c r="N66" i="6"/>
  <c r="K66" i="6"/>
  <c r="H66" i="6"/>
  <c r="E66" i="6"/>
  <c r="B66" i="6"/>
  <c r="B66" i="7" s="1"/>
  <c r="A66" i="6"/>
  <c r="A66" i="7" s="1"/>
  <c r="Q65" i="6"/>
  <c r="N65" i="6"/>
  <c r="K65" i="6"/>
  <c r="H65" i="6"/>
  <c r="E65" i="6"/>
  <c r="B65" i="6"/>
  <c r="B65" i="7" s="1"/>
  <c r="A65" i="6"/>
  <c r="A65" i="7" s="1"/>
  <c r="Q64" i="6"/>
  <c r="N64" i="6"/>
  <c r="K64" i="6"/>
  <c r="H64" i="6"/>
  <c r="E64" i="6"/>
  <c r="B64" i="6"/>
  <c r="B64" i="7" s="1"/>
  <c r="A64" i="6"/>
  <c r="A64" i="7" s="1"/>
  <c r="Q63" i="6"/>
  <c r="N63" i="6"/>
  <c r="K63" i="6"/>
  <c r="H63" i="6"/>
  <c r="E63" i="6"/>
  <c r="B63" i="6"/>
  <c r="B63" i="7" s="1"/>
  <c r="A63" i="6"/>
  <c r="A63" i="7" s="1"/>
  <c r="Q62" i="6"/>
  <c r="N62" i="6"/>
  <c r="K62" i="6"/>
  <c r="H62" i="6"/>
  <c r="E62" i="6"/>
  <c r="B62" i="6"/>
  <c r="B62" i="7" s="1"/>
  <c r="A62" i="6"/>
  <c r="A62" i="7" s="1"/>
  <c r="Q61" i="6"/>
  <c r="N61" i="6"/>
  <c r="K61" i="6"/>
  <c r="H61" i="6"/>
  <c r="E61" i="6"/>
  <c r="B61" i="6"/>
  <c r="B61" i="7" s="1"/>
  <c r="A61" i="6"/>
  <c r="A61" i="7" s="1"/>
  <c r="Q60" i="6"/>
  <c r="N60" i="6"/>
  <c r="K60" i="6"/>
  <c r="H60" i="6"/>
  <c r="E60" i="6"/>
  <c r="B60" i="6"/>
  <c r="B60" i="7" s="1"/>
  <c r="A60" i="6"/>
  <c r="A60" i="7" s="1"/>
  <c r="Q59" i="6"/>
  <c r="N59" i="6"/>
  <c r="K59" i="6"/>
  <c r="H59" i="6"/>
  <c r="E59" i="6"/>
  <c r="B59" i="6"/>
  <c r="B59" i="7" s="1"/>
  <c r="A59" i="6"/>
  <c r="A59" i="7" s="1"/>
  <c r="Q58" i="6"/>
  <c r="N58" i="6"/>
  <c r="K58" i="6"/>
  <c r="H58" i="6"/>
  <c r="E58" i="6"/>
  <c r="B58" i="6"/>
  <c r="B58" i="7" s="1"/>
  <c r="A58" i="6"/>
  <c r="A58" i="7" s="1"/>
  <c r="Q57" i="6"/>
  <c r="N57" i="6"/>
  <c r="K57" i="6"/>
  <c r="H57" i="6"/>
  <c r="E57" i="6"/>
  <c r="B57" i="6"/>
  <c r="B57" i="7" s="1"/>
  <c r="A57" i="6"/>
  <c r="A57" i="7" s="1"/>
  <c r="Q56" i="6"/>
  <c r="N56" i="6"/>
  <c r="K56" i="6"/>
  <c r="H56" i="6"/>
  <c r="E56" i="6"/>
  <c r="B56" i="6"/>
  <c r="B56" i="7" s="1"/>
  <c r="A56" i="6"/>
  <c r="A56" i="7" s="1"/>
  <c r="Q55" i="6"/>
  <c r="N55" i="6"/>
  <c r="K55" i="6"/>
  <c r="H55" i="6"/>
  <c r="E55" i="6"/>
  <c r="B55" i="6"/>
  <c r="B55" i="7" s="1"/>
  <c r="A55" i="6"/>
  <c r="A55" i="7" s="1"/>
  <c r="Q54" i="6"/>
  <c r="N54" i="6"/>
  <c r="K54" i="6"/>
  <c r="H54" i="6"/>
  <c r="E54" i="6"/>
  <c r="B54" i="6"/>
  <c r="B54" i="7" s="1"/>
  <c r="A54" i="6"/>
  <c r="A54" i="7" s="1"/>
  <c r="Q53" i="6"/>
  <c r="N53" i="6"/>
  <c r="K53" i="6"/>
  <c r="H53" i="6"/>
  <c r="E53" i="6"/>
  <c r="B53" i="6"/>
  <c r="B53" i="7" s="1"/>
  <c r="A53" i="6"/>
  <c r="A53" i="7" s="1"/>
  <c r="Q52" i="6"/>
  <c r="N52" i="6"/>
  <c r="K52" i="6"/>
  <c r="H52" i="6"/>
  <c r="E52" i="6"/>
  <c r="B52" i="6"/>
  <c r="B52" i="7" s="1"/>
  <c r="A52" i="6"/>
  <c r="A52" i="7" s="1"/>
  <c r="Q51" i="6"/>
  <c r="N51" i="6"/>
  <c r="K51" i="6"/>
  <c r="H51" i="6"/>
  <c r="E51" i="6"/>
  <c r="B51" i="6"/>
  <c r="B51" i="7" s="1"/>
  <c r="A51" i="6"/>
  <c r="A51" i="7" s="1"/>
  <c r="Q50" i="6"/>
  <c r="N50" i="6"/>
  <c r="K50" i="6"/>
  <c r="H50" i="6"/>
  <c r="E50" i="6"/>
  <c r="B50" i="6"/>
  <c r="B50" i="7" s="1"/>
  <c r="A50" i="6"/>
  <c r="A50" i="7" s="1"/>
  <c r="Q49" i="6"/>
  <c r="N49" i="6"/>
  <c r="K49" i="6"/>
  <c r="H49" i="6"/>
  <c r="E49" i="6"/>
  <c r="B49" i="6"/>
  <c r="B49" i="7" s="1"/>
  <c r="A49" i="6"/>
  <c r="A49" i="7" s="1"/>
  <c r="Q48" i="6"/>
  <c r="N48" i="6"/>
  <c r="K48" i="6"/>
  <c r="H48" i="6"/>
  <c r="E48" i="6"/>
  <c r="B48" i="6"/>
  <c r="B48" i="7" s="1"/>
  <c r="A48" i="6"/>
  <c r="A48" i="7" s="1"/>
  <c r="Q47" i="6"/>
  <c r="N47" i="6"/>
  <c r="K47" i="6"/>
  <c r="H47" i="6"/>
  <c r="E47" i="6"/>
  <c r="B47" i="6"/>
  <c r="B47" i="7" s="1"/>
  <c r="A47" i="6"/>
  <c r="A47" i="7" s="1"/>
  <c r="Q46" i="6"/>
  <c r="N46" i="6"/>
  <c r="K46" i="6"/>
  <c r="H46" i="6"/>
  <c r="E46" i="6"/>
  <c r="B46" i="6"/>
  <c r="B46" i="7" s="1"/>
  <c r="A46" i="6"/>
  <c r="A46" i="7" s="1"/>
  <c r="Q45" i="6"/>
  <c r="N45" i="6"/>
  <c r="K45" i="6"/>
  <c r="H45" i="6"/>
  <c r="E45" i="6"/>
  <c r="B45" i="6"/>
  <c r="B45" i="7" s="1"/>
  <c r="A45" i="6"/>
  <c r="A45" i="7" s="1"/>
  <c r="Q44" i="6"/>
  <c r="N44" i="6"/>
  <c r="K44" i="6"/>
  <c r="H44" i="6"/>
  <c r="E44" i="6"/>
  <c r="B44" i="6"/>
  <c r="B44" i="7" s="1"/>
  <c r="A44" i="6"/>
  <c r="A44" i="7" s="1"/>
  <c r="Q43" i="6"/>
  <c r="N43" i="6"/>
  <c r="K43" i="6"/>
  <c r="H43" i="6"/>
  <c r="E43" i="6"/>
  <c r="B43" i="6"/>
  <c r="B43" i="7" s="1"/>
  <c r="A43" i="6"/>
  <c r="A43" i="7" s="1"/>
  <c r="Q42" i="6"/>
  <c r="N42" i="6"/>
  <c r="K42" i="6"/>
  <c r="H42" i="6"/>
  <c r="E42" i="6"/>
  <c r="B42" i="6"/>
  <c r="B42" i="7" s="1"/>
  <c r="A42" i="6"/>
  <c r="A42" i="7" s="1"/>
  <c r="Q41" i="6"/>
  <c r="N41" i="6"/>
  <c r="K41" i="6"/>
  <c r="H41" i="6"/>
  <c r="E41" i="6"/>
  <c r="B41" i="6"/>
  <c r="B41" i="7" s="1"/>
  <c r="A41" i="6"/>
  <c r="A41" i="7" s="1"/>
  <c r="Q40" i="6"/>
  <c r="N40" i="6"/>
  <c r="K40" i="6"/>
  <c r="H40" i="6"/>
  <c r="E40" i="6"/>
  <c r="B40" i="6"/>
  <c r="B40" i="7" s="1"/>
  <c r="A40" i="6"/>
  <c r="A40" i="7" s="1"/>
  <c r="Q39" i="6"/>
  <c r="N39" i="6"/>
  <c r="K39" i="6"/>
  <c r="H39" i="6"/>
  <c r="E39" i="6"/>
  <c r="B39" i="6"/>
  <c r="B39" i="7" s="1"/>
  <c r="A39" i="6"/>
  <c r="A39" i="7" s="1"/>
  <c r="Q38" i="6"/>
  <c r="N38" i="6"/>
  <c r="K38" i="6"/>
  <c r="H38" i="6"/>
  <c r="E38" i="6"/>
  <c r="B38" i="6"/>
  <c r="B38" i="7" s="1"/>
  <c r="A38" i="6"/>
  <c r="A38" i="7" s="1"/>
  <c r="Q37" i="6"/>
  <c r="N37" i="6"/>
  <c r="K37" i="6"/>
  <c r="H37" i="6"/>
  <c r="E37" i="6"/>
  <c r="B37" i="6"/>
  <c r="B37" i="7" s="1"/>
  <c r="A37" i="6"/>
  <c r="A37" i="7" s="1"/>
  <c r="Q36" i="6"/>
  <c r="N36" i="6"/>
  <c r="K36" i="6"/>
  <c r="H36" i="6"/>
  <c r="E36" i="6"/>
  <c r="B36" i="6"/>
  <c r="B36" i="7" s="1"/>
  <c r="A36" i="6"/>
  <c r="A36" i="7" s="1"/>
  <c r="Q35" i="6"/>
  <c r="N35" i="6"/>
  <c r="K35" i="6"/>
  <c r="H35" i="6"/>
  <c r="E35" i="6"/>
  <c r="B35" i="6"/>
  <c r="B35" i="7" s="1"/>
  <c r="A35" i="6"/>
  <c r="A35" i="7" s="1"/>
  <c r="Q34" i="6"/>
  <c r="N34" i="6"/>
  <c r="K34" i="6"/>
  <c r="H34" i="6"/>
  <c r="E34" i="6"/>
  <c r="B34" i="6"/>
  <c r="B34" i="7" s="1"/>
  <c r="A34" i="6"/>
  <c r="A34" i="7" s="1"/>
  <c r="Q33" i="6"/>
  <c r="N33" i="6"/>
  <c r="K33" i="6"/>
  <c r="H33" i="6"/>
  <c r="E33" i="6"/>
  <c r="B33" i="6"/>
  <c r="B33" i="7" s="1"/>
  <c r="A33" i="6"/>
  <c r="A33" i="7" s="1"/>
  <c r="Q32" i="6"/>
  <c r="N32" i="6"/>
  <c r="K32" i="6"/>
  <c r="H32" i="6"/>
  <c r="E32" i="6"/>
  <c r="B32" i="6"/>
  <c r="B32" i="7" s="1"/>
  <c r="A32" i="6"/>
  <c r="A32" i="7" s="1"/>
  <c r="Q31" i="6"/>
  <c r="N31" i="6"/>
  <c r="K31" i="6"/>
  <c r="H31" i="6"/>
  <c r="E31" i="6"/>
  <c r="B31" i="6"/>
  <c r="B31" i="7" s="1"/>
  <c r="A31" i="6"/>
  <c r="A31" i="7" s="1"/>
  <c r="Q30" i="6"/>
  <c r="N30" i="6"/>
  <c r="K30" i="6"/>
  <c r="H30" i="6"/>
  <c r="E30" i="6"/>
  <c r="B30" i="6"/>
  <c r="B30" i="7" s="1"/>
  <c r="A30" i="6"/>
  <c r="A30" i="7" s="1"/>
  <c r="Q29" i="6"/>
  <c r="N29" i="6"/>
  <c r="K29" i="6"/>
  <c r="H29" i="6"/>
  <c r="E29" i="6"/>
  <c r="B29" i="6"/>
  <c r="B29" i="7" s="1"/>
  <c r="A29" i="6"/>
  <c r="A29" i="7" s="1"/>
  <c r="Q28" i="6"/>
  <c r="N28" i="6"/>
  <c r="K28" i="6"/>
  <c r="H28" i="6"/>
  <c r="E28" i="6"/>
  <c r="B28" i="6"/>
  <c r="B28" i="7" s="1"/>
  <c r="A28" i="6"/>
  <c r="A28" i="7" s="1"/>
  <c r="Q27" i="6"/>
  <c r="N27" i="6"/>
  <c r="K27" i="6"/>
  <c r="H27" i="6"/>
  <c r="E27" i="6"/>
  <c r="B27" i="6"/>
  <c r="B27" i="7" s="1"/>
  <c r="A27" i="6"/>
  <c r="A27" i="7" s="1"/>
  <c r="Q26" i="6"/>
  <c r="N26" i="6"/>
  <c r="K26" i="6"/>
  <c r="H26" i="6"/>
  <c r="E26" i="6"/>
  <c r="B26" i="6"/>
  <c r="B26" i="7" s="1"/>
  <c r="A26" i="6"/>
  <c r="A26" i="7" s="1"/>
  <c r="Q25" i="6"/>
  <c r="N25" i="6"/>
  <c r="K25" i="6"/>
  <c r="H25" i="6"/>
  <c r="E25" i="6"/>
  <c r="B25" i="6"/>
  <c r="B25" i="7" s="1"/>
  <c r="A25" i="6"/>
  <c r="A25" i="7" s="1"/>
  <c r="Q24" i="6"/>
  <c r="N24" i="6"/>
  <c r="K24" i="6"/>
  <c r="H24" i="6"/>
  <c r="E24" i="6"/>
  <c r="B24" i="6"/>
  <c r="B24" i="7" s="1"/>
  <c r="A24" i="6"/>
  <c r="A24" i="7" s="1"/>
  <c r="Q23" i="6"/>
  <c r="N23" i="6"/>
  <c r="K23" i="6"/>
  <c r="H23" i="6"/>
  <c r="E23" i="6"/>
  <c r="B23" i="6"/>
  <c r="B23" i="7" s="1"/>
  <c r="A23" i="6"/>
  <c r="A23" i="7" s="1"/>
  <c r="Q22" i="6"/>
  <c r="N22" i="6"/>
  <c r="K22" i="6"/>
  <c r="H22" i="6"/>
  <c r="E22" i="6"/>
  <c r="B22" i="6"/>
  <c r="B22" i="7" s="1"/>
  <c r="A22" i="6"/>
  <c r="A22" i="7" s="1"/>
  <c r="Q21" i="6"/>
  <c r="N21" i="6"/>
  <c r="K21" i="6"/>
  <c r="H21" i="6"/>
  <c r="E21" i="6"/>
  <c r="B21" i="6"/>
  <c r="B21" i="7" s="1"/>
  <c r="A21" i="6"/>
  <c r="A21" i="7" s="1"/>
  <c r="Q20" i="6"/>
  <c r="N20" i="6"/>
  <c r="K20" i="6"/>
  <c r="H20" i="6"/>
  <c r="E20" i="6"/>
  <c r="B20" i="6"/>
  <c r="B20" i="7" s="1"/>
  <c r="A20" i="6"/>
  <c r="A20" i="7" s="1"/>
  <c r="Q19" i="6"/>
  <c r="N19" i="6"/>
  <c r="K19" i="6"/>
  <c r="H19" i="6"/>
  <c r="E19" i="6"/>
  <c r="B19" i="6"/>
  <c r="B19" i="7" s="1"/>
  <c r="A19" i="6"/>
  <c r="A19" i="7" s="1"/>
  <c r="Q18" i="6"/>
  <c r="N18" i="6"/>
  <c r="K18" i="6"/>
  <c r="H18" i="6"/>
  <c r="E18" i="6"/>
  <c r="B18" i="6"/>
  <c r="B18" i="7" s="1"/>
  <c r="A18" i="6"/>
  <c r="A18" i="7" s="1"/>
  <c r="Q17" i="6"/>
  <c r="N17" i="6"/>
  <c r="K17" i="6"/>
  <c r="H17" i="6"/>
  <c r="E17" i="6"/>
  <c r="B17" i="6"/>
  <c r="B17" i="7" s="1"/>
  <c r="A17" i="6"/>
  <c r="A17" i="7" s="1"/>
  <c r="Q16" i="6"/>
  <c r="N16" i="6"/>
  <c r="K16" i="6"/>
  <c r="H16" i="6"/>
  <c r="E16" i="6"/>
  <c r="B16" i="6"/>
  <c r="B16" i="7" s="1"/>
  <c r="A16" i="6"/>
  <c r="A16" i="7" s="1"/>
  <c r="Q15" i="6"/>
  <c r="N15" i="6"/>
  <c r="K15" i="6"/>
  <c r="H15" i="6"/>
  <c r="E15" i="6"/>
  <c r="B15" i="6"/>
  <c r="B15" i="7" s="1"/>
  <c r="A15" i="6"/>
  <c r="A15" i="7" s="1"/>
  <c r="Q14" i="6"/>
  <c r="N14" i="6"/>
  <c r="K14" i="6"/>
  <c r="H14" i="6"/>
  <c r="E14" i="6"/>
  <c r="B14" i="6"/>
  <c r="B14" i="7" s="1"/>
  <c r="A14" i="6"/>
  <c r="A14" i="7" s="1"/>
  <c r="Q13" i="6"/>
  <c r="N13" i="6"/>
  <c r="K13" i="6"/>
  <c r="H13" i="6"/>
  <c r="E13" i="6"/>
  <c r="B13" i="6"/>
  <c r="B13" i="7" s="1"/>
  <c r="A13" i="6"/>
  <c r="A13" i="7" s="1"/>
  <c r="Q12" i="6"/>
  <c r="N12" i="6"/>
  <c r="K12" i="6"/>
  <c r="H12" i="6"/>
  <c r="E12" i="6"/>
  <c r="B12" i="6"/>
  <c r="B12" i="7" s="1"/>
  <c r="A12" i="6"/>
  <c r="A12" i="7" s="1"/>
  <c r="Q11" i="6"/>
  <c r="N11" i="6"/>
  <c r="K11" i="6"/>
  <c r="H11" i="6"/>
  <c r="E11" i="6"/>
  <c r="B11" i="6"/>
  <c r="B11" i="7" s="1"/>
  <c r="A11" i="6"/>
  <c r="A11" i="7" s="1"/>
  <c r="Q10" i="6"/>
  <c r="N10" i="6"/>
  <c r="K10" i="6"/>
  <c r="H10" i="6"/>
  <c r="E10" i="6"/>
  <c r="B10" i="6"/>
  <c r="B10" i="7" s="1"/>
  <c r="A10" i="6"/>
  <c r="A10" i="7" s="1"/>
  <c r="Q9" i="6"/>
  <c r="N9" i="6"/>
  <c r="K9" i="6"/>
  <c r="H9" i="6"/>
  <c r="E9" i="6"/>
  <c r="B9" i="6"/>
  <c r="B9" i="7" s="1"/>
  <c r="A9" i="6"/>
  <c r="A9" i="7" s="1"/>
  <c r="Q8" i="6"/>
  <c r="N8" i="6"/>
  <c r="K8" i="6"/>
  <c r="H8" i="6"/>
  <c r="E8" i="6"/>
  <c r="B8" i="6"/>
  <c r="B8" i="7" s="1"/>
  <c r="A8" i="6"/>
  <c r="A8" i="7" s="1"/>
  <c r="Q7" i="6"/>
  <c r="N7" i="6"/>
  <c r="K7" i="6"/>
  <c r="H7" i="6"/>
  <c r="E7" i="6"/>
  <c r="B7" i="6"/>
  <c r="B7" i="7" s="1"/>
  <c r="A7" i="6"/>
  <c r="A7" i="7" s="1"/>
  <c r="Q6" i="6"/>
  <c r="N6" i="6"/>
  <c r="K6" i="6"/>
  <c r="H6" i="6"/>
  <c r="E6" i="6"/>
  <c r="B6" i="6"/>
  <c r="B6" i="7" s="1"/>
  <c r="A6" i="6"/>
  <c r="A6" i="7" s="1"/>
  <c r="Q5" i="6"/>
  <c r="N5" i="6"/>
  <c r="K5" i="6"/>
  <c r="H5" i="6"/>
  <c r="E5" i="6"/>
  <c r="B5" i="6"/>
  <c r="B5" i="7" s="1"/>
  <c r="A5" i="6"/>
  <c r="A5" i="7" s="1"/>
  <c r="Q4" i="6"/>
  <c r="N4" i="6"/>
  <c r="K4" i="6"/>
  <c r="H4" i="6"/>
  <c r="E4" i="6"/>
  <c r="B4" i="6"/>
  <c r="B4" i="7" s="1"/>
  <c r="A4" i="6"/>
  <c r="A4" i="7" s="1"/>
  <c r="Q3" i="6"/>
  <c r="N3" i="6"/>
  <c r="K3" i="6"/>
  <c r="H3" i="6"/>
  <c r="E3" i="6"/>
  <c r="B3" i="6"/>
  <c r="B3" i="7" s="1"/>
  <c r="A3" i="6"/>
  <c r="A3" i="7" s="1"/>
  <c r="Q2" i="6"/>
  <c r="N2" i="6"/>
  <c r="K2" i="6"/>
  <c r="H2" i="6"/>
  <c r="E2" i="6"/>
  <c r="B2" i="6"/>
  <c r="B2" i="7" s="1"/>
  <c r="A2" i="6"/>
  <c r="A2" i="7" s="1"/>
  <c r="D1" i="6"/>
  <c r="AE171" i="5"/>
  <c r="D171" i="6" s="1"/>
  <c r="E171" i="6" s="1"/>
  <c r="AD171" i="5"/>
  <c r="AE170" i="5"/>
  <c r="D170" i="6" s="1"/>
  <c r="AD170" i="5"/>
  <c r="AE169" i="5"/>
  <c r="D169" i="6" s="1"/>
  <c r="AD169" i="5"/>
  <c r="J169" i="6" s="1"/>
  <c r="AE168" i="5"/>
  <c r="D168" i="6" s="1"/>
  <c r="AD168" i="5"/>
  <c r="AE167" i="5"/>
  <c r="D167" i="6" s="1"/>
  <c r="AD167" i="5"/>
  <c r="AE166" i="5"/>
  <c r="D166" i="6" s="1"/>
  <c r="AD166" i="5"/>
  <c r="AE165" i="5"/>
  <c r="D165" i="6" s="1"/>
  <c r="AD165" i="5"/>
  <c r="O165" i="6" s="1"/>
  <c r="AE164" i="5"/>
  <c r="D164" i="6" s="1"/>
  <c r="AD164" i="5"/>
  <c r="AE163" i="5"/>
  <c r="D163" i="6" s="1"/>
  <c r="AD163" i="5"/>
  <c r="J163" i="6" s="1"/>
  <c r="AE162" i="5"/>
  <c r="D162" i="6" s="1"/>
  <c r="AD162" i="5"/>
  <c r="F162" i="6" s="1"/>
  <c r="AE161" i="5"/>
  <c r="D161" i="6" s="1"/>
  <c r="AD161" i="5"/>
  <c r="AE160" i="5"/>
  <c r="D160" i="6" s="1"/>
  <c r="AD160" i="5"/>
  <c r="AE159" i="5"/>
  <c r="D159" i="6" s="1"/>
  <c r="AD159" i="5"/>
  <c r="AE158" i="5"/>
  <c r="D158" i="6" s="1"/>
  <c r="AD158" i="5"/>
  <c r="P158" i="6" s="1"/>
  <c r="AE157" i="5"/>
  <c r="D157" i="6" s="1"/>
  <c r="AD157" i="5"/>
  <c r="AE156" i="5"/>
  <c r="D156" i="6" s="1"/>
  <c r="AD156" i="5"/>
  <c r="AE155" i="5"/>
  <c r="D155" i="6" s="1"/>
  <c r="AD155" i="5"/>
  <c r="AE154" i="5"/>
  <c r="D154" i="6" s="1"/>
  <c r="AD154" i="5"/>
  <c r="AE153" i="5"/>
  <c r="D153" i="6" s="1"/>
  <c r="AD153" i="5"/>
  <c r="AE152" i="5"/>
  <c r="D152" i="6" s="1"/>
  <c r="AD152" i="5"/>
  <c r="AE151" i="5"/>
  <c r="D151" i="6" s="1"/>
  <c r="AD151" i="5"/>
  <c r="O151" i="6" s="1"/>
  <c r="AE150" i="5"/>
  <c r="D150" i="6" s="1"/>
  <c r="AD150" i="5"/>
  <c r="AE149" i="5"/>
  <c r="D149" i="6" s="1"/>
  <c r="AD149" i="5"/>
  <c r="O149" i="6" s="1"/>
  <c r="AE148" i="5"/>
  <c r="D148" i="6" s="1"/>
  <c r="AD148" i="5"/>
  <c r="AE147" i="5"/>
  <c r="D147" i="6" s="1"/>
  <c r="AD147" i="5"/>
  <c r="AE146" i="5"/>
  <c r="D146" i="6" s="1"/>
  <c r="AD146" i="5"/>
  <c r="AE145" i="5"/>
  <c r="D145" i="6" s="1"/>
  <c r="AD145" i="5"/>
  <c r="AE144" i="5"/>
  <c r="D144" i="6" s="1"/>
  <c r="AD144" i="5"/>
  <c r="AE143" i="5"/>
  <c r="D143" i="6" s="1"/>
  <c r="AD143" i="5"/>
  <c r="AE142" i="5"/>
  <c r="D142" i="6" s="1"/>
  <c r="AD142" i="5"/>
  <c r="AE141" i="5"/>
  <c r="D141" i="6" s="1"/>
  <c r="AD141" i="5"/>
  <c r="D141" i="7" s="1"/>
  <c r="AE140" i="5"/>
  <c r="D140" i="6" s="1"/>
  <c r="AD140" i="5"/>
  <c r="AE139" i="5"/>
  <c r="D139" i="6" s="1"/>
  <c r="AD139" i="5"/>
  <c r="J139" i="6" s="1"/>
  <c r="AE138" i="5"/>
  <c r="D138" i="6" s="1"/>
  <c r="AD138" i="5"/>
  <c r="AE137" i="5"/>
  <c r="D137" i="6" s="1"/>
  <c r="AD137" i="5"/>
  <c r="J137" i="6" s="1"/>
  <c r="AE136" i="5"/>
  <c r="D136" i="6" s="1"/>
  <c r="AD136" i="5"/>
  <c r="AE135" i="5"/>
  <c r="D135" i="6" s="1"/>
  <c r="AD135" i="5"/>
  <c r="AE134" i="5"/>
  <c r="D134" i="6" s="1"/>
  <c r="AD134" i="5"/>
  <c r="AE133" i="5"/>
  <c r="D133" i="6" s="1"/>
  <c r="AD133" i="5"/>
  <c r="M133" i="6" s="1"/>
  <c r="AE132" i="5"/>
  <c r="D132" i="6" s="1"/>
  <c r="AD132" i="5"/>
  <c r="AE131" i="5"/>
  <c r="D131" i="6" s="1"/>
  <c r="AD131" i="5"/>
  <c r="AE130" i="5"/>
  <c r="D130" i="6" s="1"/>
  <c r="AD130" i="5"/>
  <c r="AE129" i="5"/>
  <c r="D129" i="6" s="1"/>
  <c r="AD129" i="5"/>
  <c r="M129" i="6" s="1"/>
  <c r="AE128" i="5"/>
  <c r="D128" i="6" s="1"/>
  <c r="AD128" i="5"/>
  <c r="AE120" i="5"/>
  <c r="D120" i="6" s="1"/>
  <c r="AD120" i="5"/>
  <c r="AE119" i="5"/>
  <c r="D119" i="6" s="1"/>
  <c r="AD119" i="5"/>
  <c r="AE118" i="5"/>
  <c r="D118" i="6" s="1"/>
  <c r="AD118" i="5"/>
  <c r="R118" i="6" s="1"/>
  <c r="AE117" i="5"/>
  <c r="D117" i="6" s="1"/>
  <c r="AD117" i="5"/>
  <c r="O117" i="6" s="1"/>
  <c r="AE116" i="5"/>
  <c r="D116" i="6" s="1"/>
  <c r="AD116" i="5"/>
  <c r="AE115" i="5"/>
  <c r="D115" i="6" s="1"/>
  <c r="AD115" i="5"/>
  <c r="AE114" i="5"/>
  <c r="D114" i="6" s="1"/>
  <c r="AD114" i="5"/>
  <c r="AE113" i="5"/>
  <c r="D113" i="6" s="1"/>
  <c r="AD113" i="5"/>
  <c r="L113" i="6" s="1"/>
  <c r="AE112" i="5"/>
  <c r="D112" i="6" s="1"/>
  <c r="AD112" i="5"/>
  <c r="G112" i="6" s="1"/>
  <c r="AE111" i="5"/>
  <c r="D111" i="6" s="1"/>
  <c r="AD111" i="5"/>
  <c r="AE110" i="5"/>
  <c r="D110" i="6" s="1"/>
  <c r="AD110" i="5"/>
  <c r="I110" i="6" s="1"/>
  <c r="AE109" i="5"/>
  <c r="D109" i="6" s="1"/>
  <c r="AD109" i="5"/>
  <c r="L109" i="6" s="1"/>
  <c r="AE108" i="5"/>
  <c r="D108" i="6" s="1"/>
  <c r="AD108" i="5"/>
  <c r="S108" i="6" s="1"/>
  <c r="AE107" i="5"/>
  <c r="D107" i="6" s="1"/>
  <c r="AD107" i="5"/>
  <c r="AE106" i="5"/>
  <c r="D106" i="6" s="1"/>
  <c r="AD106" i="5"/>
  <c r="P106" i="6" s="1"/>
  <c r="AE105" i="5"/>
  <c r="D105" i="6" s="1"/>
  <c r="AD105" i="5"/>
  <c r="S105" i="6" s="1"/>
  <c r="AE104" i="5"/>
  <c r="D104" i="6" s="1"/>
  <c r="AD104" i="5"/>
  <c r="O104" i="6" s="1"/>
  <c r="AE103" i="5"/>
  <c r="D103" i="6" s="1"/>
  <c r="AD103" i="5"/>
  <c r="M103" i="6" s="1"/>
  <c r="AE102" i="5"/>
  <c r="D102" i="6" s="1"/>
  <c r="AD102" i="5"/>
  <c r="I102" i="6" s="1"/>
  <c r="AE101" i="5"/>
  <c r="D101" i="6" s="1"/>
  <c r="AD101" i="5"/>
  <c r="F101" i="6" s="1"/>
  <c r="AE100" i="5"/>
  <c r="D100" i="6" s="1"/>
  <c r="AD100" i="5"/>
  <c r="S100" i="6" s="1"/>
  <c r="AE99" i="5"/>
  <c r="D99" i="6" s="1"/>
  <c r="AD99" i="5"/>
  <c r="AE98" i="5"/>
  <c r="D98" i="6" s="1"/>
  <c r="AD98" i="5"/>
  <c r="G98" i="6" s="1"/>
  <c r="AE97" i="5"/>
  <c r="D97" i="6" s="1"/>
  <c r="AD97" i="5"/>
  <c r="J97" i="6" s="1"/>
  <c r="AE96" i="5"/>
  <c r="D96" i="6" s="1"/>
  <c r="AD96" i="5"/>
  <c r="G96" i="6" s="1"/>
  <c r="AE95" i="5"/>
  <c r="D95" i="6" s="1"/>
  <c r="AD95" i="5"/>
  <c r="F95" i="6" s="1"/>
  <c r="AE94" i="5"/>
  <c r="D94" i="6" s="1"/>
  <c r="AD94" i="5"/>
  <c r="I94" i="6" s="1"/>
  <c r="AE93" i="5"/>
  <c r="D93" i="6" s="1"/>
  <c r="AD93" i="5"/>
  <c r="L93" i="6" s="1"/>
  <c r="AE92" i="5"/>
  <c r="D92" i="6" s="1"/>
  <c r="AD92" i="5"/>
  <c r="S92" i="6" s="1"/>
  <c r="AE91" i="5"/>
  <c r="D91" i="6" s="1"/>
  <c r="AD91" i="5"/>
  <c r="M91" i="6" s="1"/>
  <c r="AE90" i="5"/>
  <c r="D90" i="6" s="1"/>
  <c r="AD90" i="5"/>
  <c r="AE89" i="5"/>
  <c r="D89" i="6" s="1"/>
  <c r="AD89" i="5"/>
  <c r="I89" i="6" s="1"/>
  <c r="AE88" i="5"/>
  <c r="D88" i="6" s="1"/>
  <c r="AD88" i="5"/>
  <c r="O88" i="6" s="1"/>
  <c r="AE87" i="5"/>
  <c r="D87" i="6" s="1"/>
  <c r="AD87" i="5"/>
  <c r="L87" i="6" s="1"/>
  <c r="AE86" i="5"/>
  <c r="D86" i="6" s="1"/>
  <c r="AD86" i="5"/>
  <c r="AE85" i="5"/>
  <c r="D85" i="6" s="1"/>
  <c r="AD85" i="5"/>
  <c r="AE84" i="5"/>
  <c r="D84" i="6" s="1"/>
  <c r="AD84" i="5"/>
  <c r="S84" i="6" s="1"/>
  <c r="AE83" i="5"/>
  <c r="D83" i="6" s="1"/>
  <c r="AD83" i="5"/>
  <c r="AE82" i="5"/>
  <c r="D82" i="6" s="1"/>
  <c r="AD82" i="5"/>
  <c r="G82" i="6" s="1"/>
  <c r="AE81" i="5"/>
  <c r="D81" i="6" s="1"/>
  <c r="AD81" i="5"/>
  <c r="R81" i="6" s="1"/>
  <c r="AE80" i="5"/>
  <c r="D80" i="6" s="1"/>
  <c r="AD80" i="5"/>
  <c r="G80" i="6" s="1"/>
  <c r="AE79" i="5"/>
  <c r="D79" i="6" s="1"/>
  <c r="AD79" i="5"/>
  <c r="I79" i="6" s="1"/>
  <c r="AE78" i="5"/>
  <c r="D78" i="6" s="1"/>
  <c r="AD78" i="5"/>
  <c r="F78" i="6" s="1"/>
  <c r="AE77" i="5"/>
  <c r="D77" i="6" s="1"/>
  <c r="AD77" i="5"/>
  <c r="I77" i="6" s="1"/>
  <c r="AE76" i="5"/>
  <c r="D76" i="6" s="1"/>
  <c r="AD76" i="5"/>
  <c r="S76" i="6" s="1"/>
  <c r="AE75" i="5"/>
  <c r="D75" i="6" s="1"/>
  <c r="AD75" i="5"/>
  <c r="S75" i="6" s="1"/>
  <c r="AE74" i="5"/>
  <c r="D74" i="6" s="1"/>
  <c r="AD74" i="5"/>
  <c r="AE73" i="5"/>
  <c r="D73" i="6" s="1"/>
  <c r="AD73" i="5"/>
  <c r="I73" i="6" s="1"/>
  <c r="AE72" i="5"/>
  <c r="D72" i="6" s="1"/>
  <c r="AD72" i="5"/>
  <c r="O72" i="6" s="1"/>
  <c r="AE71" i="5"/>
  <c r="D71" i="6" s="1"/>
  <c r="AD71" i="5"/>
  <c r="I71" i="6" s="1"/>
  <c r="AE70" i="5"/>
  <c r="D70" i="6" s="1"/>
  <c r="AD70" i="5"/>
  <c r="AE69" i="5"/>
  <c r="D69" i="6" s="1"/>
  <c r="AD69" i="5"/>
  <c r="O69" i="6" s="1"/>
  <c r="AE68" i="5"/>
  <c r="D68" i="6" s="1"/>
  <c r="AD68" i="5"/>
  <c r="S68" i="6" s="1"/>
  <c r="AE67" i="5"/>
  <c r="D67" i="6" s="1"/>
  <c r="AD67" i="5"/>
  <c r="S67" i="6" s="1"/>
  <c r="AE66" i="5"/>
  <c r="D66" i="6" s="1"/>
  <c r="AD66" i="5"/>
  <c r="M66" i="6" s="1"/>
  <c r="AE65" i="5"/>
  <c r="D65" i="6" s="1"/>
  <c r="AD65" i="5"/>
  <c r="J65" i="6" s="1"/>
  <c r="AE64" i="5"/>
  <c r="D64" i="6" s="1"/>
  <c r="AD64" i="5"/>
  <c r="G64" i="6" s="1"/>
  <c r="AE63" i="5"/>
  <c r="D63" i="6" s="1"/>
  <c r="AD63" i="5"/>
  <c r="G63" i="6" s="1"/>
  <c r="AE62" i="5"/>
  <c r="D62" i="6" s="1"/>
  <c r="AD62" i="5"/>
  <c r="G62" i="6" s="1"/>
  <c r="AE61" i="5"/>
  <c r="D61" i="6" s="1"/>
  <c r="AD61" i="5"/>
  <c r="J61" i="6" s="1"/>
  <c r="AE60" i="5"/>
  <c r="D60" i="6" s="1"/>
  <c r="AD60" i="5"/>
  <c r="D60" i="7" s="1"/>
  <c r="R60" i="7" s="1"/>
  <c r="AE59" i="5"/>
  <c r="D59" i="6" s="1"/>
  <c r="AD59" i="5"/>
  <c r="D59" i="7" s="1"/>
  <c r="V59" i="7" s="1"/>
  <c r="AE58" i="5"/>
  <c r="D58" i="6" s="1"/>
  <c r="AD58" i="5"/>
  <c r="I58" i="6" s="1"/>
  <c r="AE57" i="5"/>
  <c r="D57" i="6" s="1"/>
  <c r="AD57" i="5"/>
  <c r="R57" i="6" s="1"/>
  <c r="AE56" i="5"/>
  <c r="D56" i="6" s="1"/>
  <c r="AD56" i="5"/>
  <c r="L56" i="6" s="1"/>
  <c r="AE55" i="5"/>
  <c r="D55" i="6" s="1"/>
  <c r="AD55" i="5"/>
  <c r="AE54" i="5"/>
  <c r="D54" i="6" s="1"/>
  <c r="AD54" i="5"/>
  <c r="S54" i="6" s="1"/>
  <c r="AE53" i="5"/>
  <c r="D53" i="6" s="1"/>
  <c r="AD53" i="5"/>
  <c r="G53" i="6" s="1"/>
  <c r="AE52" i="5"/>
  <c r="D52" i="6" s="1"/>
  <c r="AD52" i="5"/>
  <c r="M52" i="6" s="1"/>
  <c r="AE51" i="5"/>
  <c r="D51" i="6" s="1"/>
  <c r="AD51" i="5"/>
  <c r="P51" i="6" s="1"/>
  <c r="AE50" i="5"/>
  <c r="D50" i="6" s="1"/>
  <c r="AD50" i="5"/>
  <c r="S50" i="6" s="1"/>
  <c r="AE49" i="5"/>
  <c r="D49" i="6" s="1"/>
  <c r="AD49" i="5"/>
  <c r="J49" i="6" s="1"/>
  <c r="AE48" i="5"/>
  <c r="D48" i="6" s="1"/>
  <c r="AD48" i="5"/>
  <c r="P48" i="6" s="1"/>
  <c r="AE47" i="5"/>
  <c r="D47" i="6" s="1"/>
  <c r="AD47" i="5"/>
  <c r="AE46" i="5"/>
  <c r="D46" i="6" s="1"/>
  <c r="AD46" i="5"/>
  <c r="AE45" i="5"/>
  <c r="D45" i="6" s="1"/>
  <c r="AD45" i="5"/>
  <c r="AE44" i="5"/>
  <c r="D44" i="6" s="1"/>
  <c r="AD44" i="5"/>
  <c r="AE43" i="5"/>
  <c r="D43" i="6" s="1"/>
  <c r="AD43" i="5"/>
  <c r="AE42" i="5"/>
  <c r="D42" i="6" s="1"/>
  <c r="AD42" i="5"/>
  <c r="AE41" i="5"/>
  <c r="D41" i="6" s="1"/>
  <c r="AD41" i="5"/>
  <c r="AE40" i="5"/>
  <c r="D40" i="6" s="1"/>
  <c r="AD40" i="5"/>
  <c r="AE39" i="5"/>
  <c r="D39" i="6" s="1"/>
  <c r="AD39" i="5"/>
  <c r="AE38" i="5"/>
  <c r="D38" i="6" s="1"/>
  <c r="AD38" i="5"/>
  <c r="AE37" i="5"/>
  <c r="D37" i="6" s="1"/>
  <c r="AD37" i="5"/>
  <c r="AE36" i="5"/>
  <c r="D36" i="6" s="1"/>
  <c r="AD36" i="5"/>
  <c r="AE35" i="5"/>
  <c r="D35" i="6" s="1"/>
  <c r="AD35" i="5"/>
  <c r="AE34" i="5"/>
  <c r="D34" i="6" s="1"/>
  <c r="AD34" i="5"/>
  <c r="D34" i="7" s="1"/>
  <c r="AE33" i="5"/>
  <c r="D33" i="6" s="1"/>
  <c r="AD33" i="5"/>
  <c r="AE32" i="5"/>
  <c r="D32" i="6" s="1"/>
  <c r="AD32" i="5"/>
  <c r="AE31" i="5"/>
  <c r="D31" i="6" s="1"/>
  <c r="AD31" i="5"/>
  <c r="D31" i="7" s="1"/>
  <c r="AE30" i="5"/>
  <c r="D30" i="6" s="1"/>
  <c r="AD30" i="5"/>
  <c r="D30" i="7" s="1"/>
  <c r="AE29" i="5"/>
  <c r="D29" i="6" s="1"/>
  <c r="AD29" i="5"/>
  <c r="AE28" i="5"/>
  <c r="D28" i="6" s="1"/>
  <c r="AD28" i="5"/>
  <c r="AE27" i="5"/>
  <c r="D27" i="6" s="1"/>
  <c r="AD27" i="5"/>
  <c r="D27" i="7" s="1"/>
  <c r="AE26" i="5"/>
  <c r="D26" i="6" s="1"/>
  <c r="AD26" i="5"/>
  <c r="AE25" i="5"/>
  <c r="D25" i="6" s="1"/>
  <c r="AD25" i="5"/>
  <c r="AE24" i="5"/>
  <c r="D24" i="6" s="1"/>
  <c r="AD24" i="5"/>
  <c r="AE23" i="5"/>
  <c r="D23" i="6" s="1"/>
  <c r="AD23" i="5"/>
  <c r="AE22" i="5"/>
  <c r="D22" i="6" s="1"/>
  <c r="AD22" i="5"/>
  <c r="AE21" i="5"/>
  <c r="D21" i="6" s="1"/>
  <c r="AD21" i="5"/>
  <c r="AE20" i="5"/>
  <c r="D20" i="6" s="1"/>
  <c r="AD20" i="5"/>
  <c r="AE19" i="5"/>
  <c r="D19" i="6" s="1"/>
  <c r="AD19" i="5"/>
  <c r="AE18" i="5"/>
  <c r="D18" i="6" s="1"/>
  <c r="AD18" i="5"/>
  <c r="AE17" i="5"/>
  <c r="D17" i="6" s="1"/>
  <c r="AD17" i="5"/>
  <c r="AE16" i="5"/>
  <c r="D16" i="6" s="1"/>
  <c r="AD16" i="5"/>
  <c r="AE15" i="5"/>
  <c r="D15" i="6" s="1"/>
  <c r="AD15" i="5"/>
  <c r="AE14" i="5"/>
  <c r="D14" i="6" s="1"/>
  <c r="AD14" i="5"/>
  <c r="AE13" i="5"/>
  <c r="D13" i="6" s="1"/>
  <c r="AD13" i="5"/>
  <c r="AE12" i="5"/>
  <c r="D12" i="6" s="1"/>
  <c r="AD12" i="5"/>
  <c r="AE11" i="5"/>
  <c r="D11" i="6" s="1"/>
  <c r="AD11" i="5"/>
  <c r="D11" i="7" s="1"/>
  <c r="AE10" i="5"/>
  <c r="D10" i="6" s="1"/>
  <c r="AD10" i="5"/>
  <c r="D10" i="7" s="1"/>
  <c r="AE9" i="5"/>
  <c r="D9" i="6" s="1"/>
  <c r="AD9" i="5"/>
  <c r="AE8" i="5"/>
  <c r="D8" i="6" s="1"/>
  <c r="AD8" i="5"/>
  <c r="AE7" i="5"/>
  <c r="D7" i="6" s="1"/>
  <c r="AD7" i="5"/>
  <c r="AE6" i="5"/>
  <c r="D6" i="6" s="1"/>
  <c r="AD6" i="5"/>
  <c r="AE5" i="5"/>
  <c r="D5" i="6" s="1"/>
  <c r="AD5" i="5"/>
  <c r="AE4" i="5"/>
  <c r="D4" i="6" s="1"/>
  <c r="AD4" i="5"/>
  <c r="AE3" i="5"/>
  <c r="D3" i="6" s="1"/>
  <c r="AD3" i="5"/>
  <c r="AE2" i="5"/>
  <c r="D2" i="6" s="1"/>
  <c r="AD2" i="5"/>
  <c r="I2" i="6" s="1"/>
  <c r="AC2" i="5"/>
  <c r="G195" i="3"/>
  <c r="F195" i="3"/>
  <c r="D195" i="3"/>
  <c r="B195" i="3"/>
  <c r="A195" i="3"/>
  <c r="G194" i="3"/>
  <c r="F194" i="3"/>
  <c r="D194" i="3"/>
  <c r="B194" i="3"/>
  <c r="A194" i="3"/>
  <c r="G193" i="3"/>
  <c r="F193" i="3"/>
  <c r="D193" i="3"/>
  <c r="B193" i="3"/>
  <c r="A193" i="3"/>
  <c r="G192" i="3"/>
  <c r="F192" i="3"/>
  <c r="D192" i="3"/>
  <c r="B192" i="3"/>
  <c r="A192" i="3"/>
  <c r="G191" i="3"/>
  <c r="F191" i="3"/>
  <c r="D191" i="3"/>
  <c r="B191" i="3"/>
  <c r="A191" i="3"/>
  <c r="G190" i="3"/>
  <c r="F190" i="3"/>
  <c r="D190" i="3"/>
  <c r="B190" i="3"/>
  <c r="A190" i="3"/>
  <c r="G189" i="3"/>
  <c r="F189" i="3"/>
  <c r="D189" i="3"/>
  <c r="B189" i="3"/>
  <c r="A189" i="3"/>
  <c r="G188" i="3"/>
  <c r="F188" i="3"/>
  <c r="D188" i="3"/>
  <c r="B188" i="3"/>
  <c r="A188" i="3"/>
  <c r="G187" i="3"/>
  <c r="F187" i="3"/>
  <c r="D187" i="3"/>
  <c r="B187" i="3"/>
  <c r="A187" i="3"/>
  <c r="G186" i="3"/>
  <c r="F186" i="3"/>
  <c r="D186" i="3"/>
  <c r="B186" i="3"/>
  <c r="A186" i="3"/>
  <c r="G185" i="3"/>
  <c r="F185" i="3"/>
  <c r="D185" i="3"/>
  <c r="B185" i="3"/>
  <c r="A185" i="3"/>
  <c r="G184" i="3"/>
  <c r="F184" i="3"/>
  <c r="D184" i="3"/>
  <c r="B184" i="3"/>
  <c r="A184" i="3"/>
  <c r="G183" i="3"/>
  <c r="F183" i="3"/>
  <c r="D183" i="3"/>
  <c r="B183" i="3"/>
  <c r="A183" i="3"/>
  <c r="G182" i="3"/>
  <c r="F182" i="3"/>
  <c r="D182" i="3"/>
  <c r="B182" i="3"/>
  <c r="A182" i="3"/>
  <c r="G181" i="3"/>
  <c r="F181" i="3"/>
  <c r="D181" i="3"/>
  <c r="B181" i="3"/>
  <c r="A181" i="3"/>
  <c r="G180" i="3"/>
  <c r="F180" i="3"/>
  <c r="D180" i="3"/>
  <c r="B180" i="3"/>
  <c r="A180" i="3"/>
  <c r="G179" i="3"/>
  <c r="F179" i="3"/>
  <c r="D179" i="3"/>
  <c r="B179" i="3"/>
  <c r="A179" i="3"/>
  <c r="G178" i="3"/>
  <c r="F178" i="3"/>
  <c r="D178" i="3"/>
  <c r="B178" i="3"/>
  <c r="A178" i="3"/>
  <c r="G177" i="3"/>
  <c r="F177" i="3"/>
  <c r="D177" i="3"/>
  <c r="B177" i="3"/>
  <c r="A177" i="3"/>
  <c r="G176" i="3"/>
  <c r="F176" i="3"/>
  <c r="D176" i="3"/>
  <c r="B176" i="3"/>
  <c r="A176" i="3"/>
  <c r="G175" i="3"/>
  <c r="F175" i="3"/>
  <c r="D175" i="3"/>
  <c r="B175" i="3"/>
  <c r="A175" i="3"/>
  <c r="G174" i="3"/>
  <c r="F174" i="3"/>
  <c r="D174" i="3"/>
  <c r="B174" i="3"/>
  <c r="A174" i="3"/>
  <c r="G173" i="3"/>
  <c r="F173" i="3"/>
  <c r="D173" i="3"/>
  <c r="B173" i="3"/>
  <c r="A173" i="3"/>
  <c r="G172" i="3"/>
  <c r="F172" i="3"/>
  <c r="D172" i="3"/>
  <c r="B172" i="3"/>
  <c r="A172" i="3"/>
  <c r="G171" i="3"/>
  <c r="F171" i="3"/>
  <c r="D171" i="3"/>
  <c r="B171" i="3"/>
  <c r="A171" i="3"/>
  <c r="G170" i="3"/>
  <c r="F170" i="3"/>
  <c r="D170" i="3"/>
  <c r="B170" i="3"/>
  <c r="A170" i="3"/>
  <c r="G169" i="3"/>
  <c r="F169" i="3"/>
  <c r="D169" i="3"/>
  <c r="B169" i="3"/>
  <c r="A169" i="3"/>
  <c r="G168" i="3"/>
  <c r="F168" i="3"/>
  <c r="D168" i="3"/>
  <c r="B168" i="3"/>
  <c r="A168" i="3"/>
  <c r="G167" i="3"/>
  <c r="F167" i="3"/>
  <c r="D167" i="3"/>
  <c r="B167" i="3"/>
  <c r="A167" i="3"/>
  <c r="G166" i="3"/>
  <c r="F166" i="3"/>
  <c r="D166" i="3"/>
  <c r="B166" i="3"/>
  <c r="A166" i="3"/>
  <c r="G165" i="3"/>
  <c r="F165" i="3"/>
  <c r="D165" i="3"/>
  <c r="B165" i="3"/>
  <c r="A165" i="3"/>
  <c r="G164" i="3"/>
  <c r="F164" i="3"/>
  <c r="D164" i="3"/>
  <c r="B164" i="3"/>
  <c r="A164" i="3"/>
  <c r="G163" i="3"/>
  <c r="F163" i="3"/>
  <c r="D163" i="3"/>
  <c r="B163" i="3"/>
  <c r="A163" i="3"/>
  <c r="G162" i="3"/>
  <c r="F162" i="3"/>
  <c r="D162" i="3"/>
  <c r="B162" i="3"/>
  <c r="A162" i="3"/>
  <c r="G161" i="3"/>
  <c r="F161" i="3"/>
  <c r="D161" i="3"/>
  <c r="B161" i="3"/>
  <c r="A161" i="3"/>
  <c r="G160" i="3"/>
  <c r="F160" i="3"/>
  <c r="D160" i="3"/>
  <c r="B160" i="3"/>
  <c r="A160" i="3"/>
  <c r="G159" i="3"/>
  <c r="F159" i="3"/>
  <c r="D159" i="3"/>
  <c r="B159" i="3"/>
  <c r="A159" i="3"/>
  <c r="G158" i="3"/>
  <c r="F158" i="3"/>
  <c r="D158" i="3"/>
  <c r="B158" i="3"/>
  <c r="A158" i="3"/>
  <c r="G157" i="3"/>
  <c r="F157" i="3"/>
  <c r="D157" i="3"/>
  <c r="B157" i="3"/>
  <c r="A157" i="3"/>
  <c r="G156" i="3"/>
  <c r="F156" i="3"/>
  <c r="D156" i="3"/>
  <c r="B156" i="3"/>
  <c r="A156" i="3"/>
  <c r="G155" i="3"/>
  <c r="F155" i="3"/>
  <c r="D155" i="3"/>
  <c r="B155" i="3"/>
  <c r="A155" i="3"/>
  <c r="G154" i="3"/>
  <c r="F154" i="3"/>
  <c r="D154" i="3"/>
  <c r="B154" i="3"/>
  <c r="A154" i="3"/>
  <c r="G153" i="3"/>
  <c r="F153" i="3"/>
  <c r="D153" i="3"/>
  <c r="B153" i="3"/>
  <c r="A153" i="3"/>
  <c r="G152" i="3"/>
  <c r="F152" i="3"/>
  <c r="D152" i="3"/>
  <c r="B152" i="3"/>
  <c r="A152" i="3"/>
  <c r="G151" i="3"/>
  <c r="F151" i="3"/>
  <c r="D151" i="3"/>
  <c r="B151" i="3"/>
  <c r="A151" i="3"/>
  <c r="G150" i="3"/>
  <c r="F150" i="3"/>
  <c r="D150" i="3"/>
  <c r="B150" i="3"/>
  <c r="A150" i="3"/>
  <c r="G149" i="3"/>
  <c r="F149" i="3"/>
  <c r="D149" i="3"/>
  <c r="B149" i="3"/>
  <c r="A149" i="3"/>
  <c r="G148" i="3"/>
  <c r="F148" i="3"/>
  <c r="D148" i="3"/>
  <c r="B148" i="3"/>
  <c r="A148" i="3"/>
  <c r="G147" i="3"/>
  <c r="F147" i="3"/>
  <c r="D147" i="3"/>
  <c r="B147" i="3"/>
  <c r="A147" i="3"/>
  <c r="G146" i="3"/>
  <c r="F146" i="3"/>
  <c r="D146" i="3"/>
  <c r="B146" i="3"/>
  <c r="A146" i="3"/>
  <c r="G145" i="3"/>
  <c r="F145" i="3"/>
  <c r="D145" i="3"/>
  <c r="B145" i="3"/>
  <c r="A145" i="3"/>
  <c r="G144" i="3"/>
  <c r="F144" i="3"/>
  <c r="CD144" i="3" s="1"/>
  <c r="D144" i="3"/>
  <c r="B144" i="3"/>
  <c r="A144" i="3"/>
  <c r="G143" i="3"/>
  <c r="F143" i="3"/>
  <c r="D143" i="3"/>
  <c r="B143" i="3"/>
  <c r="A143" i="3"/>
  <c r="G142" i="3"/>
  <c r="F142" i="3"/>
  <c r="D142" i="3"/>
  <c r="B142" i="3"/>
  <c r="A142" i="3"/>
  <c r="G141" i="3"/>
  <c r="F141" i="3"/>
  <c r="D141" i="3"/>
  <c r="B141" i="3"/>
  <c r="A141" i="3"/>
  <c r="G140" i="3"/>
  <c r="F140" i="3"/>
  <c r="D140" i="3"/>
  <c r="B140" i="3"/>
  <c r="A140" i="3"/>
  <c r="G139" i="3"/>
  <c r="F139" i="3"/>
  <c r="D139" i="3"/>
  <c r="B139" i="3"/>
  <c r="A139" i="3"/>
  <c r="G138" i="3"/>
  <c r="F138" i="3"/>
  <c r="D138" i="3"/>
  <c r="B138" i="3"/>
  <c r="A138" i="3"/>
  <c r="G137" i="3"/>
  <c r="F137" i="3"/>
  <c r="D137" i="3"/>
  <c r="B137" i="3"/>
  <c r="A137" i="3"/>
  <c r="G136" i="3"/>
  <c r="F136" i="3"/>
  <c r="D136" i="3"/>
  <c r="B136" i="3"/>
  <c r="A136" i="3"/>
  <c r="G135" i="3"/>
  <c r="F135" i="3"/>
  <c r="D135" i="3"/>
  <c r="B135" i="3"/>
  <c r="A135" i="3"/>
  <c r="G134" i="3"/>
  <c r="F134" i="3"/>
  <c r="D134" i="3"/>
  <c r="B134" i="3"/>
  <c r="A134" i="3"/>
  <c r="G133" i="3"/>
  <c r="F133" i="3"/>
  <c r="D133" i="3"/>
  <c r="B133" i="3"/>
  <c r="A133" i="3"/>
  <c r="G132" i="3"/>
  <c r="F132" i="3"/>
  <c r="D132" i="3"/>
  <c r="B132" i="3"/>
  <c r="A132" i="3"/>
  <c r="G131" i="3"/>
  <c r="F131" i="3"/>
  <c r="D131" i="3"/>
  <c r="B131" i="3"/>
  <c r="A131" i="3"/>
  <c r="G130" i="3"/>
  <c r="F130" i="3"/>
  <c r="D130" i="3"/>
  <c r="B130" i="3"/>
  <c r="A130" i="3"/>
  <c r="G129" i="3"/>
  <c r="F129" i="3"/>
  <c r="D129" i="3"/>
  <c r="B129" i="3"/>
  <c r="A129" i="3"/>
  <c r="G128" i="3"/>
  <c r="F128" i="3"/>
  <c r="D128" i="3"/>
  <c r="B128" i="3"/>
  <c r="A128" i="3"/>
  <c r="G127" i="3"/>
  <c r="F127" i="3"/>
  <c r="D127" i="3"/>
  <c r="B127" i="3"/>
  <c r="A127" i="3"/>
  <c r="G126" i="3"/>
  <c r="F126" i="3"/>
  <c r="D126" i="3"/>
  <c r="B126" i="3"/>
  <c r="A126" i="3"/>
  <c r="G125" i="3"/>
  <c r="F125" i="3"/>
  <c r="D125" i="3"/>
  <c r="B125" i="3"/>
  <c r="A125" i="3"/>
  <c r="G124" i="3"/>
  <c r="F124" i="3"/>
  <c r="D124" i="3"/>
  <c r="B124" i="3"/>
  <c r="A124" i="3"/>
  <c r="G123" i="3"/>
  <c r="F123" i="3"/>
  <c r="D123" i="3"/>
  <c r="B123" i="3"/>
  <c r="A123" i="3"/>
  <c r="G122" i="3"/>
  <c r="F122" i="3"/>
  <c r="D122" i="3"/>
  <c r="B122" i="3"/>
  <c r="A122" i="3"/>
  <c r="G121" i="3"/>
  <c r="F121" i="3"/>
  <c r="D121" i="3"/>
  <c r="B121" i="3"/>
  <c r="A121" i="3"/>
  <c r="G120" i="3"/>
  <c r="F120" i="3"/>
  <c r="D120" i="3"/>
  <c r="B120" i="3"/>
  <c r="A120" i="3"/>
  <c r="G119" i="3"/>
  <c r="F119" i="3"/>
  <c r="D119" i="3"/>
  <c r="B119" i="3"/>
  <c r="A119" i="3"/>
  <c r="G118" i="3"/>
  <c r="F118" i="3"/>
  <c r="D118" i="3"/>
  <c r="B118" i="3"/>
  <c r="A118" i="3"/>
  <c r="G117" i="3"/>
  <c r="F117" i="3"/>
  <c r="D117" i="3"/>
  <c r="B117" i="3"/>
  <c r="A117" i="3"/>
  <c r="G116" i="3"/>
  <c r="F116" i="3"/>
  <c r="D116" i="3"/>
  <c r="B116" i="3"/>
  <c r="A116" i="3"/>
  <c r="G115" i="3"/>
  <c r="F115" i="3"/>
  <c r="D115" i="3"/>
  <c r="B115" i="3"/>
  <c r="A115" i="3"/>
  <c r="G114" i="3"/>
  <c r="F114" i="3"/>
  <c r="D114" i="3"/>
  <c r="B114" i="3"/>
  <c r="A114" i="3"/>
  <c r="G113" i="3"/>
  <c r="F113" i="3"/>
  <c r="D113" i="3"/>
  <c r="B113" i="3"/>
  <c r="A113" i="3"/>
  <c r="G112" i="3"/>
  <c r="F112" i="3"/>
  <c r="D112" i="3"/>
  <c r="B112" i="3"/>
  <c r="A112" i="3"/>
  <c r="G111" i="3"/>
  <c r="BR111" i="3" s="1"/>
  <c r="F111" i="3"/>
  <c r="D111" i="3"/>
  <c r="B111" i="3"/>
  <c r="A111" i="3"/>
  <c r="G110" i="3"/>
  <c r="F110" i="3"/>
  <c r="D110" i="3"/>
  <c r="B110" i="3"/>
  <c r="A110" i="3"/>
  <c r="G109" i="3"/>
  <c r="F109" i="3"/>
  <c r="D109" i="3"/>
  <c r="B109" i="3"/>
  <c r="A109" i="3"/>
  <c r="G108" i="3"/>
  <c r="F108" i="3"/>
  <c r="D108" i="3"/>
  <c r="B108" i="3"/>
  <c r="A108" i="3"/>
  <c r="G107" i="3"/>
  <c r="F107" i="3"/>
  <c r="D107" i="3"/>
  <c r="B107" i="3"/>
  <c r="A107" i="3"/>
  <c r="G106" i="3"/>
  <c r="F106" i="3"/>
  <c r="D106" i="3"/>
  <c r="B106" i="3"/>
  <c r="A106" i="3"/>
  <c r="G105" i="3"/>
  <c r="F105" i="3"/>
  <c r="D105" i="3"/>
  <c r="B105" i="3"/>
  <c r="A105" i="3"/>
  <c r="G104" i="3"/>
  <c r="F104" i="3"/>
  <c r="D104" i="3"/>
  <c r="B104" i="3"/>
  <c r="A104" i="3"/>
  <c r="G103" i="3"/>
  <c r="F103" i="3"/>
  <c r="D103" i="3"/>
  <c r="B103" i="3"/>
  <c r="A103" i="3"/>
  <c r="G102" i="3"/>
  <c r="F102" i="3"/>
  <c r="D102" i="3"/>
  <c r="B102" i="3"/>
  <c r="A102" i="3"/>
  <c r="G101" i="3"/>
  <c r="F101" i="3"/>
  <c r="D101" i="3"/>
  <c r="B101" i="3"/>
  <c r="A101" i="3"/>
  <c r="G100" i="3"/>
  <c r="F100" i="3"/>
  <c r="D100" i="3"/>
  <c r="B100" i="3"/>
  <c r="A100" i="3"/>
  <c r="G99" i="3"/>
  <c r="F99" i="3"/>
  <c r="D99" i="3"/>
  <c r="B99" i="3"/>
  <c r="A99" i="3"/>
  <c r="G98" i="3"/>
  <c r="F98" i="3"/>
  <c r="D98" i="3"/>
  <c r="B98" i="3"/>
  <c r="A98" i="3"/>
  <c r="G97" i="3"/>
  <c r="F97" i="3"/>
  <c r="D97" i="3"/>
  <c r="B97" i="3"/>
  <c r="A97" i="3"/>
  <c r="G96" i="3"/>
  <c r="F96" i="3"/>
  <c r="D96" i="3"/>
  <c r="B96" i="3"/>
  <c r="A96" i="3"/>
  <c r="G95" i="3"/>
  <c r="F95" i="3"/>
  <c r="D95" i="3"/>
  <c r="B95" i="3"/>
  <c r="A95" i="3"/>
  <c r="G94" i="3"/>
  <c r="F94" i="3"/>
  <c r="D94" i="3"/>
  <c r="B94" i="3"/>
  <c r="A94" i="3"/>
  <c r="G93" i="3"/>
  <c r="F93" i="3"/>
  <c r="D93" i="3"/>
  <c r="B93" i="3"/>
  <c r="A93" i="3"/>
  <c r="G92" i="3"/>
  <c r="F92" i="3"/>
  <c r="D92" i="3"/>
  <c r="B92" i="3"/>
  <c r="A92" i="3"/>
  <c r="G91" i="3"/>
  <c r="F91" i="3"/>
  <c r="D91" i="3"/>
  <c r="BR91" i="3" s="1"/>
  <c r="B91" i="3"/>
  <c r="A91" i="3"/>
  <c r="G90" i="3"/>
  <c r="F90" i="3"/>
  <c r="D90" i="3"/>
  <c r="B90" i="3"/>
  <c r="A90" i="3"/>
  <c r="G89" i="3"/>
  <c r="F89" i="3"/>
  <c r="D89" i="3"/>
  <c r="BR89" i="3" s="1"/>
  <c r="B89" i="3"/>
  <c r="A89" i="3"/>
  <c r="G88" i="3"/>
  <c r="F88" i="3"/>
  <c r="D88" i="3"/>
  <c r="B88" i="3"/>
  <c r="A88" i="3"/>
  <c r="G87" i="3"/>
  <c r="F87" i="3"/>
  <c r="D87" i="3"/>
  <c r="B87" i="3"/>
  <c r="A87" i="3"/>
  <c r="G86" i="3"/>
  <c r="F86" i="3"/>
  <c r="D86" i="3"/>
  <c r="B86" i="3"/>
  <c r="A86" i="3"/>
  <c r="G85" i="3"/>
  <c r="F85" i="3"/>
  <c r="D85" i="3"/>
  <c r="B85" i="3"/>
  <c r="A85" i="3"/>
  <c r="G84" i="3"/>
  <c r="F84" i="3"/>
  <c r="D84" i="3"/>
  <c r="B84" i="3"/>
  <c r="A84" i="3"/>
  <c r="G83" i="3"/>
  <c r="F83" i="3"/>
  <c r="D83" i="3"/>
  <c r="B83" i="3"/>
  <c r="A83" i="3"/>
  <c r="G82" i="3"/>
  <c r="F82" i="3"/>
  <c r="D82" i="3"/>
  <c r="B82" i="3"/>
  <c r="A82" i="3"/>
  <c r="G81" i="3"/>
  <c r="F81" i="3"/>
  <c r="D81" i="3"/>
  <c r="B81" i="3"/>
  <c r="A81" i="3"/>
  <c r="G80" i="3"/>
  <c r="F80" i="3"/>
  <c r="D80" i="3"/>
  <c r="B80" i="3"/>
  <c r="A80" i="3"/>
  <c r="G79" i="3"/>
  <c r="F79" i="3"/>
  <c r="D79" i="3"/>
  <c r="B79" i="3"/>
  <c r="A79" i="3"/>
  <c r="G78" i="3"/>
  <c r="F78" i="3"/>
  <c r="D78" i="3"/>
  <c r="B78" i="3"/>
  <c r="A78" i="3"/>
  <c r="G77" i="3"/>
  <c r="F77" i="3"/>
  <c r="D77" i="3"/>
  <c r="B77" i="3"/>
  <c r="A77" i="3"/>
  <c r="G76" i="3"/>
  <c r="F76" i="3"/>
  <c r="D76" i="3"/>
  <c r="B76" i="3"/>
  <c r="A76" i="3"/>
  <c r="G75" i="3"/>
  <c r="F75" i="3"/>
  <c r="D75" i="3"/>
  <c r="B75" i="3"/>
  <c r="A75" i="3"/>
  <c r="G74" i="3"/>
  <c r="F74" i="3"/>
  <c r="D74" i="3"/>
  <c r="B74" i="3"/>
  <c r="A74" i="3"/>
  <c r="G73" i="3"/>
  <c r="F73" i="3"/>
  <c r="D73" i="3"/>
  <c r="B73" i="3"/>
  <c r="A73" i="3"/>
  <c r="G72" i="3"/>
  <c r="F72" i="3"/>
  <c r="D72" i="3"/>
  <c r="B72" i="3"/>
  <c r="A72" i="3"/>
  <c r="G71" i="3"/>
  <c r="F71" i="3"/>
  <c r="D71" i="3"/>
  <c r="B71" i="3"/>
  <c r="A71" i="3"/>
  <c r="G70" i="3"/>
  <c r="F70" i="3"/>
  <c r="D70" i="3"/>
  <c r="B70" i="3"/>
  <c r="A70" i="3"/>
  <c r="G69" i="3"/>
  <c r="F69" i="3"/>
  <c r="D69" i="3"/>
  <c r="B69" i="3"/>
  <c r="A69" i="3"/>
  <c r="G68" i="3"/>
  <c r="F68" i="3"/>
  <c r="D68" i="3"/>
  <c r="B68" i="3"/>
  <c r="A68" i="3"/>
  <c r="G67" i="3"/>
  <c r="F67" i="3"/>
  <c r="D67" i="3"/>
  <c r="B67" i="3"/>
  <c r="A67" i="3"/>
  <c r="G66" i="3"/>
  <c r="F66" i="3"/>
  <c r="D66" i="3"/>
  <c r="B66" i="3"/>
  <c r="A66" i="3"/>
  <c r="G65" i="3"/>
  <c r="F65" i="3"/>
  <c r="D65" i="3"/>
  <c r="B65" i="3"/>
  <c r="A65" i="3"/>
  <c r="G64" i="3"/>
  <c r="F64" i="3"/>
  <c r="D64" i="3"/>
  <c r="B64" i="3"/>
  <c r="A64" i="3"/>
  <c r="G63" i="3"/>
  <c r="F63" i="3"/>
  <c r="D63" i="3"/>
  <c r="B63" i="3"/>
  <c r="A63" i="3"/>
  <c r="G62" i="3"/>
  <c r="F62" i="3"/>
  <c r="D62" i="3"/>
  <c r="B62" i="3"/>
  <c r="A62" i="3"/>
  <c r="G61" i="3"/>
  <c r="F61" i="3"/>
  <c r="D61" i="3"/>
  <c r="B61" i="3"/>
  <c r="A61" i="3"/>
  <c r="G60" i="3"/>
  <c r="F60" i="3"/>
  <c r="D60" i="3"/>
  <c r="B60" i="3"/>
  <c r="A60" i="3"/>
  <c r="G59" i="3"/>
  <c r="F59" i="3"/>
  <c r="D59" i="3"/>
  <c r="B59" i="3"/>
  <c r="A59" i="3"/>
  <c r="G58" i="3"/>
  <c r="BR58" i="3" s="1"/>
  <c r="F58" i="3"/>
  <c r="D58" i="3"/>
  <c r="B58" i="3"/>
  <c r="A58" i="3"/>
  <c r="G57" i="3"/>
  <c r="F57" i="3"/>
  <c r="D57" i="3"/>
  <c r="B57" i="3"/>
  <c r="A57" i="3"/>
  <c r="G56" i="3"/>
  <c r="F56" i="3"/>
  <c r="D56" i="3"/>
  <c r="B56" i="3"/>
  <c r="A56" i="3"/>
  <c r="G55" i="3"/>
  <c r="F55" i="3"/>
  <c r="D55" i="3"/>
  <c r="B55" i="3"/>
  <c r="A55" i="3"/>
  <c r="G54" i="3"/>
  <c r="F54" i="3"/>
  <c r="D54" i="3"/>
  <c r="B54" i="3"/>
  <c r="A54" i="3"/>
  <c r="G53" i="3"/>
  <c r="F53" i="3"/>
  <c r="D53" i="3"/>
  <c r="B53" i="3"/>
  <c r="A53" i="3"/>
  <c r="G52" i="3"/>
  <c r="F52" i="3"/>
  <c r="D52" i="3"/>
  <c r="B52" i="3"/>
  <c r="A52" i="3"/>
  <c r="G51" i="3"/>
  <c r="F51" i="3"/>
  <c r="D51" i="3"/>
  <c r="B51" i="3"/>
  <c r="A51" i="3"/>
  <c r="G50" i="3"/>
  <c r="F50" i="3"/>
  <c r="D50" i="3"/>
  <c r="B50" i="3"/>
  <c r="A50" i="3"/>
  <c r="G49" i="3"/>
  <c r="F49" i="3"/>
  <c r="D49" i="3"/>
  <c r="B49" i="3"/>
  <c r="A49" i="3"/>
  <c r="G48" i="3"/>
  <c r="F48" i="3"/>
  <c r="D48" i="3"/>
  <c r="B48" i="3"/>
  <c r="A48" i="3"/>
  <c r="G47" i="3"/>
  <c r="F47" i="3"/>
  <c r="D47" i="3"/>
  <c r="B47" i="3"/>
  <c r="A47" i="3"/>
  <c r="G46" i="3"/>
  <c r="F46" i="3"/>
  <c r="D46" i="3"/>
  <c r="B46" i="3"/>
  <c r="A46" i="3"/>
  <c r="G45" i="3"/>
  <c r="F45" i="3"/>
  <c r="D45" i="3"/>
  <c r="B45" i="3"/>
  <c r="A45" i="3"/>
  <c r="G44" i="3"/>
  <c r="F44" i="3"/>
  <c r="D44" i="3"/>
  <c r="B44" i="3"/>
  <c r="A44" i="3"/>
  <c r="G43" i="3"/>
  <c r="F43" i="3"/>
  <c r="D43" i="3"/>
  <c r="B43" i="3"/>
  <c r="A43" i="3"/>
  <c r="G42" i="3"/>
  <c r="F42" i="3"/>
  <c r="D42" i="3"/>
  <c r="B42" i="3"/>
  <c r="A42" i="3"/>
  <c r="G41" i="3"/>
  <c r="F41" i="3"/>
  <c r="D41" i="3"/>
  <c r="B41" i="3"/>
  <c r="A41" i="3"/>
  <c r="G40" i="3"/>
  <c r="F40" i="3"/>
  <c r="D40" i="3"/>
  <c r="B40" i="3"/>
  <c r="A40" i="3"/>
  <c r="G39" i="3"/>
  <c r="F39" i="3"/>
  <c r="D39" i="3"/>
  <c r="B39" i="3"/>
  <c r="A39" i="3"/>
  <c r="G38" i="3"/>
  <c r="F38" i="3"/>
  <c r="D38" i="3"/>
  <c r="B38" i="3"/>
  <c r="A38" i="3"/>
  <c r="G37" i="3"/>
  <c r="F37" i="3"/>
  <c r="D37" i="3"/>
  <c r="B37" i="3"/>
  <c r="A37" i="3"/>
  <c r="G36" i="3"/>
  <c r="F36" i="3"/>
  <c r="D36" i="3"/>
  <c r="B36" i="3"/>
  <c r="A36" i="3"/>
  <c r="G35" i="3"/>
  <c r="F35" i="3"/>
  <c r="D35" i="3"/>
  <c r="B35" i="3"/>
  <c r="A35" i="3"/>
  <c r="G34" i="3"/>
  <c r="F34" i="3"/>
  <c r="D34" i="3"/>
  <c r="B34" i="3"/>
  <c r="A34" i="3"/>
  <c r="G33" i="3"/>
  <c r="F33" i="3"/>
  <c r="D33" i="3"/>
  <c r="B33" i="3"/>
  <c r="A33" i="3"/>
  <c r="G32" i="3"/>
  <c r="F32" i="3"/>
  <c r="D32" i="3"/>
  <c r="B32" i="3"/>
  <c r="A32" i="3"/>
  <c r="G31" i="3"/>
  <c r="F31" i="3"/>
  <c r="D31" i="3"/>
  <c r="B31" i="3"/>
  <c r="A31" i="3"/>
  <c r="G30" i="3"/>
  <c r="BR30" i="3" s="1"/>
  <c r="F30" i="3"/>
  <c r="D30" i="3"/>
  <c r="B30" i="3"/>
  <c r="A30" i="3"/>
  <c r="G29" i="3"/>
  <c r="F29" i="3"/>
  <c r="D29" i="3"/>
  <c r="B29" i="3"/>
  <c r="A29" i="3"/>
  <c r="G28" i="3"/>
  <c r="F28" i="3"/>
  <c r="D28" i="3"/>
  <c r="B28" i="3"/>
  <c r="A28" i="3"/>
  <c r="G27" i="3"/>
  <c r="F27" i="3"/>
  <c r="D27" i="3"/>
  <c r="B27" i="3"/>
  <c r="A27" i="3"/>
  <c r="G26" i="3"/>
  <c r="F26" i="3"/>
  <c r="D26" i="3"/>
  <c r="B26" i="3"/>
  <c r="A26" i="3"/>
  <c r="G25" i="3"/>
  <c r="F25" i="3"/>
  <c r="D25" i="3"/>
  <c r="B25" i="3"/>
  <c r="A25" i="3"/>
  <c r="G24" i="3"/>
  <c r="F24" i="3"/>
  <c r="D24" i="3"/>
  <c r="B24" i="3"/>
  <c r="A24" i="3"/>
  <c r="G23" i="3"/>
  <c r="F23" i="3"/>
  <c r="D23" i="3"/>
  <c r="B23" i="3"/>
  <c r="A23" i="3"/>
  <c r="G22" i="3"/>
  <c r="F22" i="3"/>
  <c r="D22" i="3"/>
  <c r="B22" i="3"/>
  <c r="A22" i="3"/>
  <c r="G21" i="3"/>
  <c r="F21" i="3"/>
  <c r="D21" i="3"/>
  <c r="B21" i="3"/>
  <c r="A21" i="3"/>
  <c r="G20" i="3"/>
  <c r="F20" i="3"/>
  <c r="D20" i="3"/>
  <c r="B20" i="3"/>
  <c r="A20" i="3"/>
  <c r="G19" i="3"/>
  <c r="F19" i="3"/>
  <c r="D19" i="3"/>
  <c r="B19" i="3"/>
  <c r="A19" i="3"/>
  <c r="G18" i="3"/>
  <c r="F18" i="3"/>
  <c r="D18" i="3"/>
  <c r="B18" i="3"/>
  <c r="A18" i="3"/>
  <c r="G17" i="3"/>
  <c r="F17" i="3"/>
  <c r="D17" i="3"/>
  <c r="B17" i="3"/>
  <c r="A17" i="3"/>
  <c r="G16" i="3"/>
  <c r="F16" i="3"/>
  <c r="D16" i="3"/>
  <c r="B16" i="3"/>
  <c r="A16" i="3"/>
  <c r="G15" i="3"/>
  <c r="F15" i="3"/>
  <c r="D15" i="3"/>
  <c r="B15" i="3"/>
  <c r="A15" i="3"/>
  <c r="G14" i="3"/>
  <c r="F14" i="3"/>
  <c r="D14" i="3"/>
  <c r="B14" i="3"/>
  <c r="A14" i="3"/>
  <c r="G13" i="3"/>
  <c r="F13" i="3"/>
  <c r="D13" i="3"/>
  <c r="B13" i="3"/>
  <c r="A13" i="3"/>
  <c r="G12" i="3"/>
  <c r="F12" i="3"/>
  <c r="D12" i="3"/>
  <c r="B12" i="3"/>
  <c r="A12" i="3"/>
  <c r="G11" i="3"/>
  <c r="F11" i="3"/>
  <c r="D11" i="3"/>
  <c r="B11" i="3"/>
  <c r="A11" i="3"/>
  <c r="G10" i="3"/>
  <c r="F10" i="3"/>
  <c r="D10" i="3"/>
  <c r="B10" i="3"/>
  <c r="A10" i="3"/>
  <c r="G9" i="3"/>
  <c r="F9" i="3"/>
  <c r="D9" i="3"/>
  <c r="B9" i="3"/>
  <c r="A9" i="3"/>
  <c r="G8" i="3"/>
  <c r="F8" i="3"/>
  <c r="D8" i="3"/>
  <c r="B8" i="3"/>
  <c r="A8" i="3"/>
  <c r="G7" i="3"/>
  <c r="F7" i="3"/>
  <c r="D7" i="3"/>
  <c r="B7" i="3"/>
  <c r="A7" i="3"/>
  <c r="G6" i="3"/>
  <c r="F6" i="3"/>
  <c r="D6" i="3"/>
  <c r="B6" i="3"/>
  <c r="A6" i="3"/>
  <c r="G5" i="3"/>
  <c r="F5" i="3"/>
  <c r="D5" i="3"/>
  <c r="B5" i="3"/>
  <c r="A5" i="3"/>
  <c r="G4" i="3"/>
  <c r="F4" i="3"/>
  <c r="D4" i="3"/>
  <c r="B4" i="3"/>
  <c r="A4" i="3"/>
  <c r="G3" i="3"/>
  <c r="F3" i="3"/>
  <c r="D3" i="3"/>
  <c r="B3" i="3"/>
  <c r="A3" i="3"/>
  <c r="BH2" i="3"/>
  <c r="BG2" i="3"/>
  <c r="AK2" i="3"/>
  <c r="AE2" i="3"/>
  <c r="G2" i="3"/>
  <c r="F2" i="3"/>
  <c r="D2" i="3"/>
  <c r="B2" i="3"/>
  <c r="A2" i="3"/>
  <c r="BT1" i="3"/>
  <c r="BT178" i="3" s="1"/>
  <c r="BR1" i="3"/>
  <c r="BP1" i="3"/>
  <c r="BP178" i="3" s="1"/>
  <c r="BN1" i="3"/>
  <c r="G1" i="3"/>
  <c r="F1" i="3"/>
  <c r="C1" i="3"/>
  <c r="B1" i="3"/>
  <c r="A1" i="3"/>
  <c r="CE146" i="3" l="1"/>
  <c r="R146" i="3"/>
  <c r="BX146" i="3"/>
  <c r="S146" i="3"/>
  <c r="AE146" i="3"/>
  <c r="AQ146" i="3"/>
  <c r="AF146" i="3"/>
  <c r="AR146" i="3"/>
  <c r="BY146" i="3"/>
  <c r="T146" i="3"/>
  <c r="U146" i="3"/>
  <c r="AG146" i="3"/>
  <c r="AS146" i="3"/>
  <c r="BV146" i="3"/>
  <c r="V146" i="3"/>
  <c r="AH146" i="3"/>
  <c r="AT146" i="3"/>
  <c r="CB146" i="3"/>
  <c r="BW146" i="3"/>
  <c r="K146" i="3"/>
  <c r="W146" i="3"/>
  <c r="AI146" i="3"/>
  <c r="AU146" i="3"/>
  <c r="CC146" i="3"/>
  <c r="L146" i="3"/>
  <c r="X146" i="3"/>
  <c r="AJ146" i="3"/>
  <c r="AV146" i="3"/>
  <c r="P146" i="3"/>
  <c r="AB146" i="3"/>
  <c r="AN146" i="3"/>
  <c r="CD146" i="3"/>
  <c r="Q146" i="3"/>
  <c r="AC146" i="3"/>
  <c r="AO146" i="3"/>
  <c r="AD146" i="3"/>
  <c r="BZ146" i="3"/>
  <c r="M146" i="3"/>
  <c r="Y146" i="3"/>
  <c r="AK146" i="3"/>
  <c r="AW146" i="3"/>
  <c r="CA146" i="3"/>
  <c r="N146" i="3"/>
  <c r="Z146" i="3"/>
  <c r="AL146" i="3"/>
  <c r="AX146" i="3"/>
  <c r="O146" i="3"/>
  <c r="AA146" i="3"/>
  <c r="AM146" i="3"/>
  <c r="AP146" i="3"/>
  <c r="S145" i="3"/>
  <c r="AE145" i="3"/>
  <c r="AQ145" i="3"/>
  <c r="AF145" i="3"/>
  <c r="AR145" i="3"/>
  <c r="BW145" i="3"/>
  <c r="U145" i="3"/>
  <c r="AG145" i="3"/>
  <c r="AS145" i="3"/>
  <c r="P145" i="3"/>
  <c r="Q145" i="3"/>
  <c r="AC145" i="3"/>
  <c r="AO145" i="3"/>
  <c r="R145" i="3"/>
  <c r="AD145" i="3"/>
  <c r="AP145" i="3"/>
  <c r="BV145" i="3"/>
  <c r="T145" i="3"/>
  <c r="V145" i="3"/>
  <c r="AH145" i="3"/>
  <c r="AT145" i="3"/>
  <c r="CB145" i="3"/>
  <c r="BX145" i="3"/>
  <c r="K145" i="3"/>
  <c r="W145" i="3"/>
  <c r="AI145" i="3"/>
  <c r="AU145" i="3"/>
  <c r="CC145" i="3"/>
  <c r="BY145" i="3"/>
  <c r="L145" i="3"/>
  <c r="X145" i="3"/>
  <c r="AJ145" i="3"/>
  <c r="AV145" i="3"/>
  <c r="N145" i="3"/>
  <c r="Z145" i="3"/>
  <c r="AL145" i="3"/>
  <c r="AX145" i="3"/>
  <c r="CD145" i="3"/>
  <c r="BZ145" i="3"/>
  <c r="O145" i="3"/>
  <c r="AA145" i="3"/>
  <c r="AM145" i="3"/>
  <c r="CE145" i="3"/>
  <c r="CE196" i="3" s="1"/>
  <c r="BR202" i="3" s="1"/>
  <c r="P31" i="4" s="1"/>
  <c r="CA145" i="3"/>
  <c r="AB145" i="3"/>
  <c r="AN145" i="3"/>
  <c r="M145" i="3"/>
  <c r="Y145" i="3"/>
  <c r="AK145" i="3"/>
  <c r="AW145" i="3"/>
  <c r="C143" i="8"/>
  <c r="U142" i="3"/>
  <c r="AG142" i="3"/>
  <c r="AS142" i="3"/>
  <c r="V142" i="3"/>
  <c r="AH142" i="3"/>
  <c r="AT142" i="3"/>
  <c r="K142" i="3"/>
  <c r="W142" i="3"/>
  <c r="AI142" i="3"/>
  <c r="AU142" i="3"/>
  <c r="L142" i="3"/>
  <c r="X142" i="3"/>
  <c r="AJ142" i="3"/>
  <c r="AV142" i="3"/>
  <c r="CB142" i="3"/>
  <c r="M142" i="3"/>
  <c r="Y142" i="3"/>
  <c r="AK142" i="3"/>
  <c r="AW142" i="3"/>
  <c r="CC142" i="3"/>
  <c r="N142" i="3"/>
  <c r="Z142" i="3"/>
  <c r="AL142" i="3"/>
  <c r="AX142" i="3"/>
  <c r="O142" i="3"/>
  <c r="AA142" i="3"/>
  <c r="AM142" i="3"/>
  <c r="P142" i="3"/>
  <c r="AB142" i="3"/>
  <c r="BX142" i="3"/>
  <c r="Q142" i="3"/>
  <c r="AC142" i="3"/>
  <c r="AO142" i="3"/>
  <c r="BY142" i="3"/>
  <c r="BV142" i="3"/>
  <c r="R142" i="3"/>
  <c r="AD142" i="3"/>
  <c r="AP142" i="3"/>
  <c r="BZ142" i="3"/>
  <c r="BW142" i="3"/>
  <c r="S142" i="3"/>
  <c r="AE142" i="3"/>
  <c r="AQ142" i="3"/>
  <c r="CA142" i="3"/>
  <c r="AN142" i="3"/>
  <c r="T142" i="3"/>
  <c r="AF142" i="3"/>
  <c r="AR142" i="3"/>
  <c r="S143" i="3"/>
  <c r="AE143" i="3"/>
  <c r="AQ143" i="3"/>
  <c r="T143" i="3"/>
  <c r="AF143" i="3"/>
  <c r="AR143" i="3"/>
  <c r="CA143" i="3"/>
  <c r="BY143" i="3"/>
  <c r="V143" i="3"/>
  <c r="AH143" i="3"/>
  <c r="AT143" i="3"/>
  <c r="BZ143" i="3"/>
  <c r="BX143" i="3"/>
  <c r="U143" i="3"/>
  <c r="AG143" i="3"/>
  <c r="AS143" i="3"/>
  <c r="W143" i="3"/>
  <c r="AI143" i="3"/>
  <c r="AU143" i="3"/>
  <c r="L143" i="3"/>
  <c r="X143" i="3"/>
  <c r="AJ143" i="3"/>
  <c r="AV143" i="3"/>
  <c r="CB143" i="3"/>
  <c r="M143" i="3"/>
  <c r="Y143" i="3"/>
  <c r="AK143" i="3"/>
  <c r="AW143" i="3"/>
  <c r="CC143" i="3"/>
  <c r="BV143" i="3"/>
  <c r="N143" i="3"/>
  <c r="Z143" i="3"/>
  <c r="AL143" i="3"/>
  <c r="AX143" i="3"/>
  <c r="BW143" i="3"/>
  <c r="O143" i="3"/>
  <c r="AM143" i="3"/>
  <c r="P143" i="3"/>
  <c r="AB143" i="3"/>
  <c r="AN143" i="3"/>
  <c r="Q143" i="3"/>
  <c r="AC143" i="3"/>
  <c r="AO143" i="3"/>
  <c r="R143" i="3"/>
  <c r="AD143" i="3"/>
  <c r="AP143" i="3"/>
  <c r="K143" i="3"/>
  <c r="AA143" i="3"/>
  <c r="CB144" i="3"/>
  <c r="BX144" i="3"/>
  <c r="M144" i="3"/>
  <c r="Y144" i="3"/>
  <c r="AK144" i="3"/>
  <c r="AW144" i="3"/>
  <c r="AM144" i="3"/>
  <c r="T144" i="3"/>
  <c r="AF144" i="3"/>
  <c r="AR144" i="3"/>
  <c r="AG144" i="3"/>
  <c r="AH144" i="3"/>
  <c r="BW144" i="3"/>
  <c r="K144" i="3"/>
  <c r="L144" i="3"/>
  <c r="AV144" i="3"/>
  <c r="CC144" i="3"/>
  <c r="BY144" i="3"/>
  <c r="N144" i="3"/>
  <c r="Z144" i="3"/>
  <c r="AL144" i="3"/>
  <c r="AX144" i="3"/>
  <c r="AA144" i="3"/>
  <c r="X144" i="3"/>
  <c r="O144" i="3"/>
  <c r="P144" i="3"/>
  <c r="AB144" i="3"/>
  <c r="AN144" i="3"/>
  <c r="Q144" i="3"/>
  <c r="AC144" i="3"/>
  <c r="AO144" i="3"/>
  <c r="R144" i="3"/>
  <c r="AD144" i="3"/>
  <c r="AP144" i="3"/>
  <c r="S144" i="3"/>
  <c r="AE144" i="3"/>
  <c r="AQ144" i="3"/>
  <c r="U144" i="3"/>
  <c r="AS144" i="3"/>
  <c r="BV144" i="3"/>
  <c r="V144" i="3"/>
  <c r="AT144" i="3"/>
  <c r="BZ144" i="3"/>
  <c r="W144" i="3"/>
  <c r="AI144" i="3"/>
  <c r="AU144" i="3"/>
  <c r="CA144" i="3"/>
  <c r="AJ144" i="3"/>
  <c r="BW139" i="3"/>
  <c r="M139" i="3"/>
  <c r="Y139" i="3"/>
  <c r="AK139" i="3"/>
  <c r="AW139" i="3"/>
  <c r="AO139" i="3"/>
  <c r="N139" i="3"/>
  <c r="Z139" i="3"/>
  <c r="AL139" i="3"/>
  <c r="AX139" i="3"/>
  <c r="O139" i="3"/>
  <c r="AA139" i="3"/>
  <c r="AM139" i="3"/>
  <c r="P139" i="3"/>
  <c r="AB139" i="3"/>
  <c r="AN139" i="3"/>
  <c r="Q139" i="3"/>
  <c r="AC139" i="3"/>
  <c r="R139" i="3"/>
  <c r="AD139" i="3"/>
  <c r="AP139" i="3"/>
  <c r="BZ139" i="3"/>
  <c r="S139" i="3"/>
  <c r="AE139" i="3"/>
  <c r="AQ139" i="3"/>
  <c r="CA139" i="3"/>
  <c r="T139" i="3"/>
  <c r="AF139" i="3"/>
  <c r="AR139" i="3"/>
  <c r="U139" i="3"/>
  <c r="AG139" i="3"/>
  <c r="AS139" i="3"/>
  <c r="V139" i="3"/>
  <c r="AH139" i="3"/>
  <c r="AT139" i="3"/>
  <c r="BX139" i="3"/>
  <c r="K139" i="3"/>
  <c r="W139" i="3"/>
  <c r="AI139" i="3"/>
  <c r="AU139" i="3"/>
  <c r="BY139" i="3"/>
  <c r="BV139" i="3"/>
  <c r="L139" i="3"/>
  <c r="X139" i="3"/>
  <c r="AJ139" i="3"/>
  <c r="AV139" i="3"/>
  <c r="BX138" i="3"/>
  <c r="O138" i="3"/>
  <c r="AA138" i="3"/>
  <c r="AM138" i="3"/>
  <c r="AG138" i="3"/>
  <c r="X138" i="3"/>
  <c r="M138" i="3"/>
  <c r="Y138" i="3"/>
  <c r="AK138" i="3"/>
  <c r="AW138" i="3"/>
  <c r="N138" i="3"/>
  <c r="Z138" i="3"/>
  <c r="AL138" i="3"/>
  <c r="AX138" i="3"/>
  <c r="BY138" i="3"/>
  <c r="P138" i="3"/>
  <c r="AB138" i="3"/>
  <c r="AN138" i="3"/>
  <c r="Q138" i="3"/>
  <c r="AC138" i="3"/>
  <c r="AO138" i="3"/>
  <c r="R138" i="3"/>
  <c r="AD138" i="3"/>
  <c r="AP138" i="3"/>
  <c r="S138" i="3"/>
  <c r="AE138" i="3"/>
  <c r="AQ138" i="3"/>
  <c r="T138" i="3"/>
  <c r="AF138" i="3"/>
  <c r="AR138" i="3"/>
  <c r="BZ138" i="3"/>
  <c r="U138" i="3"/>
  <c r="AS138" i="3"/>
  <c r="CA138" i="3"/>
  <c r="BV138" i="3"/>
  <c r="V138" i="3"/>
  <c r="AH138" i="3"/>
  <c r="AT138" i="3"/>
  <c r="BW138" i="3"/>
  <c r="K138" i="3"/>
  <c r="W138" i="3"/>
  <c r="AI138" i="3"/>
  <c r="AU138" i="3"/>
  <c r="L138" i="3"/>
  <c r="AJ138" i="3"/>
  <c r="AV138" i="3"/>
  <c r="K140" i="3"/>
  <c r="W140" i="3"/>
  <c r="AI140" i="3"/>
  <c r="AU140" i="3"/>
  <c r="L140" i="3"/>
  <c r="X140" i="3"/>
  <c r="AJ140" i="3"/>
  <c r="AV140" i="3"/>
  <c r="AS140" i="3"/>
  <c r="V140" i="3"/>
  <c r="M140" i="3"/>
  <c r="Y140" i="3"/>
  <c r="AK140" i="3"/>
  <c r="AW140" i="3"/>
  <c r="BV140" i="3"/>
  <c r="P140" i="3"/>
  <c r="AB140" i="3"/>
  <c r="AN140" i="3"/>
  <c r="BW140" i="3"/>
  <c r="Q140" i="3"/>
  <c r="AC140" i="3"/>
  <c r="AO140" i="3"/>
  <c r="BY140" i="3"/>
  <c r="AD140" i="3"/>
  <c r="S140" i="3"/>
  <c r="U140" i="3"/>
  <c r="AH140" i="3"/>
  <c r="N140" i="3"/>
  <c r="Z140" i="3"/>
  <c r="AL140" i="3"/>
  <c r="AX140" i="3"/>
  <c r="O140" i="3"/>
  <c r="AA140" i="3"/>
  <c r="AM140" i="3"/>
  <c r="BX140" i="3"/>
  <c r="R140" i="3"/>
  <c r="AP140" i="3"/>
  <c r="AE140" i="3"/>
  <c r="AQ140" i="3"/>
  <c r="T140" i="3"/>
  <c r="AF140" i="3"/>
  <c r="AR140" i="3"/>
  <c r="BZ140" i="3"/>
  <c r="AG140" i="3"/>
  <c r="CA140" i="3"/>
  <c r="AT140" i="3"/>
  <c r="BX141" i="3"/>
  <c r="U141" i="3"/>
  <c r="AG141" i="3"/>
  <c r="AS141" i="3"/>
  <c r="BY141" i="3"/>
  <c r="V141" i="3"/>
  <c r="AH141" i="3"/>
  <c r="AT141" i="3"/>
  <c r="Z141" i="3"/>
  <c r="AO141" i="3"/>
  <c r="AP141" i="3"/>
  <c r="S141" i="3"/>
  <c r="AR141" i="3"/>
  <c r="BZ141" i="3"/>
  <c r="K141" i="3"/>
  <c r="W141" i="3"/>
  <c r="AI141" i="3"/>
  <c r="AU141" i="3"/>
  <c r="AN141" i="3"/>
  <c r="AC141" i="3"/>
  <c r="R141" i="3"/>
  <c r="AE141" i="3"/>
  <c r="AF141" i="3"/>
  <c r="CA141" i="3"/>
  <c r="BV141" i="3"/>
  <c r="L141" i="3"/>
  <c r="X141" i="3"/>
  <c r="AJ141" i="3"/>
  <c r="AV141" i="3"/>
  <c r="BW141" i="3"/>
  <c r="M141" i="3"/>
  <c r="Y141" i="3"/>
  <c r="AK141" i="3"/>
  <c r="AW141" i="3"/>
  <c r="N141" i="3"/>
  <c r="AL141" i="3"/>
  <c r="AX141" i="3"/>
  <c r="O141" i="3"/>
  <c r="AA141" i="3"/>
  <c r="AM141" i="3"/>
  <c r="P141" i="3"/>
  <c r="AB141" i="3"/>
  <c r="Q141" i="3"/>
  <c r="AD141" i="3"/>
  <c r="AQ141" i="3"/>
  <c r="T141" i="3"/>
  <c r="O137" i="3"/>
  <c r="AA137" i="3"/>
  <c r="AM137" i="3"/>
  <c r="AD137" i="3"/>
  <c r="S137" i="3"/>
  <c r="AE137" i="3"/>
  <c r="AQ137" i="3"/>
  <c r="T137" i="3"/>
  <c r="AR137" i="3"/>
  <c r="BZ137" i="3"/>
  <c r="BX137" i="3"/>
  <c r="AG137" i="3"/>
  <c r="CA137" i="3"/>
  <c r="BY137" i="3"/>
  <c r="V137" i="3"/>
  <c r="AT137" i="3"/>
  <c r="K137" i="3"/>
  <c r="AI137" i="3"/>
  <c r="AU137" i="3"/>
  <c r="L137" i="3"/>
  <c r="X137" i="3"/>
  <c r="AJ137" i="3"/>
  <c r="M137" i="3"/>
  <c r="Y137" i="3"/>
  <c r="AK137" i="3"/>
  <c r="Z137" i="3"/>
  <c r="AX137" i="3"/>
  <c r="BV137" i="3"/>
  <c r="P137" i="3"/>
  <c r="AB137" i="3"/>
  <c r="AN137" i="3"/>
  <c r="AF137" i="3"/>
  <c r="AS137" i="3"/>
  <c r="W137" i="3"/>
  <c r="AV137" i="3"/>
  <c r="N137" i="3"/>
  <c r="BW137" i="3"/>
  <c r="Q137" i="3"/>
  <c r="AC137" i="3"/>
  <c r="AO137" i="3"/>
  <c r="R137" i="3"/>
  <c r="AP137" i="3"/>
  <c r="U137" i="3"/>
  <c r="AH137" i="3"/>
  <c r="AW137" i="3"/>
  <c r="AL137" i="3"/>
  <c r="BW135" i="3"/>
  <c r="O135" i="3"/>
  <c r="AA135" i="3"/>
  <c r="AM135" i="3"/>
  <c r="P135" i="3"/>
  <c r="AB135" i="3"/>
  <c r="AN135" i="3"/>
  <c r="Q135" i="3"/>
  <c r="AC135" i="3"/>
  <c r="AO135" i="3"/>
  <c r="R135" i="3"/>
  <c r="AD135" i="3"/>
  <c r="AP135" i="3"/>
  <c r="S135" i="3"/>
  <c r="AE135" i="3"/>
  <c r="AQ135" i="3"/>
  <c r="T135" i="3"/>
  <c r="AF135" i="3"/>
  <c r="AR135" i="3"/>
  <c r="BZ135" i="3"/>
  <c r="U135" i="3"/>
  <c r="AG135" i="3"/>
  <c r="AS135" i="3"/>
  <c r="CA135" i="3"/>
  <c r="V135" i="3"/>
  <c r="AH135" i="3"/>
  <c r="AT135" i="3"/>
  <c r="BX135" i="3"/>
  <c r="K135" i="3"/>
  <c r="W135" i="3"/>
  <c r="AI135" i="3"/>
  <c r="AU135" i="3"/>
  <c r="BY135" i="3"/>
  <c r="L135" i="3"/>
  <c r="X135" i="3"/>
  <c r="AJ135" i="3"/>
  <c r="AV135" i="3"/>
  <c r="M135" i="3"/>
  <c r="Y135" i="3"/>
  <c r="AK135" i="3"/>
  <c r="AW135" i="3"/>
  <c r="BV135" i="3"/>
  <c r="N135" i="3"/>
  <c r="Z135" i="3"/>
  <c r="AL135" i="3"/>
  <c r="AX135" i="3"/>
  <c r="BZ131" i="3"/>
  <c r="CA131" i="3"/>
  <c r="C133" i="8"/>
  <c r="BX133" i="3"/>
  <c r="Q133" i="3"/>
  <c r="AC133" i="3"/>
  <c r="AO133" i="3"/>
  <c r="T133" i="3"/>
  <c r="AF133" i="3"/>
  <c r="AR133" i="3"/>
  <c r="U133" i="3"/>
  <c r="AG133" i="3"/>
  <c r="AS133" i="3"/>
  <c r="V133" i="3"/>
  <c r="AH133" i="3"/>
  <c r="AT133" i="3"/>
  <c r="K133" i="3"/>
  <c r="W133" i="3"/>
  <c r="AI133" i="3"/>
  <c r="AU133" i="3"/>
  <c r="BV133" i="3"/>
  <c r="L133" i="3"/>
  <c r="AJ133" i="3"/>
  <c r="AV133" i="3"/>
  <c r="BZ133" i="3"/>
  <c r="BW133" i="3"/>
  <c r="M133" i="3"/>
  <c r="Y133" i="3"/>
  <c r="AK133" i="3"/>
  <c r="AW133" i="3"/>
  <c r="CA133" i="3"/>
  <c r="N133" i="3"/>
  <c r="Z133" i="3"/>
  <c r="AL133" i="3"/>
  <c r="AX133" i="3"/>
  <c r="O133" i="3"/>
  <c r="AA133" i="3"/>
  <c r="AM133" i="3"/>
  <c r="P133" i="3"/>
  <c r="AB133" i="3"/>
  <c r="AN133" i="3"/>
  <c r="BY133" i="3"/>
  <c r="R133" i="3"/>
  <c r="AD133" i="3"/>
  <c r="AP133" i="3"/>
  <c r="S133" i="3"/>
  <c r="AE133" i="3"/>
  <c r="AQ133" i="3"/>
  <c r="X133" i="3"/>
  <c r="C134" i="8"/>
  <c r="Q134" i="3"/>
  <c r="AC134" i="3"/>
  <c r="AO134" i="3"/>
  <c r="S134" i="3"/>
  <c r="BV134" i="3"/>
  <c r="AR134" i="3"/>
  <c r="BW134" i="3"/>
  <c r="U134" i="3"/>
  <c r="AS134" i="3"/>
  <c r="BY134" i="3"/>
  <c r="V134" i="3"/>
  <c r="AT134" i="3"/>
  <c r="K134" i="3"/>
  <c r="L134" i="3"/>
  <c r="AJ134" i="3"/>
  <c r="M134" i="3"/>
  <c r="AW134" i="3"/>
  <c r="N134" i="3"/>
  <c r="Z134" i="3"/>
  <c r="AX134" i="3"/>
  <c r="O134" i="3"/>
  <c r="AM134" i="3"/>
  <c r="CA134" i="3"/>
  <c r="AB134" i="3"/>
  <c r="R134" i="3"/>
  <c r="AD134" i="3"/>
  <c r="AP134" i="3"/>
  <c r="AE134" i="3"/>
  <c r="AQ134" i="3"/>
  <c r="T134" i="3"/>
  <c r="AF134" i="3"/>
  <c r="BX134" i="3"/>
  <c r="AG134" i="3"/>
  <c r="AH134" i="3"/>
  <c r="W134" i="3"/>
  <c r="AU134" i="3"/>
  <c r="X134" i="3"/>
  <c r="AV134" i="3"/>
  <c r="Y134" i="3"/>
  <c r="AL134" i="3"/>
  <c r="BZ134" i="3"/>
  <c r="AA134" i="3"/>
  <c r="P134" i="3"/>
  <c r="AN134" i="3"/>
  <c r="AI134" i="3"/>
  <c r="AK134" i="3"/>
  <c r="S136" i="3"/>
  <c r="AE136" i="3"/>
  <c r="AQ136" i="3"/>
  <c r="T136" i="3"/>
  <c r="AF136" i="3"/>
  <c r="AR136" i="3"/>
  <c r="U136" i="3"/>
  <c r="AG136" i="3"/>
  <c r="AS136" i="3"/>
  <c r="V136" i="3"/>
  <c r="AH136" i="3"/>
  <c r="AT136" i="3"/>
  <c r="BX136" i="3"/>
  <c r="K136" i="3"/>
  <c r="W136" i="3"/>
  <c r="AI136" i="3"/>
  <c r="AU136" i="3"/>
  <c r="BY136" i="3"/>
  <c r="L136" i="3"/>
  <c r="X136" i="3"/>
  <c r="AJ136" i="3"/>
  <c r="AV136" i="3"/>
  <c r="M136" i="3"/>
  <c r="Y136" i="3"/>
  <c r="AK136" i="3"/>
  <c r="AW136" i="3"/>
  <c r="N136" i="3"/>
  <c r="Z136" i="3"/>
  <c r="AL136" i="3"/>
  <c r="AX136" i="3"/>
  <c r="BW136" i="3"/>
  <c r="O136" i="3"/>
  <c r="AA136" i="3"/>
  <c r="AM136" i="3"/>
  <c r="P136" i="3"/>
  <c r="AB136" i="3"/>
  <c r="AN136" i="3"/>
  <c r="BV136" i="3"/>
  <c r="BZ136" i="3"/>
  <c r="CA136" i="3"/>
  <c r="Q136" i="3"/>
  <c r="AC136" i="3"/>
  <c r="AO136" i="3"/>
  <c r="AD136" i="3"/>
  <c r="AP136" i="3"/>
  <c r="R136" i="3"/>
  <c r="P9" i="6"/>
  <c r="D9" i="7"/>
  <c r="S18" i="6"/>
  <c r="D18" i="7"/>
  <c r="P39" i="6"/>
  <c r="D39" i="7"/>
  <c r="D4" i="7"/>
  <c r="J4" i="7" s="1"/>
  <c r="M7" i="6"/>
  <c r="D7" i="7"/>
  <c r="M13" i="6"/>
  <c r="D13" i="7"/>
  <c r="D16" i="7"/>
  <c r="V16" i="7" s="1"/>
  <c r="Y16" i="7" s="1"/>
  <c r="O19" i="6"/>
  <c r="D19" i="7"/>
  <c r="R22" i="6"/>
  <c r="D22" i="7"/>
  <c r="J25" i="6"/>
  <c r="D25" i="7"/>
  <c r="P37" i="6"/>
  <c r="D37" i="7"/>
  <c r="G40" i="6"/>
  <c r="D40" i="7"/>
  <c r="N40" i="7" s="1"/>
  <c r="F43" i="6"/>
  <c r="D43" i="7"/>
  <c r="G46" i="6"/>
  <c r="D46" i="7"/>
  <c r="J3" i="6"/>
  <c r="D3" i="7"/>
  <c r="O12" i="6"/>
  <c r="D12" i="7"/>
  <c r="P21" i="6"/>
  <c r="D21" i="7"/>
  <c r="O24" i="6"/>
  <c r="D24" i="7"/>
  <c r="J24" i="7" s="1"/>
  <c r="K24" i="7" s="1"/>
  <c r="P33" i="6"/>
  <c r="D33" i="7"/>
  <c r="J42" i="6"/>
  <c r="D42" i="7"/>
  <c r="F6" i="6"/>
  <c r="D6" i="7"/>
  <c r="L15" i="6"/>
  <c r="D15" i="7"/>
  <c r="D36" i="7"/>
  <c r="J36" i="7" s="1"/>
  <c r="P5" i="6"/>
  <c r="D5" i="7"/>
  <c r="D8" i="7"/>
  <c r="N8" i="7" s="1"/>
  <c r="I14" i="6"/>
  <c r="D14" i="7"/>
  <c r="O17" i="6"/>
  <c r="D17" i="7"/>
  <c r="O20" i="6"/>
  <c r="D20" i="7"/>
  <c r="J23" i="6"/>
  <c r="D23" i="7"/>
  <c r="I26" i="6"/>
  <c r="D26" i="7"/>
  <c r="J29" i="6"/>
  <c r="D29" i="7"/>
  <c r="D32" i="7"/>
  <c r="R32" i="7" s="1"/>
  <c r="J35" i="6"/>
  <c r="D35" i="7"/>
  <c r="I38" i="6"/>
  <c r="D38" i="7"/>
  <c r="J41" i="6"/>
  <c r="D41" i="7"/>
  <c r="M47" i="6"/>
  <c r="D47" i="7"/>
  <c r="Q131" i="3"/>
  <c r="AC131" i="3"/>
  <c r="AO131" i="3"/>
  <c r="BV131" i="3"/>
  <c r="R131" i="3"/>
  <c r="AD131" i="3"/>
  <c r="AP131" i="3"/>
  <c r="AI131" i="3"/>
  <c r="X131" i="3"/>
  <c r="AV131" i="3"/>
  <c r="Y131" i="3"/>
  <c r="AW131" i="3"/>
  <c r="Z131" i="3"/>
  <c r="AA131" i="3"/>
  <c r="BW131" i="3"/>
  <c r="S131" i="3"/>
  <c r="AE131" i="3"/>
  <c r="AQ131" i="3"/>
  <c r="AS131" i="3"/>
  <c r="L131" i="3"/>
  <c r="M131" i="3"/>
  <c r="AL131" i="3"/>
  <c r="O131" i="3"/>
  <c r="P131" i="3"/>
  <c r="AB131" i="3"/>
  <c r="AN131" i="3"/>
  <c r="T131" i="3"/>
  <c r="AF131" i="3"/>
  <c r="AR131" i="3"/>
  <c r="U131" i="3"/>
  <c r="AG131" i="3"/>
  <c r="V131" i="3"/>
  <c r="AH131" i="3"/>
  <c r="AT131" i="3"/>
  <c r="BX131" i="3"/>
  <c r="K131" i="3"/>
  <c r="W131" i="3"/>
  <c r="AU131" i="3"/>
  <c r="BY131" i="3"/>
  <c r="AJ131" i="3"/>
  <c r="AK131" i="3"/>
  <c r="N131" i="3"/>
  <c r="AX131" i="3"/>
  <c r="AM131" i="3"/>
  <c r="K128" i="3"/>
  <c r="W128" i="3"/>
  <c r="AI128" i="3"/>
  <c r="AU128" i="3"/>
  <c r="M128" i="3"/>
  <c r="N128" i="3"/>
  <c r="Z128" i="3"/>
  <c r="AL128" i="3"/>
  <c r="AX128" i="3"/>
  <c r="O128" i="3"/>
  <c r="AA128" i="3"/>
  <c r="AM128" i="3"/>
  <c r="BV128" i="3"/>
  <c r="P128" i="3"/>
  <c r="AB128" i="3"/>
  <c r="AN128" i="3"/>
  <c r="BX128" i="3"/>
  <c r="BW128" i="3"/>
  <c r="Q128" i="3"/>
  <c r="AC128" i="3"/>
  <c r="AO128" i="3"/>
  <c r="BY128" i="3"/>
  <c r="R128" i="3"/>
  <c r="AD128" i="3"/>
  <c r="AP128" i="3"/>
  <c r="S128" i="3"/>
  <c r="AE128" i="3"/>
  <c r="AQ128" i="3"/>
  <c r="T128" i="3"/>
  <c r="AF128" i="3"/>
  <c r="AR128" i="3"/>
  <c r="U128" i="3"/>
  <c r="AG128" i="3"/>
  <c r="AS128" i="3"/>
  <c r="V128" i="3"/>
  <c r="AT128" i="3"/>
  <c r="L128" i="3"/>
  <c r="X128" i="3"/>
  <c r="AJ128" i="3"/>
  <c r="AV128" i="3"/>
  <c r="Y128" i="3"/>
  <c r="AK128" i="3"/>
  <c r="AW128" i="3"/>
  <c r="AH128" i="3"/>
  <c r="BW129" i="3"/>
  <c r="M129" i="3"/>
  <c r="Y129" i="3"/>
  <c r="AK129" i="3"/>
  <c r="AW129" i="3"/>
  <c r="N129" i="3"/>
  <c r="Z129" i="3"/>
  <c r="AL129" i="3"/>
  <c r="AX129" i="3"/>
  <c r="O129" i="3"/>
  <c r="AA129" i="3"/>
  <c r="AM129" i="3"/>
  <c r="P129" i="3"/>
  <c r="AB129" i="3"/>
  <c r="AN129" i="3"/>
  <c r="Q129" i="3"/>
  <c r="AC129" i="3"/>
  <c r="AO129" i="3"/>
  <c r="R129" i="3"/>
  <c r="AD129" i="3"/>
  <c r="AP129" i="3"/>
  <c r="S129" i="3"/>
  <c r="AE129" i="3"/>
  <c r="AQ129" i="3"/>
  <c r="T129" i="3"/>
  <c r="AF129" i="3"/>
  <c r="AR129" i="3"/>
  <c r="BX129" i="3"/>
  <c r="U129" i="3"/>
  <c r="AG129" i="3"/>
  <c r="AS129" i="3"/>
  <c r="BY129" i="3"/>
  <c r="V129" i="3"/>
  <c r="AH129" i="3"/>
  <c r="AT129" i="3"/>
  <c r="K129" i="3"/>
  <c r="W129" i="3"/>
  <c r="AI129" i="3"/>
  <c r="AU129" i="3"/>
  <c r="BV129" i="3"/>
  <c r="L129" i="3"/>
  <c r="X129" i="3"/>
  <c r="AJ129" i="3"/>
  <c r="AV129" i="3"/>
  <c r="O130" i="3"/>
  <c r="AA130" i="3"/>
  <c r="AM130" i="3"/>
  <c r="AE130" i="3"/>
  <c r="T130" i="3"/>
  <c r="AF130" i="3"/>
  <c r="U130" i="3"/>
  <c r="P130" i="3"/>
  <c r="AB130" i="3"/>
  <c r="AN130" i="3"/>
  <c r="S130" i="3"/>
  <c r="BV130" i="3"/>
  <c r="AR130" i="3"/>
  <c r="BW130" i="3"/>
  <c r="V130" i="3"/>
  <c r="Q130" i="3"/>
  <c r="AC130" i="3"/>
  <c r="AO130" i="3"/>
  <c r="AS130" i="3"/>
  <c r="R130" i="3"/>
  <c r="AD130" i="3"/>
  <c r="AP130" i="3"/>
  <c r="AQ130" i="3"/>
  <c r="AG130" i="3"/>
  <c r="AH130" i="3"/>
  <c r="AT130" i="3"/>
  <c r="K130" i="3"/>
  <c r="W130" i="3"/>
  <c r="AI130" i="3"/>
  <c r="AU130" i="3"/>
  <c r="L130" i="3"/>
  <c r="X130" i="3"/>
  <c r="AJ130" i="3"/>
  <c r="AV130" i="3"/>
  <c r="BX130" i="3"/>
  <c r="M130" i="3"/>
  <c r="Y130" i="3"/>
  <c r="AK130" i="3"/>
  <c r="AW130" i="3"/>
  <c r="BY130" i="3"/>
  <c r="N130" i="3"/>
  <c r="Z130" i="3"/>
  <c r="AL130" i="3"/>
  <c r="AX130" i="3"/>
  <c r="K132" i="3"/>
  <c r="W132" i="3"/>
  <c r="AI132" i="3"/>
  <c r="AU132" i="3"/>
  <c r="Y132" i="3"/>
  <c r="AW132" i="3"/>
  <c r="L132" i="3"/>
  <c r="X132" i="3"/>
  <c r="AJ132" i="3"/>
  <c r="AV132" i="3"/>
  <c r="AK132" i="3"/>
  <c r="V132" i="3"/>
  <c r="AH132" i="3"/>
  <c r="AT132" i="3"/>
  <c r="M132" i="3"/>
  <c r="BV132" i="3"/>
  <c r="N132" i="3"/>
  <c r="Z132" i="3"/>
  <c r="AL132" i="3"/>
  <c r="AX132" i="3"/>
  <c r="BX132" i="3"/>
  <c r="BW132" i="3"/>
  <c r="O132" i="3"/>
  <c r="AA132" i="3"/>
  <c r="AM132" i="3"/>
  <c r="BY132" i="3"/>
  <c r="P132" i="3"/>
  <c r="AB132" i="3"/>
  <c r="AN132" i="3"/>
  <c r="Q132" i="3"/>
  <c r="AC132" i="3"/>
  <c r="AO132" i="3"/>
  <c r="R132" i="3"/>
  <c r="AD132" i="3"/>
  <c r="AP132" i="3"/>
  <c r="S132" i="3"/>
  <c r="AE132" i="3"/>
  <c r="AQ132" i="3"/>
  <c r="T132" i="3"/>
  <c r="AF132" i="3"/>
  <c r="AR132" i="3"/>
  <c r="U132" i="3"/>
  <c r="AG132" i="3"/>
  <c r="AS132" i="3"/>
  <c r="C123" i="8"/>
  <c r="S123" i="3"/>
  <c r="AE123" i="3"/>
  <c r="AQ123" i="3"/>
  <c r="AG123" i="3"/>
  <c r="BX123" i="3"/>
  <c r="M123" i="3"/>
  <c r="AL123" i="3"/>
  <c r="O123" i="3"/>
  <c r="BV123" i="3"/>
  <c r="T123" i="3"/>
  <c r="AF123" i="3"/>
  <c r="AR123" i="3"/>
  <c r="BW123" i="3"/>
  <c r="U123" i="3"/>
  <c r="AS123" i="3"/>
  <c r="AA123" i="3"/>
  <c r="P123" i="3"/>
  <c r="AB123" i="3"/>
  <c r="AN123" i="3"/>
  <c r="Q123" i="3"/>
  <c r="AC123" i="3"/>
  <c r="AO123" i="3"/>
  <c r="R123" i="3"/>
  <c r="AD123" i="3"/>
  <c r="AP123" i="3"/>
  <c r="V123" i="3"/>
  <c r="AH123" i="3"/>
  <c r="AT123" i="3"/>
  <c r="X123" i="3"/>
  <c r="AV123" i="3"/>
  <c r="BY123" i="3"/>
  <c r="Z123" i="3"/>
  <c r="AM123" i="3"/>
  <c r="K123" i="3"/>
  <c r="W123" i="3"/>
  <c r="AI123" i="3"/>
  <c r="AU123" i="3"/>
  <c r="L123" i="3"/>
  <c r="AJ123" i="3"/>
  <c r="Y123" i="3"/>
  <c r="AK123" i="3"/>
  <c r="AW123" i="3"/>
  <c r="N123" i="3"/>
  <c r="AX123" i="3"/>
  <c r="U124" i="3"/>
  <c r="AG124" i="3"/>
  <c r="AS124" i="3"/>
  <c r="X124" i="3"/>
  <c r="Y124" i="3"/>
  <c r="AL124" i="3"/>
  <c r="AA124" i="3"/>
  <c r="BV124" i="3"/>
  <c r="AN124" i="3"/>
  <c r="BW124" i="3"/>
  <c r="Q124" i="3"/>
  <c r="AO124" i="3"/>
  <c r="BY124" i="3"/>
  <c r="R124" i="3"/>
  <c r="AP124" i="3"/>
  <c r="AQ124" i="3"/>
  <c r="AF124" i="3"/>
  <c r="V124" i="3"/>
  <c r="AH124" i="3"/>
  <c r="AT124" i="3"/>
  <c r="AJ124" i="3"/>
  <c r="M124" i="3"/>
  <c r="AK124" i="3"/>
  <c r="Z124" i="3"/>
  <c r="AX124" i="3"/>
  <c r="AM124" i="3"/>
  <c r="P124" i="3"/>
  <c r="K124" i="3"/>
  <c r="W124" i="3"/>
  <c r="AI124" i="3"/>
  <c r="AU124" i="3"/>
  <c r="L124" i="3"/>
  <c r="AV124" i="3"/>
  <c r="AW124" i="3"/>
  <c r="N124" i="3"/>
  <c r="O124" i="3"/>
  <c r="AB124" i="3"/>
  <c r="BX124" i="3"/>
  <c r="AC124" i="3"/>
  <c r="AD124" i="3"/>
  <c r="S124" i="3"/>
  <c r="AE124" i="3"/>
  <c r="T124" i="3"/>
  <c r="AR124" i="3"/>
  <c r="K125" i="3"/>
  <c r="W125" i="3"/>
  <c r="AI125" i="3"/>
  <c r="AU125" i="3"/>
  <c r="BV125" i="3"/>
  <c r="L125" i="3"/>
  <c r="X125" i="3"/>
  <c r="AJ125" i="3"/>
  <c r="AV125" i="3"/>
  <c r="N125" i="3"/>
  <c r="AL125" i="3"/>
  <c r="AX125" i="3"/>
  <c r="O125" i="3"/>
  <c r="AA125" i="3"/>
  <c r="AM125" i="3"/>
  <c r="P125" i="3"/>
  <c r="AB125" i="3"/>
  <c r="AN125" i="3"/>
  <c r="Q125" i="3"/>
  <c r="AC125" i="3"/>
  <c r="AO125" i="3"/>
  <c r="BW125" i="3"/>
  <c r="M125" i="3"/>
  <c r="Y125" i="3"/>
  <c r="AK125" i="3"/>
  <c r="AW125" i="3"/>
  <c r="Z125" i="3"/>
  <c r="R125" i="3"/>
  <c r="AD125" i="3"/>
  <c r="AP125" i="3"/>
  <c r="S125" i="3"/>
  <c r="AE125" i="3"/>
  <c r="AQ125" i="3"/>
  <c r="T125" i="3"/>
  <c r="AF125" i="3"/>
  <c r="AR125" i="3"/>
  <c r="BX125" i="3"/>
  <c r="U125" i="3"/>
  <c r="AG125" i="3"/>
  <c r="AS125" i="3"/>
  <c r="BY125" i="3"/>
  <c r="V125" i="3"/>
  <c r="AH125" i="3"/>
  <c r="AT125" i="3"/>
  <c r="BX126" i="3"/>
  <c r="M126" i="3"/>
  <c r="Y126" i="3"/>
  <c r="AK126" i="3"/>
  <c r="AW126" i="3"/>
  <c r="AB126" i="3"/>
  <c r="BW126" i="3"/>
  <c r="BY126" i="3"/>
  <c r="N126" i="3"/>
  <c r="Z126" i="3"/>
  <c r="AL126" i="3"/>
  <c r="AX126" i="3"/>
  <c r="P126" i="3"/>
  <c r="Q126" i="3"/>
  <c r="AC126" i="3"/>
  <c r="AO126" i="3"/>
  <c r="R126" i="3"/>
  <c r="AP126" i="3"/>
  <c r="S126" i="3"/>
  <c r="AE126" i="3"/>
  <c r="AQ126" i="3"/>
  <c r="BV126" i="3"/>
  <c r="T126" i="3"/>
  <c r="AF126" i="3"/>
  <c r="AR126" i="3"/>
  <c r="U126" i="3"/>
  <c r="AS126" i="3"/>
  <c r="V126" i="3"/>
  <c r="AT126" i="3"/>
  <c r="K126" i="3"/>
  <c r="X126" i="3"/>
  <c r="AJ126" i="3"/>
  <c r="O126" i="3"/>
  <c r="AA126" i="3"/>
  <c r="AM126" i="3"/>
  <c r="AN126" i="3"/>
  <c r="AD126" i="3"/>
  <c r="AG126" i="3"/>
  <c r="AH126" i="3"/>
  <c r="W126" i="3"/>
  <c r="AI126" i="3"/>
  <c r="AU126" i="3"/>
  <c r="L126" i="3"/>
  <c r="AV126" i="3"/>
  <c r="C127" i="8"/>
  <c r="N127" i="3"/>
  <c r="Z127" i="3"/>
  <c r="AL127" i="3"/>
  <c r="AX127" i="3"/>
  <c r="AP127" i="3"/>
  <c r="AE127" i="3"/>
  <c r="AF127" i="3"/>
  <c r="AW127" i="3"/>
  <c r="O127" i="3"/>
  <c r="AA127" i="3"/>
  <c r="AM127" i="3"/>
  <c r="R127" i="3"/>
  <c r="AQ127" i="3"/>
  <c r="AR127" i="3"/>
  <c r="AH127" i="3"/>
  <c r="W127" i="3"/>
  <c r="AU127" i="3"/>
  <c r="X127" i="3"/>
  <c r="Y127" i="3"/>
  <c r="BV127" i="3"/>
  <c r="P127" i="3"/>
  <c r="AB127" i="3"/>
  <c r="AN127" i="3"/>
  <c r="AJ127" i="3"/>
  <c r="BX127" i="3"/>
  <c r="BW127" i="3"/>
  <c r="Q127" i="3"/>
  <c r="AC127" i="3"/>
  <c r="AO127" i="3"/>
  <c r="BY127" i="3"/>
  <c r="AD127" i="3"/>
  <c r="S127" i="3"/>
  <c r="T127" i="3"/>
  <c r="V127" i="3"/>
  <c r="AT127" i="3"/>
  <c r="K127" i="3"/>
  <c r="AI127" i="3"/>
  <c r="L127" i="3"/>
  <c r="M127" i="3"/>
  <c r="AK127" i="3"/>
  <c r="U127" i="3"/>
  <c r="AG127" i="3"/>
  <c r="AS127" i="3"/>
  <c r="AV127" i="3"/>
  <c r="U121" i="3"/>
  <c r="AG121" i="3"/>
  <c r="AS121" i="3"/>
  <c r="V121" i="3"/>
  <c r="AH121" i="3"/>
  <c r="AT121" i="3"/>
  <c r="BW121" i="3"/>
  <c r="AE121" i="3"/>
  <c r="K121" i="3"/>
  <c r="W121" i="3"/>
  <c r="AI121" i="3"/>
  <c r="AU121" i="3"/>
  <c r="L121" i="3"/>
  <c r="X121" i="3"/>
  <c r="AJ121" i="3"/>
  <c r="AV121" i="3"/>
  <c r="M121" i="3"/>
  <c r="Y121" i="3"/>
  <c r="AK121" i="3"/>
  <c r="AW121" i="3"/>
  <c r="N121" i="3"/>
  <c r="Z121" i="3"/>
  <c r="AL121" i="3"/>
  <c r="AX121" i="3"/>
  <c r="BX121" i="3"/>
  <c r="O121" i="3"/>
  <c r="AA121" i="3"/>
  <c r="AM121" i="3"/>
  <c r="BY121" i="3"/>
  <c r="P121" i="3"/>
  <c r="AB121" i="3"/>
  <c r="AN121" i="3"/>
  <c r="Q121" i="3"/>
  <c r="AC121" i="3"/>
  <c r="AO121" i="3"/>
  <c r="AQ121" i="3"/>
  <c r="BV121" i="3"/>
  <c r="R121" i="3"/>
  <c r="AD121" i="3"/>
  <c r="AP121" i="3"/>
  <c r="S121" i="3"/>
  <c r="T121" i="3"/>
  <c r="AF121" i="3"/>
  <c r="AR121" i="3"/>
  <c r="O122" i="3"/>
  <c r="AA122" i="3"/>
  <c r="AM122" i="3"/>
  <c r="P122" i="3"/>
  <c r="AB122" i="3"/>
  <c r="AN122" i="3"/>
  <c r="Q122" i="3"/>
  <c r="AC122" i="3"/>
  <c r="AO122" i="3"/>
  <c r="R122" i="3"/>
  <c r="AD122" i="3"/>
  <c r="AP122" i="3"/>
  <c r="S122" i="3"/>
  <c r="T122" i="3"/>
  <c r="AF122" i="3"/>
  <c r="AR122" i="3"/>
  <c r="U122" i="3"/>
  <c r="AG122" i="3"/>
  <c r="AS122" i="3"/>
  <c r="BV122" i="3"/>
  <c r="V122" i="3"/>
  <c r="AH122" i="3"/>
  <c r="AT122" i="3"/>
  <c r="BW122" i="3"/>
  <c r="K122" i="3"/>
  <c r="W122" i="3"/>
  <c r="AI122" i="3"/>
  <c r="AU122" i="3"/>
  <c r="L122" i="3"/>
  <c r="X122" i="3"/>
  <c r="AJ122" i="3"/>
  <c r="AV122" i="3"/>
  <c r="BX122" i="3"/>
  <c r="M122" i="3"/>
  <c r="Y122" i="3"/>
  <c r="AK122" i="3"/>
  <c r="AW122" i="3"/>
  <c r="AE122" i="3"/>
  <c r="BY122" i="3"/>
  <c r="N122" i="3"/>
  <c r="Z122" i="3"/>
  <c r="AL122" i="3"/>
  <c r="AX122" i="3"/>
  <c r="AQ122" i="3"/>
  <c r="U116" i="3"/>
  <c r="AG116" i="3"/>
  <c r="AS116" i="3"/>
  <c r="BV116" i="3"/>
  <c r="V116" i="3"/>
  <c r="AH116" i="3"/>
  <c r="AT116" i="3"/>
  <c r="BW116" i="3"/>
  <c r="K116" i="3"/>
  <c r="W116" i="3"/>
  <c r="AI116" i="3"/>
  <c r="AU116" i="3"/>
  <c r="L116" i="3"/>
  <c r="X116" i="3"/>
  <c r="AJ116" i="3"/>
  <c r="AV116" i="3"/>
  <c r="M116" i="3"/>
  <c r="Y116" i="3"/>
  <c r="AK116" i="3"/>
  <c r="AW116" i="3"/>
  <c r="N116" i="3"/>
  <c r="Z116" i="3"/>
  <c r="AL116" i="3"/>
  <c r="AX116" i="3"/>
  <c r="BX116" i="3"/>
  <c r="O116" i="3"/>
  <c r="AA116" i="3"/>
  <c r="AM116" i="3"/>
  <c r="BY116" i="3"/>
  <c r="P116" i="3"/>
  <c r="AB116" i="3"/>
  <c r="AN116" i="3"/>
  <c r="Q116" i="3"/>
  <c r="AC116" i="3"/>
  <c r="AO116" i="3"/>
  <c r="R116" i="3"/>
  <c r="AD116" i="3"/>
  <c r="AP116" i="3"/>
  <c r="S116" i="3"/>
  <c r="AE116" i="3"/>
  <c r="AQ116" i="3"/>
  <c r="T116" i="3"/>
  <c r="AF116" i="3"/>
  <c r="AR116" i="3"/>
  <c r="K117" i="3"/>
  <c r="W117" i="3"/>
  <c r="AI117" i="3"/>
  <c r="AU117" i="3"/>
  <c r="L117" i="3"/>
  <c r="X117" i="3"/>
  <c r="AJ117" i="3"/>
  <c r="AV117" i="3"/>
  <c r="M117" i="3"/>
  <c r="Y117" i="3"/>
  <c r="AK117" i="3"/>
  <c r="AW117" i="3"/>
  <c r="N117" i="3"/>
  <c r="Z117" i="3"/>
  <c r="AL117" i="3"/>
  <c r="AX117" i="3"/>
  <c r="O117" i="3"/>
  <c r="AA117" i="3"/>
  <c r="AM117" i="3"/>
  <c r="P117" i="3"/>
  <c r="AB117" i="3"/>
  <c r="AN117" i="3"/>
  <c r="Q117" i="3"/>
  <c r="AC117" i="3"/>
  <c r="AO117" i="3"/>
  <c r="BV117" i="3"/>
  <c r="R117" i="3"/>
  <c r="AD117" i="3"/>
  <c r="AP117" i="3"/>
  <c r="BX117" i="3"/>
  <c r="BW117" i="3"/>
  <c r="S117" i="3"/>
  <c r="AE117" i="3"/>
  <c r="AQ117" i="3"/>
  <c r="BY117" i="3"/>
  <c r="T117" i="3"/>
  <c r="AF117" i="3"/>
  <c r="AR117" i="3"/>
  <c r="U117" i="3"/>
  <c r="AG117" i="3"/>
  <c r="AS117" i="3"/>
  <c r="V117" i="3"/>
  <c r="AH117" i="3"/>
  <c r="AT117" i="3"/>
  <c r="M118" i="3"/>
  <c r="Y118" i="3"/>
  <c r="AK118" i="3"/>
  <c r="AW118" i="3"/>
  <c r="AC118" i="3"/>
  <c r="AD118" i="3"/>
  <c r="AE118" i="3"/>
  <c r="AF118" i="3"/>
  <c r="AR118" i="3"/>
  <c r="U118" i="3"/>
  <c r="AG118" i="3"/>
  <c r="V118" i="3"/>
  <c r="AH118" i="3"/>
  <c r="BX118" i="3"/>
  <c r="K118" i="3"/>
  <c r="AI118" i="3"/>
  <c r="BY118" i="3"/>
  <c r="X118" i="3"/>
  <c r="BV118" i="3"/>
  <c r="N118" i="3"/>
  <c r="Z118" i="3"/>
  <c r="AL118" i="3"/>
  <c r="AX118" i="3"/>
  <c r="BW118" i="3"/>
  <c r="O118" i="3"/>
  <c r="AA118" i="3"/>
  <c r="AM118" i="3"/>
  <c r="P118" i="3"/>
  <c r="AB118" i="3"/>
  <c r="AN118" i="3"/>
  <c r="Q118" i="3"/>
  <c r="AO118" i="3"/>
  <c r="R118" i="3"/>
  <c r="AP118" i="3"/>
  <c r="S118" i="3"/>
  <c r="AQ118" i="3"/>
  <c r="T118" i="3"/>
  <c r="AS118" i="3"/>
  <c r="AT118" i="3"/>
  <c r="W118" i="3"/>
  <c r="AU118" i="3"/>
  <c r="L118" i="3"/>
  <c r="AJ118" i="3"/>
  <c r="AV118" i="3"/>
  <c r="BX119" i="3"/>
  <c r="O119" i="3"/>
  <c r="AA119" i="3"/>
  <c r="AM119" i="3"/>
  <c r="AE119" i="3"/>
  <c r="AR119" i="3"/>
  <c r="AT119" i="3"/>
  <c r="AJ119" i="3"/>
  <c r="Y119" i="3"/>
  <c r="Z119" i="3"/>
  <c r="AX119" i="3"/>
  <c r="BY119" i="3"/>
  <c r="P119" i="3"/>
  <c r="AB119" i="3"/>
  <c r="AN119" i="3"/>
  <c r="AD119" i="3"/>
  <c r="S119" i="3"/>
  <c r="AF119" i="3"/>
  <c r="AG119" i="3"/>
  <c r="BV119" i="3"/>
  <c r="AH119" i="3"/>
  <c r="K119" i="3"/>
  <c r="L119" i="3"/>
  <c r="AK119" i="3"/>
  <c r="N119" i="3"/>
  <c r="AL119" i="3"/>
  <c r="Q119" i="3"/>
  <c r="AC119" i="3"/>
  <c r="AO119" i="3"/>
  <c r="R119" i="3"/>
  <c r="AP119" i="3"/>
  <c r="AQ119" i="3"/>
  <c r="T119" i="3"/>
  <c r="U119" i="3"/>
  <c r="AS119" i="3"/>
  <c r="V119" i="3"/>
  <c r="BW119" i="3"/>
  <c r="W119" i="3"/>
  <c r="AI119" i="3"/>
  <c r="AU119" i="3"/>
  <c r="X119" i="3"/>
  <c r="AV119" i="3"/>
  <c r="M119" i="3"/>
  <c r="AW119" i="3"/>
  <c r="Q120" i="3"/>
  <c r="AC120" i="3"/>
  <c r="AO120" i="3"/>
  <c r="BW120" i="3"/>
  <c r="S120" i="3"/>
  <c r="AQ120" i="3"/>
  <c r="BY120" i="3"/>
  <c r="AF120" i="3"/>
  <c r="AR120" i="3"/>
  <c r="U120" i="3"/>
  <c r="AG120" i="3"/>
  <c r="AS120" i="3"/>
  <c r="V120" i="3"/>
  <c r="AH120" i="3"/>
  <c r="AT120" i="3"/>
  <c r="K120" i="3"/>
  <c r="W120" i="3"/>
  <c r="AI120" i="3"/>
  <c r="AU120" i="3"/>
  <c r="L120" i="3"/>
  <c r="X120" i="3"/>
  <c r="AJ120" i="3"/>
  <c r="AV120" i="3"/>
  <c r="M120" i="3"/>
  <c r="Y120" i="3"/>
  <c r="AK120" i="3"/>
  <c r="AW120" i="3"/>
  <c r="N120" i="3"/>
  <c r="Z120" i="3"/>
  <c r="AL120" i="3"/>
  <c r="AX120" i="3"/>
  <c r="O120" i="3"/>
  <c r="AA120" i="3"/>
  <c r="AM120" i="3"/>
  <c r="P120" i="3"/>
  <c r="AB120" i="3"/>
  <c r="AN120" i="3"/>
  <c r="BV120" i="3"/>
  <c r="R120" i="3"/>
  <c r="AD120" i="3"/>
  <c r="AP120" i="3"/>
  <c r="BX120" i="3"/>
  <c r="AE120" i="3"/>
  <c r="T120" i="3"/>
  <c r="O114" i="3"/>
  <c r="AA114" i="3"/>
  <c r="AM114" i="3"/>
  <c r="AE114" i="3"/>
  <c r="AT114" i="3"/>
  <c r="K114" i="3"/>
  <c r="AU114" i="3"/>
  <c r="BV114" i="3"/>
  <c r="X114" i="3"/>
  <c r="BW114" i="3"/>
  <c r="Y114" i="3"/>
  <c r="AW114" i="3"/>
  <c r="N114" i="3"/>
  <c r="AX114" i="3"/>
  <c r="P114" i="3"/>
  <c r="AB114" i="3"/>
  <c r="AN114" i="3"/>
  <c r="Q114" i="3"/>
  <c r="AC114" i="3"/>
  <c r="AO114" i="3"/>
  <c r="R114" i="3"/>
  <c r="AD114" i="3"/>
  <c r="AP114" i="3"/>
  <c r="S114" i="3"/>
  <c r="AQ114" i="3"/>
  <c r="T114" i="3"/>
  <c r="AF114" i="3"/>
  <c r="AR114" i="3"/>
  <c r="BX114" i="3"/>
  <c r="U114" i="3"/>
  <c r="AG114" i="3"/>
  <c r="AS114" i="3"/>
  <c r="BY114" i="3"/>
  <c r="V114" i="3"/>
  <c r="AH114" i="3"/>
  <c r="W114" i="3"/>
  <c r="AI114" i="3"/>
  <c r="L114" i="3"/>
  <c r="AJ114" i="3"/>
  <c r="AV114" i="3"/>
  <c r="M114" i="3"/>
  <c r="AK114" i="3"/>
  <c r="Z114" i="3"/>
  <c r="AL114" i="3"/>
  <c r="C115" i="8"/>
  <c r="O115" i="3"/>
  <c r="AA115" i="3"/>
  <c r="AM115" i="3"/>
  <c r="P115" i="3"/>
  <c r="AB115" i="3"/>
  <c r="AN115" i="3"/>
  <c r="Q115" i="3"/>
  <c r="AC115" i="3"/>
  <c r="AO115" i="3"/>
  <c r="R115" i="3"/>
  <c r="AD115" i="3"/>
  <c r="AP115" i="3"/>
  <c r="S115" i="3"/>
  <c r="AE115" i="3"/>
  <c r="AQ115" i="3"/>
  <c r="BV115" i="3"/>
  <c r="T115" i="3"/>
  <c r="AF115" i="3"/>
  <c r="AR115" i="3"/>
  <c r="BW115" i="3"/>
  <c r="U115" i="3"/>
  <c r="AG115" i="3"/>
  <c r="AS115" i="3"/>
  <c r="V115" i="3"/>
  <c r="AH115" i="3"/>
  <c r="AT115" i="3"/>
  <c r="K115" i="3"/>
  <c r="W115" i="3"/>
  <c r="AI115" i="3"/>
  <c r="AU115" i="3"/>
  <c r="L115" i="3"/>
  <c r="X115" i="3"/>
  <c r="AJ115" i="3"/>
  <c r="AV115" i="3"/>
  <c r="BX115" i="3"/>
  <c r="M115" i="3"/>
  <c r="Y115" i="3"/>
  <c r="AK115" i="3"/>
  <c r="AW115" i="3"/>
  <c r="BY115" i="3"/>
  <c r="N115" i="3"/>
  <c r="Z115" i="3"/>
  <c r="AL115" i="3"/>
  <c r="AX115" i="3"/>
  <c r="D28" i="7"/>
  <c r="N28" i="7" s="1"/>
  <c r="O28" i="7" s="1"/>
  <c r="C108" i="8"/>
  <c r="K108" i="3"/>
  <c r="W108" i="3"/>
  <c r="AI108" i="3"/>
  <c r="AU108" i="3"/>
  <c r="L108" i="3"/>
  <c r="X108" i="3"/>
  <c r="AJ108" i="3"/>
  <c r="AV108" i="3"/>
  <c r="M108" i="3"/>
  <c r="Y108" i="3"/>
  <c r="AK108" i="3"/>
  <c r="AW108" i="3"/>
  <c r="N108" i="3"/>
  <c r="Z108" i="3"/>
  <c r="AL108" i="3"/>
  <c r="AX108" i="3"/>
  <c r="O108" i="3"/>
  <c r="AA108" i="3"/>
  <c r="AM108" i="3"/>
  <c r="P108" i="3"/>
  <c r="AB108" i="3"/>
  <c r="AN108" i="3"/>
  <c r="Q108" i="3"/>
  <c r="AC108" i="3"/>
  <c r="AO108" i="3"/>
  <c r="R108" i="3"/>
  <c r="AD108" i="3"/>
  <c r="AP108" i="3"/>
  <c r="BX108" i="3"/>
  <c r="S108" i="3"/>
  <c r="AE108" i="3"/>
  <c r="AQ108" i="3"/>
  <c r="BY108" i="3"/>
  <c r="BV108" i="3"/>
  <c r="T108" i="3"/>
  <c r="AF108" i="3"/>
  <c r="AR108" i="3"/>
  <c r="BW108" i="3"/>
  <c r="U108" i="3"/>
  <c r="AG108" i="3"/>
  <c r="AS108" i="3"/>
  <c r="V108" i="3"/>
  <c r="AH108" i="3"/>
  <c r="AT108" i="3"/>
  <c r="M109" i="3"/>
  <c r="Y109" i="3"/>
  <c r="AK109" i="3"/>
  <c r="AW109" i="3"/>
  <c r="O109" i="3"/>
  <c r="AA109" i="3"/>
  <c r="AM109" i="3"/>
  <c r="AN109" i="3"/>
  <c r="BW109" i="3"/>
  <c r="Q109" i="3"/>
  <c r="AF109" i="3"/>
  <c r="U109" i="3"/>
  <c r="AS109" i="3"/>
  <c r="V109" i="3"/>
  <c r="AT109" i="3"/>
  <c r="BX109" i="3"/>
  <c r="W109" i="3"/>
  <c r="X109" i="3"/>
  <c r="AJ109" i="3"/>
  <c r="AV109" i="3"/>
  <c r="N109" i="3"/>
  <c r="Z109" i="3"/>
  <c r="AL109" i="3"/>
  <c r="AX109" i="3"/>
  <c r="BV109" i="3"/>
  <c r="P109" i="3"/>
  <c r="AB109" i="3"/>
  <c r="AC109" i="3"/>
  <c r="AO109" i="3"/>
  <c r="R109" i="3"/>
  <c r="AD109" i="3"/>
  <c r="AP109" i="3"/>
  <c r="S109" i="3"/>
  <c r="AE109" i="3"/>
  <c r="AQ109" i="3"/>
  <c r="T109" i="3"/>
  <c r="AR109" i="3"/>
  <c r="AG109" i="3"/>
  <c r="AH109" i="3"/>
  <c r="K109" i="3"/>
  <c r="AI109" i="3"/>
  <c r="AU109" i="3"/>
  <c r="BY109" i="3"/>
  <c r="L109" i="3"/>
  <c r="BX110" i="3"/>
  <c r="O110" i="3"/>
  <c r="AA110" i="3"/>
  <c r="AM110" i="3"/>
  <c r="Q110" i="3"/>
  <c r="AO110" i="3"/>
  <c r="R110" i="3"/>
  <c r="AD110" i="3"/>
  <c r="AP110" i="3"/>
  <c r="S110" i="3"/>
  <c r="AE110" i="3"/>
  <c r="AQ110" i="3"/>
  <c r="T110" i="3"/>
  <c r="AF110" i="3"/>
  <c r="AR110" i="3"/>
  <c r="U110" i="3"/>
  <c r="AG110" i="3"/>
  <c r="AS110" i="3"/>
  <c r="V110" i="3"/>
  <c r="AH110" i="3"/>
  <c r="AT110" i="3"/>
  <c r="K110" i="3"/>
  <c r="W110" i="3"/>
  <c r="AI110" i="3"/>
  <c r="AU110" i="3"/>
  <c r="BV110" i="3"/>
  <c r="L110" i="3"/>
  <c r="X110" i="3"/>
  <c r="AJ110" i="3"/>
  <c r="AV110" i="3"/>
  <c r="BW110" i="3"/>
  <c r="M110" i="3"/>
  <c r="Y110" i="3"/>
  <c r="AK110" i="3"/>
  <c r="AW110" i="3"/>
  <c r="N110" i="3"/>
  <c r="Z110" i="3"/>
  <c r="AL110" i="3"/>
  <c r="AX110" i="3"/>
  <c r="BY110" i="3"/>
  <c r="P110" i="3"/>
  <c r="AB110" i="3"/>
  <c r="AN110" i="3"/>
  <c r="AC110" i="3"/>
  <c r="C111" i="8"/>
  <c r="Q111" i="3"/>
  <c r="AC111" i="3"/>
  <c r="AO111" i="3"/>
  <c r="R111" i="3"/>
  <c r="AD111" i="3"/>
  <c r="AP111" i="3"/>
  <c r="BX111" i="3"/>
  <c r="S111" i="3"/>
  <c r="AE111" i="3"/>
  <c r="AQ111" i="3"/>
  <c r="BY111" i="3"/>
  <c r="BV111" i="3"/>
  <c r="T111" i="3"/>
  <c r="AF111" i="3"/>
  <c r="AR111" i="3"/>
  <c r="K111" i="3"/>
  <c r="P111" i="3"/>
  <c r="AN111" i="3"/>
  <c r="BW111" i="3"/>
  <c r="U111" i="3"/>
  <c r="AG111" i="3"/>
  <c r="AS111" i="3"/>
  <c r="AU111" i="3"/>
  <c r="V111" i="3"/>
  <c r="AH111" i="3"/>
  <c r="AT111" i="3"/>
  <c r="W111" i="3"/>
  <c r="AI111" i="3"/>
  <c r="AB111" i="3"/>
  <c r="L111" i="3"/>
  <c r="X111" i="3"/>
  <c r="AJ111" i="3"/>
  <c r="AV111" i="3"/>
  <c r="AM111" i="3"/>
  <c r="M111" i="3"/>
  <c r="Y111" i="3"/>
  <c r="AK111" i="3"/>
  <c r="AW111" i="3"/>
  <c r="O111" i="3"/>
  <c r="N111" i="3"/>
  <c r="Z111" i="3"/>
  <c r="AL111" i="3"/>
  <c r="AX111" i="3"/>
  <c r="AA111" i="3"/>
  <c r="S112" i="3"/>
  <c r="AE112" i="3"/>
  <c r="AQ112" i="3"/>
  <c r="AG112" i="3"/>
  <c r="K112" i="3"/>
  <c r="AI112" i="3"/>
  <c r="BY112" i="3"/>
  <c r="AV112" i="3"/>
  <c r="Y112" i="3"/>
  <c r="Z112" i="3"/>
  <c r="O112" i="3"/>
  <c r="AM112" i="3"/>
  <c r="BV112" i="3"/>
  <c r="AN112" i="3"/>
  <c r="Q112" i="3"/>
  <c r="AO112" i="3"/>
  <c r="AD112" i="3"/>
  <c r="T112" i="3"/>
  <c r="AF112" i="3"/>
  <c r="AR112" i="3"/>
  <c r="U112" i="3"/>
  <c r="AS112" i="3"/>
  <c r="V112" i="3"/>
  <c r="AH112" i="3"/>
  <c r="AT112" i="3"/>
  <c r="BX112" i="3"/>
  <c r="W112" i="3"/>
  <c r="AU112" i="3"/>
  <c r="L112" i="3"/>
  <c r="X112" i="3"/>
  <c r="AJ112" i="3"/>
  <c r="M112" i="3"/>
  <c r="AK112" i="3"/>
  <c r="AW112" i="3"/>
  <c r="N112" i="3"/>
  <c r="AL112" i="3"/>
  <c r="AX112" i="3"/>
  <c r="AA112" i="3"/>
  <c r="P112" i="3"/>
  <c r="AB112" i="3"/>
  <c r="BW112" i="3"/>
  <c r="AC112" i="3"/>
  <c r="R112" i="3"/>
  <c r="AP112" i="3"/>
  <c r="C113" i="8"/>
  <c r="BW113" i="3"/>
  <c r="M113" i="3"/>
  <c r="Y113" i="3"/>
  <c r="AK113" i="3"/>
  <c r="AW113" i="3"/>
  <c r="N113" i="3"/>
  <c r="Z113" i="3"/>
  <c r="AL113" i="3"/>
  <c r="AX113" i="3"/>
  <c r="BX113" i="3"/>
  <c r="O113" i="3"/>
  <c r="AA113" i="3"/>
  <c r="AM113" i="3"/>
  <c r="BY113" i="3"/>
  <c r="P113" i="3"/>
  <c r="AB113" i="3"/>
  <c r="AN113" i="3"/>
  <c r="AC113" i="3"/>
  <c r="AO113" i="3"/>
  <c r="AD113" i="3"/>
  <c r="AP113" i="3"/>
  <c r="AE113" i="3"/>
  <c r="AQ113" i="3"/>
  <c r="T113" i="3"/>
  <c r="AF113" i="3"/>
  <c r="AR113" i="3"/>
  <c r="U113" i="3"/>
  <c r="AG113" i="3"/>
  <c r="AS113" i="3"/>
  <c r="V113" i="3"/>
  <c r="AH113" i="3"/>
  <c r="AT113" i="3"/>
  <c r="K113" i="3"/>
  <c r="W113" i="3"/>
  <c r="AI113" i="3"/>
  <c r="AU113" i="3"/>
  <c r="Q113" i="3"/>
  <c r="R113" i="3"/>
  <c r="S113" i="3"/>
  <c r="BV113" i="3"/>
  <c r="L113" i="3"/>
  <c r="X113" i="3"/>
  <c r="AJ113" i="3"/>
  <c r="AV113" i="3"/>
  <c r="M45" i="6"/>
  <c r="D45" i="7"/>
  <c r="S44" i="6"/>
  <c r="D44" i="7"/>
  <c r="BP103" i="3"/>
  <c r="U103" i="3"/>
  <c r="AG103" i="3"/>
  <c r="AS103" i="3"/>
  <c r="V103" i="3"/>
  <c r="AH103" i="3"/>
  <c r="AT103" i="3"/>
  <c r="K103" i="3"/>
  <c r="W103" i="3"/>
  <c r="AI103" i="3"/>
  <c r="AU103" i="3"/>
  <c r="L103" i="3"/>
  <c r="X103" i="3"/>
  <c r="AJ103" i="3"/>
  <c r="AV103" i="3"/>
  <c r="M103" i="3"/>
  <c r="Y103" i="3"/>
  <c r="AK103" i="3"/>
  <c r="AW103" i="3"/>
  <c r="N103" i="3"/>
  <c r="Z103" i="3"/>
  <c r="AL103" i="3"/>
  <c r="AX103" i="3"/>
  <c r="O103" i="3"/>
  <c r="AA103" i="3"/>
  <c r="AM103" i="3"/>
  <c r="P103" i="3"/>
  <c r="AB103" i="3"/>
  <c r="AN103" i="3"/>
  <c r="Q103" i="3"/>
  <c r="AO103" i="3"/>
  <c r="R103" i="3"/>
  <c r="AD103" i="3"/>
  <c r="AP103" i="3"/>
  <c r="BV103" i="3"/>
  <c r="S103" i="3"/>
  <c r="AE103" i="3"/>
  <c r="AQ103" i="3"/>
  <c r="BW103" i="3"/>
  <c r="T103" i="3"/>
  <c r="AF103" i="3"/>
  <c r="AR103" i="3"/>
  <c r="AC103" i="3"/>
  <c r="C104" i="8"/>
  <c r="M104" i="3"/>
  <c r="Y104" i="3"/>
  <c r="AK104" i="3"/>
  <c r="AW104" i="3"/>
  <c r="Z104" i="3"/>
  <c r="AL104" i="3"/>
  <c r="AX104" i="3"/>
  <c r="BV104" i="3"/>
  <c r="O104" i="3"/>
  <c r="AM104" i="3"/>
  <c r="AB104" i="3"/>
  <c r="AN104" i="3"/>
  <c r="AC104" i="3"/>
  <c r="R104" i="3"/>
  <c r="AD104" i="3"/>
  <c r="AP104" i="3"/>
  <c r="S104" i="3"/>
  <c r="AE104" i="3"/>
  <c r="AQ104" i="3"/>
  <c r="T104" i="3"/>
  <c r="AF104" i="3"/>
  <c r="AR104" i="3"/>
  <c r="U104" i="3"/>
  <c r="AG104" i="3"/>
  <c r="AS104" i="3"/>
  <c r="V104" i="3"/>
  <c r="AH104" i="3"/>
  <c r="AT104" i="3"/>
  <c r="K104" i="3"/>
  <c r="W104" i="3"/>
  <c r="AI104" i="3"/>
  <c r="L104" i="3"/>
  <c r="AJ104" i="3"/>
  <c r="N104" i="3"/>
  <c r="AA104" i="3"/>
  <c r="BW104" i="3"/>
  <c r="P104" i="3"/>
  <c r="Q104" i="3"/>
  <c r="AO104" i="3"/>
  <c r="AU104" i="3"/>
  <c r="X104" i="3"/>
  <c r="AV104" i="3"/>
  <c r="Q105" i="3"/>
  <c r="AC105" i="3"/>
  <c r="AO105" i="3"/>
  <c r="S105" i="3"/>
  <c r="AE105" i="3"/>
  <c r="AQ105" i="3"/>
  <c r="T105" i="3"/>
  <c r="AF105" i="3"/>
  <c r="AR105" i="3"/>
  <c r="U105" i="3"/>
  <c r="AG105" i="3"/>
  <c r="AS105" i="3"/>
  <c r="V105" i="3"/>
  <c r="AH105" i="3"/>
  <c r="AT105" i="3"/>
  <c r="BV105" i="3"/>
  <c r="K105" i="3"/>
  <c r="W105" i="3"/>
  <c r="AI105" i="3"/>
  <c r="AU105" i="3"/>
  <c r="BW105" i="3"/>
  <c r="X105" i="3"/>
  <c r="AJ105" i="3"/>
  <c r="AV105" i="3"/>
  <c r="M105" i="3"/>
  <c r="Y105" i="3"/>
  <c r="AW105" i="3"/>
  <c r="R105" i="3"/>
  <c r="AD105" i="3"/>
  <c r="AP105" i="3"/>
  <c r="L105" i="3"/>
  <c r="AK105" i="3"/>
  <c r="N105" i="3"/>
  <c r="Z105" i="3"/>
  <c r="AL105" i="3"/>
  <c r="AX105" i="3"/>
  <c r="O105" i="3"/>
  <c r="AA105" i="3"/>
  <c r="AM105" i="3"/>
  <c r="P105" i="3"/>
  <c r="AB105" i="3"/>
  <c r="AN105" i="3"/>
  <c r="U106" i="3"/>
  <c r="AG106" i="3"/>
  <c r="AS106" i="3"/>
  <c r="V106" i="3"/>
  <c r="AH106" i="3"/>
  <c r="AT106" i="3"/>
  <c r="K106" i="3"/>
  <c r="W106" i="3"/>
  <c r="AI106" i="3"/>
  <c r="AU106" i="3"/>
  <c r="L106" i="3"/>
  <c r="X106" i="3"/>
  <c r="AJ106" i="3"/>
  <c r="AV106" i="3"/>
  <c r="M106" i="3"/>
  <c r="Y106" i="3"/>
  <c r="AW106" i="3"/>
  <c r="P106" i="3"/>
  <c r="AO106" i="3"/>
  <c r="AK106" i="3"/>
  <c r="N106" i="3"/>
  <c r="Z106" i="3"/>
  <c r="AL106" i="3"/>
  <c r="AX106" i="3"/>
  <c r="O106" i="3"/>
  <c r="AA106" i="3"/>
  <c r="AM106" i="3"/>
  <c r="AB106" i="3"/>
  <c r="Q106" i="3"/>
  <c r="R106" i="3"/>
  <c r="AD106" i="3"/>
  <c r="AP106" i="3"/>
  <c r="BV106" i="3"/>
  <c r="S106" i="3"/>
  <c r="AE106" i="3"/>
  <c r="AQ106" i="3"/>
  <c r="BW106" i="3"/>
  <c r="T106" i="3"/>
  <c r="AF106" i="3"/>
  <c r="AR106" i="3"/>
  <c r="AN106" i="3"/>
  <c r="AC106" i="3"/>
  <c r="C107" i="8"/>
  <c r="T107" i="3"/>
  <c r="K107" i="3"/>
  <c r="L107" i="3"/>
  <c r="BV107" i="3"/>
  <c r="O107" i="3"/>
  <c r="AA107" i="3"/>
  <c r="AM107" i="3"/>
  <c r="BW107" i="3"/>
  <c r="P107" i="3"/>
  <c r="AB107" i="3"/>
  <c r="AN107" i="3"/>
  <c r="AT107" i="3"/>
  <c r="W107" i="3"/>
  <c r="AV107" i="3"/>
  <c r="AK107" i="3"/>
  <c r="N107" i="3"/>
  <c r="Q107" i="3"/>
  <c r="AC107" i="3"/>
  <c r="AO107" i="3"/>
  <c r="AG107" i="3"/>
  <c r="V107" i="3"/>
  <c r="AI107" i="3"/>
  <c r="AW107" i="3"/>
  <c r="Z107" i="3"/>
  <c r="R107" i="3"/>
  <c r="AD107" i="3"/>
  <c r="AP107" i="3"/>
  <c r="AR107" i="3"/>
  <c r="U107" i="3"/>
  <c r="AH107" i="3"/>
  <c r="AU107" i="3"/>
  <c r="AJ107" i="3"/>
  <c r="Y107" i="3"/>
  <c r="AX107" i="3"/>
  <c r="S107" i="3"/>
  <c r="AE107" i="3"/>
  <c r="AQ107" i="3"/>
  <c r="AF107" i="3"/>
  <c r="AS107" i="3"/>
  <c r="X107" i="3"/>
  <c r="M107" i="3"/>
  <c r="AL107" i="3"/>
  <c r="BR87" i="3"/>
  <c r="L2" i="3"/>
  <c r="O60" i="3"/>
  <c r="AA60" i="3"/>
  <c r="AM60" i="3"/>
  <c r="P60" i="3"/>
  <c r="AB60" i="3"/>
  <c r="AN60" i="3"/>
  <c r="Q60" i="3"/>
  <c r="AC60" i="3"/>
  <c r="AO60" i="3"/>
  <c r="T60" i="3"/>
  <c r="AF60" i="3"/>
  <c r="AR60" i="3"/>
  <c r="M60" i="3"/>
  <c r="Y60" i="3"/>
  <c r="AK60" i="3"/>
  <c r="AW60" i="3"/>
  <c r="N60" i="3"/>
  <c r="Z60" i="3"/>
  <c r="AL60" i="3"/>
  <c r="AX60" i="3"/>
  <c r="U60" i="3"/>
  <c r="AS60" i="3"/>
  <c r="V60" i="3"/>
  <c r="AT60" i="3"/>
  <c r="AE60" i="3"/>
  <c r="AJ60" i="3"/>
  <c r="S60" i="3"/>
  <c r="AH60" i="3"/>
  <c r="AQ60" i="3"/>
  <c r="AU60" i="3"/>
  <c r="AV60" i="3"/>
  <c r="K60" i="3"/>
  <c r="R60" i="3"/>
  <c r="AI60" i="3"/>
  <c r="L60" i="3"/>
  <c r="W60" i="3"/>
  <c r="AD60" i="3"/>
  <c r="X60" i="3"/>
  <c r="AP60" i="3"/>
  <c r="AG60" i="3"/>
  <c r="V47" i="3"/>
  <c r="AH47" i="3"/>
  <c r="AT47" i="3"/>
  <c r="K47" i="3"/>
  <c r="W47" i="3"/>
  <c r="AI47" i="3"/>
  <c r="AU47" i="3"/>
  <c r="L47" i="3"/>
  <c r="X47" i="3"/>
  <c r="AJ47" i="3"/>
  <c r="AV47" i="3"/>
  <c r="T47" i="3"/>
  <c r="AF47" i="3"/>
  <c r="AR47" i="3"/>
  <c r="U47" i="3"/>
  <c r="AN47" i="3"/>
  <c r="Y47" i="3"/>
  <c r="AO47" i="3"/>
  <c r="Z47" i="3"/>
  <c r="AP47" i="3"/>
  <c r="M47" i="3"/>
  <c r="AC47" i="3"/>
  <c r="AW47" i="3"/>
  <c r="AK47" i="3"/>
  <c r="N47" i="3"/>
  <c r="AL47" i="3"/>
  <c r="O47" i="3"/>
  <c r="AM47" i="3"/>
  <c r="P47" i="3"/>
  <c r="AQ47" i="3"/>
  <c r="R47" i="3"/>
  <c r="AX47" i="3"/>
  <c r="AE47" i="3"/>
  <c r="S47" i="3"/>
  <c r="AA47" i="3"/>
  <c r="AB47" i="3"/>
  <c r="AD47" i="3"/>
  <c r="AG47" i="3"/>
  <c r="Q47" i="3"/>
  <c r="AS47" i="3"/>
  <c r="S59" i="3"/>
  <c r="AE59" i="3"/>
  <c r="AQ59" i="3"/>
  <c r="T59" i="3"/>
  <c r="AF59" i="3"/>
  <c r="AR59" i="3"/>
  <c r="U59" i="3"/>
  <c r="AG59" i="3"/>
  <c r="AS59" i="3"/>
  <c r="L59" i="3"/>
  <c r="X59" i="3"/>
  <c r="AJ59" i="3"/>
  <c r="AV59" i="3"/>
  <c r="Q59" i="3"/>
  <c r="AC59" i="3"/>
  <c r="AO59" i="3"/>
  <c r="R59" i="3"/>
  <c r="AD59" i="3"/>
  <c r="AP59" i="3"/>
  <c r="M59" i="3"/>
  <c r="AK59" i="3"/>
  <c r="N59" i="3"/>
  <c r="AL59" i="3"/>
  <c r="W59" i="3"/>
  <c r="AU59" i="3"/>
  <c r="O59" i="3"/>
  <c r="AW59" i="3"/>
  <c r="AA59" i="3"/>
  <c r="AN59" i="3"/>
  <c r="AM59" i="3"/>
  <c r="AT59" i="3"/>
  <c r="AX59" i="3"/>
  <c r="P59" i="3"/>
  <c r="AH59" i="3"/>
  <c r="V59" i="3"/>
  <c r="Y59" i="3"/>
  <c r="Z59" i="3"/>
  <c r="AB59" i="3"/>
  <c r="K59" i="3"/>
  <c r="AI59" i="3"/>
  <c r="S71" i="3"/>
  <c r="AE71" i="3"/>
  <c r="AQ71" i="3"/>
  <c r="T71" i="3"/>
  <c r="AF71" i="3"/>
  <c r="AR71" i="3"/>
  <c r="U71" i="3"/>
  <c r="AG71" i="3"/>
  <c r="AS71" i="3"/>
  <c r="L71" i="3"/>
  <c r="X71" i="3"/>
  <c r="AJ71" i="3"/>
  <c r="AV71" i="3"/>
  <c r="Q71" i="3"/>
  <c r="AC71" i="3"/>
  <c r="AO71" i="3"/>
  <c r="R71" i="3"/>
  <c r="AD71" i="3"/>
  <c r="AP71" i="3"/>
  <c r="M71" i="3"/>
  <c r="AK71" i="3"/>
  <c r="N71" i="3"/>
  <c r="AL71" i="3"/>
  <c r="W71" i="3"/>
  <c r="AU71" i="3"/>
  <c r="AA71" i="3"/>
  <c r="AN71" i="3"/>
  <c r="AI71" i="3"/>
  <c r="AM71" i="3"/>
  <c r="AT71" i="3"/>
  <c r="AW71" i="3"/>
  <c r="O71" i="3"/>
  <c r="AB71" i="3"/>
  <c r="P71" i="3"/>
  <c r="V71" i="3"/>
  <c r="Y71" i="3"/>
  <c r="Z71" i="3"/>
  <c r="AX71" i="3"/>
  <c r="K71" i="3"/>
  <c r="AH71" i="3"/>
  <c r="N83" i="3"/>
  <c r="Z83" i="3"/>
  <c r="AL83" i="3"/>
  <c r="AX83" i="3"/>
  <c r="O83" i="3"/>
  <c r="AA83" i="3"/>
  <c r="AM83" i="3"/>
  <c r="S83" i="3"/>
  <c r="AE83" i="3"/>
  <c r="AQ83" i="3"/>
  <c r="R83" i="3"/>
  <c r="AH83" i="3"/>
  <c r="AW83" i="3"/>
  <c r="X83" i="3"/>
  <c r="AO83" i="3"/>
  <c r="AC83" i="3"/>
  <c r="AU83" i="3"/>
  <c r="K83" i="3"/>
  <c r="AD83" i="3"/>
  <c r="AV83" i="3"/>
  <c r="L83" i="3"/>
  <c r="AF83" i="3"/>
  <c r="M83" i="3"/>
  <c r="AG83" i="3"/>
  <c r="Q83" i="3"/>
  <c r="AJ83" i="3"/>
  <c r="Y83" i="3"/>
  <c r="AS83" i="3"/>
  <c r="AK83" i="3"/>
  <c r="AN83" i="3"/>
  <c r="AP83" i="3"/>
  <c r="AR83" i="3"/>
  <c r="P83" i="3"/>
  <c r="T83" i="3"/>
  <c r="AI83" i="3"/>
  <c r="V83" i="3"/>
  <c r="W83" i="3"/>
  <c r="AT83" i="3"/>
  <c r="U83" i="3"/>
  <c r="AB83" i="3"/>
  <c r="N95" i="3"/>
  <c r="Z95" i="3"/>
  <c r="AL95" i="3"/>
  <c r="AX95" i="3"/>
  <c r="O95" i="3"/>
  <c r="AA95" i="3"/>
  <c r="AM95" i="3"/>
  <c r="T95" i="3"/>
  <c r="AH95" i="3"/>
  <c r="AV95" i="3"/>
  <c r="K95" i="3"/>
  <c r="Y95" i="3"/>
  <c r="AO95" i="3"/>
  <c r="P95" i="3"/>
  <c r="AF95" i="3"/>
  <c r="AW95" i="3"/>
  <c r="Q95" i="3"/>
  <c r="AG95" i="3"/>
  <c r="R95" i="3"/>
  <c r="AI95" i="3"/>
  <c r="S95" i="3"/>
  <c r="AJ95" i="3"/>
  <c r="V95" i="3"/>
  <c r="AN95" i="3"/>
  <c r="L95" i="3"/>
  <c r="AD95" i="3"/>
  <c r="AT95" i="3"/>
  <c r="AP95" i="3"/>
  <c r="AQ95" i="3"/>
  <c r="AR95" i="3"/>
  <c r="AS95" i="3"/>
  <c r="U95" i="3"/>
  <c r="W95" i="3"/>
  <c r="X95" i="3"/>
  <c r="AB95" i="3"/>
  <c r="AC95" i="3"/>
  <c r="AK95" i="3"/>
  <c r="M95" i="3"/>
  <c r="AE95" i="3"/>
  <c r="AU95" i="3"/>
  <c r="C102" i="8"/>
  <c r="Q6" i="3"/>
  <c r="AC6" i="3"/>
  <c r="AO6" i="3"/>
  <c r="R6" i="3"/>
  <c r="AD6" i="3"/>
  <c r="AP6" i="3"/>
  <c r="V6" i="3"/>
  <c r="AH6" i="3"/>
  <c r="AT6" i="3"/>
  <c r="Y6" i="3"/>
  <c r="AN6" i="3"/>
  <c r="K6" i="3"/>
  <c r="Z6" i="3"/>
  <c r="AQ6" i="3"/>
  <c r="L6" i="3"/>
  <c r="AA6" i="3"/>
  <c r="AR6" i="3"/>
  <c r="O6" i="3"/>
  <c r="AF6" i="3"/>
  <c r="AV6" i="3"/>
  <c r="S6" i="3"/>
  <c r="AM6" i="3"/>
  <c r="T6" i="3"/>
  <c r="AS6" i="3"/>
  <c r="U6" i="3"/>
  <c r="AU6" i="3"/>
  <c r="W6" i="3"/>
  <c r="AW6" i="3"/>
  <c r="AX6" i="3"/>
  <c r="AE6" i="3"/>
  <c r="N6" i="3"/>
  <c r="AK6" i="3"/>
  <c r="P6" i="3"/>
  <c r="AL6" i="3"/>
  <c r="X6" i="3"/>
  <c r="M6" i="3"/>
  <c r="AB6" i="3"/>
  <c r="AG6" i="3"/>
  <c r="AJ6" i="3"/>
  <c r="AI6" i="3"/>
  <c r="M4" i="3"/>
  <c r="Y4" i="3"/>
  <c r="AK4" i="3"/>
  <c r="AW4" i="3"/>
  <c r="N4" i="3"/>
  <c r="Z4" i="3"/>
  <c r="AL4" i="3"/>
  <c r="AX4" i="3"/>
  <c r="O4" i="3"/>
  <c r="AA4" i="3"/>
  <c r="AM4" i="3"/>
  <c r="R4" i="3"/>
  <c r="AD4" i="3"/>
  <c r="AP4" i="3"/>
  <c r="Q4" i="3"/>
  <c r="AH4" i="3"/>
  <c r="S4" i="3"/>
  <c r="AI4" i="3"/>
  <c r="T4" i="3"/>
  <c r="AJ4" i="3"/>
  <c r="W4" i="3"/>
  <c r="AQ4" i="3"/>
  <c r="P4" i="3"/>
  <c r="AS4" i="3"/>
  <c r="U4" i="3"/>
  <c r="AT4" i="3"/>
  <c r="V4" i="3"/>
  <c r="AU4" i="3"/>
  <c r="X4" i="3"/>
  <c r="AV4" i="3"/>
  <c r="AB4" i="3"/>
  <c r="AE4" i="3"/>
  <c r="K4" i="3"/>
  <c r="AO4" i="3"/>
  <c r="L4" i="3"/>
  <c r="AR4" i="3"/>
  <c r="AC4" i="3"/>
  <c r="AF4" i="3"/>
  <c r="AN4" i="3"/>
  <c r="AG4" i="3"/>
  <c r="N16" i="3"/>
  <c r="Z16" i="3"/>
  <c r="AL16" i="3"/>
  <c r="AX16" i="3"/>
  <c r="O16" i="3"/>
  <c r="AA16" i="3"/>
  <c r="AM16" i="3"/>
  <c r="P16" i="3"/>
  <c r="AB16" i="3"/>
  <c r="AN16" i="3"/>
  <c r="L16" i="3"/>
  <c r="X16" i="3"/>
  <c r="AJ16" i="3"/>
  <c r="AV16" i="3"/>
  <c r="Y16" i="3"/>
  <c r="AR16" i="3"/>
  <c r="AC16" i="3"/>
  <c r="AS16" i="3"/>
  <c r="AD16" i="3"/>
  <c r="AT16" i="3"/>
  <c r="Q16" i="3"/>
  <c r="AG16" i="3"/>
  <c r="M16" i="3"/>
  <c r="AO16" i="3"/>
  <c r="R16" i="3"/>
  <c r="AP16" i="3"/>
  <c r="S16" i="3"/>
  <c r="AQ16" i="3"/>
  <c r="T16" i="3"/>
  <c r="AU16" i="3"/>
  <c r="V16" i="3"/>
  <c r="AI16" i="3"/>
  <c r="W16" i="3"/>
  <c r="AE16" i="3"/>
  <c r="AF16" i="3"/>
  <c r="AH16" i="3"/>
  <c r="AK16" i="3"/>
  <c r="K16" i="3"/>
  <c r="U16" i="3"/>
  <c r="AW16" i="3"/>
  <c r="U28" i="3"/>
  <c r="AG28" i="3"/>
  <c r="AS28" i="3"/>
  <c r="V28" i="3"/>
  <c r="AH28" i="3"/>
  <c r="AT28" i="3"/>
  <c r="K28" i="3"/>
  <c r="W28" i="3"/>
  <c r="AI28" i="3"/>
  <c r="AU28" i="3"/>
  <c r="N28" i="3"/>
  <c r="Z28" i="3"/>
  <c r="AL28" i="3"/>
  <c r="AX28" i="3"/>
  <c r="Y28" i="3"/>
  <c r="AP28" i="3"/>
  <c r="AA28" i="3"/>
  <c r="AQ28" i="3"/>
  <c r="AB28" i="3"/>
  <c r="AR28" i="3"/>
  <c r="O28" i="3"/>
  <c r="AE28" i="3"/>
  <c r="Q28" i="3"/>
  <c r="AO28" i="3"/>
  <c r="R28" i="3"/>
  <c r="AV28" i="3"/>
  <c r="S28" i="3"/>
  <c r="AW28" i="3"/>
  <c r="T28" i="3"/>
  <c r="X28" i="3"/>
  <c r="AD28" i="3"/>
  <c r="M28" i="3"/>
  <c r="AM28" i="3"/>
  <c r="P28" i="3"/>
  <c r="AN28" i="3"/>
  <c r="AC28" i="3"/>
  <c r="L28" i="3"/>
  <c r="AF28" i="3"/>
  <c r="AK28" i="3"/>
  <c r="AJ28" i="3"/>
  <c r="V35" i="3"/>
  <c r="AH35" i="3"/>
  <c r="AT35" i="3"/>
  <c r="K35" i="3"/>
  <c r="W35" i="3"/>
  <c r="AI35" i="3"/>
  <c r="AU35" i="3"/>
  <c r="L35" i="3"/>
  <c r="X35" i="3"/>
  <c r="AJ35" i="3"/>
  <c r="AV35" i="3"/>
  <c r="T35" i="3"/>
  <c r="AF35" i="3"/>
  <c r="AR35" i="3"/>
  <c r="P35" i="3"/>
  <c r="AG35" i="3"/>
  <c r="Q35" i="3"/>
  <c r="AK35" i="3"/>
  <c r="R35" i="3"/>
  <c r="AL35" i="3"/>
  <c r="Y35" i="3"/>
  <c r="AO35" i="3"/>
  <c r="AC35" i="3"/>
  <c r="AD35" i="3"/>
  <c r="AE35" i="3"/>
  <c r="AM35" i="3"/>
  <c r="N35" i="3"/>
  <c r="AP35" i="3"/>
  <c r="AA35" i="3"/>
  <c r="O35" i="3"/>
  <c r="S35" i="3"/>
  <c r="U35" i="3"/>
  <c r="Z35" i="3"/>
  <c r="AB35" i="3"/>
  <c r="AQ35" i="3"/>
  <c r="AS35" i="3"/>
  <c r="M35" i="3"/>
  <c r="AW35" i="3"/>
  <c r="AX35" i="3"/>
  <c r="AN35" i="3"/>
  <c r="Q9" i="3"/>
  <c r="AC9" i="3"/>
  <c r="AO9" i="3"/>
  <c r="R9" i="3"/>
  <c r="AD9" i="3"/>
  <c r="AP9" i="3"/>
  <c r="V9" i="3"/>
  <c r="AH9" i="3"/>
  <c r="AT9" i="3"/>
  <c r="P9" i="3"/>
  <c r="AG9" i="3"/>
  <c r="AW9" i="3"/>
  <c r="S9" i="3"/>
  <c r="AI9" i="3"/>
  <c r="AX9" i="3"/>
  <c r="T9" i="3"/>
  <c r="AJ9" i="3"/>
  <c r="X9" i="3"/>
  <c r="AM9" i="3"/>
  <c r="O9" i="3"/>
  <c r="AQ9" i="3"/>
  <c r="U9" i="3"/>
  <c r="AR9" i="3"/>
  <c r="Z9" i="3"/>
  <c r="W9" i="3"/>
  <c r="AS9" i="3"/>
  <c r="Y9" i="3"/>
  <c r="AU9" i="3"/>
  <c r="AV9" i="3"/>
  <c r="AB9" i="3"/>
  <c r="M9" i="3"/>
  <c r="AL9" i="3"/>
  <c r="N9" i="3"/>
  <c r="AN9" i="3"/>
  <c r="AE9" i="3"/>
  <c r="AF9" i="3"/>
  <c r="AK9" i="3"/>
  <c r="K9" i="3"/>
  <c r="L9" i="3"/>
  <c r="AA9" i="3"/>
  <c r="M21" i="3"/>
  <c r="Y21" i="3"/>
  <c r="AK21" i="3"/>
  <c r="AW21" i="3"/>
  <c r="N21" i="3"/>
  <c r="Z21" i="3"/>
  <c r="AL21" i="3"/>
  <c r="AX21" i="3"/>
  <c r="O21" i="3"/>
  <c r="AA21" i="3"/>
  <c r="AM21" i="3"/>
  <c r="R21" i="3"/>
  <c r="AD21" i="3"/>
  <c r="AP21" i="3"/>
  <c r="Q21" i="3"/>
  <c r="AH21" i="3"/>
  <c r="S21" i="3"/>
  <c r="AI21" i="3"/>
  <c r="T21" i="3"/>
  <c r="AJ21" i="3"/>
  <c r="U21" i="3"/>
  <c r="AN21" i="3"/>
  <c r="W21" i="3"/>
  <c r="AQ21" i="3"/>
  <c r="V21" i="3"/>
  <c r="AV21" i="3"/>
  <c r="X21" i="3"/>
  <c r="AB21" i="3"/>
  <c r="AC21" i="3"/>
  <c r="AE21" i="3"/>
  <c r="AG21" i="3"/>
  <c r="L21" i="3"/>
  <c r="AT21" i="3"/>
  <c r="P21" i="3"/>
  <c r="AU21" i="3"/>
  <c r="AF21" i="3"/>
  <c r="K21" i="3"/>
  <c r="AO21" i="3"/>
  <c r="AS21" i="3"/>
  <c r="AR21" i="3"/>
  <c r="N40" i="3"/>
  <c r="Z40" i="3"/>
  <c r="AL40" i="3"/>
  <c r="AX40" i="3"/>
  <c r="O40" i="3"/>
  <c r="AA40" i="3"/>
  <c r="AM40" i="3"/>
  <c r="P40" i="3"/>
  <c r="AB40" i="3"/>
  <c r="AN40" i="3"/>
  <c r="L40" i="3"/>
  <c r="X40" i="3"/>
  <c r="AJ40" i="3"/>
  <c r="AV40" i="3"/>
  <c r="M40" i="3"/>
  <c r="AF40" i="3"/>
  <c r="AW40" i="3"/>
  <c r="Q40" i="3"/>
  <c r="AG40" i="3"/>
  <c r="R40" i="3"/>
  <c r="AH40" i="3"/>
  <c r="U40" i="3"/>
  <c r="AO40" i="3"/>
  <c r="T40" i="3"/>
  <c r="AS40" i="3"/>
  <c r="V40" i="3"/>
  <c r="AT40" i="3"/>
  <c r="W40" i="3"/>
  <c r="AU40" i="3"/>
  <c r="Y40" i="3"/>
  <c r="AD40" i="3"/>
  <c r="K40" i="3"/>
  <c r="AQ40" i="3"/>
  <c r="AE40" i="3"/>
  <c r="AI40" i="3"/>
  <c r="AK40" i="3"/>
  <c r="AP40" i="3"/>
  <c r="AR40" i="3"/>
  <c r="S40" i="3"/>
  <c r="AC40" i="3"/>
  <c r="N52" i="3"/>
  <c r="Z52" i="3"/>
  <c r="AL52" i="3"/>
  <c r="AX52" i="3"/>
  <c r="O52" i="3"/>
  <c r="AA52" i="3"/>
  <c r="AM52" i="3"/>
  <c r="P52" i="3"/>
  <c r="AB52" i="3"/>
  <c r="AN52" i="3"/>
  <c r="L52" i="3"/>
  <c r="X52" i="3"/>
  <c r="AJ52" i="3"/>
  <c r="AV52" i="3"/>
  <c r="T52" i="3"/>
  <c r="AK52" i="3"/>
  <c r="U52" i="3"/>
  <c r="AO52" i="3"/>
  <c r="V52" i="3"/>
  <c r="AP52" i="3"/>
  <c r="AC52" i="3"/>
  <c r="AS52" i="3"/>
  <c r="Y52" i="3"/>
  <c r="AD52" i="3"/>
  <c r="AE52" i="3"/>
  <c r="AF52" i="3"/>
  <c r="AH52" i="3"/>
  <c r="S52" i="3"/>
  <c r="AU52" i="3"/>
  <c r="AI52" i="3"/>
  <c r="AQ52" i="3"/>
  <c r="AR52" i="3"/>
  <c r="AT52" i="3"/>
  <c r="AW52" i="3"/>
  <c r="K52" i="3"/>
  <c r="W52" i="3"/>
  <c r="AG52" i="3"/>
  <c r="M52" i="3"/>
  <c r="Q52" i="3"/>
  <c r="R52" i="3"/>
  <c r="K64" i="3"/>
  <c r="W64" i="3"/>
  <c r="AI64" i="3"/>
  <c r="AU64" i="3"/>
  <c r="L64" i="3"/>
  <c r="X64" i="3"/>
  <c r="AJ64" i="3"/>
  <c r="AV64" i="3"/>
  <c r="M64" i="3"/>
  <c r="Y64" i="3"/>
  <c r="AK64" i="3"/>
  <c r="AW64" i="3"/>
  <c r="P64" i="3"/>
  <c r="AB64" i="3"/>
  <c r="AN64" i="3"/>
  <c r="U64" i="3"/>
  <c r="AG64" i="3"/>
  <c r="AS64" i="3"/>
  <c r="V64" i="3"/>
  <c r="AH64" i="3"/>
  <c r="AT64" i="3"/>
  <c r="AC64" i="3"/>
  <c r="AD64" i="3"/>
  <c r="O64" i="3"/>
  <c r="AM64" i="3"/>
  <c r="S64" i="3"/>
  <c r="AF64" i="3"/>
  <c r="AR64" i="3"/>
  <c r="N64" i="3"/>
  <c r="AX64" i="3"/>
  <c r="Q64" i="3"/>
  <c r="R64" i="3"/>
  <c r="Z64" i="3"/>
  <c r="AP64" i="3"/>
  <c r="T64" i="3"/>
  <c r="AA64" i="3"/>
  <c r="AL64" i="3"/>
  <c r="AO64" i="3"/>
  <c r="AQ64" i="3"/>
  <c r="AE64" i="3"/>
  <c r="K76" i="3"/>
  <c r="W76" i="3"/>
  <c r="AI76" i="3"/>
  <c r="AU76" i="3"/>
  <c r="L76" i="3"/>
  <c r="X76" i="3"/>
  <c r="AJ76" i="3"/>
  <c r="AV76" i="3"/>
  <c r="M76" i="3"/>
  <c r="Y76" i="3"/>
  <c r="AK76" i="3"/>
  <c r="AW76" i="3"/>
  <c r="P76" i="3"/>
  <c r="AB76" i="3"/>
  <c r="AN76" i="3"/>
  <c r="U76" i="3"/>
  <c r="AG76" i="3"/>
  <c r="AS76" i="3"/>
  <c r="V76" i="3"/>
  <c r="AH76" i="3"/>
  <c r="AT76" i="3"/>
  <c r="AC76" i="3"/>
  <c r="AD76" i="3"/>
  <c r="O76" i="3"/>
  <c r="AM76" i="3"/>
  <c r="S76" i="3"/>
  <c r="AF76" i="3"/>
  <c r="AA76" i="3"/>
  <c r="AE76" i="3"/>
  <c r="AL76" i="3"/>
  <c r="AO76" i="3"/>
  <c r="AQ76" i="3"/>
  <c r="T76" i="3"/>
  <c r="AR76" i="3"/>
  <c r="AX76" i="3"/>
  <c r="N76" i="3"/>
  <c r="Q76" i="3"/>
  <c r="R76" i="3"/>
  <c r="Z76" i="3"/>
  <c r="AP76" i="3"/>
  <c r="R88" i="3"/>
  <c r="AD88" i="3"/>
  <c r="AP88" i="3"/>
  <c r="S88" i="3"/>
  <c r="AE88" i="3"/>
  <c r="AQ88" i="3"/>
  <c r="K88" i="3"/>
  <c r="W88" i="3"/>
  <c r="AI88" i="3"/>
  <c r="AU88" i="3"/>
  <c r="Z88" i="3"/>
  <c r="AO88" i="3"/>
  <c r="P88" i="3"/>
  <c r="AG88" i="3"/>
  <c r="AW88" i="3"/>
  <c r="U88" i="3"/>
  <c r="AM88" i="3"/>
  <c r="V88" i="3"/>
  <c r="AN88" i="3"/>
  <c r="X88" i="3"/>
  <c r="AR88" i="3"/>
  <c r="Y88" i="3"/>
  <c r="AS88" i="3"/>
  <c r="AB88" i="3"/>
  <c r="AV88" i="3"/>
  <c r="Q88" i="3"/>
  <c r="AK88" i="3"/>
  <c r="AC88" i="3"/>
  <c r="AF88" i="3"/>
  <c r="AH88" i="3"/>
  <c r="AJ88" i="3"/>
  <c r="AT88" i="3"/>
  <c r="M88" i="3"/>
  <c r="AL88" i="3"/>
  <c r="O88" i="3"/>
  <c r="T88" i="3"/>
  <c r="AA88" i="3"/>
  <c r="AX88" i="3"/>
  <c r="L88" i="3"/>
  <c r="N88" i="3"/>
  <c r="R100" i="3"/>
  <c r="AD100" i="3"/>
  <c r="AP100" i="3"/>
  <c r="S100" i="3"/>
  <c r="AE100" i="3"/>
  <c r="AQ100" i="3"/>
  <c r="V100" i="3"/>
  <c r="AJ100" i="3"/>
  <c r="AX100" i="3"/>
  <c r="T100" i="3"/>
  <c r="AI100" i="3"/>
  <c r="U100" i="3"/>
  <c r="AK100" i="3"/>
  <c r="W100" i="3"/>
  <c r="AL100" i="3"/>
  <c r="X100" i="3"/>
  <c r="AM100" i="3"/>
  <c r="K100" i="3"/>
  <c r="Z100" i="3"/>
  <c r="AO100" i="3"/>
  <c r="P100" i="3"/>
  <c r="AG100" i="3"/>
  <c r="AV100" i="3"/>
  <c r="L100" i="3"/>
  <c r="AR100" i="3"/>
  <c r="M100" i="3"/>
  <c r="AS100" i="3"/>
  <c r="N100" i="3"/>
  <c r="AT100" i="3"/>
  <c r="O100" i="3"/>
  <c r="AU100" i="3"/>
  <c r="Y100" i="3"/>
  <c r="AW100" i="3"/>
  <c r="Q100" i="3"/>
  <c r="AH100" i="3"/>
  <c r="AB100" i="3"/>
  <c r="AC100" i="3"/>
  <c r="AF100" i="3"/>
  <c r="AN100" i="3"/>
  <c r="AA100" i="3"/>
  <c r="K33" i="3"/>
  <c r="W33" i="3"/>
  <c r="AI33" i="3"/>
  <c r="P33" i="3"/>
  <c r="AC33" i="3"/>
  <c r="AP33" i="3"/>
  <c r="Q33" i="3"/>
  <c r="AD33" i="3"/>
  <c r="AQ33" i="3"/>
  <c r="R33" i="3"/>
  <c r="AE33" i="3"/>
  <c r="AR33" i="3"/>
  <c r="N33" i="3"/>
  <c r="AA33" i="3"/>
  <c r="AN33" i="3"/>
  <c r="V33" i="3"/>
  <c r="AO33" i="3"/>
  <c r="X33" i="3"/>
  <c r="AS33" i="3"/>
  <c r="Y33" i="3"/>
  <c r="AT33" i="3"/>
  <c r="Z33" i="3"/>
  <c r="AU33" i="3"/>
  <c r="AF33" i="3"/>
  <c r="AW33" i="3"/>
  <c r="S33" i="3"/>
  <c r="T33" i="3"/>
  <c r="U33" i="3"/>
  <c r="AB33" i="3"/>
  <c r="AH33" i="3"/>
  <c r="M33" i="3"/>
  <c r="AV33" i="3"/>
  <c r="AJ33" i="3"/>
  <c r="AK33" i="3"/>
  <c r="AL33" i="3"/>
  <c r="AM33" i="3"/>
  <c r="AX33" i="3"/>
  <c r="O33" i="3"/>
  <c r="AG33" i="3"/>
  <c r="L33" i="3"/>
  <c r="R45" i="3"/>
  <c r="AD45" i="3"/>
  <c r="AP45" i="3"/>
  <c r="S45" i="3"/>
  <c r="AE45" i="3"/>
  <c r="AQ45" i="3"/>
  <c r="T45" i="3"/>
  <c r="AF45" i="3"/>
  <c r="AR45" i="3"/>
  <c r="P45" i="3"/>
  <c r="AB45" i="3"/>
  <c r="AN45" i="3"/>
  <c r="L45" i="3"/>
  <c r="AC45" i="3"/>
  <c r="AV45" i="3"/>
  <c r="M45" i="3"/>
  <c r="AG45" i="3"/>
  <c r="AW45" i="3"/>
  <c r="N45" i="3"/>
  <c r="AH45" i="3"/>
  <c r="AX45" i="3"/>
  <c r="U45" i="3"/>
  <c r="AK45" i="3"/>
  <c r="AJ45" i="3"/>
  <c r="AL45" i="3"/>
  <c r="K45" i="3"/>
  <c r="AM45" i="3"/>
  <c r="O45" i="3"/>
  <c r="AO45" i="3"/>
  <c r="V45" i="3"/>
  <c r="AT45" i="3"/>
  <c r="AA45" i="3"/>
  <c r="AU45" i="3"/>
  <c r="W45" i="3"/>
  <c r="AI45" i="3"/>
  <c r="AS45" i="3"/>
  <c r="X45" i="3"/>
  <c r="Y45" i="3"/>
  <c r="Z45" i="3"/>
  <c r="Q45" i="3"/>
  <c r="O57" i="3"/>
  <c r="AA57" i="3"/>
  <c r="AM57" i="3"/>
  <c r="P57" i="3"/>
  <c r="AB57" i="3"/>
  <c r="AN57" i="3"/>
  <c r="Q57" i="3"/>
  <c r="AC57" i="3"/>
  <c r="AO57" i="3"/>
  <c r="T57" i="3"/>
  <c r="AF57" i="3"/>
  <c r="AR57" i="3"/>
  <c r="M57" i="3"/>
  <c r="Y57" i="3"/>
  <c r="AK57" i="3"/>
  <c r="AW57" i="3"/>
  <c r="N57" i="3"/>
  <c r="Z57" i="3"/>
  <c r="AL57" i="3"/>
  <c r="AX57" i="3"/>
  <c r="U57" i="3"/>
  <c r="AS57" i="3"/>
  <c r="V57" i="3"/>
  <c r="AT57" i="3"/>
  <c r="AE57" i="3"/>
  <c r="AG57" i="3"/>
  <c r="K57" i="3"/>
  <c r="AQ57" i="3"/>
  <c r="X57" i="3"/>
  <c r="AI57" i="3"/>
  <c r="AJ57" i="3"/>
  <c r="AP57" i="3"/>
  <c r="AU57" i="3"/>
  <c r="AD57" i="3"/>
  <c r="L57" i="3"/>
  <c r="R57" i="3"/>
  <c r="S57" i="3"/>
  <c r="W57" i="3"/>
  <c r="AV57" i="3"/>
  <c r="AH57" i="3"/>
  <c r="O69" i="3"/>
  <c r="AA69" i="3"/>
  <c r="AM69" i="3"/>
  <c r="P69" i="3"/>
  <c r="AB69" i="3"/>
  <c r="AN69" i="3"/>
  <c r="Q69" i="3"/>
  <c r="AC69" i="3"/>
  <c r="AO69" i="3"/>
  <c r="T69" i="3"/>
  <c r="AF69" i="3"/>
  <c r="AR69" i="3"/>
  <c r="M69" i="3"/>
  <c r="Y69" i="3"/>
  <c r="AK69" i="3"/>
  <c r="AW69" i="3"/>
  <c r="N69" i="3"/>
  <c r="Z69" i="3"/>
  <c r="AL69" i="3"/>
  <c r="AX69" i="3"/>
  <c r="U69" i="3"/>
  <c r="AS69" i="3"/>
  <c r="V69" i="3"/>
  <c r="AT69" i="3"/>
  <c r="AE69" i="3"/>
  <c r="K69" i="3"/>
  <c r="AQ69" i="3"/>
  <c r="X69" i="3"/>
  <c r="AJ69" i="3"/>
  <c r="AP69" i="3"/>
  <c r="AU69" i="3"/>
  <c r="AV69" i="3"/>
  <c r="R69" i="3"/>
  <c r="AH69" i="3"/>
  <c r="S69" i="3"/>
  <c r="W69" i="3"/>
  <c r="AD69" i="3"/>
  <c r="AG69" i="3"/>
  <c r="L69" i="3"/>
  <c r="AI69" i="3"/>
  <c r="V81" i="3"/>
  <c r="AH81" i="3"/>
  <c r="AT81" i="3"/>
  <c r="K81" i="3"/>
  <c r="W81" i="3"/>
  <c r="AI81" i="3"/>
  <c r="AU81" i="3"/>
  <c r="O81" i="3"/>
  <c r="AA81" i="3"/>
  <c r="AM81" i="3"/>
  <c r="R81" i="3"/>
  <c r="AG81" i="3"/>
  <c r="AX81" i="3"/>
  <c r="Y81" i="3"/>
  <c r="AO81" i="3"/>
  <c r="M81" i="3"/>
  <c r="AE81" i="3"/>
  <c r="N81" i="3"/>
  <c r="AF81" i="3"/>
  <c r="P81" i="3"/>
  <c r="AJ81" i="3"/>
  <c r="Q81" i="3"/>
  <c r="AK81" i="3"/>
  <c r="T81" i="3"/>
  <c r="AN81" i="3"/>
  <c r="AC81" i="3"/>
  <c r="AV81" i="3"/>
  <c r="AP81" i="3"/>
  <c r="AQ81" i="3"/>
  <c r="AR81" i="3"/>
  <c r="AS81" i="3"/>
  <c r="S81" i="3"/>
  <c r="L81" i="3"/>
  <c r="U81" i="3"/>
  <c r="Z81" i="3"/>
  <c r="AD81" i="3"/>
  <c r="AL81" i="3"/>
  <c r="AW81" i="3"/>
  <c r="X81" i="3"/>
  <c r="AB81" i="3"/>
  <c r="V93" i="3"/>
  <c r="AH93" i="3"/>
  <c r="AT93" i="3"/>
  <c r="K93" i="3"/>
  <c r="W93" i="3"/>
  <c r="AI93" i="3"/>
  <c r="AU93" i="3"/>
  <c r="N93" i="3"/>
  <c r="AB93" i="3"/>
  <c r="AP93" i="3"/>
  <c r="S93" i="3"/>
  <c r="AG93" i="3"/>
  <c r="AW93" i="3"/>
  <c r="Z93" i="3"/>
  <c r="AQ93" i="3"/>
  <c r="AA93" i="3"/>
  <c r="AR93" i="3"/>
  <c r="L93" i="3"/>
  <c r="AC93" i="3"/>
  <c r="AS93" i="3"/>
  <c r="M93" i="3"/>
  <c r="AD93" i="3"/>
  <c r="AV93" i="3"/>
  <c r="P93" i="3"/>
  <c r="AF93" i="3"/>
  <c r="X93" i="3"/>
  <c r="AN93" i="3"/>
  <c r="Q93" i="3"/>
  <c r="R93" i="3"/>
  <c r="T93" i="3"/>
  <c r="U93" i="3"/>
  <c r="AE93" i="3"/>
  <c r="AL93" i="3"/>
  <c r="AM93" i="3"/>
  <c r="AO93" i="3"/>
  <c r="AX93" i="3"/>
  <c r="AJ93" i="3"/>
  <c r="O93" i="3"/>
  <c r="Y93" i="3"/>
  <c r="AK93" i="3"/>
  <c r="M7" i="3"/>
  <c r="Y7" i="3"/>
  <c r="AK7" i="3"/>
  <c r="AW7" i="3"/>
  <c r="N7" i="3"/>
  <c r="Z7" i="3"/>
  <c r="AL7" i="3"/>
  <c r="AX7" i="3"/>
  <c r="R7" i="3"/>
  <c r="AD7" i="3"/>
  <c r="AP7" i="3"/>
  <c r="Q7" i="3"/>
  <c r="AG7" i="3"/>
  <c r="AV7" i="3"/>
  <c r="S7" i="3"/>
  <c r="AH7" i="3"/>
  <c r="T7" i="3"/>
  <c r="AI7" i="3"/>
  <c r="W7" i="3"/>
  <c r="AN7" i="3"/>
  <c r="AA7" i="3"/>
  <c r="AU7" i="3"/>
  <c r="AF7" i="3"/>
  <c r="AB7" i="3"/>
  <c r="AC7" i="3"/>
  <c r="AE7" i="3"/>
  <c r="L7" i="3"/>
  <c r="AM7" i="3"/>
  <c r="V7" i="3"/>
  <c r="AS7" i="3"/>
  <c r="X7" i="3"/>
  <c r="AT7" i="3"/>
  <c r="AO7" i="3"/>
  <c r="AQ7" i="3"/>
  <c r="AR7" i="3"/>
  <c r="K7" i="3"/>
  <c r="O7" i="3"/>
  <c r="P7" i="3"/>
  <c r="U7" i="3"/>
  <c r="AJ7" i="3"/>
  <c r="N98" i="3"/>
  <c r="Z98" i="3"/>
  <c r="AL98" i="3"/>
  <c r="AX98" i="3"/>
  <c r="O98" i="3"/>
  <c r="AA98" i="3"/>
  <c r="AM98" i="3"/>
  <c r="P98" i="3"/>
  <c r="AD98" i="3"/>
  <c r="AR98" i="3"/>
  <c r="U98" i="3"/>
  <c r="AI98" i="3"/>
  <c r="AW98" i="3"/>
  <c r="Q98" i="3"/>
  <c r="AG98" i="3"/>
  <c r="R98" i="3"/>
  <c r="AH98" i="3"/>
  <c r="S98" i="3"/>
  <c r="AJ98" i="3"/>
  <c r="T98" i="3"/>
  <c r="AK98" i="3"/>
  <c r="W98" i="3"/>
  <c r="AO98" i="3"/>
  <c r="L98" i="3"/>
  <c r="AE98" i="3"/>
  <c r="AU98" i="3"/>
  <c r="X98" i="3"/>
  <c r="Y98" i="3"/>
  <c r="AB98" i="3"/>
  <c r="AC98" i="3"/>
  <c r="AN98" i="3"/>
  <c r="K98" i="3"/>
  <c r="M98" i="3"/>
  <c r="V98" i="3"/>
  <c r="AF98" i="3"/>
  <c r="AQ98" i="3"/>
  <c r="AP98" i="3"/>
  <c r="AT98" i="3"/>
  <c r="AV98" i="3"/>
  <c r="AS98" i="3"/>
  <c r="C45" i="8"/>
  <c r="Q12" i="3"/>
  <c r="AC12" i="3"/>
  <c r="AO12" i="3"/>
  <c r="R12" i="3"/>
  <c r="AD12" i="3"/>
  <c r="AP12" i="3"/>
  <c r="V12" i="3"/>
  <c r="AH12" i="3"/>
  <c r="Y12" i="3"/>
  <c r="AN12" i="3"/>
  <c r="K12" i="3"/>
  <c r="Z12" i="3"/>
  <c r="AQ12" i="3"/>
  <c r="L12" i="3"/>
  <c r="AA12" i="3"/>
  <c r="AR12" i="3"/>
  <c r="O12" i="3"/>
  <c r="AF12" i="3"/>
  <c r="AU12" i="3"/>
  <c r="S12" i="3"/>
  <c r="AM12" i="3"/>
  <c r="T12" i="3"/>
  <c r="AS12" i="3"/>
  <c r="U12" i="3"/>
  <c r="AT12" i="3"/>
  <c r="W12" i="3"/>
  <c r="AV12" i="3"/>
  <c r="X12" i="3"/>
  <c r="AW12" i="3"/>
  <c r="AE12" i="3"/>
  <c r="N12" i="3"/>
  <c r="AK12" i="3"/>
  <c r="P12" i="3"/>
  <c r="AL12" i="3"/>
  <c r="M12" i="3"/>
  <c r="AB12" i="3"/>
  <c r="AG12" i="3"/>
  <c r="AI12" i="3"/>
  <c r="AJ12" i="3"/>
  <c r="AX12" i="3"/>
  <c r="N43" i="3"/>
  <c r="Z43" i="3"/>
  <c r="AL43" i="3"/>
  <c r="AX43" i="3"/>
  <c r="O43" i="3"/>
  <c r="AA43" i="3"/>
  <c r="AM43" i="3"/>
  <c r="P43" i="3"/>
  <c r="AB43" i="3"/>
  <c r="AN43" i="3"/>
  <c r="L43" i="3"/>
  <c r="X43" i="3"/>
  <c r="AJ43" i="3"/>
  <c r="AV43" i="3"/>
  <c r="T43" i="3"/>
  <c r="AK43" i="3"/>
  <c r="U43" i="3"/>
  <c r="AO43" i="3"/>
  <c r="V43" i="3"/>
  <c r="AP43" i="3"/>
  <c r="AC43" i="3"/>
  <c r="AS43" i="3"/>
  <c r="AG43" i="3"/>
  <c r="AH43" i="3"/>
  <c r="K43" i="3"/>
  <c r="AI43" i="3"/>
  <c r="M43" i="3"/>
  <c r="AQ43" i="3"/>
  <c r="R43" i="3"/>
  <c r="AT43" i="3"/>
  <c r="AE43" i="3"/>
  <c r="S43" i="3"/>
  <c r="W43" i="3"/>
  <c r="Y43" i="3"/>
  <c r="AD43" i="3"/>
  <c r="AF43" i="3"/>
  <c r="AU43" i="3"/>
  <c r="Q43" i="3"/>
  <c r="AR43" i="3"/>
  <c r="AW43" i="3"/>
  <c r="K55" i="3"/>
  <c r="W55" i="3"/>
  <c r="AI55" i="3"/>
  <c r="AU55" i="3"/>
  <c r="L55" i="3"/>
  <c r="X55" i="3"/>
  <c r="AJ55" i="3"/>
  <c r="AV55" i="3"/>
  <c r="M55" i="3"/>
  <c r="Y55" i="3"/>
  <c r="AK55" i="3"/>
  <c r="AW55" i="3"/>
  <c r="P55" i="3"/>
  <c r="AB55" i="3"/>
  <c r="AN55" i="3"/>
  <c r="U55" i="3"/>
  <c r="AG55" i="3"/>
  <c r="AS55" i="3"/>
  <c r="V55" i="3"/>
  <c r="AH55" i="3"/>
  <c r="AT55" i="3"/>
  <c r="AC55" i="3"/>
  <c r="AD55" i="3"/>
  <c r="O55" i="3"/>
  <c r="AM55" i="3"/>
  <c r="Q55" i="3"/>
  <c r="AR55" i="3"/>
  <c r="AA55" i="3"/>
  <c r="AP55" i="3"/>
  <c r="AE55" i="3"/>
  <c r="AF55" i="3"/>
  <c r="AL55" i="3"/>
  <c r="AO55" i="3"/>
  <c r="AX55" i="3"/>
  <c r="T55" i="3"/>
  <c r="N55" i="3"/>
  <c r="R55" i="3"/>
  <c r="S55" i="3"/>
  <c r="AQ55" i="3"/>
  <c r="Z55" i="3"/>
  <c r="K67" i="3"/>
  <c r="W67" i="3"/>
  <c r="AI67" i="3"/>
  <c r="AU67" i="3"/>
  <c r="L67" i="3"/>
  <c r="X67" i="3"/>
  <c r="AJ67" i="3"/>
  <c r="AV67" i="3"/>
  <c r="M67" i="3"/>
  <c r="Y67" i="3"/>
  <c r="AK67" i="3"/>
  <c r="AW67" i="3"/>
  <c r="P67" i="3"/>
  <c r="AB67" i="3"/>
  <c r="AN67" i="3"/>
  <c r="U67" i="3"/>
  <c r="AG67" i="3"/>
  <c r="AS67" i="3"/>
  <c r="V67" i="3"/>
  <c r="AH67" i="3"/>
  <c r="AT67" i="3"/>
  <c r="AC67" i="3"/>
  <c r="AD67" i="3"/>
  <c r="O67" i="3"/>
  <c r="AM67" i="3"/>
  <c r="AA67" i="3"/>
  <c r="AP67" i="3"/>
  <c r="AQ67" i="3"/>
  <c r="AR67" i="3"/>
  <c r="N67" i="3"/>
  <c r="AX67" i="3"/>
  <c r="Q67" i="3"/>
  <c r="S67" i="3"/>
  <c r="AL67" i="3"/>
  <c r="T67" i="3"/>
  <c r="Z67" i="3"/>
  <c r="AE67" i="3"/>
  <c r="AF67" i="3"/>
  <c r="R67" i="3"/>
  <c r="AO67" i="3"/>
  <c r="K79" i="3"/>
  <c r="W79" i="3"/>
  <c r="L79" i="3"/>
  <c r="X79" i="3"/>
  <c r="M79" i="3"/>
  <c r="Y79" i="3"/>
  <c r="O79" i="3"/>
  <c r="AD79" i="3"/>
  <c r="AP79" i="3"/>
  <c r="P79" i="3"/>
  <c r="AE79" i="3"/>
  <c r="AQ79" i="3"/>
  <c r="T79" i="3"/>
  <c r="AI79" i="3"/>
  <c r="AU79" i="3"/>
  <c r="N79" i="3"/>
  <c r="AH79" i="3"/>
  <c r="AX79" i="3"/>
  <c r="V79" i="3"/>
  <c r="AN79" i="3"/>
  <c r="AJ79" i="3"/>
  <c r="AK79" i="3"/>
  <c r="Q79" i="3"/>
  <c r="AL79" i="3"/>
  <c r="R79" i="3"/>
  <c r="AM79" i="3"/>
  <c r="U79" i="3"/>
  <c r="AR79" i="3"/>
  <c r="AF79" i="3"/>
  <c r="AS79" i="3"/>
  <c r="AT79" i="3"/>
  <c r="AV79" i="3"/>
  <c r="AW79" i="3"/>
  <c r="S79" i="3"/>
  <c r="Z79" i="3"/>
  <c r="AA79" i="3"/>
  <c r="AB79" i="3"/>
  <c r="AG79" i="3"/>
  <c r="AC79" i="3"/>
  <c r="AO79" i="3"/>
  <c r="R91" i="3"/>
  <c r="AD91" i="3"/>
  <c r="AP91" i="3"/>
  <c r="S91" i="3"/>
  <c r="AE91" i="3"/>
  <c r="AQ91" i="3"/>
  <c r="K91" i="3"/>
  <c r="W91" i="3"/>
  <c r="AI91" i="3"/>
  <c r="AU91" i="3"/>
  <c r="Q91" i="3"/>
  <c r="AH91" i="3"/>
  <c r="AX91" i="3"/>
  <c r="Y91" i="3"/>
  <c r="AN91" i="3"/>
  <c r="O91" i="3"/>
  <c r="AJ91" i="3"/>
  <c r="P91" i="3"/>
  <c r="AK91" i="3"/>
  <c r="T91" i="3"/>
  <c r="AL91" i="3"/>
  <c r="U91" i="3"/>
  <c r="AM91" i="3"/>
  <c r="X91" i="3"/>
  <c r="AR91" i="3"/>
  <c r="M91" i="3"/>
  <c r="AF91" i="3"/>
  <c r="Z91" i="3"/>
  <c r="AA91" i="3"/>
  <c r="AB91" i="3"/>
  <c r="AC91" i="3"/>
  <c r="AO91" i="3"/>
  <c r="N91" i="3"/>
  <c r="AV91" i="3"/>
  <c r="AG91" i="3"/>
  <c r="AS91" i="3"/>
  <c r="AT91" i="3"/>
  <c r="AW91" i="3"/>
  <c r="L91" i="3"/>
  <c r="V91" i="3"/>
  <c r="V17" i="3"/>
  <c r="AH17" i="3"/>
  <c r="K17" i="3"/>
  <c r="W17" i="3"/>
  <c r="AI17" i="3"/>
  <c r="L17" i="3"/>
  <c r="X17" i="3"/>
  <c r="AJ17" i="3"/>
  <c r="AV17" i="3"/>
  <c r="T17" i="3"/>
  <c r="AF17" i="3"/>
  <c r="U17" i="3"/>
  <c r="AN17" i="3"/>
  <c r="Y17" i="3"/>
  <c r="AO17" i="3"/>
  <c r="Z17" i="3"/>
  <c r="AP17" i="3"/>
  <c r="M17" i="3"/>
  <c r="AC17" i="3"/>
  <c r="AS17" i="3"/>
  <c r="AB17" i="3"/>
  <c r="AX17" i="3"/>
  <c r="AD17" i="3"/>
  <c r="AE17" i="3"/>
  <c r="AG17" i="3"/>
  <c r="N17" i="3"/>
  <c r="AL17" i="3"/>
  <c r="S17" i="3"/>
  <c r="AU17" i="3"/>
  <c r="AM17" i="3"/>
  <c r="AQ17" i="3"/>
  <c r="AR17" i="3"/>
  <c r="AT17" i="3"/>
  <c r="AW17" i="3"/>
  <c r="O17" i="3"/>
  <c r="AA17" i="3"/>
  <c r="AK17" i="3"/>
  <c r="P17" i="3"/>
  <c r="Q17" i="3"/>
  <c r="R17" i="3"/>
  <c r="O29" i="3"/>
  <c r="AA29" i="3"/>
  <c r="AM29" i="3"/>
  <c r="S29" i="3"/>
  <c r="AF29" i="3"/>
  <c r="AS29" i="3"/>
  <c r="T29" i="3"/>
  <c r="AG29" i="3"/>
  <c r="AT29" i="3"/>
  <c r="U29" i="3"/>
  <c r="AH29" i="3"/>
  <c r="AU29" i="3"/>
  <c r="Q29" i="3"/>
  <c r="AD29" i="3"/>
  <c r="AQ29" i="3"/>
  <c r="Y29" i="3"/>
  <c r="AR29" i="3"/>
  <c r="Z29" i="3"/>
  <c r="AV29" i="3"/>
  <c r="AB29" i="3"/>
  <c r="AW29" i="3"/>
  <c r="K29" i="3"/>
  <c r="AC29" i="3"/>
  <c r="AX29" i="3"/>
  <c r="M29" i="3"/>
  <c r="AI29" i="3"/>
  <c r="L29" i="3"/>
  <c r="AO29" i="3"/>
  <c r="N29" i="3"/>
  <c r="AP29" i="3"/>
  <c r="P29" i="3"/>
  <c r="R29" i="3"/>
  <c r="W29" i="3"/>
  <c r="AL29" i="3"/>
  <c r="X29" i="3"/>
  <c r="AE29" i="3"/>
  <c r="AN29" i="3"/>
  <c r="AJ29" i="3"/>
  <c r="AK29" i="3"/>
  <c r="V29" i="3"/>
  <c r="R48" i="3"/>
  <c r="AD48" i="3"/>
  <c r="AP48" i="3"/>
  <c r="S48" i="3"/>
  <c r="AE48" i="3"/>
  <c r="AQ48" i="3"/>
  <c r="T48" i="3"/>
  <c r="AF48" i="3"/>
  <c r="AR48" i="3"/>
  <c r="P48" i="3"/>
  <c r="AB48" i="3"/>
  <c r="AN48" i="3"/>
  <c r="Q48" i="3"/>
  <c r="AJ48" i="3"/>
  <c r="U48" i="3"/>
  <c r="AK48" i="3"/>
  <c r="V48" i="3"/>
  <c r="AL48" i="3"/>
  <c r="Y48" i="3"/>
  <c r="AS48" i="3"/>
  <c r="X48" i="3"/>
  <c r="AW48" i="3"/>
  <c r="Z48" i="3"/>
  <c r="AX48" i="3"/>
  <c r="AA48" i="3"/>
  <c r="AC48" i="3"/>
  <c r="AH48" i="3"/>
  <c r="O48" i="3"/>
  <c r="AU48" i="3"/>
  <c r="AI48" i="3"/>
  <c r="AM48" i="3"/>
  <c r="AO48" i="3"/>
  <c r="AT48" i="3"/>
  <c r="AV48" i="3"/>
  <c r="K48" i="3"/>
  <c r="W48" i="3"/>
  <c r="AG48" i="3"/>
  <c r="L48" i="3"/>
  <c r="M48" i="3"/>
  <c r="N48" i="3"/>
  <c r="O72" i="3"/>
  <c r="AA72" i="3"/>
  <c r="AM72" i="3"/>
  <c r="P72" i="3"/>
  <c r="AB72" i="3"/>
  <c r="AN72" i="3"/>
  <c r="Q72" i="3"/>
  <c r="AC72" i="3"/>
  <c r="AO72" i="3"/>
  <c r="T72" i="3"/>
  <c r="AF72" i="3"/>
  <c r="AR72" i="3"/>
  <c r="M72" i="3"/>
  <c r="Y72" i="3"/>
  <c r="AK72" i="3"/>
  <c r="AW72" i="3"/>
  <c r="N72" i="3"/>
  <c r="Z72" i="3"/>
  <c r="AL72" i="3"/>
  <c r="AX72" i="3"/>
  <c r="U72" i="3"/>
  <c r="AS72" i="3"/>
  <c r="V72" i="3"/>
  <c r="AT72" i="3"/>
  <c r="AE72" i="3"/>
  <c r="S72" i="3"/>
  <c r="AH72" i="3"/>
  <c r="AI72" i="3"/>
  <c r="AJ72" i="3"/>
  <c r="AP72" i="3"/>
  <c r="AQ72" i="3"/>
  <c r="K72" i="3"/>
  <c r="AV72" i="3"/>
  <c r="AD72" i="3"/>
  <c r="X72" i="3"/>
  <c r="AG72" i="3"/>
  <c r="AU72" i="3"/>
  <c r="R72" i="3"/>
  <c r="L72" i="3"/>
  <c r="W72" i="3"/>
  <c r="V84" i="3"/>
  <c r="AH84" i="3"/>
  <c r="AT84" i="3"/>
  <c r="K84" i="3"/>
  <c r="W84" i="3"/>
  <c r="AI84" i="3"/>
  <c r="AU84" i="3"/>
  <c r="O84" i="3"/>
  <c r="AA84" i="3"/>
  <c r="AM84" i="3"/>
  <c r="Z84" i="3"/>
  <c r="AP84" i="3"/>
  <c r="Q84" i="3"/>
  <c r="AF84" i="3"/>
  <c r="AW84" i="3"/>
  <c r="AB84" i="3"/>
  <c r="AS84" i="3"/>
  <c r="AC84" i="3"/>
  <c r="AV84" i="3"/>
  <c r="L84" i="3"/>
  <c r="AD84" i="3"/>
  <c r="AX84" i="3"/>
  <c r="M84" i="3"/>
  <c r="AE84" i="3"/>
  <c r="P84" i="3"/>
  <c r="AJ84" i="3"/>
  <c r="X84" i="3"/>
  <c r="AQ84" i="3"/>
  <c r="AK84" i="3"/>
  <c r="AL84" i="3"/>
  <c r="AN84" i="3"/>
  <c r="AO84" i="3"/>
  <c r="N84" i="3"/>
  <c r="R84" i="3"/>
  <c r="S84" i="3"/>
  <c r="T84" i="3"/>
  <c r="U84" i="3"/>
  <c r="AG84" i="3"/>
  <c r="Y84" i="3"/>
  <c r="AR84" i="3"/>
  <c r="C12" i="8"/>
  <c r="R15" i="3"/>
  <c r="AD15" i="3"/>
  <c r="AP15" i="3"/>
  <c r="S15" i="3"/>
  <c r="AE15" i="3"/>
  <c r="AQ15" i="3"/>
  <c r="T15" i="3"/>
  <c r="AF15" i="3"/>
  <c r="AR15" i="3"/>
  <c r="P15" i="3"/>
  <c r="AB15" i="3"/>
  <c r="AN15" i="3"/>
  <c r="L15" i="3"/>
  <c r="AC15" i="3"/>
  <c r="AV15" i="3"/>
  <c r="M15" i="3"/>
  <c r="AG15" i="3"/>
  <c r="AW15" i="3"/>
  <c r="N15" i="3"/>
  <c r="AH15" i="3"/>
  <c r="AX15" i="3"/>
  <c r="U15" i="3"/>
  <c r="AK15" i="3"/>
  <c r="Y15" i="3"/>
  <c r="Z15" i="3"/>
  <c r="AA15" i="3"/>
  <c r="AI15" i="3"/>
  <c r="AL15" i="3"/>
  <c r="W15" i="3"/>
  <c r="AU15" i="3"/>
  <c r="K15" i="3"/>
  <c r="O15" i="3"/>
  <c r="Q15" i="3"/>
  <c r="V15" i="3"/>
  <c r="X15" i="3"/>
  <c r="AM15" i="3"/>
  <c r="AJ15" i="3"/>
  <c r="AO15" i="3"/>
  <c r="AT15" i="3"/>
  <c r="AS15" i="3"/>
  <c r="N34" i="3"/>
  <c r="Z34" i="3"/>
  <c r="AL34" i="3"/>
  <c r="AX34" i="3"/>
  <c r="O34" i="3"/>
  <c r="AA34" i="3"/>
  <c r="AM34" i="3"/>
  <c r="P34" i="3"/>
  <c r="AB34" i="3"/>
  <c r="AN34" i="3"/>
  <c r="L34" i="3"/>
  <c r="X34" i="3"/>
  <c r="AJ34" i="3"/>
  <c r="AV34" i="3"/>
  <c r="T34" i="3"/>
  <c r="AK34" i="3"/>
  <c r="U34" i="3"/>
  <c r="AO34" i="3"/>
  <c r="V34" i="3"/>
  <c r="AP34" i="3"/>
  <c r="W34" i="3"/>
  <c r="AQ34" i="3"/>
  <c r="AC34" i="3"/>
  <c r="AS34" i="3"/>
  <c r="K34" i="3"/>
  <c r="AR34" i="3"/>
  <c r="M34" i="3"/>
  <c r="AT34" i="3"/>
  <c r="Q34" i="3"/>
  <c r="AU34" i="3"/>
  <c r="R34" i="3"/>
  <c r="AW34" i="3"/>
  <c r="Y34" i="3"/>
  <c r="AH34" i="3"/>
  <c r="AD34" i="3"/>
  <c r="AE34" i="3"/>
  <c r="AI34" i="3"/>
  <c r="S34" i="3"/>
  <c r="AF34" i="3"/>
  <c r="AG34" i="3"/>
  <c r="N46" i="3"/>
  <c r="Z46" i="3"/>
  <c r="AL46" i="3"/>
  <c r="AX46" i="3"/>
  <c r="O46" i="3"/>
  <c r="AA46" i="3"/>
  <c r="AM46" i="3"/>
  <c r="P46" i="3"/>
  <c r="AB46" i="3"/>
  <c r="AN46" i="3"/>
  <c r="L46" i="3"/>
  <c r="X46" i="3"/>
  <c r="AJ46" i="3"/>
  <c r="AV46" i="3"/>
  <c r="Y46" i="3"/>
  <c r="AR46" i="3"/>
  <c r="AC46" i="3"/>
  <c r="AS46" i="3"/>
  <c r="AD46" i="3"/>
  <c r="AT46" i="3"/>
  <c r="Q46" i="3"/>
  <c r="AG46" i="3"/>
  <c r="U46" i="3"/>
  <c r="AW46" i="3"/>
  <c r="V46" i="3"/>
  <c r="W46" i="3"/>
  <c r="AE46" i="3"/>
  <c r="AH46" i="3"/>
  <c r="S46" i="3"/>
  <c r="AQ46" i="3"/>
  <c r="K46" i="3"/>
  <c r="M46" i="3"/>
  <c r="R46" i="3"/>
  <c r="T46" i="3"/>
  <c r="AI46" i="3"/>
  <c r="AU46" i="3"/>
  <c r="AF46" i="3"/>
  <c r="AK46" i="3"/>
  <c r="AP46" i="3"/>
  <c r="AO46" i="3"/>
  <c r="U8" i="3"/>
  <c r="AG8" i="3"/>
  <c r="AS8" i="3"/>
  <c r="V8" i="3"/>
  <c r="AH8" i="3"/>
  <c r="AT8" i="3"/>
  <c r="N8" i="3"/>
  <c r="Z8" i="3"/>
  <c r="AL8" i="3"/>
  <c r="AX8" i="3"/>
  <c r="Y8" i="3"/>
  <c r="AO8" i="3"/>
  <c r="K8" i="3"/>
  <c r="AA8" i="3"/>
  <c r="AP8" i="3"/>
  <c r="L8" i="3"/>
  <c r="AB8" i="3"/>
  <c r="AQ8" i="3"/>
  <c r="P8" i="3"/>
  <c r="AE8" i="3"/>
  <c r="AV8" i="3"/>
  <c r="AI8" i="3"/>
  <c r="M8" i="3"/>
  <c r="AJ8" i="3"/>
  <c r="O8" i="3"/>
  <c r="AK8" i="3"/>
  <c r="Q8" i="3"/>
  <c r="AM8" i="3"/>
  <c r="R8" i="3"/>
  <c r="T8" i="3"/>
  <c r="AU8" i="3"/>
  <c r="AD8" i="3"/>
  <c r="AN8" i="3"/>
  <c r="AF8" i="3"/>
  <c r="S8" i="3"/>
  <c r="W8" i="3"/>
  <c r="AC8" i="3"/>
  <c r="AR8" i="3"/>
  <c r="AW8" i="3"/>
  <c r="X8" i="3"/>
  <c r="Q20" i="3"/>
  <c r="AC20" i="3"/>
  <c r="AO20" i="3"/>
  <c r="R20" i="3"/>
  <c r="AD20" i="3"/>
  <c r="AP20" i="3"/>
  <c r="S20" i="3"/>
  <c r="AE20" i="3"/>
  <c r="AQ20" i="3"/>
  <c r="V20" i="3"/>
  <c r="AH20" i="3"/>
  <c r="AT20" i="3"/>
  <c r="U20" i="3"/>
  <c r="AL20" i="3"/>
  <c r="W20" i="3"/>
  <c r="AM20" i="3"/>
  <c r="X20" i="3"/>
  <c r="AN20" i="3"/>
  <c r="Y20" i="3"/>
  <c r="AR20" i="3"/>
  <c r="K20" i="3"/>
  <c r="AA20" i="3"/>
  <c r="AU20" i="3"/>
  <c r="P20" i="3"/>
  <c r="AJ20" i="3"/>
  <c r="AB20" i="3"/>
  <c r="AF20" i="3"/>
  <c r="AG20" i="3"/>
  <c r="AI20" i="3"/>
  <c r="AK20" i="3"/>
  <c r="L20" i="3"/>
  <c r="AV20" i="3"/>
  <c r="T20" i="3"/>
  <c r="Z20" i="3"/>
  <c r="AW20" i="3"/>
  <c r="AX20" i="3"/>
  <c r="M20" i="3"/>
  <c r="N20" i="3"/>
  <c r="O20" i="3"/>
  <c r="AS20" i="3"/>
  <c r="R39" i="3"/>
  <c r="AD39" i="3"/>
  <c r="AP39" i="3"/>
  <c r="S39" i="3"/>
  <c r="AE39" i="3"/>
  <c r="AQ39" i="3"/>
  <c r="T39" i="3"/>
  <c r="AF39" i="3"/>
  <c r="AR39" i="3"/>
  <c r="P39" i="3"/>
  <c r="AB39" i="3"/>
  <c r="AN39" i="3"/>
  <c r="Q39" i="3"/>
  <c r="AJ39" i="3"/>
  <c r="U39" i="3"/>
  <c r="AK39" i="3"/>
  <c r="V39" i="3"/>
  <c r="AL39" i="3"/>
  <c r="Y39" i="3"/>
  <c r="AS39" i="3"/>
  <c r="AG39" i="3"/>
  <c r="AH39" i="3"/>
  <c r="K39" i="3"/>
  <c r="AI39" i="3"/>
  <c r="L39" i="3"/>
  <c r="AM39" i="3"/>
  <c r="N39" i="3"/>
  <c r="AT39" i="3"/>
  <c r="AA39" i="3"/>
  <c r="O39" i="3"/>
  <c r="W39" i="3"/>
  <c r="X39" i="3"/>
  <c r="Z39" i="3"/>
  <c r="AC39" i="3"/>
  <c r="AU39" i="3"/>
  <c r="AV39" i="3"/>
  <c r="M39" i="3"/>
  <c r="AO39" i="3"/>
  <c r="AW39" i="3"/>
  <c r="AX39" i="3"/>
  <c r="R51" i="3"/>
  <c r="AD51" i="3"/>
  <c r="AP51" i="3"/>
  <c r="S51" i="3"/>
  <c r="AE51" i="3"/>
  <c r="AQ51" i="3"/>
  <c r="T51" i="3"/>
  <c r="AF51" i="3"/>
  <c r="AR51" i="3"/>
  <c r="P51" i="3"/>
  <c r="AB51" i="3"/>
  <c r="AN51" i="3"/>
  <c r="X51" i="3"/>
  <c r="AO51" i="3"/>
  <c r="Y51" i="3"/>
  <c r="AS51" i="3"/>
  <c r="Z51" i="3"/>
  <c r="AT51" i="3"/>
  <c r="M51" i="3"/>
  <c r="AG51" i="3"/>
  <c r="AW51" i="3"/>
  <c r="L51" i="3"/>
  <c r="AK51" i="3"/>
  <c r="N51" i="3"/>
  <c r="AL51" i="3"/>
  <c r="O51" i="3"/>
  <c r="AM51" i="3"/>
  <c r="Q51" i="3"/>
  <c r="AU51" i="3"/>
  <c r="V51" i="3"/>
  <c r="AX51" i="3"/>
  <c r="AI51" i="3"/>
  <c r="W51" i="3"/>
  <c r="AA51" i="3"/>
  <c r="AC51" i="3"/>
  <c r="AH51" i="3"/>
  <c r="AJ51" i="3"/>
  <c r="K51" i="3"/>
  <c r="U51" i="3"/>
  <c r="AV51" i="3"/>
  <c r="O63" i="3"/>
  <c r="AA63" i="3"/>
  <c r="AM63" i="3"/>
  <c r="P63" i="3"/>
  <c r="AB63" i="3"/>
  <c r="AN63" i="3"/>
  <c r="Q63" i="3"/>
  <c r="AC63" i="3"/>
  <c r="AO63" i="3"/>
  <c r="T63" i="3"/>
  <c r="AF63" i="3"/>
  <c r="AR63" i="3"/>
  <c r="M63" i="3"/>
  <c r="Y63" i="3"/>
  <c r="AK63" i="3"/>
  <c r="AW63" i="3"/>
  <c r="N63" i="3"/>
  <c r="Z63" i="3"/>
  <c r="AL63" i="3"/>
  <c r="AX63" i="3"/>
  <c r="U63" i="3"/>
  <c r="AS63" i="3"/>
  <c r="V63" i="3"/>
  <c r="AT63" i="3"/>
  <c r="AE63" i="3"/>
  <c r="L63" i="3"/>
  <c r="AD63" i="3"/>
  <c r="AP63" i="3"/>
  <c r="AV63" i="3"/>
  <c r="K63" i="3"/>
  <c r="R63" i="3"/>
  <c r="S63" i="3"/>
  <c r="X63" i="3"/>
  <c r="AQ63" i="3"/>
  <c r="AG63" i="3"/>
  <c r="AH63" i="3"/>
  <c r="AI63" i="3"/>
  <c r="AJ63" i="3"/>
  <c r="W63" i="3"/>
  <c r="AU63" i="3"/>
  <c r="BR72" i="3"/>
  <c r="O75" i="3"/>
  <c r="AA75" i="3"/>
  <c r="AM75" i="3"/>
  <c r="P75" i="3"/>
  <c r="AB75" i="3"/>
  <c r="AN75" i="3"/>
  <c r="Q75" i="3"/>
  <c r="AC75" i="3"/>
  <c r="AO75" i="3"/>
  <c r="T75" i="3"/>
  <c r="AF75" i="3"/>
  <c r="AR75" i="3"/>
  <c r="M75" i="3"/>
  <c r="Y75" i="3"/>
  <c r="AK75" i="3"/>
  <c r="AW75" i="3"/>
  <c r="N75" i="3"/>
  <c r="Z75" i="3"/>
  <c r="AL75" i="3"/>
  <c r="AX75" i="3"/>
  <c r="U75" i="3"/>
  <c r="AS75" i="3"/>
  <c r="V75" i="3"/>
  <c r="AT75" i="3"/>
  <c r="AE75" i="3"/>
  <c r="AD75" i="3"/>
  <c r="AP75" i="3"/>
  <c r="AG75" i="3"/>
  <c r="AH75" i="3"/>
  <c r="AI75" i="3"/>
  <c r="AJ75" i="3"/>
  <c r="AU75" i="3"/>
  <c r="W75" i="3"/>
  <c r="K75" i="3"/>
  <c r="L75" i="3"/>
  <c r="R75" i="3"/>
  <c r="S75" i="3"/>
  <c r="AQ75" i="3"/>
  <c r="X75" i="3"/>
  <c r="AV75" i="3"/>
  <c r="V87" i="3"/>
  <c r="AH87" i="3"/>
  <c r="AT87" i="3"/>
  <c r="K87" i="3"/>
  <c r="W87" i="3"/>
  <c r="AI87" i="3"/>
  <c r="AU87" i="3"/>
  <c r="O87" i="3"/>
  <c r="AA87" i="3"/>
  <c r="AM87" i="3"/>
  <c r="R87" i="3"/>
  <c r="AG87" i="3"/>
  <c r="AX87" i="3"/>
  <c r="Y87" i="3"/>
  <c r="AO87" i="3"/>
  <c r="U87" i="3"/>
  <c r="AP87" i="3"/>
  <c r="X87" i="3"/>
  <c r="AQ87" i="3"/>
  <c r="Z87" i="3"/>
  <c r="AR87" i="3"/>
  <c r="AB87" i="3"/>
  <c r="AS87" i="3"/>
  <c r="L87" i="3"/>
  <c r="AD87" i="3"/>
  <c r="AW87" i="3"/>
  <c r="S87" i="3"/>
  <c r="AL87" i="3"/>
  <c r="AE87" i="3"/>
  <c r="AF87" i="3"/>
  <c r="AJ87" i="3"/>
  <c r="AK87" i="3"/>
  <c r="AV87" i="3"/>
  <c r="Q87" i="3"/>
  <c r="T87" i="3"/>
  <c r="AC87" i="3"/>
  <c r="AN87" i="3"/>
  <c r="N87" i="3"/>
  <c r="P87" i="3"/>
  <c r="M87" i="3"/>
  <c r="V99" i="3"/>
  <c r="AH99" i="3"/>
  <c r="AT99" i="3"/>
  <c r="K99" i="3"/>
  <c r="W99" i="3"/>
  <c r="AI99" i="3"/>
  <c r="AU99" i="3"/>
  <c r="R99" i="3"/>
  <c r="AF99" i="3"/>
  <c r="AV99" i="3"/>
  <c r="Y99" i="3"/>
  <c r="L99" i="3"/>
  <c r="AB99" i="3"/>
  <c r="AQ99" i="3"/>
  <c r="M99" i="3"/>
  <c r="AC99" i="3"/>
  <c r="AR99" i="3"/>
  <c r="N99" i="3"/>
  <c r="AD99" i="3"/>
  <c r="AS99" i="3"/>
  <c r="O99" i="3"/>
  <c r="AE99" i="3"/>
  <c r="AW99" i="3"/>
  <c r="Q99" i="3"/>
  <c r="AJ99" i="3"/>
  <c r="Z99" i="3"/>
  <c r="AO99" i="3"/>
  <c r="S99" i="3"/>
  <c r="T99" i="3"/>
  <c r="U99" i="3"/>
  <c r="X99" i="3"/>
  <c r="AG99" i="3"/>
  <c r="AL99" i="3"/>
  <c r="AM99" i="3"/>
  <c r="AN99" i="3"/>
  <c r="AP99" i="3"/>
  <c r="AA99" i="3"/>
  <c r="AX99" i="3"/>
  <c r="P99" i="3"/>
  <c r="AK99" i="3"/>
  <c r="C62" i="8"/>
  <c r="M24" i="3"/>
  <c r="Y24" i="3"/>
  <c r="AK24" i="3"/>
  <c r="AW24" i="3"/>
  <c r="N24" i="3"/>
  <c r="Z24" i="3"/>
  <c r="AL24" i="3"/>
  <c r="AX24" i="3"/>
  <c r="O24" i="3"/>
  <c r="AA24" i="3"/>
  <c r="AM24" i="3"/>
  <c r="R24" i="3"/>
  <c r="AD24" i="3"/>
  <c r="AP24" i="3"/>
  <c r="V24" i="3"/>
  <c r="AO24" i="3"/>
  <c r="W24" i="3"/>
  <c r="AQ24" i="3"/>
  <c r="X24" i="3"/>
  <c r="AR24" i="3"/>
  <c r="AB24" i="3"/>
  <c r="AS24" i="3"/>
  <c r="K24" i="3"/>
  <c r="AE24" i="3"/>
  <c r="AU24" i="3"/>
  <c r="U24" i="3"/>
  <c r="AC24" i="3"/>
  <c r="AF24" i="3"/>
  <c r="AG24" i="3"/>
  <c r="AH24" i="3"/>
  <c r="AJ24" i="3"/>
  <c r="S24" i="3"/>
  <c r="T24" i="3"/>
  <c r="L24" i="3"/>
  <c r="Q24" i="3"/>
  <c r="AI24" i="3"/>
  <c r="AN24" i="3"/>
  <c r="AT24" i="3"/>
  <c r="P24" i="3"/>
  <c r="AV24" i="3"/>
  <c r="U5" i="3"/>
  <c r="AG5" i="3"/>
  <c r="AS5" i="3"/>
  <c r="V5" i="3"/>
  <c r="AH5" i="3"/>
  <c r="AT5" i="3"/>
  <c r="K5" i="3"/>
  <c r="W5" i="3"/>
  <c r="AI5" i="3"/>
  <c r="AU5" i="3"/>
  <c r="N5" i="3"/>
  <c r="Z5" i="3"/>
  <c r="AL5" i="3"/>
  <c r="AX5" i="3"/>
  <c r="M5" i="3"/>
  <c r="AD5" i="3"/>
  <c r="AW5" i="3"/>
  <c r="O5" i="3"/>
  <c r="AE5" i="3"/>
  <c r="P5" i="3"/>
  <c r="AF5" i="3"/>
  <c r="S5" i="3"/>
  <c r="AM5" i="3"/>
  <c r="AC5" i="3"/>
  <c r="AJ5" i="3"/>
  <c r="AK5" i="3"/>
  <c r="AN5" i="3"/>
  <c r="L5" i="3"/>
  <c r="AO5" i="3"/>
  <c r="R5" i="3"/>
  <c r="AQ5" i="3"/>
  <c r="AA5" i="3"/>
  <c r="AB5" i="3"/>
  <c r="AR5" i="3"/>
  <c r="AV5" i="3"/>
  <c r="Q5" i="3"/>
  <c r="T5" i="3"/>
  <c r="X5" i="3"/>
  <c r="Y5" i="3"/>
  <c r="AP5" i="3"/>
  <c r="R36" i="3"/>
  <c r="AD36" i="3"/>
  <c r="AP36" i="3"/>
  <c r="S36" i="3"/>
  <c r="AE36" i="3"/>
  <c r="AQ36" i="3"/>
  <c r="T36" i="3"/>
  <c r="AF36" i="3"/>
  <c r="AR36" i="3"/>
  <c r="P36" i="3"/>
  <c r="AB36" i="3"/>
  <c r="AN36" i="3"/>
  <c r="L36" i="3"/>
  <c r="AC36" i="3"/>
  <c r="AV36" i="3"/>
  <c r="M36" i="3"/>
  <c r="AG36" i="3"/>
  <c r="AW36" i="3"/>
  <c r="N36" i="3"/>
  <c r="AH36" i="3"/>
  <c r="AX36" i="3"/>
  <c r="U36" i="3"/>
  <c r="AK36" i="3"/>
  <c r="Q36" i="3"/>
  <c r="AS36" i="3"/>
  <c r="V36" i="3"/>
  <c r="AT36" i="3"/>
  <c r="W36" i="3"/>
  <c r="AU36" i="3"/>
  <c r="X36" i="3"/>
  <c r="Z36" i="3"/>
  <c r="K36" i="3"/>
  <c r="AM36" i="3"/>
  <c r="AA36" i="3"/>
  <c r="AI36" i="3"/>
  <c r="AJ36" i="3"/>
  <c r="AL36" i="3"/>
  <c r="AO36" i="3"/>
  <c r="O36" i="3"/>
  <c r="Y36" i="3"/>
  <c r="M10" i="3"/>
  <c r="Y10" i="3"/>
  <c r="AK10" i="3"/>
  <c r="AW10" i="3"/>
  <c r="N10" i="3"/>
  <c r="Z10" i="3"/>
  <c r="AL10" i="3"/>
  <c r="AX10" i="3"/>
  <c r="R10" i="3"/>
  <c r="AD10" i="3"/>
  <c r="AP10" i="3"/>
  <c r="X10" i="3"/>
  <c r="AO10" i="3"/>
  <c r="AA10" i="3"/>
  <c r="AQ10" i="3"/>
  <c r="K10" i="3"/>
  <c r="AB10" i="3"/>
  <c r="AR10" i="3"/>
  <c r="P10" i="3"/>
  <c r="AF10" i="3"/>
  <c r="AU10" i="3"/>
  <c r="W10" i="3"/>
  <c r="AC10" i="3"/>
  <c r="AE10" i="3"/>
  <c r="AG10" i="3"/>
  <c r="AH10" i="3"/>
  <c r="O10" i="3"/>
  <c r="AJ10" i="3"/>
  <c r="U10" i="3"/>
  <c r="AT10" i="3"/>
  <c r="V10" i="3"/>
  <c r="AV10" i="3"/>
  <c r="L10" i="3"/>
  <c r="Q10" i="3"/>
  <c r="T10" i="3"/>
  <c r="AI10" i="3"/>
  <c r="AM10" i="3"/>
  <c r="AN10" i="3"/>
  <c r="S10" i="3"/>
  <c r="AS10" i="3"/>
  <c r="U22" i="3"/>
  <c r="AG22" i="3"/>
  <c r="AS22" i="3"/>
  <c r="V22" i="3"/>
  <c r="AH22" i="3"/>
  <c r="AT22" i="3"/>
  <c r="K22" i="3"/>
  <c r="W22" i="3"/>
  <c r="AI22" i="3"/>
  <c r="AU22" i="3"/>
  <c r="N22" i="3"/>
  <c r="Z22" i="3"/>
  <c r="AL22" i="3"/>
  <c r="AX22" i="3"/>
  <c r="M22" i="3"/>
  <c r="AD22" i="3"/>
  <c r="AW22" i="3"/>
  <c r="O22" i="3"/>
  <c r="AE22" i="3"/>
  <c r="P22" i="3"/>
  <c r="AF22" i="3"/>
  <c r="Q22" i="3"/>
  <c r="AJ22" i="3"/>
  <c r="S22" i="3"/>
  <c r="AM22" i="3"/>
  <c r="AP22" i="3"/>
  <c r="L22" i="3"/>
  <c r="AQ22" i="3"/>
  <c r="R22" i="3"/>
  <c r="AR22" i="3"/>
  <c r="T22" i="3"/>
  <c r="AV22" i="3"/>
  <c r="X22" i="3"/>
  <c r="AA22" i="3"/>
  <c r="AN22" i="3"/>
  <c r="AO22" i="3"/>
  <c r="Y22" i="3"/>
  <c r="AB22" i="3"/>
  <c r="AC22" i="3"/>
  <c r="AK22" i="3"/>
  <c r="V53" i="3"/>
  <c r="AH53" i="3"/>
  <c r="AT53" i="3"/>
  <c r="K53" i="3"/>
  <c r="W53" i="3"/>
  <c r="AI53" i="3"/>
  <c r="AU53" i="3"/>
  <c r="L53" i="3"/>
  <c r="X53" i="3"/>
  <c r="AJ53" i="3"/>
  <c r="AV53" i="3"/>
  <c r="T53" i="3"/>
  <c r="AF53" i="3"/>
  <c r="AR53" i="3"/>
  <c r="P53" i="3"/>
  <c r="AG53" i="3"/>
  <c r="Q53" i="3"/>
  <c r="AK53" i="3"/>
  <c r="R53" i="3"/>
  <c r="AL53" i="3"/>
  <c r="Y53" i="3"/>
  <c r="AO53" i="3"/>
  <c r="M53" i="3"/>
  <c r="AN53" i="3"/>
  <c r="N53" i="3"/>
  <c r="AP53" i="3"/>
  <c r="O53" i="3"/>
  <c r="AQ53" i="3"/>
  <c r="S53" i="3"/>
  <c r="AS53" i="3"/>
  <c r="Z53" i="3"/>
  <c r="AX53" i="3"/>
  <c r="AE53" i="3"/>
  <c r="AA53" i="3"/>
  <c r="AM53" i="3"/>
  <c r="AW53" i="3"/>
  <c r="AB53" i="3"/>
  <c r="AC53" i="3"/>
  <c r="AD53" i="3"/>
  <c r="U53" i="3"/>
  <c r="S65" i="3"/>
  <c r="AE65" i="3"/>
  <c r="AQ65" i="3"/>
  <c r="T65" i="3"/>
  <c r="AF65" i="3"/>
  <c r="AR65" i="3"/>
  <c r="U65" i="3"/>
  <c r="AG65" i="3"/>
  <c r="AS65" i="3"/>
  <c r="L65" i="3"/>
  <c r="X65" i="3"/>
  <c r="AJ65" i="3"/>
  <c r="AV65" i="3"/>
  <c r="Q65" i="3"/>
  <c r="AC65" i="3"/>
  <c r="AO65" i="3"/>
  <c r="R65" i="3"/>
  <c r="AD65" i="3"/>
  <c r="AP65" i="3"/>
  <c r="M65" i="3"/>
  <c r="AK65" i="3"/>
  <c r="N65" i="3"/>
  <c r="AL65" i="3"/>
  <c r="W65" i="3"/>
  <c r="AU65" i="3"/>
  <c r="K65" i="3"/>
  <c r="AT65" i="3"/>
  <c r="Z65" i="3"/>
  <c r="AW65" i="3"/>
  <c r="AX65" i="3"/>
  <c r="O65" i="3"/>
  <c r="P65" i="3"/>
  <c r="Y65" i="3"/>
  <c r="AM65" i="3"/>
  <c r="AA65" i="3"/>
  <c r="AB65" i="3"/>
  <c r="AH65" i="3"/>
  <c r="AI65" i="3"/>
  <c r="V65" i="3"/>
  <c r="AN65" i="3"/>
  <c r="S77" i="3"/>
  <c r="AE77" i="3"/>
  <c r="AQ77" i="3"/>
  <c r="T77" i="3"/>
  <c r="AF77" i="3"/>
  <c r="AR77" i="3"/>
  <c r="U77" i="3"/>
  <c r="AG77" i="3"/>
  <c r="AS77" i="3"/>
  <c r="L77" i="3"/>
  <c r="X77" i="3"/>
  <c r="AJ77" i="3"/>
  <c r="AV77" i="3"/>
  <c r="Q77" i="3"/>
  <c r="AC77" i="3"/>
  <c r="AO77" i="3"/>
  <c r="R77" i="3"/>
  <c r="AD77" i="3"/>
  <c r="AP77" i="3"/>
  <c r="M77" i="3"/>
  <c r="AK77" i="3"/>
  <c r="N77" i="3"/>
  <c r="AL77" i="3"/>
  <c r="W77" i="3"/>
  <c r="AU77" i="3"/>
  <c r="K77" i="3"/>
  <c r="AT77" i="3"/>
  <c r="Z77" i="3"/>
  <c r="AA77" i="3"/>
  <c r="AB77" i="3"/>
  <c r="AH77" i="3"/>
  <c r="AI77" i="3"/>
  <c r="AN77" i="3"/>
  <c r="V77" i="3"/>
  <c r="O77" i="3"/>
  <c r="P77" i="3"/>
  <c r="AM77" i="3"/>
  <c r="Y77" i="3"/>
  <c r="AX77" i="3"/>
  <c r="AW77" i="3"/>
  <c r="N89" i="3"/>
  <c r="Z89" i="3"/>
  <c r="AL89" i="3"/>
  <c r="AX89" i="3"/>
  <c r="O89" i="3"/>
  <c r="AA89" i="3"/>
  <c r="AM89" i="3"/>
  <c r="S89" i="3"/>
  <c r="AE89" i="3"/>
  <c r="AQ89" i="3"/>
  <c r="R89" i="3"/>
  <c r="AH89" i="3"/>
  <c r="AW89" i="3"/>
  <c r="X89" i="3"/>
  <c r="AO89" i="3"/>
  <c r="T89" i="3"/>
  <c r="AK89" i="3"/>
  <c r="U89" i="3"/>
  <c r="AN89" i="3"/>
  <c r="V89" i="3"/>
  <c r="AP89" i="3"/>
  <c r="W89" i="3"/>
  <c r="AR89" i="3"/>
  <c r="AB89" i="3"/>
  <c r="AT89" i="3"/>
  <c r="P89" i="3"/>
  <c r="AI89" i="3"/>
  <c r="AC89" i="3"/>
  <c r="AD89" i="3"/>
  <c r="AF89" i="3"/>
  <c r="AG89" i="3"/>
  <c r="AS89" i="3"/>
  <c r="K89" i="3"/>
  <c r="L89" i="3"/>
  <c r="M89" i="3"/>
  <c r="Q89" i="3"/>
  <c r="AJ89" i="3"/>
  <c r="Y89" i="3"/>
  <c r="AV89" i="3"/>
  <c r="AU89" i="3"/>
  <c r="N101" i="3"/>
  <c r="Z101" i="3"/>
  <c r="AL101" i="3"/>
  <c r="AX101" i="3"/>
  <c r="O101" i="3"/>
  <c r="AA101" i="3"/>
  <c r="AM101" i="3"/>
  <c r="X101" i="3"/>
  <c r="AN101" i="3"/>
  <c r="K101" i="3"/>
  <c r="AB101" i="3"/>
  <c r="AQ101" i="3"/>
  <c r="L101" i="3"/>
  <c r="AC101" i="3"/>
  <c r="AR101" i="3"/>
  <c r="M101" i="3"/>
  <c r="AD101" i="3"/>
  <c r="AS101" i="3"/>
  <c r="P101" i="3"/>
  <c r="AE101" i="3"/>
  <c r="AT101" i="3"/>
  <c r="R101" i="3"/>
  <c r="AG101" i="3"/>
  <c r="AV101" i="3"/>
  <c r="W101" i="3"/>
  <c r="AO101" i="3"/>
  <c r="AH101" i="3"/>
  <c r="AI101" i="3"/>
  <c r="AJ101" i="3"/>
  <c r="AK101" i="3"/>
  <c r="Q101" i="3"/>
  <c r="AU101" i="3"/>
  <c r="S101" i="3"/>
  <c r="T101" i="3"/>
  <c r="U101" i="3"/>
  <c r="Y101" i="3"/>
  <c r="V101" i="3"/>
  <c r="AP101" i="3"/>
  <c r="AW101" i="3"/>
  <c r="AF101" i="3"/>
  <c r="Q3" i="3"/>
  <c r="AC3" i="3"/>
  <c r="AO3" i="3"/>
  <c r="R3" i="3"/>
  <c r="AD3" i="3"/>
  <c r="AP3" i="3"/>
  <c r="S3" i="3"/>
  <c r="AE3" i="3"/>
  <c r="AQ3" i="3"/>
  <c r="V3" i="3"/>
  <c r="AH3" i="3"/>
  <c r="AT3" i="3"/>
  <c r="U3" i="3"/>
  <c r="AL3" i="3"/>
  <c r="W3" i="3"/>
  <c r="AM3" i="3"/>
  <c r="X3" i="3"/>
  <c r="AN3" i="3"/>
  <c r="K3" i="3"/>
  <c r="AA3" i="3"/>
  <c r="AU3" i="3"/>
  <c r="AF3" i="3"/>
  <c r="AG3" i="3"/>
  <c r="AI3" i="3"/>
  <c r="M3" i="3"/>
  <c r="L3" i="3"/>
  <c r="AJ3" i="3"/>
  <c r="AK3" i="3"/>
  <c r="O3" i="3"/>
  <c r="AS3" i="3"/>
  <c r="Z3" i="3"/>
  <c r="AB3" i="3"/>
  <c r="AV3" i="3"/>
  <c r="AW3" i="3"/>
  <c r="AX3" i="3"/>
  <c r="N3" i="3"/>
  <c r="P3" i="3"/>
  <c r="T3" i="3"/>
  <c r="Y3" i="3"/>
  <c r="AR3" i="3"/>
  <c r="K70" i="3"/>
  <c r="W70" i="3"/>
  <c r="AI70" i="3"/>
  <c r="AU70" i="3"/>
  <c r="L70" i="3"/>
  <c r="X70" i="3"/>
  <c r="AJ70" i="3"/>
  <c r="AV70" i="3"/>
  <c r="M70" i="3"/>
  <c r="Y70" i="3"/>
  <c r="AK70" i="3"/>
  <c r="AW70" i="3"/>
  <c r="P70" i="3"/>
  <c r="AB70" i="3"/>
  <c r="AN70" i="3"/>
  <c r="U70" i="3"/>
  <c r="AG70" i="3"/>
  <c r="AS70" i="3"/>
  <c r="V70" i="3"/>
  <c r="AH70" i="3"/>
  <c r="AT70" i="3"/>
  <c r="AC70" i="3"/>
  <c r="AD70" i="3"/>
  <c r="O70" i="3"/>
  <c r="AM70" i="3"/>
  <c r="AL70" i="3"/>
  <c r="R70" i="3"/>
  <c r="AX70" i="3"/>
  <c r="AO70" i="3"/>
  <c r="AP70" i="3"/>
  <c r="AQ70" i="3"/>
  <c r="AR70" i="3"/>
  <c r="Q70" i="3"/>
  <c r="AE70" i="3"/>
  <c r="N70" i="3"/>
  <c r="S70" i="3"/>
  <c r="T70" i="3"/>
  <c r="AA70" i="3"/>
  <c r="Z70" i="3"/>
  <c r="AF70" i="3"/>
  <c r="R82" i="3"/>
  <c r="AD82" i="3"/>
  <c r="AP82" i="3"/>
  <c r="S82" i="3"/>
  <c r="AE82" i="3"/>
  <c r="AQ82" i="3"/>
  <c r="K82" i="3"/>
  <c r="W82" i="3"/>
  <c r="AI82" i="3"/>
  <c r="AU82" i="3"/>
  <c r="Z82" i="3"/>
  <c r="AO82" i="3"/>
  <c r="P82" i="3"/>
  <c r="AG82" i="3"/>
  <c r="AW82" i="3"/>
  <c r="L82" i="3"/>
  <c r="AC82" i="3"/>
  <c r="AX82" i="3"/>
  <c r="M82" i="3"/>
  <c r="AF82" i="3"/>
  <c r="N82" i="3"/>
  <c r="AH82" i="3"/>
  <c r="O82" i="3"/>
  <c r="AJ82" i="3"/>
  <c r="T82" i="3"/>
  <c r="AL82" i="3"/>
  <c r="AA82" i="3"/>
  <c r="AT82" i="3"/>
  <c r="AM82" i="3"/>
  <c r="AN82" i="3"/>
  <c r="AR82" i="3"/>
  <c r="AS82" i="3"/>
  <c r="Q82" i="3"/>
  <c r="X82" i="3"/>
  <c r="Y82" i="3"/>
  <c r="AB82" i="3"/>
  <c r="AK82" i="3"/>
  <c r="U82" i="3"/>
  <c r="V82" i="3"/>
  <c r="AV82" i="3"/>
  <c r="R94" i="3"/>
  <c r="AD94" i="3"/>
  <c r="AP94" i="3"/>
  <c r="S94" i="3"/>
  <c r="AE94" i="3"/>
  <c r="AQ94" i="3"/>
  <c r="P94" i="3"/>
  <c r="AF94" i="3"/>
  <c r="AT94" i="3"/>
  <c r="W94" i="3"/>
  <c r="AK94" i="3"/>
  <c r="U94" i="3"/>
  <c r="AL94" i="3"/>
  <c r="V94" i="3"/>
  <c r="AM94" i="3"/>
  <c r="X94" i="3"/>
  <c r="AN94" i="3"/>
  <c r="Y94" i="3"/>
  <c r="AO94" i="3"/>
  <c r="K94" i="3"/>
  <c r="AA94" i="3"/>
  <c r="AS94" i="3"/>
  <c r="Q94" i="3"/>
  <c r="AI94" i="3"/>
  <c r="L94" i="3"/>
  <c r="AU94" i="3"/>
  <c r="M94" i="3"/>
  <c r="AV94" i="3"/>
  <c r="N94" i="3"/>
  <c r="AW94" i="3"/>
  <c r="O94" i="3"/>
  <c r="AX94" i="3"/>
  <c r="Z94" i="3"/>
  <c r="AB94" i="3"/>
  <c r="AR94" i="3"/>
  <c r="AG94" i="3"/>
  <c r="AH94" i="3"/>
  <c r="AJ94" i="3"/>
  <c r="T94" i="3"/>
  <c r="AC94" i="3"/>
  <c r="AJ2" i="3"/>
  <c r="N13" i="3"/>
  <c r="Z13" i="3"/>
  <c r="AL13" i="3"/>
  <c r="AX13" i="3"/>
  <c r="O13" i="3"/>
  <c r="AA13" i="3"/>
  <c r="AM13" i="3"/>
  <c r="P13" i="3"/>
  <c r="AB13" i="3"/>
  <c r="AN13" i="3"/>
  <c r="S13" i="3"/>
  <c r="AE13" i="3"/>
  <c r="AQ13" i="3"/>
  <c r="U13" i="3"/>
  <c r="AK13" i="3"/>
  <c r="V13" i="3"/>
  <c r="AO13" i="3"/>
  <c r="W13" i="3"/>
  <c r="AP13" i="3"/>
  <c r="X13" i="3"/>
  <c r="AR13" i="3"/>
  <c r="Y13" i="3"/>
  <c r="AS13" i="3"/>
  <c r="K13" i="3"/>
  <c r="AD13" i="3"/>
  <c r="AU13" i="3"/>
  <c r="R13" i="3"/>
  <c r="AI13" i="3"/>
  <c r="T13" i="3"/>
  <c r="AJ13" i="3"/>
  <c r="L13" i="3"/>
  <c r="AC13" i="3"/>
  <c r="M13" i="3"/>
  <c r="Q13" i="3"/>
  <c r="AF13" i="3"/>
  <c r="AH13" i="3"/>
  <c r="AT13" i="3"/>
  <c r="AV13" i="3"/>
  <c r="AW13" i="3"/>
  <c r="AG13" i="3"/>
  <c r="U25" i="3"/>
  <c r="AG25" i="3"/>
  <c r="AS25" i="3"/>
  <c r="V25" i="3"/>
  <c r="AH25" i="3"/>
  <c r="AT25" i="3"/>
  <c r="K25" i="3"/>
  <c r="W25" i="3"/>
  <c r="AI25" i="3"/>
  <c r="AU25" i="3"/>
  <c r="N25" i="3"/>
  <c r="Z25" i="3"/>
  <c r="AL25" i="3"/>
  <c r="AX25" i="3"/>
  <c r="R25" i="3"/>
  <c r="AK25" i="3"/>
  <c r="S25" i="3"/>
  <c r="AM25" i="3"/>
  <c r="T25" i="3"/>
  <c r="AN25" i="3"/>
  <c r="X25" i="3"/>
  <c r="AO25" i="3"/>
  <c r="AA25" i="3"/>
  <c r="AQ25" i="3"/>
  <c r="O25" i="3"/>
  <c r="AV25" i="3"/>
  <c r="P25" i="3"/>
  <c r="AW25" i="3"/>
  <c r="Q25" i="3"/>
  <c r="Y25" i="3"/>
  <c r="AB25" i="3"/>
  <c r="AD25" i="3"/>
  <c r="L25" i="3"/>
  <c r="AP25" i="3"/>
  <c r="M25" i="3"/>
  <c r="AR25" i="3"/>
  <c r="AE25" i="3"/>
  <c r="AF25" i="3"/>
  <c r="AJ25" i="3"/>
  <c r="AC25" i="3"/>
  <c r="O32" i="3"/>
  <c r="AA32" i="3"/>
  <c r="AM32" i="3"/>
  <c r="Q32" i="3"/>
  <c r="AD32" i="3"/>
  <c r="AQ32" i="3"/>
  <c r="R32" i="3"/>
  <c r="AE32" i="3"/>
  <c r="AR32" i="3"/>
  <c r="S32" i="3"/>
  <c r="AF32" i="3"/>
  <c r="AS32" i="3"/>
  <c r="N32" i="3"/>
  <c r="AB32" i="3"/>
  <c r="AO32" i="3"/>
  <c r="W32" i="3"/>
  <c r="AP32" i="3"/>
  <c r="X32" i="3"/>
  <c r="AT32" i="3"/>
  <c r="Y32" i="3"/>
  <c r="AU32" i="3"/>
  <c r="Z32" i="3"/>
  <c r="AV32" i="3"/>
  <c r="K32" i="3"/>
  <c r="AG32" i="3"/>
  <c r="AX32" i="3"/>
  <c r="V32" i="3"/>
  <c r="AC32" i="3"/>
  <c r="AH32" i="3"/>
  <c r="AI32" i="3"/>
  <c r="AK32" i="3"/>
  <c r="T32" i="3"/>
  <c r="L32" i="3"/>
  <c r="M32" i="3"/>
  <c r="P32" i="3"/>
  <c r="U32" i="3"/>
  <c r="AL32" i="3"/>
  <c r="AN32" i="3"/>
  <c r="AW32" i="3"/>
  <c r="AJ32" i="3"/>
  <c r="V44" i="3"/>
  <c r="AH44" i="3"/>
  <c r="AT44" i="3"/>
  <c r="K44" i="3"/>
  <c r="W44" i="3"/>
  <c r="AI44" i="3"/>
  <c r="AU44" i="3"/>
  <c r="L44" i="3"/>
  <c r="X44" i="3"/>
  <c r="AJ44" i="3"/>
  <c r="AV44" i="3"/>
  <c r="T44" i="3"/>
  <c r="AF44" i="3"/>
  <c r="AR44" i="3"/>
  <c r="P44" i="3"/>
  <c r="AG44" i="3"/>
  <c r="Q44" i="3"/>
  <c r="AK44" i="3"/>
  <c r="R44" i="3"/>
  <c r="AL44" i="3"/>
  <c r="Y44" i="3"/>
  <c r="AO44" i="3"/>
  <c r="U44" i="3"/>
  <c r="AW44" i="3"/>
  <c r="Z44" i="3"/>
  <c r="AX44" i="3"/>
  <c r="AA44" i="3"/>
  <c r="AB44" i="3"/>
  <c r="AD44" i="3"/>
  <c r="O44" i="3"/>
  <c r="AQ44" i="3"/>
  <c r="AE44" i="3"/>
  <c r="AM44" i="3"/>
  <c r="AN44" i="3"/>
  <c r="AP44" i="3"/>
  <c r="AS44" i="3"/>
  <c r="S44" i="3"/>
  <c r="AC44" i="3"/>
  <c r="M44" i="3"/>
  <c r="N44" i="3"/>
  <c r="S56" i="3"/>
  <c r="AE56" i="3"/>
  <c r="AQ56" i="3"/>
  <c r="T56" i="3"/>
  <c r="AF56" i="3"/>
  <c r="AR56" i="3"/>
  <c r="U56" i="3"/>
  <c r="AG56" i="3"/>
  <c r="AS56" i="3"/>
  <c r="L56" i="3"/>
  <c r="X56" i="3"/>
  <c r="AJ56" i="3"/>
  <c r="AV56" i="3"/>
  <c r="Q56" i="3"/>
  <c r="AC56" i="3"/>
  <c r="AO56" i="3"/>
  <c r="R56" i="3"/>
  <c r="AD56" i="3"/>
  <c r="AP56" i="3"/>
  <c r="M56" i="3"/>
  <c r="AK56" i="3"/>
  <c r="N56" i="3"/>
  <c r="AL56" i="3"/>
  <c r="W56" i="3"/>
  <c r="AU56" i="3"/>
  <c r="AM56" i="3"/>
  <c r="V56" i="3"/>
  <c r="AH56" i="3"/>
  <c r="AB56" i="3"/>
  <c r="AI56" i="3"/>
  <c r="AN56" i="3"/>
  <c r="AT56" i="3"/>
  <c r="AX56" i="3"/>
  <c r="Z56" i="3"/>
  <c r="K56" i="3"/>
  <c r="O56" i="3"/>
  <c r="P56" i="3"/>
  <c r="Y56" i="3"/>
  <c r="AA56" i="3"/>
  <c r="AW56" i="3"/>
  <c r="S68" i="3"/>
  <c r="AE68" i="3"/>
  <c r="AQ68" i="3"/>
  <c r="T68" i="3"/>
  <c r="AF68" i="3"/>
  <c r="AR68" i="3"/>
  <c r="U68" i="3"/>
  <c r="AG68" i="3"/>
  <c r="AS68" i="3"/>
  <c r="L68" i="3"/>
  <c r="X68" i="3"/>
  <c r="AJ68" i="3"/>
  <c r="AV68" i="3"/>
  <c r="Q68" i="3"/>
  <c r="AC68" i="3"/>
  <c r="AO68" i="3"/>
  <c r="R68" i="3"/>
  <c r="AD68" i="3"/>
  <c r="AP68" i="3"/>
  <c r="M68" i="3"/>
  <c r="AK68" i="3"/>
  <c r="N68" i="3"/>
  <c r="AL68" i="3"/>
  <c r="W68" i="3"/>
  <c r="AU68" i="3"/>
  <c r="V68" i="3"/>
  <c r="AH68" i="3"/>
  <c r="AN68" i="3"/>
  <c r="AT68" i="3"/>
  <c r="AW68" i="3"/>
  <c r="K68" i="3"/>
  <c r="AX68" i="3"/>
  <c r="P68" i="3"/>
  <c r="AI68" i="3"/>
  <c r="O68" i="3"/>
  <c r="AB68" i="3"/>
  <c r="Y68" i="3"/>
  <c r="Z68" i="3"/>
  <c r="AA68" i="3"/>
  <c r="AM68" i="3"/>
  <c r="N80" i="3"/>
  <c r="Z80" i="3"/>
  <c r="AL80" i="3"/>
  <c r="AX80" i="3"/>
  <c r="O80" i="3"/>
  <c r="AA80" i="3"/>
  <c r="AM80" i="3"/>
  <c r="S80" i="3"/>
  <c r="AE80" i="3"/>
  <c r="AQ80" i="3"/>
  <c r="Y80" i="3"/>
  <c r="AP80" i="3"/>
  <c r="Q80" i="3"/>
  <c r="AG80" i="3"/>
  <c r="AV80" i="3"/>
  <c r="M80" i="3"/>
  <c r="AH80" i="3"/>
  <c r="P80" i="3"/>
  <c r="AI80" i="3"/>
  <c r="R80" i="3"/>
  <c r="AJ80" i="3"/>
  <c r="T80" i="3"/>
  <c r="AK80" i="3"/>
  <c r="V80" i="3"/>
  <c r="AO80" i="3"/>
  <c r="K80" i="3"/>
  <c r="AD80" i="3"/>
  <c r="AW80" i="3"/>
  <c r="AR80" i="3"/>
  <c r="AS80" i="3"/>
  <c r="AT80" i="3"/>
  <c r="AU80" i="3"/>
  <c r="U80" i="3"/>
  <c r="AF80" i="3"/>
  <c r="AN80" i="3"/>
  <c r="AB80" i="3"/>
  <c r="L80" i="3"/>
  <c r="W80" i="3"/>
  <c r="X80" i="3"/>
  <c r="AC80" i="3"/>
  <c r="N92" i="3"/>
  <c r="Z92" i="3"/>
  <c r="AL92" i="3"/>
  <c r="AX92" i="3"/>
  <c r="O92" i="3"/>
  <c r="AA92" i="3"/>
  <c r="AM92" i="3"/>
  <c r="X92" i="3"/>
  <c r="AN92" i="3"/>
  <c r="Q92" i="3"/>
  <c r="AE92" i="3"/>
  <c r="AS92" i="3"/>
  <c r="M92" i="3"/>
  <c r="AF92" i="3"/>
  <c r="AV92" i="3"/>
  <c r="P92" i="3"/>
  <c r="AG92" i="3"/>
  <c r="AW92" i="3"/>
  <c r="R92" i="3"/>
  <c r="AH92" i="3"/>
  <c r="S92" i="3"/>
  <c r="AI92" i="3"/>
  <c r="U92" i="3"/>
  <c r="AK92" i="3"/>
  <c r="K92" i="3"/>
  <c r="AC92" i="3"/>
  <c r="AT92" i="3"/>
  <c r="V92" i="3"/>
  <c r="W92" i="3"/>
  <c r="Y92" i="3"/>
  <c r="AB92" i="3"/>
  <c r="AJ92" i="3"/>
  <c r="L92" i="3"/>
  <c r="T92" i="3"/>
  <c r="AD92" i="3"/>
  <c r="AO92" i="3"/>
  <c r="AQ92" i="3"/>
  <c r="AP92" i="3"/>
  <c r="AU92" i="3"/>
  <c r="AR92" i="3"/>
  <c r="V14" i="3"/>
  <c r="AH14" i="3"/>
  <c r="AT14" i="3"/>
  <c r="K14" i="3"/>
  <c r="W14" i="3"/>
  <c r="AI14" i="3"/>
  <c r="AU14" i="3"/>
  <c r="L14" i="3"/>
  <c r="X14" i="3"/>
  <c r="AJ14" i="3"/>
  <c r="AV14" i="3"/>
  <c r="O14" i="3"/>
  <c r="AA14" i="3"/>
  <c r="AM14" i="3"/>
  <c r="Q14" i="3"/>
  <c r="AG14" i="3"/>
  <c r="R14" i="3"/>
  <c r="AK14" i="3"/>
  <c r="S14" i="3"/>
  <c r="AL14" i="3"/>
  <c r="T14" i="3"/>
  <c r="AN14" i="3"/>
  <c r="U14" i="3"/>
  <c r="AO14" i="3"/>
  <c r="Z14" i="3"/>
  <c r="AQ14" i="3"/>
  <c r="N14" i="3"/>
  <c r="AE14" i="3"/>
  <c r="AX14" i="3"/>
  <c r="P14" i="3"/>
  <c r="AF14" i="3"/>
  <c r="AB14" i="3"/>
  <c r="AC14" i="3"/>
  <c r="AP14" i="3"/>
  <c r="AD14" i="3"/>
  <c r="AR14" i="3"/>
  <c r="AW14" i="3"/>
  <c r="AS14" i="3"/>
  <c r="M14" i="3"/>
  <c r="Y14" i="3"/>
  <c r="Q26" i="3"/>
  <c r="AC26" i="3"/>
  <c r="AO26" i="3"/>
  <c r="R26" i="3"/>
  <c r="AD26" i="3"/>
  <c r="AP26" i="3"/>
  <c r="S26" i="3"/>
  <c r="AE26" i="3"/>
  <c r="AQ26" i="3"/>
  <c r="V26" i="3"/>
  <c r="AH26" i="3"/>
  <c r="AT26" i="3"/>
  <c r="N26" i="3"/>
  <c r="AG26" i="3"/>
  <c r="AX26" i="3"/>
  <c r="O26" i="3"/>
  <c r="AI26" i="3"/>
  <c r="P26" i="3"/>
  <c r="AJ26" i="3"/>
  <c r="T26" i="3"/>
  <c r="AK26" i="3"/>
  <c r="W26" i="3"/>
  <c r="AM26" i="3"/>
  <c r="AL26" i="3"/>
  <c r="AN26" i="3"/>
  <c r="K26" i="3"/>
  <c r="AR26" i="3"/>
  <c r="L26" i="3"/>
  <c r="AS26" i="3"/>
  <c r="M26" i="3"/>
  <c r="AU26" i="3"/>
  <c r="X26" i="3"/>
  <c r="AW26" i="3"/>
  <c r="AB26" i="3"/>
  <c r="AF26" i="3"/>
  <c r="U26" i="3"/>
  <c r="Y26" i="3"/>
  <c r="AA26" i="3"/>
  <c r="AV26" i="3"/>
  <c r="Z26" i="3"/>
  <c r="U19" i="3"/>
  <c r="AG19" i="3"/>
  <c r="AS19" i="3"/>
  <c r="V19" i="3"/>
  <c r="AH19" i="3"/>
  <c r="AT19" i="3"/>
  <c r="K19" i="3"/>
  <c r="W19" i="3"/>
  <c r="AI19" i="3"/>
  <c r="AU19" i="3"/>
  <c r="N19" i="3"/>
  <c r="Z19" i="3"/>
  <c r="AL19" i="3"/>
  <c r="AX19" i="3"/>
  <c r="Y19" i="3"/>
  <c r="AP19" i="3"/>
  <c r="AA19" i="3"/>
  <c r="AQ19" i="3"/>
  <c r="AB19" i="3"/>
  <c r="AR19" i="3"/>
  <c r="L19" i="3"/>
  <c r="AC19" i="3"/>
  <c r="AV19" i="3"/>
  <c r="O19" i="3"/>
  <c r="AE19" i="3"/>
  <c r="T19" i="3"/>
  <c r="AN19" i="3"/>
  <c r="AF19" i="3"/>
  <c r="AJ19" i="3"/>
  <c r="AK19" i="3"/>
  <c r="AM19" i="3"/>
  <c r="AO19" i="3"/>
  <c r="P19" i="3"/>
  <c r="X19" i="3"/>
  <c r="AD19" i="3"/>
  <c r="M19" i="3"/>
  <c r="Q19" i="3"/>
  <c r="S19" i="3"/>
  <c r="AW19" i="3"/>
  <c r="R19" i="3"/>
  <c r="V38" i="3"/>
  <c r="AH38" i="3"/>
  <c r="AT38" i="3"/>
  <c r="K38" i="3"/>
  <c r="W38" i="3"/>
  <c r="AI38" i="3"/>
  <c r="AU38" i="3"/>
  <c r="L38" i="3"/>
  <c r="X38" i="3"/>
  <c r="AJ38" i="3"/>
  <c r="AV38" i="3"/>
  <c r="T38" i="3"/>
  <c r="AF38" i="3"/>
  <c r="AR38" i="3"/>
  <c r="U38" i="3"/>
  <c r="AN38" i="3"/>
  <c r="Y38" i="3"/>
  <c r="AO38" i="3"/>
  <c r="Z38" i="3"/>
  <c r="AP38" i="3"/>
  <c r="M38" i="3"/>
  <c r="AC38" i="3"/>
  <c r="AW38" i="3"/>
  <c r="Q38" i="3"/>
  <c r="AS38" i="3"/>
  <c r="R38" i="3"/>
  <c r="AX38" i="3"/>
  <c r="S38" i="3"/>
  <c r="AA38" i="3"/>
  <c r="AD38" i="3"/>
  <c r="O38" i="3"/>
  <c r="AM38" i="3"/>
  <c r="N38" i="3"/>
  <c r="P38" i="3"/>
  <c r="AE38" i="3"/>
  <c r="AG38" i="3"/>
  <c r="AQ38" i="3"/>
  <c r="AK38" i="3"/>
  <c r="AL38" i="3"/>
  <c r="AB38" i="3"/>
  <c r="V50" i="3"/>
  <c r="AH50" i="3"/>
  <c r="AT50" i="3"/>
  <c r="K50" i="3"/>
  <c r="W50" i="3"/>
  <c r="AI50" i="3"/>
  <c r="AU50" i="3"/>
  <c r="L50" i="3"/>
  <c r="X50" i="3"/>
  <c r="AJ50" i="3"/>
  <c r="AV50" i="3"/>
  <c r="T50" i="3"/>
  <c r="AF50" i="3"/>
  <c r="AR50" i="3"/>
  <c r="AB50" i="3"/>
  <c r="AS50" i="3"/>
  <c r="M50" i="3"/>
  <c r="AC50" i="3"/>
  <c r="AW50" i="3"/>
  <c r="N50" i="3"/>
  <c r="AD50" i="3"/>
  <c r="AX50" i="3"/>
  <c r="Q50" i="3"/>
  <c r="AK50" i="3"/>
  <c r="Y50" i="3"/>
  <c r="Z50" i="3"/>
  <c r="AA50" i="3"/>
  <c r="AE50" i="3"/>
  <c r="AL50" i="3"/>
  <c r="S50" i="3"/>
  <c r="AQ50" i="3"/>
  <c r="O50" i="3"/>
  <c r="P50" i="3"/>
  <c r="R50" i="3"/>
  <c r="U50" i="3"/>
  <c r="AM50" i="3"/>
  <c r="AG50" i="3"/>
  <c r="AN50" i="3"/>
  <c r="AP50" i="3"/>
  <c r="AO50" i="3"/>
  <c r="S62" i="3"/>
  <c r="AE62" i="3"/>
  <c r="AQ62" i="3"/>
  <c r="T62" i="3"/>
  <c r="AF62" i="3"/>
  <c r="AR62" i="3"/>
  <c r="U62" i="3"/>
  <c r="AG62" i="3"/>
  <c r="AS62" i="3"/>
  <c r="L62" i="3"/>
  <c r="X62" i="3"/>
  <c r="AJ62" i="3"/>
  <c r="AV62" i="3"/>
  <c r="Q62" i="3"/>
  <c r="AC62" i="3"/>
  <c r="AO62" i="3"/>
  <c r="R62" i="3"/>
  <c r="AD62" i="3"/>
  <c r="AP62" i="3"/>
  <c r="M62" i="3"/>
  <c r="AK62" i="3"/>
  <c r="N62" i="3"/>
  <c r="AL62" i="3"/>
  <c r="W62" i="3"/>
  <c r="AU62" i="3"/>
  <c r="Y62" i="3"/>
  <c r="AI62" i="3"/>
  <c r="P62" i="3"/>
  <c r="AX62" i="3"/>
  <c r="AW62" i="3"/>
  <c r="K62" i="3"/>
  <c r="O62" i="3"/>
  <c r="Z62" i="3"/>
  <c r="AN62" i="3"/>
  <c r="V62" i="3"/>
  <c r="AH62" i="3"/>
  <c r="AM62" i="3"/>
  <c r="AT62" i="3"/>
  <c r="AA62" i="3"/>
  <c r="AB62" i="3"/>
  <c r="S74" i="3"/>
  <c r="AE74" i="3"/>
  <c r="AQ74" i="3"/>
  <c r="T74" i="3"/>
  <c r="AF74" i="3"/>
  <c r="AR74" i="3"/>
  <c r="U74" i="3"/>
  <c r="AG74" i="3"/>
  <c r="AS74" i="3"/>
  <c r="L74" i="3"/>
  <c r="X74" i="3"/>
  <c r="AJ74" i="3"/>
  <c r="AV74" i="3"/>
  <c r="Q74" i="3"/>
  <c r="AC74" i="3"/>
  <c r="AO74" i="3"/>
  <c r="R74" i="3"/>
  <c r="AD74" i="3"/>
  <c r="AP74" i="3"/>
  <c r="M74" i="3"/>
  <c r="AK74" i="3"/>
  <c r="N74" i="3"/>
  <c r="AL74" i="3"/>
  <c r="W74" i="3"/>
  <c r="AU74" i="3"/>
  <c r="AI74" i="3"/>
  <c r="P74" i="3"/>
  <c r="AX74" i="3"/>
  <c r="AB74" i="3"/>
  <c r="AH74" i="3"/>
  <c r="AM74" i="3"/>
  <c r="AN74" i="3"/>
  <c r="AW74" i="3"/>
  <c r="Z74" i="3"/>
  <c r="O74" i="3"/>
  <c r="K74" i="3"/>
  <c r="Y74" i="3"/>
  <c r="AA74" i="3"/>
  <c r="V74" i="3"/>
  <c r="AT74" i="3"/>
  <c r="N86" i="3"/>
  <c r="Z86" i="3"/>
  <c r="AL86" i="3"/>
  <c r="AX86" i="3"/>
  <c r="O86" i="3"/>
  <c r="AA86" i="3"/>
  <c r="AM86" i="3"/>
  <c r="S86" i="3"/>
  <c r="AE86" i="3"/>
  <c r="AQ86" i="3"/>
  <c r="Y86" i="3"/>
  <c r="AP86" i="3"/>
  <c r="Q86" i="3"/>
  <c r="AG86" i="3"/>
  <c r="AV86" i="3"/>
  <c r="W86" i="3"/>
  <c r="AR86" i="3"/>
  <c r="X86" i="3"/>
  <c r="AS86" i="3"/>
  <c r="AB86" i="3"/>
  <c r="AT86" i="3"/>
  <c r="AC86" i="3"/>
  <c r="AU86" i="3"/>
  <c r="L86" i="3"/>
  <c r="AF86" i="3"/>
  <c r="U86" i="3"/>
  <c r="AN86" i="3"/>
  <c r="AH86" i="3"/>
  <c r="AI86" i="3"/>
  <c r="AJ86" i="3"/>
  <c r="AK86" i="3"/>
  <c r="K86" i="3"/>
  <c r="AW86" i="3"/>
  <c r="M86" i="3"/>
  <c r="P86" i="3"/>
  <c r="T86" i="3"/>
  <c r="R86" i="3"/>
  <c r="AD86" i="3"/>
  <c r="AO86" i="3"/>
  <c r="V86" i="3"/>
  <c r="S31" i="3"/>
  <c r="AE31" i="3"/>
  <c r="AQ31" i="3"/>
  <c r="Q31" i="3"/>
  <c r="AD31" i="3"/>
  <c r="AR31" i="3"/>
  <c r="R31" i="3"/>
  <c r="AF31" i="3"/>
  <c r="AS31" i="3"/>
  <c r="T31" i="3"/>
  <c r="AG31" i="3"/>
  <c r="AT31" i="3"/>
  <c r="O31" i="3"/>
  <c r="AB31" i="3"/>
  <c r="AO31" i="3"/>
  <c r="X31" i="3"/>
  <c r="AP31" i="3"/>
  <c r="Y31" i="3"/>
  <c r="AU31" i="3"/>
  <c r="Z31" i="3"/>
  <c r="AV31" i="3"/>
  <c r="AA31" i="3"/>
  <c r="AW31" i="3"/>
  <c r="L31" i="3"/>
  <c r="AH31" i="3"/>
  <c r="AI31" i="3"/>
  <c r="AJ31" i="3"/>
  <c r="AK31" i="3"/>
  <c r="AL31" i="3"/>
  <c r="M31" i="3"/>
  <c r="AN31" i="3"/>
  <c r="W31" i="3"/>
  <c r="AX31" i="3"/>
  <c r="N31" i="3"/>
  <c r="P31" i="3"/>
  <c r="AC31" i="3"/>
  <c r="AM31" i="3"/>
  <c r="K31" i="3"/>
  <c r="U31" i="3"/>
  <c r="V31" i="3"/>
  <c r="D40" i="8"/>
  <c r="E40" i="8" s="1"/>
  <c r="V96" i="3"/>
  <c r="AH96" i="3"/>
  <c r="AT96" i="3"/>
  <c r="K96" i="3"/>
  <c r="W96" i="3"/>
  <c r="AI96" i="3"/>
  <c r="AU96" i="3"/>
  <c r="X96" i="3"/>
  <c r="AL96" i="3"/>
  <c r="O96" i="3"/>
  <c r="AC96" i="3"/>
  <c r="AQ96" i="3"/>
  <c r="AA96" i="3"/>
  <c r="AR96" i="3"/>
  <c r="L96" i="3"/>
  <c r="AB96" i="3"/>
  <c r="AS96" i="3"/>
  <c r="M96" i="3"/>
  <c r="AD96" i="3"/>
  <c r="AV96" i="3"/>
  <c r="N96" i="3"/>
  <c r="AE96" i="3"/>
  <c r="AW96" i="3"/>
  <c r="Q96" i="3"/>
  <c r="AG96" i="3"/>
  <c r="Y96" i="3"/>
  <c r="AO96" i="3"/>
  <c r="AJ96" i="3"/>
  <c r="AK96" i="3"/>
  <c r="AM96" i="3"/>
  <c r="AN96" i="3"/>
  <c r="P96" i="3"/>
  <c r="AX96" i="3"/>
  <c r="AF96" i="3"/>
  <c r="AP96" i="3"/>
  <c r="U96" i="3"/>
  <c r="R96" i="3"/>
  <c r="S96" i="3"/>
  <c r="Z96" i="3"/>
  <c r="T96" i="3"/>
  <c r="V41" i="3"/>
  <c r="AH41" i="3"/>
  <c r="AT41" i="3"/>
  <c r="K41" i="3"/>
  <c r="W41" i="3"/>
  <c r="AI41" i="3"/>
  <c r="AU41" i="3"/>
  <c r="L41" i="3"/>
  <c r="X41" i="3"/>
  <c r="AJ41" i="3"/>
  <c r="AV41" i="3"/>
  <c r="T41" i="3"/>
  <c r="AF41" i="3"/>
  <c r="AR41" i="3"/>
  <c r="AB41" i="3"/>
  <c r="AS41" i="3"/>
  <c r="M41" i="3"/>
  <c r="AC41" i="3"/>
  <c r="AW41" i="3"/>
  <c r="N41" i="3"/>
  <c r="AD41" i="3"/>
  <c r="AX41" i="3"/>
  <c r="Q41" i="3"/>
  <c r="AK41" i="3"/>
  <c r="AG41" i="3"/>
  <c r="AL41" i="3"/>
  <c r="AM41" i="3"/>
  <c r="O41" i="3"/>
  <c r="AN41" i="3"/>
  <c r="R41" i="3"/>
  <c r="AP41" i="3"/>
  <c r="AA41" i="3"/>
  <c r="AQ41" i="3"/>
  <c r="S41" i="3"/>
  <c r="AE41" i="3"/>
  <c r="AO41" i="3"/>
  <c r="U41" i="3"/>
  <c r="Y41" i="3"/>
  <c r="Z41" i="3"/>
  <c r="P41" i="3"/>
  <c r="M27" i="3"/>
  <c r="Y27" i="3"/>
  <c r="AK27" i="3"/>
  <c r="AW27" i="3"/>
  <c r="N27" i="3"/>
  <c r="Z27" i="3"/>
  <c r="AL27" i="3"/>
  <c r="AX27" i="3"/>
  <c r="O27" i="3"/>
  <c r="AA27" i="3"/>
  <c r="AM27" i="3"/>
  <c r="R27" i="3"/>
  <c r="AD27" i="3"/>
  <c r="AP27" i="3"/>
  <c r="AC27" i="3"/>
  <c r="AT27" i="3"/>
  <c r="K27" i="3"/>
  <c r="AE27" i="3"/>
  <c r="AU27" i="3"/>
  <c r="L27" i="3"/>
  <c r="AF27" i="3"/>
  <c r="AV27" i="3"/>
  <c r="P27" i="3"/>
  <c r="AG27" i="3"/>
  <c r="S27" i="3"/>
  <c r="AI27" i="3"/>
  <c r="X27" i="3"/>
  <c r="AB27" i="3"/>
  <c r="AH27" i="3"/>
  <c r="AJ27" i="3"/>
  <c r="AN27" i="3"/>
  <c r="AQ27" i="3"/>
  <c r="V27" i="3"/>
  <c r="W27" i="3"/>
  <c r="AR27" i="3"/>
  <c r="AS27" i="3"/>
  <c r="Q27" i="3"/>
  <c r="T27" i="3"/>
  <c r="U27" i="3"/>
  <c r="AO27" i="3"/>
  <c r="K58" i="3"/>
  <c r="W58" i="3"/>
  <c r="AI58" i="3"/>
  <c r="AU58" i="3"/>
  <c r="L58" i="3"/>
  <c r="X58" i="3"/>
  <c r="AJ58" i="3"/>
  <c r="AV58" i="3"/>
  <c r="M58" i="3"/>
  <c r="Y58" i="3"/>
  <c r="AK58" i="3"/>
  <c r="AW58" i="3"/>
  <c r="P58" i="3"/>
  <c r="AB58" i="3"/>
  <c r="AN58" i="3"/>
  <c r="U58" i="3"/>
  <c r="AG58" i="3"/>
  <c r="AS58" i="3"/>
  <c r="V58" i="3"/>
  <c r="AH58" i="3"/>
  <c r="AT58" i="3"/>
  <c r="AC58" i="3"/>
  <c r="AD58" i="3"/>
  <c r="O58" i="3"/>
  <c r="AM58" i="3"/>
  <c r="T58" i="3"/>
  <c r="AL58" i="3"/>
  <c r="R58" i="3"/>
  <c r="AX58" i="3"/>
  <c r="AO58" i="3"/>
  <c r="AP58" i="3"/>
  <c r="AQ58" i="3"/>
  <c r="AR58" i="3"/>
  <c r="N58" i="3"/>
  <c r="AE58" i="3"/>
  <c r="AF58" i="3"/>
  <c r="Z58" i="3"/>
  <c r="Q58" i="3"/>
  <c r="S58" i="3"/>
  <c r="AA58" i="3"/>
  <c r="M18" i="3"/>
  <c r="Y18" i="3"/>
  <c r="AK18" i="3"/>
  <c r="AW18" i="3"/>
  <c r="N18" i="3"/>
  <c r="Z18" i="3"/>
  <c r="AL18" i="3"/>
  <c r="AX18" i="3"/>
  <c r="O18" i="3"/>
  <c r="AA18" i="3"/>
  <c r="AM18" i="3"/>
  <c r="R18" i="3"/>
  <c r="AD18" i="3"/>
  <c r="AP18" i="3"/>
  <c r="AC18" i="3"/>
  <c r="AT18" i="3"/>
  <c r="K18" i="3"/>
  <c r="AE18" i="3"/>
  <c r="AU18" i="3"/>
  <c r="L18" i="3"/>
  <c r="AF18" i="3"/>
  <c r="AV18" i="3"/>
  <c r="P18" i="3"/>
  <c r="AG18" i="3"/>
  <c r="S18" i="3"/>
  <c r="AI18" i="3"/>
  <c r="X18" i="3"/>
  <c r="AR18" i="3"/>
  <c r="AJ18" i="3"/>
  <c r="AN18" i="3"/>
  <c r="AO18" i="3"/>
  <c r="AQ18" i="3"/>
  <c r="AS18" i="3"/>
  <c r="T18" i="3"/>
  <c r="AB18" i="3"/>
  <c r="AH18" i="3"/>
  <c r="U18" i="3"/>
  <c r="V18" i="3"/>
  <c r="W18" i="3"/>
  <c r="Q18" i="3"/>
  <c r="K30" i="3"/>
  <c r="W30" i="3"/>
  <c r="AI30" i="3"/>
  <c r="AU30" i="3"/>
  <c r="R30" i="3"/>
  <c r="AE30" i="3"/>
  <c r="AR30" i="3"/>
  <c r="S30" i="3"/>
  <c r="AF30" i="3"/>
  <c r="AS30" i="3"/>
  <c r="T30" i="3"/>
  <c r="AG30" i="3"/>
  <c r="AT30" i="3"/>
  <c r="P30" i="3"/>
  <c r="AC30" i="3"/>
  <c r="AP30" i="3"/>
  <c r="Y30" i="3"/>
  <c r="AQ30" i="3"/>
  <c r="Z30" i="3"/>
  <c r="AV30" i="3"/>
  <c r="AA30" i="3"/>
  <c r="AW30" i="3"/>
  <c r="AB30" i="3"/>
  <c r="AX30" i="3"/>
  <c r="M30" i="3"/>
  <c r="AH30" i="3"/>
  <c r="AL30" i="3"/>
  <c r="AM30" i="3"/>
  <c r="L30" i="3"/>
  <c r="AN30" i="3"/>
  <c r="N30" i="3"/>
  <c r="AO30" i="3"/>
  <c r="Q30" i="3"/>
  <c r="AJ30" i="3"/>
  <c r="U30" i="3"/>
  <c r="V30" i="3"/>
  <c r="X30" i="3"/>
  <c r="AD30" i="3"/>
  <c r="AK30" i="3"/>
  <c r="O30" i="3"/>
  <c r="N37" i="3"/>
  <c r="Z37" i="3"/>
  <c r="AL37" i="3"/>
  <c r="AX37" i="3"/>
  <c r="O37" i="3"/>
  <c r="AA37" i="3"/>
  <c r="AM37" i="3"/>
  <c r="P37" i="3"/>
  <c r="AB37" i="3"/>
  <c r="AN37" i="3"/>
  <c r="L37" i="3"/>
  <c r="X37" i="3"/>
  <c r="AJ37" i="3"/>
  <c r="AV37" i="3"/>
  <c r="Y37" i="3"/>
  <c r="AR37" i="3"/>
  <c r="AC37" i="3"/>
  <c r="AS37" i="3"/>
  <c r="AD37" i="3"/>
  <c r="AT37" i="3"/>
  <c r="Q37" i="3"/>
  <c r="AG37" i="3"/>
  <c r="AF37" i="3"/>
  <c r="AH37" i="3"/>
  <c r="AI37" i="3"/>
  <c r="K37" i="3"/>
  <c r="AK37" i="3"/>
  <c r="R37" i="3"/>
  <c r="AP37" i="3"/>
  <c r="W37" i="3"/>
  <c r="AQ37" i="3"/>
  <c r="AU37" i="3"/>
  <c r="AW37" i="3"/>
  <c r="S37" i="3"/>
  <c r="T37" i="3"/>
  <c r="AE37" i="3"/>
  <c r="AO37" i="3"/>
  <c r="U37" i="3"/>
  <c r="M37" i="3"/>
  <c r="V37" i="3"/>
  <c r="N49" i="3"/>
  <c r="Z49" i="3"/>
  <c r="AL49" i="3"/>
  <c r="AX49" i="3"/>
  <c r="O49" i="3"/>
  <c r="AA49" i="3"/>
  <c r="AM49" i="3"/>
  <c r="P49" i="3"/>
  <c r="AB49" i="3"/>
  <c r="AN49" i="3"/>
  <c r="L49" i="3"/>
  <c r="X49" i="3"/>
  <c r="AJ49" i="3"/>
  <c r="AV49" i="3"/>
  <c r="M49" i="3"/>
  <c r="AF49" i="3"/>
  <c r="AW49" i="3"/>
  <c r="Q49" i="3"/>
  <c r="AG49" i="3"/>
  <c r="R49" i="3"/>
  <c r="AH49" i="3"/>
  <c r="U49" i="3"/>
  <c r="AO49" i="3"/>
  <c r="AK49" i="3"/>
  <c r="AP49" i="3"/>
  <c r="K49" i="3"/>
  <c r="AQ49" i="3"/>
  <c r="S49" i="3"/>
  <c r="AR49" i="3"/>
  <c r="V49" i="3"/>
  <c r="AT49" i="3"/>
  <c r="AE49" i="3"/>
  <c r="AU49" i="3"/>
  <c r="W49" i="3"/>
  <c r="AI49" i="3"/>
  <c r="AS49" i="3"/>
  <c r="Y49" i="3"/>
  <c r="AC49" i="3"/>
  <c r="AD49" i="3"/>
  <c r="T49" i="3"/>
  <c r="K61" i="3"/>
  <c r="W61" i="3"/>
  <c r="AI61" i="3"/>
  <c r="AU61" i="3"/>
  <c r="L61" i="3"/>
  <c r="X61" i="3"/>
  <c r="AJ61" i="3"/>
  <c r="AV61" i="3"/>
  <c r="M61" i="3"/>
  <c r="Y61" i="3"/>
  <c r="AK61" i="3"/>
  <c r="AW61" i="3"/>
  <c r="P61" i="3"/>
  <c r="AB61" i="3"/>
  <c r="AN61" i="3"/>
  <c r="U61" i="3"/>
  <c r="AG61" i="3"/>
  <c r="AS61" i="3"/>
  <c r="V61" i="3"/>
  <c r="AH61" i="3"/>
  <c r="AT61" i="3"/>
  <c r="AC61" i="3"/>
  <c r="AD61" i="3"/>
  <c r="O61" i="3"/>
  <c r="AM61" i="3"/>
  <c r="AE61" i="3"/>
  <c r="N61" i="3"/>
  <c r="AQ61" i="3"/>
  <c r="Z61" i="3"/>
  <c r="AR61" i="3"/>
  <c r="AX61" i="3"/>
  <c r="Q61" i="3"/>
  <c r="S61" i="3"/>
  <c r="AO61" i="3"/>
  <c r="T61" i="3"/>
  <c r="AA61" i="3"/>
  <c r="AF61" i="3"/>
  <c r="AL61" i="3"/>
  <c r="R61" i="3"/>
  <c r="AP61" i="3"/>
  <c r="K73" i="3"/>
  <c r="W73" i="3"/>
  <c r="AI73" i="3"/>
  <c r="AU73" i="3"/>
  <c r="L73" i="3"/>
  <c r="X73" i="3"/>
  <c r="AJ73" i="3"/>
  <c r="AV73" i="3"/>
  <c r="M73" i="3"/>
  <c r="Y73" i="3"/>
  <c r="AK73" i="3"/>
  <c r="AW73" i="3"/>
  <c r="P73" i="3"/>
  <c r="AB73" i="3"/>
  <c r="AN73" i="3"/>
  <c r="U73" i="3"/>
  <c r="AG73" i="3"/>
  <c r="AS73" i="3"/>
  <c r="V73" i="3"/>
  <c r="AH73" i="3"/>
  <c r="AT73" i="3"/>
  <c r="AC73" i="3"/>
  <c r="AD73" i="3"/>
  <c r="O73" i="3"/>
  <c r="AM73" i="3"/>
  <c r="N73" i="3"/>
  <c r="AQ73" i="3"/>
  <c r="Z73" i="3"/>
  <c r="AF73" i="3"/>
  <c r="AL73" i="3"/>
  <c r="AO73" i="3"/>
  <c r="AP73" i="3"/>
  <c r="AX73" i="3"/>
  <c r="AA73" i="3"/>
  <c r="Q73" i="3"/>
  <c r="R73" i="3"/>
  <c r="S73" i="3"/>
  <c r="T73" i="3"/>
  <c r="AR73" i="3"/>
  <c r="AE73" i="3"/>
  <c r="R85" i="3"/>
  <c r="AD85" i="3"/>
  <c r="AP85" i="3"/>
  <c r="S85" i="3"/>
  <c r="AE85" i="3"/>
  <c r="AQ85" i="3"/>
  <c r="K85" i="3"/>
  <c r="W85" i="3"/>
  <c r="AI85" i="3"/>
  <c r="AU85" i="3"/>
  <c r="Q85" i="3"/>
  <c r="AH85" i="3"/>
  <c r="AX85" i="3"/>
  <c r="Y85" i="3"/>
  <c r="AN85" i="3"/>
  <c r="Z85" i="3"/>
  <c r="AS85" i="3"/>
  <c r="AA85" i="3"/>
  <c r="AT85" i="3"/>
  <c r="AB85" i="3"/>
  <c r="AV85" i="3"/>
  <c r="L85" i="3"/>
  <c r="AC85" i="3"/>
  <c r="AW85" i="3"/>
  <c r="N85" i="3"/>
  <c r="AG85" i="3"/>
  <c r="V85" i="3"/>
  <c r="AO85" i="3"/>
  <c r="AJ85" i="3"/>
  <c r="AK85" i="3"/>
  <c r="AL85" i="3"/>
  <c r="AM85" i="3"/>
  <c r="M85" i="3"/>
  <c r="AF85" i="3"/>
  <c r="AR85" i="3"/>
  <c r="U85" i="3"/>
  <c r="O85" i="3"/>
  <c r="P85" i="3"/>
  <c r="T85" i="3"/>
  <c r="X85" i="3"/>
  <c r="R97" i="3"/>
  <c r="AD97" i="3"/>
  <c r="AP97" i="3"/>
  <c r="S97" i="3"/>
  <c r="AE97" i="3"/>
  <c r="AQ97" i="3"/>
  <c r="L97" i="3"/>
  <c r="Z97" i="3"/>
  <c r="AN97" i="3"/>
  <c r="Q97" i="3"/>
  <c r="AG97" i="3"/>
  <c r="AU97" i="3"/>
  <c r="V97" i="3"/>
  <c r="AL97" i="3"/>
  <c r="W97" i="3"/>
  <c r="AM97" i="3"/>
  <c r="X97" i="3"/>
  <c r="AO97" i="3"/>
  <c r="Y97" i="3"/>
  <c r="AR97" i="3"/>
  <c r="K97" i="3"/>
  <c r="AB97" i="3"/>
  <c r="AT97" i="3"/>
  <c r="T97" i="3"/>
  <c r="AJ97" i="3"/>
  <c r="AC97" i="3"/>
  <c r="AF97" i="3"/>
  <c r="AH97" i="3"/>
  <c r="AI97" i="3"/>
  <c r="AS97" i="3"/>
  <c r="M97" i="3"/>
  <c r="N97" i="3"/>
  <c r="P97" i="3"/>
  <c r="AW97" i="3"/>
  <c r="AA97" i="3"/>
  <c r="AK97" i="3"/>
  <c r="AV97" i="3"/>
  <c r="AX97" i="3"/>
  <c r="O97" i="3"/>
  <c r="U97" i="3"/>
  <c r="U11" i="3"/>
  <c r="AG11" i="3"/>
  <c r="AS11" i="3"/>
  <c r="V11" i="3"/>
  <c r="AH11" i="3"/>
  <c r="AT11" i="3"/>
  <c r="N11" i="3"/>
  <c r="Z11" i="3"/>
  <c r="AL11" i="3"/>
  <c r="AX11" i="3"/>
  <c r="Q11" i="3"/>
  <c r="AF11" i="3"/>
  <c r="AW11" i="3"/>
  <c r="R11" i="3"/>
  <c r="AI11" i="3"/>
  <c r="S11" i="3"/>
  <c r="AJ11" i="3"/>
  <c r="X11" i="3"/>
  <c r="AN11" i="3"/>
  <c r="K11" i="3"/>
  <c r="AE11" i="3"/>
  <c r="L11" i="3"/>
  <c r="AK11" i="3"/>
  <c r="M11" i="3"/>
  <c r="AM11" i="3"/>
  <c r="O11" i="3"/>
  <c r="AO11" i="3"/>
  <c r="P11" i="3"/>
  <c r="AP11" i="3"/>
  <c r="W11" i="3"/>
  <c r="AR11" i="3"/>
  <c r="AC11" i="3"/>
  <c r="AD11" i="3"/>
  <c r="Y11" i="3"/>
  <c r="AA11" i="3"/>
  <c r="AB11" i="3"/>
  <c r="AQ11" i="3"/>
  <c r="AU11" i="3"/>
  <c r="AV11" i="3"/>
  <c r="T11" i="3"/>
  <c r="Q23" i="3"/>
  <c r="AC23" i="3"/>
  <c r="AO23" i="3"/>
  <c r="R23" i="3"/>
  <c r="AD23" i="3"/>
  <c r="AP23" i="3"/>
  <c r="S23" i="3"/>
  <c r="AE23" i="3"/>
  <c r="AQ23" i="3"/>
  <c r="V23" i="3"/>
  <c r="AH23" i="3"/>
  <c r="AT23" i="3"/>
  <c r="Z23" i="3"/>
  <c r="AS23" i="3"/>
  <c r="K23" i="3"/>
  <c r="AA23" i="3"/>
  <c r="AU23" i="3"/>
  <c r="L23" i="3"/>
  <c r="AB23" i="3"/>
  <c r="AV23" i="3"/>
  <c r="M23" i="3"/>
  <c r="AF23" i="3"/>
  <c r="AW23" i="3"/>
  <c r="O23" i="3"/>
  <c r="AI23" i="3"/>
  <c r="AJ23" i="3"/>
  <c r="AK23" i="3"/>
  <c r="AL23" i="3"/>
  <c r="AM23" i="3"/>
  <c r="N23" i="3"/>
  <c r="AN23" i="3"/>
  <c r="T23" i="3"/>
  <c r="AX23" i="3"/>
  <c r="Y23" i="3"/>
  <c r="AG23" i="3"/>
  <c r="U23" i="3"/>
  <c r="W23" i="3"/>
  <c r="X23" i="3"/>
  <c r="AR23" i="3"/>
  <c r="P23" i="3"/>
  <c r="R42" i="3"/>
  <c r="AD42" i="3"/>
  <c r="AP42" i="3"/>
  <c r="S42" i="3"/>
  <c r="AE42" i="3"/>
  <c r="AQ42" i="3"/>
  <c r="T42" i="3"/>
  <c r="AF42" i="3"/>
  <c r="AR42" i="3"/>
  <c r="P42" i="3"/>
  <c r="AB42" i="3"/>
  <c r="AN42" i="3"/>
  <c r="X42" i="3"/>
  <c r="AO42" i="3"/>
  <c r="Y42" i="3"/>
  <c r="AS42" i="3"/>
  <c r="Z42" i="3"/>
  <c r="AT42" i="3"/>
  <c r="M42" i="3"/>
  <c r="AG42" i="3"/>
  <c r="AW42" i="3"/>
  <c r="U42" i="3"/>
  <c r="AV42" i="3"/>
  <c r="V42" i="3"/>
  <c r="AX42" i="3"/>
  <c r="W42" i="3"/>
  <c r="AA42" i="3"/>
  <c r="AH42" i="3"/>
  <c r="O42" i="3"/>
  <c r="AM42" i="3"/>
  <c r="K42" i="3"/>
  <c r="L42" i="3"/>
  <c r="N42" i="3"/>
  <c r="Q42" i="3"/>
  <c r="AI42" i="3"/>
  <c r="AU42" i="3"/>
  <c r="AC42" i="3"/>
  <c r="AJ42" i="3"/>
  <c r="AL42" i="3"/>
  <c r="AK42" i="3"/>
  <c r="O54" i="3"/>
  <c r="AA54" i="3"/>
  <c r="AM54" i="3"/>
  <c r="P54" i="3"/>
  <c r="AB54" i="3"/>
  <c r="AN54" i="3"/>
  <c r="Q54" i="3"/>
  <c r="AC54" i="3"/>
  <c r="AO54" i="3"/>
  <c r="T54" i="3"/>
  <c r="AF54" i="3"/>
  <c r="AR54" i="3"/>
  <c r="M54" i="3"/>
  <c r="Y54" i="3"/>
  <c r="AK54" i="3"/>
  <c r="AW54" i="3"/>
  <c r="N54" i="3"/>
  <c r="Z54" i="3"/>
  <c r="AL54" i="3"/>
  <c r="AX54" i="3"/>
  <c r="U54" i="3"/>
  <c r="AS54" i="3"/>
  <c r="V54" i="3"/>
  <c r="AT54" i="3"/>
  <c r="AE54" i="3"/>
  <c r="W54" i="3"/>
  <c r="AI54" i="3"/>
  <c r="R54" i="3"/>
  <c r="AV54" i="3"/>
  <c r="AD54" i="3"/>
  <c r="AG54" i="3"/>
  <c r="AH54" i="3"/>
  <c r="AJ54" i="3"/>
  <c r="AQ54" i="3"/>
  <c r="S54" i="3"/>
  <c r="AU54" i="3"/>
  <c r="X54" i="3"/>
  <c r="AP54" i="3"/>
  <c r="K54" i="3"/>
  <c r="L54" i="3"/>
  <c r="O66" i="3"/>
  <c r="AA66" i="3"/>
  <c r="AM66" i="3"/>
  <c r="P66" i="3"/>
  <c r="AB66" i="3"/>
  <c r="AN66" i="3"/>
  <c r="Q66" i="3"/>
  <c r="AC66" i="3"/>
  <c r="AO66" i="3"/>
  <c r="T66" i="3"/>
  <c r="AF66" i="3"/>
  <c r="AR66" i="3"/>
  <c r="M66" i="3"/>
  <c r="Y66" i="3"/>
  <c r="AK66" i="3"/>
  <c r="AW66" i="3"/>
  <c r="N66" i="3"/>
  <c r="Z66" i="3"/>
  <c r="AL66" i="3"/>
  <c r="AX66" i="3"/>
  <c r="U66" i="3"/>
  <c r="AS66" i="3"/>
  <c r="V66" i="3"/>
  <c r="AT66" i="3"/>
  <c r="AE66" i="3"/>
  <c r="AI66" i="3"/>
  <c r="R66" i="3"/>
  <c r="AV66" i="3"/>
  <c r="AQ66" i="3"/>
  <c r="AU66" i="3"/>
  <c r="K66" i="3"/>
  <c r="L66" i="3"/>
  <c r="W66" i="3"/>
  <c r="AJ66" i="3"/>
  <c r="S66" i="3"/>
  <c r="X66" i="3"/>
  <c r="AD66" i="3"/>
  <c r="AG66" i="3"/>
  <c r="AH66" i="3"/>
  <c r="AP66" i="3"/>
  <c r="O78" i="3"/>
  <c r="AA78" i="3"/>
  <c r="AM78" i="3"/>
  <c r="P78" i="3"/>
  <c r="AB78" i="3"/>
  <c r="AN78" i="3"/>
  <c r="Q78" i="3"/>
  <c r="AC78" i="3"/>
  <c r="AO78" i="3"/>
  <c r="T78" i="3"/>
  <c r="AF78" i="3"/>
  <c r="AR78" i="3"/>
  <c r="M78" i="3"/>
  <c r="S78" i="3"/>
  <c r="AJ78" i="3"/>
  <c r="U78" i="3"/>
  <c r="AK78" i="3"/>
  <c r="Y78" i="3"/>
  <c r="AS78" i="3"/>
  <c r="AE78" i="3"/>
  <c r="N78" i="3"/>
  <c r="AP78" i="3"/>
  <c r="W78" i="3"/>
  <c r="AW78" i="3"/>
  <c r="X78" i="3"/>
  <c r="AX78" i="3"/>
  <c r="Z78" i="3"/>
  <c r="AD78" i="3"/>
  <c r="AH78" i="3"/>
  <c r="R78" i="3"/>
  <c r="AU78" i="3"/>
  <c r="AI78" i="3"/>
  <c r="AL78" i="3"/>
  <c r="AQ78" i="3"/>
  <c r="AT78" i="3"/>
  <c r="AV78" i="3"/>
  <c r="V78" i="3"/>
  <c r="K78" i="3"/>
  <c r="L78" i="3"/>
  <c r="AG78" i="3"/>
  <c r="V90" i="3"/>
  <c r="AH90" i="3"/>
  <c r="AT90" i="3"/>
  <c r="K90" i="3"/>
  <c r="W90" i="3"/>
  <c r="AI90" i="3"/>
  <c r="AU90" i="3"/>
  <c r="O90" i="3"/>
  <c r="AA90" i="3"/>
  <c r="AM90" i="3"/>
  <c r="Z90" i="3"/>
  <c r="AP90" i="3"/>
  <c r="Q90" i="3"/>
  <c r="AF90" i="3"/>
  <c r="AW90" i="3"/>
  <c r="R90" i="3"/>
  <c r="AK90" i="3"/>
  <c r="S90" i="3"/>
  <c r="AL90" i="3"/>
  <c r="T90" i="3"/>
  <c r="AN90" i="3"/>
  <c r="U90" i="3"/>
  <c r="AO90" i="3"/>
  <c r="Y90" i="3"/>
  <c r="AR90" i="3"/>
  <c r="N90" i="3"/>
  <c r="AG90" i="3"/>
  <c r="AB90" i="3"/>
  <c r="AC90" i="3"/>
  <c r="AD90" i="3"/>
  <c r="AE90" i="3"/>
  <c r="AQ90" i="3"/>
  <c r="AJ90" i="3"/>
  <c r="AS90" i="3"/>
  <c r="AV90" i="3"/>
  <c r="AX90" i="3"/>
  <c r="P90" i="3"/>
  <c r="L90" i="3"/>
  <c r="X90" i="3"/>
  <c r="M90" i="3"/>
  <c r="V102" i="3"/>
  <c r="AH102" i="3"/>
  <c r="AT102" i="3"/>
  <c r="K102" i="3"/>
  <c r="W102" i="3"/>
  <c r="AI102" i="3"/>
  <c r="AU102" i="3"/>
  <c r="N102" i="3"/>
  <c r="AB102" i="3"/>
  <c r="AP102" i="3"/>
  <c r="R102" i="3"/>
  <c r="AG102" i="3"/>
  <c r="AX102" i="3"/>
  <c r="S102" i="3"/>
  <c r="AJ102" i="3"/>
  <c r="T102" i="3"/>
  <c r="AK102" i="3"/>
  <c r="U102" i="3"/>
  <c r="AL102" i="3"/>
  <c r="Y102" i="3"/>
  <c r="AN102" i="3"/>
  <c r="P102" i="3"/>
  <c r="AE102" i="3"/>
  <c r="AV102" i="3"/>
  <c r="Z102" i="3"/>
  <c r="AA102" i="3"/>
  <c r="AC102" i="3"/>
  <c r="AD102" i="3"/>
  <c r="AM102" i="3"/>
  <c r="Q102" i="3"/>
  <c r="X102" i="3"/>
  <c r="AF102" i="3"/>
  <c r="AO102" i="3"/>
  <c r="AR102" i="3"/>
  <c r="M102" i="3"/>
  <c r="AW102" i="3"/>
  <c r="AQ102" i="3"/>
  <c r="AS102" i="3"/>
  <c r="O102" i="3"/>
  <c r="L102" i="3"/>
  <c r="BT124" i="3"/>
  <c r="BT130" i="3"/>
  <c r="BT195" i="3"/>
  <c r="BT132" i="3"/>
  <c r="BT167" i="3"/>
  <c r="BT181" i="3"/>
  <c r="BT183" i="3"/>
  <c r="BT157" i="3"/>
  <c r="BT55" i="3"/>
  <c r="BT137" i="3"/>
  <c r="BT180" i="3"/>
  <c r="BT140" i="3"/>
  <c r="BT184" i="3"/>
  <c r="BT113" i="3"/>
  <c r="C96" i="8"/>
  <c r="C95" i="8"/>
  <c r="D90" i="8"/>
  <c r="E90" i="8" s="1"/>
  <c r="BP168" i="3"/>
  <c r="BR79" i="3"/>
  <c r="BP79" i="3"/>
  <c r="D78" i="8"/>
  <c r="E78" i="8" s="1"/>
  <c r="C78" i="8" s="1"/>
  <c r="D80" i="8"/>
  <c r="E80" i="8" s="1"/>
  <c r="C80" i="8" s="1"/>
  <c r="C84" i="8"/>
  <c r="BT89" i="3"/>
  <c r="D92" i="8"/>
  <c r="E92" i="8" s="1"/>
  <c r="BT77" i="3"/>
  <c r="I163" i="6"/>
  <c r="BB102" i="3"/>
  <c r="BH102" i="3"/>
  <c r="BC102" i="3"/>
  <c r="BI102" i="3"/>
  <c r="BD102" i="3"/>
  <c r="BJ102" i="3"/>
  <c r="BE102" i="3"/>
  <c r="BF102" i="3"/>
  <c r="BK102" i="3"/>
  <c r="BG102" i="3"/>
  <c r="BG10" i="3"/>
  <c r="BB10" i="3"/>
  <c r="BH10" i="3"/>
  <c r="BC10" i="3"/>
  <c r="BI10" i="3"/>
  <c r="BD10" i="3"/>
  <c r="BE10" i="3"/>
  <c r="BK10" i="3"/>
  <c r="BJ10" i="3"/>
  <c r="BF10" i="3"/>
  <c r="BC17" i="3"/>
  <c r="BI17" i="3"/>
  <c r="BD17" i="3"/>
  <c r="BJ17" i="3"/>
  <c r="BE17" i="3"/>
  <c r="BK17" i="3"/>
  <c r="BB17" i="3"/>
  <c r="BF17" i="3"/>
  <c r="BG17" i="3"/>
  <c r="BH17" i="3"/>
  <c r="BD26" i="3"/>
  <c r="BJ26" i="3"/>
  <c r="BF26" i="3"/>
  <c r="BI26" i="3"/>
  <c r="BB26" i="3"/>
  <c r="BK26" i="3"/>
  <c r="BC26" i="3"/>
  <c r="BH26" i="3"/>
  <c r="BE26" i="3"/>
  <c r="BG26" i="3"/>
  <c r="BF34" i="3"/>
  <c r="BB34" i="3"/>
  <c r="BH34" i="3"/>
  <c r="BC34" i="3"/>
  <c r="BK34" i="3"/>
  <c r="BD34" i="3"/>
  <c r="BE34" i="3"/>
  <c r="BJ34" i="3"/>
  <c r="BI34" i="3"/>
  <c r="BG34" i="3"/>
  <c r="BR95" i="3"/>
  <c r="BF95" i="3"/>
  <c r="BG95" i="3"/>
  <c r="BB95" i="3"/>
  <c r="BH95" i="3"/>
  <c r="BK95" i="3"/>
  <c r="BC95" i="3"/>
  <c r="BD95" i="3"/>
  <c r="BI95" i="3"/>
  <c r="BJ95" i="3"/>
  <c r="BE95" i="3"/>
  <c r="BR84" i="3"/>
  <c r="BD33" i="3"/>
  <c r="BJ33" i="3"/>
  <c r="BF33" i="3"/>
  <c r="BC33" i="3"/>
  <c r="BE33" i="3"/>
  <c r="BG33" i="3"/>
  <c r="BB33" i="3"/>
  <c r="BH33" i="3"/>
  <c r="BI33" i="3"/>
  <c r="BK33" i="3"/>
  <c r="BF91" i="3"/>
  <c r="BB91" i="3"/>
  <c r="BH91" i="3"/>
  <c r="BI91" i="3"/>
  <c r="BJ91" i="3"/>
  <c r="BC91" i="3"/>
  <c r="BK91" i="3"/>
  <c r="BD91" i="3"/>
  <c r="BE91" i="3"/>
  <c r="BG91" i="3"/>
  <c r="BB93" i="3"/>
  <c r="BH93" i="3"/>
  <c r="BC93" i="3"/>
  <c r="BI93" i="3"/>
  <c r="BD93" i="3"/>
  <c r="BJ93" i="3"/>
  <c r="BG93" i="3"/>
  <c r="BK93" i="3"/>
  <c r="BE93" i="3"/>
  <c r="BF93" i="3"/>
  <c r="BT150" i="3"/>
  <c r="BG150" i="3"/>
  <c r="BB150" i="3"/>
  <c r="BH150" i="3"/>
  <c r="BC150" i="3"/>
  <c r="BI150" i="3"/>
  <c r="BK150" i="3"/>
  <c r="BD150" i="3"/>
  <c r="BE150" i="3"/>
  <c r="BJ150" i="3"/>
  <c r="BF150" i="3"/>
  <c r="BG177" i="3"/>
  <c r="BB177" i="3"/>
  <c r="BH177" i="3"/>
  <c r="BC177" i="3"/>
  <c r="BI177" i="3"/>
  <c r="BE177" i="3"/>
  <c r="BF177" i="3"/>
  <c r="BJ177" i="3"/>
  <c r="BK177" i="3"/>
  <c r="BD177" i="3"/>
  <c r="BB99" i="3"/>
  <c r="BH99" i="3"/>
  <c r="BC99" i="3"/>
  <c r="BI99" i="3"/>
  <c r="BD99" i="3"/>
  <c r="BJ99" i="3"/>
  <c r="BG99" i="3"/>
  <c r="BK99" i="3"/>
  <c r="BF99" i="3"/>
  <c r="BE99" i="3"/>
  <c r="BB108" i="3"/>
  <c r="BH108" i="3"/>
  <c r="BC108" i="3"/>
  <c r="BI108" i="3"/>
  <c r="BD108" i="3"/>
  <c r="BJ108" i="3"/>
  <c r="BE108" i="3"/>
  <c r="BF108" i="3"/>
  <c r="BG108" i="3"/>
  <c r="BK108" i="3"/>
  <c r="BB126" i="3"/>
  <c r="BH126" i="3"/>
  <c r="BD126" i="3"/>
  <c r="BJ126" i="3"/>
  <c r="BC126" i="3"/>
  <c r="BE126" i="3"/>
  <c r="BF126" i="3"/>
  <c r="BI126" i="3"/>
  <c r="BK126" i="3"/>
  <c r="BG126" i="3"/>
  <c r="BD127" i="3"/>
  <c r="BJ127" i="3"/>
  <c r="BF127" i="3"/>
  <c r="BB127" i="3"/>
  <c r="BK127" i="3"/>
  <c r="BC127" i="3"/>
  <c r="BE127" i="3"/>
  <c r="BG127" i="3"/>
  <c r="BH127" i="3"/>
  <c r="BI127" i="3"/>
  <c r="BD133" i="3"/>
  <c r="BJ133" i="3"/>
  <c r="BF133" i="3"/>
  <c r="BE133" i="3"/>
  <c r="BG133" i="3"/>
  <c r="BH133" i="3"/>
  <c r="BK133" i="3"/>
  <c r="BB133" i="3"/>
  <c r="BC133" i="3"/>
  <c r="BI133" i="3"/>
  <c r="BD136" i="3"/>
  <c r="BJ136" i="3"/>
  <c r="BF136" i="3"/>
  <c r="BB136" i="3"/>
  <c r="BK136" i="3"/>
  <c r="BC136" i="3"/>
  <c r="BE136" i="3"/>
  <c r="BG136" i="3"/>
  <c r="BH136" i="3"/>
  <c r="BI136" i="3"/>
  <c r="BF140" i="3"/>
  <c r="BB140" i="3"/>
  <c r="BH140" i="3"/>
  <c r="BG140" i="3"/>
  <c r="BI140" i="3"/>
  <c r="BJ140" i="3"/>
  <c r="BC140" i="3"/>
  <c r="BD140" i="3"/>
  <c r="BK140" i="3"/>
  <c r="BE140" i="3"/>
  <c r="BD145" i="3"/>
  <c r="BJ145" i="3"/>
  <c r="BF145" i="3"/>
  <c r="BB145" i="3"/>
  <c r="BK145" i="3"/>
  <c r="BC145" i="3"/>
  <c r="BE145" i="3"/>
  <c r="BG145" i="3"/>
  <c r="BH145" i="3"/>
  <c r="BI145" i="3"/>
  <c r="BC163" i="3"/>
  <c r="BI163" i="3"/>
  <c r="BD163" i="3"/>
  <c r="BJ163" i="3"/>
  <c r="BE163" i="3"/>
  <c r="BK163" i="3"/>
  <c r="BB163" i="3"/>
  <c r="BF163" i="3"/>
  <c r="BG163" i="3"/>
  <c r="BH163" i="3"/>
  <c r="BG168" i="3"/>
  <c r="BB168" i="3"/>
  <c r="BH168" i="3"/>
  <c r="BC168" i="3"/>
  <c r="BI168" i="3"/>
  <c r="BK168" i="3"/>
  <c r="BD168" i="3"/>
  <c r="BE168" i="3"/>
  <c r="BJ168" i="3"/>
  <c r="BF168" i="3"/>
  <c r="BG171" i="3"/>
  <c r="BB171" i="3"/>
  <c r="BH171" i="3"/>
  <c r="BC171" i="3"/>
  <c r="BI171" i="3"/>
  <c r="BE171" i="3"/>
  <c r="BF171" i="3"/>
  <c r="BJ171" i="3"/>
  <c r="BK171" i="3"/>
  <c r="BD171" i="3"/>
  <c r="BE179" i="3"/>
  <c r="BK179" i="3"/>
  <c r="BF179" i="3"/>
  <c r="BG179" i="3"/>
  <c r="BI179" i="3"/>
  <c r="BJ179" i="3"/>
  <c r="BB179" i="3"/>
  <c r="BC179" i="3"/>
  <c r="BH179" i="3"/>
  <c r="BD179" i="3"/>
  <c r="BR183" i="3"/>
  <c r="BE191" i="3"/>
  <c r="BK191" i="3"/>
  <c r="BF191" i="3"/>
  <c r="BG191" i="3"/>
  <c r="BI191" i="3"/>
  <c r="BJ191" i="3"/>
  <c r="BB191" i="3"/>
  <c r="BC191" i="3"/>
  <c r="BD191" i="3"/>
  <c r="BH191" i="3"/>
  <c r="BT191" i="3"/>
  <c r="BE194" i="3"/>
  <c r="BK194" i="3"/>
  <c r="BF194" i="3"/>
  <c r="BG194" i="3"/>
  <c r="BC194" i="3"/>
  <c r="BD194" i="3"/>
  <c r="BH194" i="3"/>
  <c r="BI194" i="3"/>
  <c r="BB194" i="3"/>
  <c r="BJ194" i="3"/>
  <c r="BG195" i="3"/>
  <c r="BB195" i="3"/>
  <c r="BH195" i="3"/>
  <c r="BC195" i="3"/>
  <c r="BI195" i="3"/>
  <c r="BE195" i="3"/>
  <c r="BF195" i="3"/>
  <c r="BJ195" i="3"/>
  <c r="BK195" i="3"/>
  <c r="BD195" i="3"/>
  <c r="BB35" i="3"/>
  <c r="BH35" i="3"/>
  <c r="BD35" i="3"/>
  <c r="BJ35" i="3"/>
  <c r="BK35" i="3"/>
  <c r="BC35" i="3"/>
  <c r="BE35" i="3"/>
  <c r="BF35" i="3"/>
  <c r="BG35" i="3"/>
  <c r="BI35" i="3"/>
  <c r="BF37" i="3"/>
  <c r="BB37" i="3"/>
  <c r="BH37" i="3"/>
  <c r="BI37" i="3"/>
  <c r="BJ37" i="3"/>
  <c r="BC37" i="3"/>
  <c r="BK37" i="3"/>
  <c r="BD37" i="3"/>
  <c r="BE37" i="3"/>
  <c r="BG37" i="3"/>
  <c r="BD78" i="3"/>
  <c r="BJ78" i="3"/>
  <c r="BF78" i="3"/>
  <c r="BC78" i="3"/>
  <c r="BE78" i="3"/>
  <c r="BG78" i="3"/>
  <c r="BB78" i="3"/>
  <c r="BH78" i="3"/>
  <c r="BI78" i="3"/>
  <c r="BK78" i="3"/>
  <c r="BB86" i="3"/>
  <c r="BH86" i="3"/>
  <c r="BD86" i="3"/>
  <c r="BJ86" i="3"/>
  <c r="BE86" i="3"/>
  <c r="BF86" i="3"/>
  <c r="BG86" i="3"/>
  <c r="BI86" i="3"/>
  <c r="BK86" i="3"/>
  <c r="BC86" i="3"/>
  <c r="BF88" i="3"/>
  <c r="BB88" i="3"/>
  <c r="BH88" i="3"/>
  <c r="BC88" i="3"/>
  <c r="BK88" i="3"/>
  <c r="BD88" i="3"/>
  <c r="BE88" i="3"/>
  <c r="BJ88" i="3"/>
  <c r="BI88" i="3"/>
  <c r="BG88" i="3"/>
  <c r="BF125" i="3"/>
  <c r="BB125" i="3"/>
  <c r="BH125" i="3"/>
  <c r="BD125" i="3"/>
  <c r="BE125" i="3"/>
  <c r="BG125" i="3"/>
  <c r="BC125" i="3"/>
  <c r="BI125" i="3"/>
  <c r="BJ125" i="3"/>
  <c r="BK125" i="3"/>
  <c r="BC151" i="3"/>
  <c r="BI151" i="3"/>
  <c r="BD151" i="3"/>
  <c r="BJ151" i="3"/>
  <c r="BE151" i="3"/>
  <c r="BK151" i="3"/>
  <c r="BB151" i="3"/>
  <c r="BF151" i="3"/>
  <c r="BG151" i="3"/>
  <c r="BH151" i="3"/>
  <c r="BE182" i="3"/>
  <c r="BK182" i="3"/>
  <c r="BF182" i="3"/>
  <c r="BG182" i="3"/>
  <c r="BC182" i="3"/>
  <c r="BD182" i="3"/>
  <c r="BH182" i="3"/>
  <c r="BI182" i="3"/>
  <c r="BB182" i="3"/>
  <c r="BJ182" i="3"/>
  <c r="AF2" i="3"/>
  <c r="AU2" i="3"/>
  <c r="BG4" i="3"/>
  <c r="BB4" i="3"/>
  <c r="BH4" i="3"/>
  <c r="BC4" i="3"/>
  <c r="BI4" i="3"/>
  <c r="BD4" i="3"/>
  <c r="BE4" i="3"/>
  <c r="BK4" i="3"/>
  <c r="BF4" i="3"/>
  <c r="BJ4" i="3"/>
  <c r="BG13" i="3"/>
  <c r="BB13" i="3"/>
  <c r="BH13" i="3"/>
  <c r="BC13" i="3"/>
  <c r="BI13" i="3"/>
  <c r="BF13" i="3"/>
  <c r="BJ13" i="3"/>
  <c r="BK13" i="3"/>
  <c r="BE13" i="3"/>
  <c r="BD13" i="3"/>
  <c r="BT43" i="3"/>
  <c r="BD115" i="3"/>
  <c r="BJ115" i="3"/>
  <c r="BF115" i="3"/>
  <c r="BE115" i="3"/>
  <c r="BG115" i="3"/>
  <c r="BH115" i="3"/>
  <c r="BK115" i="3"/>
  <c r="BB115" i="3"/>
  <c r="BC115" i="3"/>
  <c r="BI115" i="3"/>
  <c r="BP115" i="3"/>
  <c r="BF131" i="3"/>
  <c r="BB131" i="3"/>
  <c r="BH131" i="3"/>
  <c r="BG131" i="3"/>
  <c r="BI131" i="3"/>
  <c r="BJ131" i="3"/>
  <c r="BC131" i="3"/>
  <c r="BD131" i="3"/>
  <c r="BE131" i="3"/>
  <c r="BK131" i="3"/>
  <c r="BF143" i="3"/>
  <c r="BB143" i="3"/>
  <c r="BH143" i="3"/>
  <c r="BD143" i="3"/>
  <c r="BE143" i="3"/>
  <c r="BG143" i="3"/>
  <c r="BC143" i="3"/>
  <c r="BI143" i="3"/>
  <c r="BJ143" i="3"/>
  <c r="BK143" i="3"/>
  <c r="BE176" i="3"/>
  <c r="BK176" i="3"/>
  <c r="BF176" i="3"/>
  <c r="BG176" i="3"/>
  <c r="BC176" i="3"/>
  <c r="BD176" i="3"/>
  <c r="BH176" i="3"/>
  <c r="BI176" i="3"/>
  <c r="BB176" i="3"/>
  <c r="BJ176" i="3"/>
  <c r="R2" i="3"/>
  <c r="AV2" i="3"/>
  <c r="BJ3" i="3"/>
  <c r="BD3" i="3"/>
  <c r="BI3" i="3"/>
  <c r="BC3" i="3"/>
  <c r="BH3" i="3"/>
  <c r="BB3" i="3"/>
  <c r="BF3" i="3"/>
  <c r="BE3" i="3"/>
  <c r="BG3" i="3"/>
  <c r="BK3" i="3"/>
  <c r="BC11" i="3"/>
  <c r="BI11" i="3"/>
  <c r="BD11" i="3"/>
  <c r="BJ11" i="3"/>
  <c r="BE11" i="3"/>
  <c r="BK11" i="3"/>
  <c r="BB11" i="3"/>
  <c r="BF11" i="3"/>
  <c r="BG11" i="3"/>
  <c r="BH11" i="3"/>
  <c r="BC14" i="3"/>
  <c r="BI14" i="3"/>
  <c r="BD14" i="3"/>
  <c r="BJ14" i="3"/>
  <c r="BE14" i="3"/>
  <c r="BK14" i="3"/>
  <c r="BH14" i="3"/>
  <c r="BG14" i="3"/>
  <c r="BB14" i="3"/>
  <c r="BF14" i="3"/>
  <c r="BR14" i="3"/>
  <c r="BE24" i="3"/>
  <c r="BH24" i="3"/>
  <c r="BB24" i="3"/>
  <c r="BK24" i="3"/>
  <c r="BC24" i="3"/>
  <c r="BD24" i="3"/>
  <c r="BJ24" i="3"/>
  <c r="BI24" i="3"/>
  <c r="BG24" i="3"/>
  <c r="BB32" i="3"/>
  <c r="BH32" i="3"/>
  <c r="BD32" i="3"/>
  <c r="BJ32" i="3"/>
  <c r="BE32" i="3"/>
  <c r="BF32" i="3"/>
  <c r="BG32" i="3"/>
  <c r="BC32" i="3"/>
  <c r="BI32" i="3"/>
  <c r="BK32" i="3"/>
  <c r="BT47" i="3"/>
  <c r="BR77" i="3"/>
  <c r="AH2" i="3"/>
  <c r="BJ2" i="3"/>
  <c r="BC23" i="3"/>
  <c r="BI23" i="3"/>
  <c r="BE23" i="3"/>
  <c r="BK23" i="3"/>
  <c r="BB23" i="3"/>
  <c r="BD23" i="3"/>
  <c r="BF23" i="3"/>
  <c r="BG23" i="3"/>
  <c r="BH23" i="3"/>
  <c r="BJ23" i="3"/>
  <c r="BF31" i="3"/>
  <c r="BB31" i="3"/>
  <c r="BH31" i="3"/>
  <c r="BE31" i="3"/>
  <c r="BG31" i="3"/>
  <c r="BI31" i="3"/>
  <c r="BD31" i="3"/>
  <c r="BJ31" i="3"/>
  <c r="BK31" i="3"/>
  <c r="BC31" i="3"/>
  <c r="BD39" i="3"/>
  <c r="BJ39" i="3"/>
  <c r="BF39" i="3"/>
  <c r="BG39" i="3"/>
  <c r="BH39" i="3"/>
  <c r="BI39" i="3"/>
  <c r="BB39" i="3"/>
  <c r="BC39" i="3"/>
  <c r="BK39" i="3"/>
  <c r="BE39" i="3"/>
  <c r="BF104" i="3"/>
  <c r="BG104" i="3"/>
  <c r="BB104" i="3"/>
  <c r="BH104" i="3"/>
  <c r="BE104" i="3"/>
  <c r="BI104" i="3"/>
  <c r="BJ104" i="3"/>
  <c r="BD104" i="3"/>
  <c r="BC104" i="3"/>
  <c r="BK104" i="3"/>
  <c r="BF116" i="3"/>
  <c r="BB116" i="3"/>
  <c r="BH116" i="3"/>
  <c r="BD116" i="3"/>
  <c r="BE116" i="3"/>
  <c r="BG116" i="3"/>
  <c r="BC116" i="3"/>
  <c r="BI116" i="3"/>
  <c r="BJ116" i="3"/>
  <c r="BK116" i="3"/>
  <c r="BF119" i="3"/>
  <c r="BB119" i="3"/>
  <c r="BH119" i="3"/>
  <c r="BJ119" i="3"/>
  <c r="BC119" i="3"/>
  <c r="BK119" i="3"/>
  <c r="BD119" i="3"/>
  <c r="BG119" i="3"/>
  <c r="BI119" i="3"/>
  <c r="BE119" i="3"/>
  <c r="BD142" i="3"/>
  <c r="BJ142" i="3"/>
  <c r="BF142" i="3"/>
  <c r="BE142" i="3"/>
  <c r="BG142" i="3"/>
  <c r="BH142" i="3"/>
  <c r="BK142" i="3"/>
  <c r="BB142" i="3"/>
  <c r="BC142" i="3"/>
  <c r="BI142" i="3"/>
  <c r="BC187" i="3"/>
  <c r="BI187" i="3"/>
  <c r="BD187" i="3"/>
  <c r="BJ187" i="3"/>
  <c r="BE187" i="3"/>
  <c r="BK187" i="3"/>
  <c r="BB187" i="3"/>
  <c r="BF187" i="3"/>
  <c r="BG187" i="3"/>
  <c r="BH187" i="3"/>
  <c r="M153" i="6"/>
  <c r="L153" i="6"/>
  <c r="F2" i="6"/>
  <c r="BR17" i="3"/>
  <c r="T2" i="3"/>
  <c r="AI2" i="3"/>
  <c r="BE2" i="3"/>
  <c r="BR2" i="3"/>
  <c r="BR3" i="3"/>
  <c r="BG7" i="3"/>
  <c r="BB7" i="3"/>
  <c r="BH7" i="3"/>
  <c r="BC7" i="3"/>
  <c r="BI7" i="3"/>
  <c r="BF7" i="3"/>
  <c r="BJ7" i="3"/>
  <c r="BK7" i="3"/>
  <c r="BD7" i="3"/>
  <c r="BE7" i="3"/>
  <c r="BG19" i="3"/>
  <c r="BB19" i="3"/>
  <c r="BH19" i="3"/>
  <c r="BC19" i="3"/>
  <c r="BI19" i="3"/>
  <c r="BF19" i="3"/>
  <c r="BJ19" i="3"/>
  <c r="BK19" i="3"/>
  <c r="BD19" i="3"/>
  <c r="BE19" i="3"/>
  <c r="BC20" i="3"/>
  <c r="BI20" i="3"/>
  <c r="BD20" i="3"/>
  <c r="BJ20" i="3"/>
  <c r="BE20" i="3"/>
  <c r="BK20" i="3"/>
  <c r="BH20" i="3"/>
  <c r="BG20" i="3"/>
  <c r="BB20" i="3"/>
  <c r="BF20" i="3"/>
  <c r="BG22" i="3"/>
  <c r="BB22" i="3"/>
  <c r="BH22" i="3"/>
  <c r="BC22" i="3"/>
  <c r="BI22" i="3"/>
  <c r="BD22" i="3"/>
  <c r="BE22" i="3"/>
  <c r="BK22" i="3"/>
  <c r="BJ22" i="3"/>
  <c r="BF22" i="3"/>
  <c r="BF28" i="3"/>
  <c r="BB28" i="3"/>
  <c r="BH28" i="3"/>
  <c r="BI28" i="3"/>
  <c r="BJ28" i="3"/>
  <c r="BC28" i="3"/>
  <c r="BK28" i="3"/>
  <c r="BG28" i="3"/>
  <c r="BD28" i="3"/>
  <c r="BE28" i="3"/>
  <c r="BB77" i="3"/>
  <c r="BH77" i="3"/>
  <c r="BD77" i="3"/>
  <c r="BJ77" i="3"/>
  <c r="BE77" i="3"/>
  <c r="BF77" i="3"/>
  <c r="BG77" i="3"/>
  <c r="BC77" i="3"/>
  <c r="BI77" i="3"/>
  <c r="BK77" i="3"/>
  <c r="BD81" i="3"/>
  <c r="BJ81" i="3"/>
  <c r="BF81" i="3"/>
  <c r="BI81" i="3"/>
  <c r="BB81" i="3"/>
  <c r="BK81" i="3"/>
  <c r="BC81" i="3"/>
  <c r="BH81" i="3"/>
  <c r="BG81" i="3"/>
  <c r="BE81" i="3"/>
  <c r="BT83" i="3"/>
  <c r="BB83" i="3"/>
  <c r="BH83" i="3"/>
  <c r="BD83" i="3"/>
  <c r="BJ83" i="3"/>
  <c r="BG83" i="3"/>
  <c r="BI83" i="3"/>
  <c r="BK83" i="3"/>
  <c r="BF83" i="3"/>
  <c r="BC83" i="3"/>
  <c r="BE83" i="3"/>
  <c r="BD90" i="3"/>
  <c r="BJ90" i="3"/>
  <c r="BF90" i="3"/>
  <c r="BI90" i="3"/>
  <c r="BB90" i="3"/>
  <c r="BK90" i="3"/>
  <c r="BC90" i="3"/>
  <c r="BH90" i="3"/>
  <c r="BE90" i="3"/>
  <c r="BG90" i="3"/>
  <c r="BP97" i="3"/>
  <c r="BD97" i="3"/>
  <c r="BJ97" i="3"/>
  <c r="BE97" i="3"/>
  <c r="BK97" i="3"/>
  <c r="BF97" i="3"/>
  <c r="BC97" i="3"/>
  <c r="BG97" i="3"/>
  <c r="BH97" i="3"/>
  <c r="BB97" i="3"/>
  <c r="BI97" i="3"/>
  <c r="BR99" i="3"/>
  <c r="BF101" i="3"/>
  <c r="BG101" i="3"/>
  <c r="BB101" i="3"/>
  <c r="BH101" i="3"/>
  <c r="BK101" i="3"/>
  <c r="BC101" i="3"/>
  <c r="BD101" i="3"/>
  <c r="BE101" i="3"/>
  <c r="BI101" i="3"/>
  <c r="BJ101" i="3"/>
  <c r="BT101" i="3"/>
  <c r="BR101" i="3"/>
  <c r="BR108" i="3"/>
  <c r="BD118" i="3"/>
  <c r="BJ118" i="3"/>
  <c r="BF118" i="3"/>
  <c r="BB118" i="3"/>
  <c r="BK118" i="3"/>
  <c r="BC118" i="3"/>
  <c r="BE118" i="3"/>
  <c r="BG118" i="3"/>
  <c r="BH118" i="3"/>
  <c r="BI118" i="3"/>
  <c r="BT118" i="3"/>
  <c r="BD121" i="3"/>
  <c r="BJ121" i="3"/>
  <c r="BF121" i="3"/>
  <c r="BH121" i="3"/>
  <c r="BI121" i="3"/>
  <c r="BB121" i="3"/>
  <c r="BK121" i="3"/>
  <c r="BE121" i="3"/>
  <c r="BG121" i="3"/>
  <c r="BC121" i="3"/>
  <c r="BF122" i="3"/>
  <c r="BB122" i="3"/>
  <c r="BH122" i="3"/>
  <c r="BG122" i="3"/>
  <c r="BI122" i="3"/>
  <c r="BJ122" i="3"/>
  <c r="BC122" i="3"/>
  <c r="BD122" i="3"/>
  <c r="BK122" i="3"/>
  <c r="BE122" i="3"/>
  <c r="BB138" i="3"/>
  <c r="BH138" i="3"/>
  <c r="BD138" i="3"/>
  <c r="BJ138" i="3"/>
  <c r="BI138" i="3"/>
  <c r="BK138" i="3"/>
  <c r="BC138" i="3"/>
  <c r="BE138" i="3"/>
  <c r="BF138" i="3"/>
  <c r="BG138" i="3"/>
  <c r="BT138" i="3"/>
  <c r="BG162" i="3"/>
  <c r="BB162" i="3"/>
  <c r="BH162" i="3"/>
  <c r="BC162" i="3"/>
  <c r="BI162" i="3"/>
  <c r="BK162" i="3"/>
  <c r="BD162" i="3"/>
  <c r="BE162" i="3"/>
  <c r="BF162" i="3"/>
  <c r="BJ162" i="3"/>
  <c r="BC166" i="3"/>
  <c r="BI166" i="3"/>
  <c r="BD166" i="3"/>
  <c r="BJ166" i="3"/>
  <c r="BE166" i="3"/>
  <c r="BK166" i="3"/>
  <c r="BG166" i="3"/>
  <c r="BH166" i="3"/>
  <c r="BB166" i="3"/>
  <c r="BF166" i="3"/>
  <c r="BC172" i="3"/>
  <c r="BI172" i="3"/>
  <c r="BD172" i="3"/>
  <c r="BJ172" i="3"/>
  <c r="BE172" i="3"/>
  <c r="BK172" i="3"/>
  <c r="BG172" i="3"/>
  <c r="BH172" i="3"/>
  <c r="BF172" i="3"/>
  <c r="BB172" i="3"/>
  <c r="BC175" i="3"/>
  <c r="BI175" i="3"/>
  <c r="BD175" i="3"/>
  <c r="BJ175" i="3"/>
  <c r="BE175" i="3"/>
  <c r="BK175" i="3"/>
  <c r="BB175" i="3"/>
  <c r="BF175" i="3"/>
  <c r="BG175" i="3"/>
  <c r="BH175" i="3"/>
  <c r="BT175" i="3"/>
  <c r="BP176" i="3"/>
  <c r="BC5" i="3"/>
  <c r="BI5" i="3"/>
  <c r="BD5" i="3"/>
  <c r="BJ5" i="3"/>
  <c r="BE5" i="3"/>
  <c r="BK5" i="3"/>
  <c r="BB5" i="3"/>
  <c r="BF5" i="3"/>
  <c r="BG5" i="3"/>
  <c r="BH5" i="3"/>
  <c r="BE9" i="3"/>
  <c r="BK9" i="3"/>
  <c r="BF9" i="3"/>
  <c r="BG9" i="3"/>
  <c r="BJ9" i="3"/>
  <c r="BB9" i="3"/>
  <c r="BC9" i="3"/>
  <c r="BD9" i="3"/>
  <c r="BI9" i="3"/>
  <c r="BH9" i="3"/>
  <c r="BE15" i="3"/>
  <c r="BK15" i="3"/>
  <c r="BF15" i="3"/>
  <c r="BG15" i="3"/>
  <c r="BJ15" i="3"/>
  <c r="BB15" i="3"/>
  <c r="BC15" i="3"/>
  <c r="BI15" i="3"/>
  <c r="BH15" i="3"/>
  <c r="BD15" i="3"/>
  <c r="BD36" i="3"/>
  <c r="BJ36" i="3"/>
  <c r="BF36" i="3"/>
  <c r="BI36" i="3"/>
  <c r="BB36" i="3"/>
  <c r="BK36" i="3"/>
  <c r="BC36" i="3"/>
  <c r="BH36" i="3"/>
  <c r="BE36" i="3"/>
  <c r="BG36" i="3"/>
  <c r="BB80" i="3"/>
  <c r="BH80" i="3"/>
  <c r="BD80" i="3"/>
  <c r="BJ80" i="3"/>
  <c r="BK80" i="3"/>
  <c r="BC80" i="3"/>
  <c r="BE80" i="3"/>
  <c r="BF80" i="3"/>
  <c r="BG80" i="3"/>
  <c r="BI80" i="3"/>
  <c r="BD84" i="3"/>
  <c r="BJ84" i="3"/>
  <c r="BF84" i="3"/>
  <c r="BG84" i="3"/>
  <c r="BH84" i="3"/>
  <c r="BI84" i="3"/>
  <c r="BB84" i="3"/>
  <c r="BC84" i="3"/>
  <c r="BE84" i="3"/>
  <c r="BK84" i="3"/>
  <c r="BB105" i="3"/>
  <c r="BH105" i="3"/>
  <c r="BC105" i="3"/>
  <c r="BI105" i="3"/>
  <c r="BD105" i="3"/>
  <c r="BJ105" i="3"/>
  <c r="BG105" i="3"/>
  <c r="BK105" i="3"/>
  <c r="BE105" i="3"/>
  <c r="BF105" i="3"/>
  <c r="BB123" i="3"/>
  <c r="BH123" i="3"/>
  <c r="BD123" i="3"/>
  <c r="BJ123" i="3"/>
  <c r="BF123" i="3"/>
  <c r="BG123" i="3"/>
  <c r="BI123" i="3"/>
  <c r="BC123" i="3"/>
  <c r="BE123" i="3"/>
  <c r="BK123" i="3"/>
  <c r="BE161" i="3"/>
  <c r="BK161" i="3"/>
  <c r="BF161" i="3"/>
  <c r="BG161" i="3"/>
  <c r="BI161" i="3"/>
  <c r="BJ161" i="3"/>
  <c r="BB161" i="3"/>
  <c r="BC161" i="3"/>
  <c r="BH161" i="3"/>
  <c r="BD161" i="3"/>
  <c r="BG165" i="3"/>
  <c r="BB165" i="3"/>
  <c r="BH165" i="3"/>
  <c r="BC165" i="3"/>
  <c r="BI165" i="3"/>
  <c r="BE165" i="3"/>
  <c r="BF165" i="3"/>
  <c r="BJ165" i="3"/>
  <c r="BK165" i="3"/>
  <c r="BD165" i="3"/>
  <c r="BT165" i="3"/>
  <c r="BE188" i="3"/>
  <c r="BK188" i="3"/>
  <c r="BF188" i="3"/>
  <c r="BG188" i="3"/>
  <c r="BC188" i="3"/>
  <c r="BD188" i="3"/>
  <c r="BH188" i="3"/>
  <c r="BI188" i="3"/>
  <c r="BB188" i="3"/>
  <c r="BJ188" i="3"/>
  <c r="M2" i="3"/>
  <c r="BE12" i="3"/>
  <c r="BK12" i="3"/>
  <c r="BF12" i="3"/>
  <c r="BG12" i="3"/>
  <c r="BD12" i="3"/>
  <c r="BH12" i="3"/>
  <c r="BI12" i="3"/>
  <c r="BC12" i="3"/>
  <c r="BB12" i="3"/>
  <c r="BJ12" i="3"/>
  <c r="BB25" i="3"/>
  <c r="BH25" i="3"/>
  <c r="BD25" i="3"/>
  <c r="BJ25" i="3"/>
  <c r="BK25" i="3"/>
  <c r="BC25" i="3"/>
  <c r="BE25" i="3"/>
  <c r="BF25" i="3"/>
  <c r="BI25" i="3"/>
  <c r="BG25" i="3"/>
  <c r="BR109" i="3"/>
  <c r="BD109" i="3"/>
  <c r="BJ109" i="3"/>
  <c r="BE109" i="3"/>
  <c r="BK109" i="3"/>
  <c r="BF109" i="3"/>
  <c r="BC109" i="3"/>
  <c r="BG109" i="3"/>
  <c r="BH109" i="3"/>
  <c r="BB109" i="3"/>
  <c r="BI109" i="3"/>
  <c r="BB114" i="3"/>
  <c r="BH114" i="3"/>
  <c r="BD114" i="3"/>
  <c r="BJ114" i="3"/>
  <c r="BF114" i="3"/>
  <c r="BG114" i="3"/>
  <c r="BI114" i="3"/>
  <c r="BC114" i="3"/>
  <c r="BE114" i="3"/>
  <c r="BK114" i="3"/>
  <c r="BG159" i="3"/>
  <c r="BB159" i="3"/>
  <c r="BH159" i="3"/>
  <c r="BC159" i="3"/>
  <c r="BI159" i="3"/>
  <c r="BE159" i="3"/>
  <c r="BF159" i="3"/>
  <c r="BJ159" i="3"/>
  <c r="BK159" i="3"/>
  <c r="BD159" i="3"/>
  <c r="BP159" i="3"/>
  <c r="BE164" i="3"/>
  <c r="BK164" i="3"/>
  <c r="BF164" i="3"/>
  <c r="BG164" i="3"/>
  <c r="BC164" i="3"/>
  <c r="BD164" i="3"/>
  <c r="BH164" i="3"/>
  <c r="BI164" i="3"/>
  <c r="BB164" i="3"/>
  <c r="BJ164" i="3"/>
  <c r="BE170" i="3"/>
  <c r="BK170" i="3"/>
  <c r="BF170" i="3"/>
  <c r="BG170" i="3"/>
  <c r="BC170" i="3"/>
  <c r="BD170" i="3"/>
  <c r="BH170" i="3"/>
  <c r="BI170" i="3"/>
  <c r="BB170" i="3"/>
  <c r="BJ170" i="3"/>
  <c r="BE173" i="3"/>
  <c r="BK173" i="3"/>
  <c r="BF173" i="3"/>
  <c r="BG173" i="3"/>
  <c r="BI173" i="3"/>
  <c r="BJ173" i="3"/>
  <c r="BB173" i="3"/>
  <c r="BC173" i="3"/>
  <c r="BD173" i="3"/>
  <c r="BH173" i="3"/>
  <c r="I137" i="6"/>
  <c r="M137" i="6"/>
  <c r="M161" i="6"/>
  <c r="I161" i="6"/>
  <c r="AG2" i="3"/>
  <c r="BI2" i="3"/>
  <c r="BD30" i="3"/>
  <c r="BJ30" i="3"/>
  <c r="BF30" i="3"/>
  <c r="BG30" i="3"/>
  <c r="BH30" i="3"/>
  <c r="BI30" i="3"/>
  <c r="BB30" i="3"/>
  <c r="BC30" i="3"/>
  <c r="BE30" i="3"/>
  <c r="BK30" i="3"/>
  <c r="BF82" i="3"/>
  <c r="BB82" i="3"/>
  <c r="BH82" i="3"/>
  <c r="BI82" i="3"/>
  <c r="BJ82" i="3"/>
  <c r="BC82" i="3"/>
  <c r="BK82" i="3"/>
  <c r="BD82" i="3"/>
  <c r="BE82" i="3"/>
  <c r="BG82" i="3"/>
  <c r="BD87" i="3"/>
  <c r="BJ87" i="3"/>
  <c r="BF87" i="3"/>
  <c r="BC87" i="3"/>
  <c r="BE87" i="3"/>
  <c r="BG87" i="3"/>
  <c r="BB87" i="3"/>
  <c r="BH87" i="3"/>
  <c r="BI87" i="3"/>
  <c r="BK87" i="3"/>
  <c r="BB89" i="3"/>
  <c r="BH89" i="3"/>
  <c r="BD89" i="3"/>
  <c r="BJ89" i="3"/>
  <c r="BK89" i="3"/>
  <c r="BC89" i="3"/>
  <c r="BE89" i="3"/>
  <c r="BF89" i="3"/>
  <c r="BG89" i="3"/>
  <c r="BI89" i="3"/>
  <c r="S2" i="3"/>
  <c r="AW2" i="3"/>
  <c r="BC8" i="3"/>
  <c r="BI8" i="3"/>
  <c r="BD8" i="3"/>
  <c r="BJ8" i="3"/>
  <c r="BE8" i="3"/>
  <c r="BK8" i="3"/>
  <c r="BH8" i="3"/>
  <c r="BG8" i="3"/>
  <c r="BB8" i="3"/>
  <c r="BF8" i="3"/>
  <c r="BR9" i="3"/>
  <c r="BT14" i="3"/>
  <c r="BF24" i="3"/>
  <c r="BB29" i="3"/>
  <c r="BH29" i="3"/>
  <c r="BD29" i="3"/>
  <c r="BJ29" i="3"/>
  <c r="BG29" i="3"/>
  <c r="BI29" i="3"/>
  <c r="BK29" i="3"/>
  <c r="BF29" i="3"/>
  <c r="BC29" i="3"/>
  <c r="BE29" i="3"/>
  <c r="BF40" i="3"/>
  <c r="BB40" i="3"/>
  <c r="BH40" i="3"/>
  <c r="BE40" i="3"/>
  <c r="BG40" i="3"/>
  <c r="BI40" i="3"/>
  <c r="BD40" i="3"/>
  <c r="BJ40" i="3"/>
  <c r="BK40" i="3"/>
  <c r="BC40" i="3"/>
  <c r="BF79" i="3"/>
  <c r="BB79" i="3"/>
  <c r="BH79" i="3"/>
  <c r="BC79" i="3"/>
  <c r="BK79" i="3"/>
  <c r="BD79" i="3"/>
  <c r="BE79" i="3"/>
  <c r="BJ79" i="3"/>
  <c r="BG79" i="3"/>
  <c r="BI79" i="3"/>
  <c r="BF85" i="3"/>
  <c r="BB85" i="3"/>
  <c r="BH85" i="3"/>
  <c r="BE85" i="3"/>
  <c r="BG85" i="3"/>
  <c r="BI85" i="3"/>
  <c r="BD85" i="3"/>
  <c r="BJ85" i="3"/>
  <c r="BK85" i="3"/>
  <c r="BC85" i="3"/>
  <c r="BB92" i="3"/>
  <c r="BF92" i="3"/>
  <c r="BG92" i="3"/>
  <c r="BH92" i="3"/>
  <c r="BE92" i="3"/>
  <c r="BI92" i="3"/>
  <c r="BJ92" i="3"/>
  <c r="BD92" i="3"/>
  <c r="BC92" i="3"/>
  <c r="BK92" i="3"/>
  <c r="BB96" i="3"/>
  <c r="BH96" i="3"/>
  <c r="BC96" i="3"/>
  <c r="BI96" i="3"/>
  <c r="BD96" i="3"/>
  <c r="BJ96" i="3"/>
  <c r="BE96" i="3"/>
  <c r="BF96" i="3"/>
  <c r="BG96" i="3"/>
  <c r="BK96" i="3"/>
  <c r="BF110" i="3"/>
  <c r="BG110" i="3"/>
  <c r="BB110" i="3"/>
  <c r="BH110" i="3"/>
  <c r="BE110" i="3"/>
  <c r="BI110" i="3"/>
  <c r="BJ110" i="3"/>
  <c r="BC110" i="3"/>
  <c r="BD110" i="3"/>
  <c r="BK110" i="3"/>
  <c r="BF137" i="3"/>
  <c r="BB137" i="3"/>
  <c r="BH137" i="3"/>
  <c r="BJ137" i="3"/>
  <c r="BC137" i="3"/>
  <c r="BK137" i="3"/>
  <c r="BD137" i="3"/>
  <c r="BG137" i="3"/>
  <c r="BI137" i="3"/>
  <c r="BE137" i="3"/>
  <c r="BE158" i="3"/>
  <c r="BK158" i="3"/>
  <c r="BF158" i="3"/>
  <c r="BG158" i="3"/>
  <c r="BC158" i="3"/>
  <c r="BD158" i="3"/>
  <c r="BH158" i="3"/>
  <c r="BI158" i="3"/>
  <c r="BB158" i="3"/>
  <c r="BJ158" i="3"/>
  <c r="BG189" i="3"/>
  <c r="BB189" i="3"/>
  <c r="BH189" i="3"/>
  <c r="BC189" i="3"/>
  <c r="BI189" i="3"/>
  <c r="BE189" i="3"/>
  <c r="BF189" i="3"/>
  <c r="BJ189" i="3"/>
  <c r="BK189" i="3"/>
  <c r="BD189" i="3"/>
  <c r="K2" i="3"/>
  <c r="U2" i="3"/>
  <c r="BF2" i="3"/>
  <c r="BE6" i="3"/>
  <c r="BK6" i="3"/>
  <c r="BF6" i="3"/>
  <c r="BG6" i="3"/>
  <c r="BD6" i="3"/>
  <c r="BH6" i="3"/>
  <c r="BI6" i="3"/>
  <c r="BC6" i="3"/>
  <c r="BJ6" i="3"/>
  <c r="BB6" i="3"/>
  <c r="BG16" i="3"/>
  <c r="BB16" i="3"/>
  <c r="BH16" i="3"/>
  <c r="BC16" i="3"/>
  <c r="BI16" i="3"/>
  <c r="BD16" i="3"/>
  <c r="BE16" i="3"/>
  <c r="BK16" i="3"/>
  <c r="BF16" i="3"/>
  <c r="BJ16" i="3"/>
  <c r="BE18" i="3"/>
  <c r="BK18" i="3"/>
  <c r="BF18" i="3"/>
  <c r="BG18" i="3"/>
  <c r="BD18" i="3"/>
  <c r="BH18" i="3"/>
  <c r="BI18" i="3"/>
  <c r="BC18" i="3"/>
  <c r="BJ18" i="3"/>
  <c r="BB18" i="3"/>
  <c r="BE21" i="3"/>
  <c r="BK21" i="3"/>
  <c r="BF21" i="3"/>
  <c r="BG21" i="3"/>
  <c r="BJ21" i="3"/>
  <c r="BB21" i="3"/>
  <c r="BC21" i="3"/>
  <c r="BI21" i="3"/>
  <c r="BD21" i="3"/>
  <c r="BH21" i="3"/>
  <c r="BB38" i="3"/>
  <c r="BH38" i="3"/>
  <c r="BD38" i="3"/>
  <c r="BJ38" i="3"/>
  <c r="BG38" i="3"/>
  <c r="BI38" i="3"/>
  <c r="BK38" i="3"/>
  <c r="BF38" i="3"/>
  <c r="BE38" i="3"/>
  <c r="BC38" i="3"/>
  <c r="BR86" i="3"/>
  <c r="BP91" i="3"/>
  <c r="BD94" i="3"/>
  <c r="BJ94" i="3"/>
  <c r="BE94" i="3"/>
  <c r="BK94" i="3"/>
  <c r="BF94" i="3"/>
  <c r="BI94" i="3"/>
  <c r="BB94" i="3"/>
  <c r="BC94" i="3"/>
  <c r="BG94" i="3"/>
  <c r="BH94" i="3"/>
  <c r="BB111" i="3"/>
  <c r="BH111" i="3"/>
  <c r="BC111" i="3"/>
  <c r="BI111" i="3"/>
  <c r="BD111" i="3"/>
  <c r="BJ111" i="3"/>
  <c r="BG111" i="3"/>
  <c r="BK111" i="3"/>
  <c r="BE111" i="3"/>
  <c r="BF111" i="3"/>
  <c r="BF113" i="3"/>
  <c r="BB113" i="3"/>
  <c r="BH113" i="3"/>
  <c r="BG113" i="3"/>
  <c r="BI113" i="3"/>
  <c r="BJ113" i="3"/>
  <c r="BC113" i="3"/>
  <c r="BD113" i="3"/>
  <c r="BK113" i="3"/>
  <c r="BE113" i="3"/>
  <c r="BR113" i="3"/>
  <c r="BB117" i="3"/>
  <c r="BH117" i="3"/>
  <c r="BD117" i="3"/>
  <c r="BJ117" i="3"/>
  <c r="BC117" i="3"/>
  <c r="BE117" i="3"/>
  <c r="BF117" i="3"/>
  <c r="BI117" i="3"/>
  <c r="BK117" i="3"/>
  <c r="BG117" i="3"/>
  <c r="BB120" i="3"/>
  <c r="BH120" i="3"/>
  <c r="BD120" i="3"/>
  <c r="BJ120" i="3"/>
  <c r="BI120" i="3"/>
  <c r="BK120" i="3"/>
  <c r="BC120" i="3"/>
  <c r="BE120" i="3"/>
  <c r="BF120" i="3"/>
  <c r="BG120" i="3"/>
  <c r="BD124" i="3"/>
  <c r="BJ124" i="3"/>
  <c r="BF124" i="3"/>
  <c r="BE124" i="3"/>
  <c r="BG124" i="3"/>
  <c r="BH124" i="3"/>
  <c r="BK124" i="3"/>
  <c r="BB124" i="3"/>
  <c r="BI124" i="3"/>
  <c r="BC124" i="3"/>
  <c r="BT126" i="3"/>
  <c r="BF128" i="3"/>
  <c r="BB128" i="3"/>
  <c r="BH128" i="3"/>
  <c r="BJ128" i="3"/>
  <c r="BC128" i="3"/>
  <c r="BK128" i="3"/>
  <c r="BD128" i="3"/>
  <c r="BG128" i="3"/>
  <c r="BI128" i="3"/>
  <c r="BE128" i="3"/>
  <c r="BB129" i="3"/>
  <c r="BH129" i="3"/>
  <c r="BD129" i="3"/>
  <c r="BJ129" i="3"/>
  <c r="BI129" i="3"/>
  <c r="BK129" i="3"/>
  <c r="BC129" i="3"/>
  <c r="BE129" i="3"/>
  <c r="BF129" i="3"/>
  <c r="BG129" i="3"/>
  <c r="BP133" i="3"/>
  <c r="BB135" i="3"/>
  <c r="BH135" i="3"/>
  <c r="BD135" i="3"/>
  <c r="BJ135" i="3"/>
  <c r="BC135" i="3"/>
  <c r="BE135" i="3"/>
  <c r="BF135" i="3"/>
  <c r="BI135" i="3"/>
  <c r="BK135" i="3"/>
  <c r="BG135" i="3"/>
  <c r="BP147" i="3"/>
  <c r="BB147" i="3"/>
  <c r="BH147" i="3"/>
  <c r="BD147" i="3"/>
  <c r="BJ147" i="3"/>
  <c r="BI147" i="3"/>
  <c r="BK147" i="3"/>
  <c r="BC147" i="3"/>
  <c r="BE147" i="3"/>
  <c r="BF147" i="3"/>
  <c r="BG147" i="3"/>
  <c r="BD148" i="3"/>
  <c r="BJ148" i="3"/>
  <c r="BF148" i="3"/>
  <c r="BH148" i="3"/>
  <c r="BI148" i="3"/>
  <c r="BB148" i="3"/>
  <c r="BK148" i="3"/>
  <c r="BE148" i="3"/>
  <c r="BG148" i="3"/>
  <c r="BC148" i="3"/>
  <c r="BC157" i="3"/>
  <c r="BI157" i="3"/>
  <c r="BD157" i="3"/>
  <c r="BJ157" i="3"/>
  <c r="BE157" i="3"/>
  <c r="BK157" i="3"/>
  <c r="BB157" i="3"/>
  <c r="BF157" i="3"/>
  <c r="BG157" i="3"/>
  <c r="BH157" i="3"/>
  <c r="BE185" i="3"/>
  <c r="BK185" i="3"/>
  <c r="BF185" i="3"/>
  <c r="BG185" i="3"/>
  <c r="BI185" i="3"/>
  <c r="BJ185" i="3"/>
  <c r="BB185" i="3"/>
  <c r="BC185" i="3"/>
  <c r="BH185" i="3"/>
  <c r="BD185" i="3"/>
  <c r="BG192" i="3"/>
  <c r="BB192" i="3"/>
  <c r="BH192" i="3"/>
  <c r="BC192" i="3"/>
  <c r="BI192" i="3"/>
  <c r="BK192" i="3"/>
  <c r="BD192" i="3"/>
  <c r="BE192" i="3"/>
  <c r="BJ192" i="3"/>
  <c r="BF192" i="3"/>
  <c r="BC193" i="3"/>
  <c r="BI193" i="3"/>
  <c r="BD193" i="3"/>
  <c r="BJ193" i="3"/>
  <c r="BE193" i="3"/>
  <c r="BK193" i="3"/>
  <c r="BB193" i="3"/>
  <c r="BF193" i="3"/>
  <c r="BG193" i="3"/>
  <c r="BH193" i="3"/>
  <c r="BT193" i="3"/>
  <c r="BR194" i="3"/>
  <c r="BD100" i="3"/>
  <c r="BJ100" i="3"/>
  <c r="BE100" i="3"/>
  <c r="BK100" i="3"/>
  <c r="BF100" i="3"/>
  <c r="BI100" i="3"/>
  <c r="BB100" i="3"/>
  <c r="BG100" i="3"/>
  <c r="BH100" i="3"/>
  <c r="BC100" i="3"/>
  <c r="BD106" i="3"/>
  <c r="BJ106" i="3"/>
  <c r="BE106" i="3"/>
  <c r="BK106" i="3"/>
  <c r="BF106" i="3"/>
  <c r="BI106" i="3"/>
  <c r="BB106" i="3"/>
  <c r="BC106" i="3"/>
  <c r="BG106" i="3"/>
  <c r="BH106" i="3"/>
  <c r="BF107" i="3"/>
  <c r="BG107" i="3"/>
  <c r="BB107" i="3"/>
  <c r="BH107" i="3"/>
  <c r="BK107" i="3"/>
  <c r="BC107" i="3"/>
  <c r="BD107" i="3"/>
  <c r="BI107" i="3"/>
  <c r="BJ107" i="3"/>
  <c r="BE107" i="3"/>
  <c r="BF134" i="3"/>
  <c r="BB134" i="3"/>
  <c r="BH134" i="3"/>
  <c r="BD134" i="3"/>
  <c r="BE134" i="3"/>
  <c r="BG134" i="3"/>
  <c r="BC134" i="3"/>
  <c r="BI134" i="3"/>
  <c r="BJ134" i="3"/>
  <c r="BK134" i="3"/>
  <c r="BD139" i="3"/>
  <c r="BJ139" i="3"/>
  <c r="BF139" i="3"/>
  <c r="BH139" i="3"/>
  <c r="BI139" i="3"/>
  <c r="BB139" i="3"/>
  <c r="BK139" i="3"/>
  <c r="BE139" i="3"/>
  <c r="BG139" i="3"/>
  <c r="BC139" i="3"/>
  <c r="BT139" i="3"/>
  <c r="BC154" i="3"/>
  <c r="BI154" i="3"/>
  <c r="BD154" i="3"/>
  <c r="BJ154" i="3"/>
  <c r="BE154" i="3"/>
  <c r="BK154" i="3"/>
  <c r="BG154" i="3"/>
  <c r="BH154" i="3"/>
  <c r="BF154" i="3"/>
  <c r="BB154" i="3"/>
  <c r="BE167" i="3"/>
  <c r="BK167" i="3"/>
  <c r="BF167" i="3"/>
  <c r="BG167" i="3"/>
  <c r="BI167" i="3"/>
  <c r="BJ167" i="3"/>
  <c r="BB167" i="3"/>
  <c r="BC167" i="3"/>
  <c r="BH167" i="3"/>
  <c r="BD167" i="3"/>
  <c r="BC169" i="3"/>
  <c r="BI169" i="3"/>
  <c r="BD169" i="3"/>
  <c r="BJ169" i="3"/>
  <c r="BE169" i="3"/>
  <c r="BK169" i="3"/>
  <c r="BB169" i="3"/>
  <c r="BF169" i="3"/>
  <c r="BG169" i="3"/>
  <c r="BH169" i="3"/>
  <c r="BG180" i="3"/>
  <c r="BB180" i="3"/>
  <c r="BH180" i="3"/>
  <c r="BC180" i="3"/>
  <c r="BI180" i="3"/>
  <c r="BK180" i="3"/>
  <c r="BD180" i="3"/>
  <c r="BE180" i="3"/>
  <c r="BF180" i="3"/>
  <c r="BJ180" i="3"/>
  <c r="BF98" i="3"/>
  <c r="BG98" i="3"/>
  <c r="BB98" i="3"/>
  <c r="BH98" i="3"/>
  <c r="BE98" i="3"/>
  <c r="BI98" i="3"/>
  <c r="BJ98" i="3"/>
  <c r="BC98" i="3"/>
  <c r="BD98" i="3"/>
  <c r="BK98" i="3"/>
  <c r="BD103" i="3"/>
  <c r="BJ103" i="3"/>
  <c r="BE103" i="3"/>
  <c r="BK103" i="3"/>
  <c r="BF103" i="3"/>
  <c r="BC103" i="3"/>
  <c r="BG103" i="3"/>
  <c r="BH103" i="3"/>
  <c r="BB103" i="3"/>
  <c r="BI103" i="3"/>
  <c r="BD112" i="3"/>
  <c r="BJ112" i="3"/>
  <c r="BF112" i="3"/>
  <c r="BH112" i="3"/>
  <c r="BI112" i="3"/>
  <c r="BB112" i="3"/>
  <c r="BK112" i="3"/>
  <c r="BE112" i="3"/>
  <c r="BG112" i="3"/>
  <c r="BC112" i="3"/>
  <c r="BD130" i="3"/>
  <c r="BJ130" i="3"/>
  <c r="BF130" i="3"/>
  <c r="BH130" i="3"/>
  <c r="BI130" i="3"/>
  <c r="BB130" i="3"/>
  <c r="BK130" i="3"/>
  <c r="BE130" i="3"/>
  <c r="BG130" i="3"/>
  <c r="BC130" i="3"/>
  <c r="BB132" i="3"/>
  <c r="BH132" i="3"/>
  <c r="BD132" i="3"/>
  <c r="BJ132" i="3"/>
  <c r="BF132" i="3"/>
  <c r="BG132" i="3"/>
  <c r="BI132" i="3"/>
  <c r="BC132" i="3"/>
  <c r="BE132" i="3"/>
  <c r="BK132" i="3"/>
  <c r="BB144" i="3"/>
  <c r="BH144" i="3"/>
  <c r="BD144" i="3"/>
  <c r="BJ144" i="3"/>
  <c r="BC144" i="3"/>
  <c r="BE144" i="3"/>
  <c r="BF144" i="3"/>
  <c r="BI144" i="3"/>
  <c r="BK144" i="3"/>
  <c r="BG144" i="3"/>
  <c r="BF146" i="3"/>
  <c r="BB146" i="3"/>
  <c r="BH146" i="3"/>
  <c r="BJ146" i="3"/>
  <c r="BC146" i="3"/>
  <c r="BK146" i="3"/>
  <c r="BD146" i="3"/>
  <c r="BG146" i="3"/>
  <c r="BI146" i="3"/>
  <c r="BE146" i="3"/>
  <c r="BE155" i="3"/>
  <c r="BK155" i="3"/>
  <c r="BF155" i="3"/>
  <c r="BG155" i="3"/>
  <c r="BI155" i="3"/>
  <c r="BJ155" i="3"/>
  <c r="BB155" i="3"/>
  <c r="BC155" i="3"/>
  <c r="BD155" i="3"/>
  <c r="BH155" i="3"/>
  <c r="BT174" i="3"/>
  <c r="BG174" i="3"/>
  <c r="BB174" i="3"/>
  <c r="BH174" i="3"/>
  <c r="BC174" i="3"/>
  <c r="BI174" i="3"/>
  <c r="BK174" i="3"/>
  <c r="BD174" i="3"/>
  <c r="BE174" i="3"/>
  <c r="BF174" i="3"/>
  <c r="BJ174" i="3"/>
  <c r="BC178" i="3"/>
  <c r="BI178" i="3"/>
  <c r="BD178" i="3"/>
  <c r="BJ178" i="3"/>
  <c r="BE178" i="3"/>
  <c r="BK178" i="3"/>
  <c r="BG178" i="3"/>
  <c r="BH178" i="3"/>
  <c r="BF178" i="3"/>
  <c r="BB178" i="3"/>
  <c r="BC181" i="3"/>
  <c r="BI181" i="3"/>
  <c r="BD181" i="3"/>
  <c r="BJ181" i="3"/>
  <c r="BE181" i="3"/>
  <c r="BK181" i="3"/>
  <c r="BB181" i="3"/>
  <c r="BF181" i="3"/>
  <c r="BG181" i="3"/>
  <c r="BH181" i="3"/>
  <c r="BC184" i="3"/>
  <c r="BI184" i="3"/>
  <c r="BD184" i="3"/>
  <c r="BJ184" i="3"/>
  <c r="BE184" i="3"/>
  <c r="BK184" i="3"/>
  <c r="BG184" i="3"/>
  <c r="BH184" i="3"/>
  <c r="BB184" i="3"/>
  <c r="BF184" i="3"/>
  <c r="BC190" i="3"/>
  <c r="BI190" i="3"/>
  <c r="BD190" i="3"/>
  <c r="BJ190" i="3"/>
  <c r="BE190" i="3"/>
  <c r="BK190" i="3"/>
  <c r="BG190" i="3"/>
  <c r="BH190" i="3"/>
  <c r="BF190" i="3"/>
  <c r="BB190" i="3"/>
  <c r="D83" i="8"/>
  <c r="E83" i="8" s="1"/>
  <c r="C83" i="8" s="1"/>
  <c r="C110" i="8"/>
  <c r="C120" i="8"/>
  <c r="D128" i="8"/>
  <c r="E128" i="8" s="1"/>
  <c r="C128" i="8" s="1"/>
  <c r="D139" i="8"/>
  <c r="E139" i="8" s="1"/>
  <c r="C145" i="8"/>
  <c r="D151" i="8"/>
  <c r="E151" i="8" s="1"/>
  <c r="D153" i="8"/>
  <c r="E153" i="8" s="1"/>
  <c r="D176" i="8"/>
  <c r="E176" i="8" s="1"/>
  <c r="D81" i="8"/>
  <c r="E81" i="8" s="1"/>
  <c r="C85" i="8"/>
  <c r="C87" i="8"/>
  <c r="C89" i="8"/>
  <c r="C97" i="8"/>
  <c r="C109" i="8"/>
  <c r="D112" i="8"/>
  <c r="E112" i="8" s="1"/>
  <c r="C112" i="8" s="1"/>
  <c r="D116" i="8"/>
  <c r="E116" i="8" s="1"/>
  <c r="C124" i="8"/>
  <c r="C132" i="8"/>
  <c r="C137" i="8"/>
  <c r="C147" i="8"/>
  <c r="C157" i="8"/>
  <c r="C159" i="8"/>
  <c r="D163" i="8"/>
  <c r="E163" i="8" s="1"/>
  <c r="C165" i="8"/>
  <c r="C169" i="8"/>
  <c r="C171" i="8"/>
  <c r="C181" i="8"/>
  <c r="D7" i="8"/>
  <c r="E7" i="8" s="1"/>
  <c r="C63" i="8"/>
  <c r="C99" i="8"/>
  <c r="C119" i="8"/>
  <c r="C131" i="8"/>
  <c r="C135" i="8"/>
  <c r="C144" i="8"/>
  <c r="C183" i="8"/>
  <c r="D199" i="8"/>
  <c r="E199" i="8" s="1"/>
  <c r="D6" i="8"/>
  <c r="BB141" i="3"/>
  <c r="BH141" i="3"/>
  <c r="BD141" i="3"/>
  <c r="BJ141" i="3"/>
  <c r="BF141" i="3"/>
  <c r="BG141" i="3"/>
  <c r="BI141" i="3"/>
  <c r="BC141" i="3"/>
  <c r="BE141" i="3"/>
  <c r="BK141" i="3"/>
  <c r="BE149" i="3"/>
  <c r="BK149" i="3"/>
  <c r="BF149" i="3"/>
  <c r="BG149" i="3"/>
  <c r="BI149" i="3"/>
  <c r="BJ149" i="3"/>
  <c r="BB149" i="3"/>
  <c r="BC149" i="3"/>
  <c r="BD149" i="3"/>
  <c r="BH149" i="3"/>
  <c r="BE152" i="3"/>
  <c r="BK152" i="3"/>
  <c r="BF152" i="3"/>
  <c r="BG152" i="3"/>
  <c r="BC152" i="3"/>
  <c r="BD152" i="3"/>
  <c r="BH152" i="3"/>
  <c r="BI152" i="3"/>
  <c r="BJ152" i="3"/>
  <c r="BB152" i="3"/>
  <c r="BG153" i="3"/>
  <c r="BB153" i="3"/>
  <c r="BH153" i="3"/>
  <c r="BC153" i="3"/>
  <c r="BI153" i="3"/>
  <c r="BE153" i="3"/>
  <c r="BF153" i="3"/>
  <c r="BJ153" i="3"/>
  <c r="BK153" i="3"/>
  <c r="BD153" i="3"/>
  <c r="BG156" i="3"/>
  <c r="BB156" i="3"/>
  <c r="BH156" i="3"/>
  <c r="BC156" i="3"/>
  <c r="BI156" i="3"/>
  <c r="BK156" i="3"/>
  <c r="BD156" i="3"/>
  <c r="BE156" i="3"/>
  <c r="BJ156" i="3"/>
  <c r="BF156" i="3"/>
  <c r="BC160" i="3"/>
  <c r="BI160" i="3"/>
  <c r="BD160" i="3"/>
  <c r="BJ160" i="3"/>
  <c r="BE160" i="3"/>
  <c r="BK160" i="3"/>
  <c r="BG160" i="3"/>
  <c r="BH160" i="3"/>
  <c r="BB160" i="3"/>
  <c r="BF160" i="3"/>
  <c r="BG183" i="3"/>
  <c r="BB183" i="3"/>
  <c r="BH183" i="3"/>
  <c r="BC183" i="3"/>
  <c r="BI183" i="3"/>
  <c r="BE183" i="3"/>
  <c r="BF183" i="3"/>
  <c r="BJ183" i="3"/>
  <c r="BK183" i="3"/>
  <c r="BD183" i="3"/>
  <c r="BG186" i="3"/>
  <c r="BB186" i="3"/>
  <c r="BH186" i="3"/>
  <c r="BC186" i="3"/>
  <c r="BI186" i="3"/>
  <c r="BK186" i="3"/>
  <c r="BD186" i="3"/>
  <c r="BE186" i="3"/>
  <c r="BJ186" i="3"/>
  <c r="BF186" i="3"/>
  <c r="I169" i="6"/>
  <c r="E3" i="8"/>
  <c r="C3" i="8" s="1"/>
  <c r="D152" i="8"/>
  <c r="E152" i="8" s="1"/>
  <c r="D175" i="8"/>
  <c r="E175" i="8" s="1"/>
  <c r="D5" i="8"/>
  <c r="D4" i="8"/>
  <c r="E4" i="8" s="1"/>
  <c r="C4" i="8" s="1"/>
  <c r="D72" i="8"/>
  <c r="E72" i="8" s="1"/>
  <c r="BB72" i="3"/>
  <c r="BD72" i="3"/>
  <c r="BF72" i="3"/>
  <c r="BH72" i="3"/>
  <c r="BC72" i="3"/>
  <c r="BE72" i="3"/>
  <c r="BG72" i="3"/>
  <c r="BI72" i="3"/>
  <c r="BJ72" i="3"/>
  <c r="BK72" i="3"/>
  <c r="C73" i="8"/>
  <c r="BD73" i="3"/>
  <c r="BF73" i="3"/>
  <c r="BH73" i="3"/>
  <c r="BE73" i="3"/>
  <c r="BG73" i="3"/>
  <c r="BI73" i="3"/>
  <c r="BJ73" i="3"/>
  <c r="BK73" i="3"/>
  <c r="BB73" i="3"/>
  <c r="BC73" i="3"/>
  <c r="BF74" i="3"/>
  <c r="BG74" i="3"/>
  <c r="BH74" i="3"/>
  <c r="BI74" i="3"/>
  <c r="BJ74" i="3"/>
  <c r="BK74" i="3"/>
  <c r="BB74" i="3"/>
  <c r="BC74" i="3"/>
  <c r="BD74" i="3"/>
  <c r="BE74" i="3"/>
  <c r="BR74" i="3"/>
  <c r="C74" i="8"/>
  <c r="C75" i="8"/>
  <c r="BH75" i="3"/>
  <c r="BJ75" i="3"/>
  <c r="BG75" i="3"/>
  <c r="BI75" i="3"/>
  <c r="BK75" i="3"/>
  <c r="BC75" i="3"/>
  <c r="BD75" i="3"/>
  <c r="BE75" i="3"/>
  <c r="BF75" i="3"/>
  <c r="BB75" i="3"/>
  <c r="BJ76" i="3"/>
  <c r="BB76" i="3"/>
  <c r="BE76" i="3"/>
  <c r="BF76" i="3"/>
  <c r="BK76" i="3"/>
  <c r="BC76" i="3"/>
  <c r="BD76" i="3"/>
  <c r="BG76" i="3"/>
  <c r="BH76" i="3"/>
  <c r="BI76" i="3"/>
  <c r="BR59" i="3"/>
  <c r="J28" i="6"/>
  <c r="R28" i="6"/>
  <c r="I28" i="6"/>
  <c r="S28" i="6"/>
  <c r="C27" i="8"/>
  <c r="BG27" i="3"/>
  <c r="BD27" i="3"/>
  <c r="BB27" i="3"/>
  <c r="BI27" i="3"/>
  <c r="BJ27" i="3"/>
  <c r="BK27" i="3"/>
  <c r="BC27" i="3"/>
  <c r="BE27" i="3"/>
  <c r="BF27" i="3"/>
  <c r="BH27" i="3"/>
  <c r="C65" i="8"/>
  <c r="BC65" i="3"/>
  <c r="BE65" i="3"/>
  <c r="BF65" i="3"/>
  <c r="BG65" i="3"/>
  <c r="BK65" i="3"/>
  <c r="BD65" i="3"/>
  <c r="BH65" i="3"/>
  <c r="BI65" i="3"/>
  <c r="BJ65" i="3"/>
  <c r="BB65" i="3"/>
  <c r="BT65" i="3"/>
  <c r="C66" i="8"/>
  <c r="BE66" i="3"/>
  <c r="BF66" i="3"/>
  <c r="BI66" i="3"/>
  <c r="BJ66" i="3"/>
  <c r="BK66" i="3"/>
  <c r="BB66" i="3"/>
  <c r="BC66" i="3"/>
  <c r="BD66" i="3"/>
  <c r="BG66" i="3"/>
  <c r="BH66" i="3"/>
  <c r="BP67" i="3"/>
  <c r="BG67" i="3"/>
  <c r="BH67" i="3"/>
  <c r="BI67" i="3"/>
  <c r="BD67" i="3"/>
  <c r="BE67" i="3"/>
  <c r="BJ67" i="3"/>
  <c r="BC67" i="3"/>
  <c r="BF67" i="3"/>
  <c r="BK67" i="3"/>
  <c r="BB67" i="3"/>
  <c r="C68" i="8"/>
  <c r="BI68" i="3"/>
  <c r="BJ68" i="3"/>
  <c r="BK68" i="3"/>
  <c r="BB68" i="3"/>
  <c r="BC68" i="3"/>
  <c r="BD68" i="3"/>
  <c r="BE68" i="3"/>
  <c r="BF68" i="3"/>
  <c r="BG68" i="3"/>
  <c r="BH68" i="3"/>
  <c r="C69" i="8"/>
  <c r="BK69" i="3"/>
  <c r="BC69" i="3"/>
  <c r="BD69" i="3"/>
  <c r="BE69" i="3"/>
  <c r="BF69" i="3"/>
  <c r="BG69" i="3"/>
  <c r="BH69" i="3"/>
  <c r="BJ69" i="3"/>
  <c r="BB69" i="3"/>
  <c r="BI69" i="3"/>
  <c r="BB70" i="3"/>
  <c r="BE70" i="3"/>
  <c r="BC70" i="3"/>
  <c r="BF70" i="3"/>
  <c r="BG70" i="3"/>
  <c r="BH70" i="3"/>
  <c r="BI70" i="3"/>
  <c r="BJ70" i="3"/>
  <c r="BK70" i="3"/>
  <c r="BD70" i="3"/>
  <c r="BB71" i="3"/>
  <c r="BE71" i="3"/>
  <c r="BF71" i="3"/>
  <c r="BG71" i="3"/>
  <c r="BJ71" i="3"/>
  <c r="BC71" i="3"/>
  <c r="BD71" i="3"/>
  <c r="BH71" i="3"/>
  <c r="BI71" i="3"/>
  <c r="BK71" i="3"/>
  <c r="P121" i="6"/>
  <c r="F14" i="6"/>
  <c r="O13" i="6"/>
  <c r="P12" i="6"/>
  <c r="F12" i="6"/>
  <c r="E12" i="7"/>
  <c r="F12" i="7" s="1"/>
  <c r="G12" i="6"/>
  <c r="BC63" i="3"/>
  <c r="BI63" i="3"/>
  <c r="BK63" i="3"/>
  <c r="BB63" i="3"/>
  <c r="BD63" i="3"/>
  <c r="BJ63" i="3"/>
  <c r="BE63" i="3"/>
  <c r="BF63" i="3"/>
  <c r="BG63" i="3"/>
  <c r="BH63" i="3"/>
  <c r="BC64" i="3"/>
  <c r="BD64" i="3"/>
  <c r="BE64" i="3"/>
  <c r="BF64" i="3"/>
  <c r="BG64" i="3"/>
  <c r="BH64" i="3"/>
  <c r="BI64" i="3"/>
  <c r="BJ64" i="3"/>
  <c r="BK64" i="3"/>
  <c r="BB64" i="3"/>
  <c r="BC62" i="3"/>
  <c r="BE62" i="3"/>
  <c r="BI62" i="3"/>
  <c r="BB62" i="3"/>
  <c r="BD62" i="3"/>
  <c r="BF62" i="3"/>
  <c r="BG62" i="3"/>
  <c r="BH62" i="3"/>
  <c r="BJ62" i="3"/>
  <c r="BK62" i="3"/>
  <c r="C61" i="8"/>
  <c r="BC61" i="3"/>
  <c r="BD61" i="3"/>
  <c r="BE61" i="3"/>
  <c r="BF61" i="3"/>
  <c r="BG61" i="3"/>
  <c r="BH61" i="3"/>
  <c r="BK61" i="3"/>
  <c r="BB61" i="3"/>
  <c r="BI61" i="3"/>
  <c r="BJ61" i="3"/>
  <c r="C60" i="8"/>
  <c r="BN60" i="3"/>
  <c r="BC60" i="3"/>
  <c r="BF60" i="3"/>
  <c r="BI60" i="3"/>
  <c r="BJ60" i="3"/>
  <c r="BK60" i="3"/>
  <c r="BD60" i="3"/>
  <c r="BE60" i="3"/>
  <c r="BG60" i="3"/>
  <c r="BH60" i="3"/>
  <c r="BB60" i="3"/>
  <c r="BC59" i="3"/>
  <c r="BD59" i="3"/>
  <c r="BE59" i="3"/>
  <c r="BH59" i="3"/>
  <c r="BI59" i="3"/>
  <c r="BJ59" i="3"/>
  <c r="BK59" i="3"/>
  <c r="BB59" i="3"/>
  <c r="BF59" i="3"/>
  <c r="BG59" i="3"/>
  <c r="BT59" i="3"/>
  <c r="BC58" i="3"/>
  <c r="BD58" i="3"/>
  <c r="BE58" i="3"/>
  <c r="BF58" i="3"/>
  <c r="BG58" i="3"/>
  <c r="BH58" i="3"/>
  <c r="BI58" i="3"/>
  <c r="BJ58" i="3"/>
  <c r="BK58" i="3"/>
  <c r="BB58" i="3"/>
  <c r="C52" i="8"/>
  <c r="BB52" i="3"/>
  <c r="BF52" i="3"/>
  <c r="BC52" i="3"/>
  <c r="BD52" i="3"/>
  <c r="BE52" i="3"/>
  <c r="BG52" i="3"/>
  <c r="BH52" i="3"/>
  <c r="BI52" i="3"/>
  <c r="BJ52" i="3"/>
  <c r="BK52" i="3"/>
  <c r="I8" i="6"/>
  <c r="J9" i="6"/>
  <c r="I139" i="6"/>
  <c r="D57" i="8"/>
  <c r="E57" i="8" s="1"/>
  <c r="C57" i="8" s="1"/>
  <c r="BR57" i="3"/>
  <c r="BE57" i="3"/>
  <c r="BI57" i="3"/>
  <c r="BD57" i="3"/>
  <c r="BF57" i="3"/>
  <c r="BB57" i="3"/>
  <c r="BG57" i="3"/>
  <c r="BH57" i="3"/>
  <c r="BJ57" i="3"/>
  <c r="BK57" i="3"/>
  <c r="BC57" i="3"/>
  <c r="C56" i="8"/>
  <c r="BE56" i="3"/>
  <c r="BH56" i="3"/>
  <c r="BI56" i="3"/>
  <c r="BJ56" i="3"/>
  <c r="BC56" i="3"/>
  <c r="BF56" i="3"/>
  <c r="BG56" i="3"/>
  <c r="BK56" i="3"/>
  <c r="BD56" i="3"/>
  <c r="BB56" i="3"/>
  <c r="BE55" i="3"/>
  <c r="BF55" i="3"/>
  <c r="BG55" i="3"/>
  <c r="BH55" i="3"/>
  <c r="BI55" i="3"/>
  <c r="BJ55" i="3"/>
  <c r="BK55" i="3"/>
  <c r="BB55" i="3"/>
  <c r="BC55" i="3"/>
  <c r="BD55" i="3"/>
  <c r="C54" i="8"/>
  <c r="BE54" i="3"/>
  <c r="BC54" i="3"/>
  <c r="BD54" i="3"/>
  <c r="BF54" i="3"/>
  <c r="BG54" i="3"/>
  <c r="BH54" i="3"/>
  <c r="BI54" i="3"/>
  <c r="BJ54" i="3"/>
  <c r="BB54" i="3"/>
  <c r="BK54" i="3"/>
  <c r="C53" i="8"/>
  <c r="BT53" i="3"/>
  <c r="BE53" i="3"/>
  <c r="BH53" i="3"/>
  <c r="BK53" i="3"/>
  <c r="BF53" i="3"/>
  <c r="BG53" i="3"/>
  <c r="BI53" i="3"/>
  <c r="BJ53" i="3"/>
  <c r="BB53" i="3"/>
  <c r="BC53" i="3"/>
  <c r="BD53" i="3"/>
  <c r="C51" i="8"/>
  <c r="BB51" i="3"/>
  <c r="BE51" i="3"/>
  <c r="BG51" i="3"/>
  <c r="BI51" i="3"/>
  <c r="BC51" i="3"/>
  <c r="BD51" i="3"/>
  <c r="BF51" i="3"/>
  <c r="BH51" i="3"/>
  <c r="BJ51" i="3"/>
  <c r="BK51" i="3"/>
  <c r="R8" i="6"/>
  <c r="S8" i="6"/>
  <c r="J8" i="6"/>
  <c r="S60" i="6"/>
  <c r="F59" i="6"/>
  <c r="G59" i="6"/>
  <c r="BN120" i="3"/>
  <c r="BN63" i="3"/>
  <c r="C42" i="8"/>
  <c r="D43" i="8"/>
  <c r="E43" i="8" s="1"/>
  <c r="C43" i="8" s="1"/>
  <c r="C44" i="8"/>
  <c r="C48" i="8"/>
  <c r="BB48" i="3"/>
  <c r="BC48" i="3"/>
  <c r="BD48" i="3"/>
  <c r="BE48" i="3"/>
  <c r="BF48" i="3"/>
  <c r="BG48" i="3"/>
  <c r="BH48" i="3"/>
  <c r="BI48" i="3"/>
  <c r="BJ48" i="3"/>
  <c r="BK48" i="3"/>
  <c r="BB50" i="3"/>
  <c r="BC50" i="3"/>
  <c r="BD50" i="3"/>
  <c r="BE50" i="3"/>
  <c r="BF50" i="3"/>
  <c r="BG50" i="3"/>
  <c r="BH50" i="3"/>
  <c r="BI50" i="3"/>
  <c r="BJ50" i="3"/>
  <c r="BK50" i="3"/>
  <c r="BR50" i="3"/>
  <c r="C49" i="8"/>
  <c r="BF49" i="3"/>
  <c r="BG49" i="3"/>
  <c r="BI49" i="3"/>
  <c r="BJ49" i="3"/>
  <c r="BB49" i="3"/>
  <c r="BC49" i="3"/>
  <c r="BD49" i="3"/>
  <c r="BE49" i="3"/>
  <c r="BH49" i="3"/>
  <c r="BK49" i="3"/>
  <c r="O125" i="6"/>
  <c r="O127" i="6"/>
  <c r="P127" i="6"/>
  <c r="BB47" i="3"/>
  <c r="BE47" i="3"/>
  <c r="BF47" i="3"/>
  <c r="BG47" i="3"/>
  <c r="BH47" i="3"/>
  <c r="BJ47" i="3"/>
  <c r="BC47" i="3"/>
  <c r="BI47" i="3"/>
  <c r="BD47" i="3"/>
  <c r="BK47" i="3"/>
  <c r="BP46" i="3"/>
  <c r="BB46" i="3"/>
  <c r="BC46" i="3"/>
  <c r="BH46" i="3"/>
  <c r="BI46" i="3"/>
  <c r="BD46" i="3"/>
  <c r="BE46" i="3"/>
  <c r="BF46" i="3"/>
  <c r="BG46" i="3"/>
  <c r="BJ46" i="3"/>
  <c r="BK46" i="3"/>
  <c r="BR45" i="3"/>
  <c r="BB45" i="3"/>
  <c r="BG45" i="3"/>
  <c r="BC45" i="3"/>
  <c r="BF45" i="3"/>
  <c r="BI45" i="3"/>
  <c r="BK45" i="3"/>
  <c r="BD45" i="3"/>
  <c r="BJ45" i="3"/>
  <c r="BE45" i="3"/>
  <c r="BH45" i="3"/>
  <c r="BB44" i="3"/>
  <c r="BC44" i="3"/>
  <c r="BD44" i="3"/>
  <c r="BE44" i="3"/>
  <c r="BF44" i="3"/>
  <c r="BG44" i="3"/>
  <c r="BH44" i="3"/>
  <c r="BI44" i="3"/>
  <c r="BJ44" i="3"/>
  <c r="BK44" i="3"/>
  <c r="BB43" i="3"/>
  <c r="BC43" i="3"/>
  <c r="BE43" i="3"/>
  <c r="BG43" i="3"/>
  <c r="BJ43" i="3"/>
  <c r="BD43" i="3"/>
  <c r="BF43" i="3"/>
  <c r="BH43" i="3"/>
  <c r="BI43" i="3"/>
  <c r="BK43" i="3"/>
  <c r="BB42" i="3"/>
  <c r="BC42" i="3"/>
  <c r="BD42" i="3"/>
  <c r="BE42" i="3"/>
  <c r="BF42" i="3"/>
  <c r="BG42" i="3"/>
  <c r="BH42" i="3"/>
  <c r="BI42" i="3"/>
  <c r="BJ42" i="3"/>
  <c r="BK42" i="3"/>
  <c r="BE41" i="3"/>
  <c r="BF41" i="3"/>
  <c r="BG41" i="3"/>
  <c r="BI41" i="3"/>
  <c r="BD41" i="3"/>
  <c r="BK41" i="3"/>
  <c r="BB41" i="3"/>
  <c r="BH41" i="3"/>
  <c r="BJ41" i="3"/>
  <c r="BC41" i="3"/>
  <c r="S24" i="6"/>
  <c r="J24" i="6"/>
  <c r="I32" i="6"/>
  <c r="J32" i="6"/>
  <c r="S32" i="6"/>
  <c r="R30" i="6"/>
  <c r="M61" i="6"/>
  <c r="L62" i="6"/>
  <c r="BR75" i="3"/>
  <c r="BR110" i="3"/>
  <c r="BR129" i="3"/>
  <c r="BR43" i="3"/>
  <c r="BR65" i="3"/>
  <c r="BR98" i="3"/>
  <c r="BR103" i="3"/>
  <c r="BR165" i="3"/>
  <c r="BR168" i="3"/>
  <c r="BR46" i="3"/>
  <c r="BR67" i="3"/>
  <c r="BR96" i="3"/>
  <c r="BR159" i="3"/>
  <c r="C8" i="8"/>
  <c r="BR8" i="3"/>
  <c r="BT8" i="3"/>
  <c r="C11" i="8"/>
  <c r="D13" i="8"/>
  <c r="E13" i="8" s="1"/>
  <c r="C13" i="8" s="1"/>
  <c r="D15" i="8"/>
  <c r="E15" i="8" s="1"/>
  <c r="BR15" i="3"/>
  <c r="C16" i="8"/>
  <c r="D18" i="8"/>
  <c r="E18" i="8" s="1"/>
  <c r="C18" i="8" s="1"/>
  <c r="C20" i="8"/>
  <c r="BR20" i="3"/>
  <c r="BT20" i="3"/>
  <c r="C21" i="8"/>
  <c r="BT21" i="3"/>
  <c r="C23" i="8"/>
  <c r="BP23" i="3"/>
  <c r="C24" i="8"/>
  <c r="C25" i="8"/>
  <c r="O123" i="6"/>
  <c r="O124" i="6"/>
  <c r="O122" i="6"/>
  <c r="O126" i="6"/>
  <c r="W175" i="7"/>
  <c r="L129" i="6"/>
  <c r="C30" i="8"/>
  <c r="C32" i="8"/>
  <c r="C33" i="8"/>
  <c r="BT33" i="3"/>
  <c r="BP35" i="3"/>
  <c r="C36" i="8"/>
  <c r="C39" i="8"/>
  <c r="C37" i="8"/>
  <c r="BP39" i="3"/>
  <c r="E9" i="8"/>
  <c r="C9" i="8" s="1"/>
  <c r="E6" i="8"/>
  <c r="C6" i="8" s="1"/>
  <c r="M98" i="6"/>
  <c r="D64" i="7"/>
  <c r="R64" i="7" s="1"/>
  <c r="L96" i="6"/>
  <c r="M96" i="6"/>
  <c r="L33" i="6"/>
  <c r="E33" i="7"/>
  <c r="H33" i="7" s="1"/>
  <c r="R32" i="6"/>
  <c r="J33" i="6"/>
  <c r="M149" i="6"/>
  <c r="J7" i="6"/>
  <c r="R39" i="6"/>
  <c r="O37" i="6"/>
  <c r="P36" i="6"/>
  <c r="F36" i="6"/>
  <c r="G36" i="6"/>
  <c r="AC1" i="5"/>
  <c r="L31" i="6"/>
  <c r="J31" i="6"/>
  <c r="O150" i="6"/>
  <c r="P150" i="6"/>
  <c r="G152" i="6"/>
  <c r="P152" i="6"/>
  <c r="O152" i="6"/>
  <c r="S156" i="6"/>
  <c r="G156" i="6"/>
  <c r="R156" i="6"/>
  <c r="F156" i="6"/>
  <c r="F164" i="6"/>
  <c r="P164" i="6"/>
  <c r="S164" i="6"/>
  <c r="R164" i="6"/>
  <c r="I168" i="6"/>
  <c r="G168" i="6"/>
  <c r="I170" i="6"/>
  <c r="G170" i="6"/>
  <c r="S34" i="6"/>
  <c r="G34" i="6"/>
  <c r="R34" i="6"/>
  <c r="F34" i="6"/>
  <c r="I95" i="6"/>
  <c r="G95" i="6"/>
  <c r="G99" i="6"/>
  <c r="F99" i="6"/>
  <c r="L99" i="6"/>
  <c r="P114" i="6"/>
  <c r="S114" i="6"/>
  <c r="G116" i="6"/>
  <c r="P116" i="6"/>
  <c r="R116" i="6"/>
  <c r="F116" i="6"/>
  <c r="S116" i="6"/>
  <c r="I120" i="6"/>
  <c r="G120" i="6"/>
  <c r="S124" i="6"/>
  <c r="G124" i="6"/>
  <c r="F124" i="6"/>
  <c r="G128" i="6"/>
  <c r="P128" i="6"/>
  <c r="O128" i="6"/>
  <c r="S132" i="6"/>
  <c r="G132" i="6"/>
  <c r="R132" i="6"/>
  <c r="F132" i="6"/>
  <c r="P136" i="6"/>
  <c r="G136" i="6"/>
  <c r="I136" i="6"/>
  <c r="O136" i="6"/>
  <c r="P160" i="6"/>
  <c r="G160" i="6"/>
  <c r="I160" i="6"/>
  <c r="O160" i="6"/>
  <c r="P29" i="6"/>
  <c r="O29" i="6"/>
  <c r="G122" i="6"/>
  <c r="I122" i="6"/>
  <c r="P134" i="6"/>
  <c r="O134" i="6"/>
  <c r="I138" i="6"/>
  <c r="F138" i="6"/>
  <c r="G138" i="6"/>
  <c r="F140" i="6"/>
  <c r="P140" i="6"/>
  <c r="S140" i="6"/>
  <c r="R140" i="6"/>
  <c r="G144" i="6"/>
  <c r="I144" i="6"/>
  <c r="S148" i="6"/>
  <c r="F148" i="6"/>
  <c r="P148" i="6"/>
  <c r="G148" i="6"/>
  <c r="L97" i="6"/>
  <c r="P13" i="6"/>
  <c r="M60" i="6"/>
  <c r="J172" i="7"/>
  <c r="K172" i="7" s="1"/>
  <c r="N174" i="7"/>
  <c r="O174" i="7" s="1"/>
  <c r="F32" i="6"/>
  <c r="I62" i="6"/>
  <c r="F94" i="6"/>
  <c r="L127" i="6"/>
  <c r="N172" i="7"/>
  <c r="Q172" i="7" s="1"/>
  <c r="J173" i="7"/>
  <c r="M173" i="7" s="1"/>
  <c r="P7" i="6"/>
  <c r="F8" i="6"/>
  <c r="I12" i="6"/>
  <c r="R12" i="6"/>
  <c r="G28" i="6"/>
  <c r="P28" i="6"/>
  <c r="G32" i="6"/>
  <c r="P32" i="6"/>
  <c r="I36" i="6"/>
  <c r="R36" i="6"/>
  <c r="P60" i="6"/>
  <c r="J62" i="6"/>
  <c r="G67" i="6"/>
  <c r="G94" i="6"/>
  <c r="O96" i="6"/>
  <c r="O98" i="6"/>
  <c r="R172" i="7"/>
  <c r="S172" i="7" s="1"/>
  <c r="E172" i="7"/>
  <c r="F172" i="7" s="1"/>
  <c r="L9" i="6"/>
  <c r="F28" i="6"/>
  <c r="G8" i="6"/>
  <c r="P8" i="6"/>
  <c r="J12" i="6"/>
  <c r="S12" i="6"/>
  <c r="J36" i="6"/>
  <c r="S36" i="6"/>
  <c r="G60" i="6"/>
  <c r="O141" i="6"/>
  <c r="R9" i="7"/>
  <c r="N36" i="7"/>
  <c r="Q36" i="7" s="1"/>
  <c r="K174" i="7"/>
  <c r="M174" i="7"/>
  <c r="L174" i="7"/>
  <c r="J32" i="7"/>
  <c r="L32" i="7" s="1"/>
  <c r="R174" i="7"/>
  <c r="T174" i="7" s="1"/>
  <c r="N175" i="7"/>
  <c r="Q175" i="7" s="1"/>
  <c r="X172" i="7"/>
  <c r="X175" i="7"/>
  <c r="E175" i="7"/>
  <c r="F175" i="7" s="1"/>
  <c r="E28" i="7"/>
  <c r="H28" i="7" s="1"/>
  <c r="E174" i="7"/>
  <c r="F174" i="7" s="1"/>
  <c r="V174" i="7"/>
  <c r="X174" i="7" s="1"/>
  <c r="R175" i="7"/>
  <c r="S175" i="7" s="1"/>
  <c r="P17" i="6"/>
  <c r="J17" i="6"/>
  <c r="F16" i="6"/>
  <c r="E16" i="7"/>
  <c r="P16" i="6"/>
  <c r="G16" i="6"/>
  <c r="I16" i="6"/>
  <c r="R16" i="6"/>
  <c r="J16" i="7"/>
  <c r="K16" i="7" s="1"/>
  <c r="S16" i="6"/>
  <c r="J16" i="6"/>
  <c r="L52" i="6"/>
  <c r="I46" i="6"/>
  <c r="G52" i="6"/>
  <c r="F45" i="6"/>
  <c r="J48" i="6"/>
  <c r="L48" i="6"/>
  <c r="P50" i="6"/>
  <c r="F49" i="6"/>
  <c r="G49" i="6"/>
  <c r="G48" i="6"/>
  <c r="M48" i="6"/>
  <c r="I48" i="6"/>
  <c r="O47" i="6"/>
  <c r="S47" i="6"/>
  <c r="G45" i="6"/>
  <c r="J45" i="6"/>
  <c r="O108" i="6"/>
  <c r="P108" i="6"/>
  <c r="G108" i="6"/>
  <c r="R108" i="6"/>
  <c r="J109" i="6"/>
  <c r="M113" i="6"/>
  <c r="S112" i="6"/>
  <c r="O112" i="6"/>
  <c r="P112" i="6"/>
  <c r="I56" i="6"/>
  <c r="S56" i="6"/>
  <c r="G72" i="6"/>
  <c r="O57" i="6"/>
  <c r="P57" i="6"/>
  <c r="S53" i="6"/>
  <c r="J52" i="6"/>
  <c r="O53" i="6"/>
  <c r="R53" i="6"/>
  <c r="M57" i="6"/>
  <c r="S57" i="6"/>
  <c r="J56" i="6"/>
  <c r="G56" i="6"/>
  <c r="P56" i="6"/>
  <c r="P54" i="6"/>
  <c r="P53" i="6"/>
  <c r="I52" i="6"/>
  <c r="S52" i="6"/>
  <c r="D52" i="7"/>
  <c r="J52" i="7" s="1"/>
  <c r="G50" i="6"/>
  <c r="J77" i="6"/>
  <c r="L77" i="6"/>
  <c r="G76" i="6"/>
  <c r="P76" i="6"/>
  <c r="R76" i="6"/>
  <c r="D76" i="7"/>
  <c r="E76" i="7" s="1"/>
  <c r="O76" i="6"/>
  <c r="M75" i="6"/>
  <c r="F69" i="6"/>
  <c r="L72" i="6"/>
  <c r="M72" i="6"/>
  <c r="S69" i="6"/>
  <c r="F73" i="6"/>
  <c r="I72" i="6"/>
  <c r="M69" i="6"/>
  <c r="G68" i="6"/>
  <c r="F68" i="6"/>
  <c r="R68" i="6"/>
  <c r="O101" i="6"/>
  <c r="G105" i="6"/>
  <c r="G104" i="6"/>
  <c r="O103" i="6"/>
  <c r="M101" i="6"/>
  <c r="L102" i="6"/>
  <c r="J105" i="6"/>
  <c r="I105" i="6"/>
  <c r="F105" i="6"/>
  <c r="I104" i="6"/>
  <c r="L104" i="6"/>
  <c r="M104" i="6"/>
  <c r="L103" i="6"/>
  <c r="I103" i="6"/>
  <c r="D100" i="7"/>
  <c r="J100" i="7" s="1"/>
  <c r="F100" i="6"/>
  <c r="R100" i="6"/>
  <c r="G100" i="6"/>
  <c r="P25" i="6"/>
  <c r="P20" i="6"/>
  <c r="J21" i="6"/>
  <c r="F24" i="6"/>
  <c r="P23" i="6"/>
  <c r="G24" i="6"/>
  <c r="P24" i="6"/>
  <c r="G20" i="6"/>
  <c r="I24" i="6"/>
  <c r="R24" i="6"/>
  <c r="L21" i="6"/>
  <c r="I20" i="6"/>
  <c r="R20" i="6"/>
  <c r="J20" i="6"/>
  <c r="S20" i="6"/>
  <c r="F20" i="6"/>
  <c r="L19" i="6"/>
  <c r="M19" i="6"/>
  <c r="L91" i="6"/>
  <c r="J93" i="6"/>
  <c r="I93" i="6"/>
  <c r="G88" i="6"/>
  <c r="M93" i="6"/>
  <c r="L88" i="6"/>
  <c r="G92" i="6"/>
  <c r="R92" i="6"/>
  <c r="M88" i="6"/>
  <c r="I87" i="6"/>
  <c r="J89" i="6"/>
  <c r="O92" i="6"/>
  <c r="F93" i="6"/>
  <c r="O80" i="6"/>
  <c r="F79" i="6"/>
  <c r="F89" i="6"/>
  <c r="G89" i="6"/>
  <c r="F91" i="6"/>
  <c r="I88" i="6"/>
  <c r="P92" i="6"/>
  <c r="D84" i="7"/>
  <c r="J84" i="7" s="1"/>
  <c r="F84" i="6"/>
  <c r="R84" i="6"/>
  <c r="G84" i="6"/>
  <c r="J81" i="6"/>
  <c r="L81" i="6"/>
  <c r="O81" i="6"/>
  <c r="L80" i="6"/>
  <c r="M80" i="6"/>
  <c r="G79" i="6"/>
  <c r="S79" i="6"/>
  <c r="F77" i="6"/>
  <c r="M41" i="6"/>
  <c r="M40" i="6"/>
  <c r="I44" i="6"/>
  <c r="P44" i="6"/>
  <c r="E44" i="7"/>
  <c r="P40" i="6"/>
  <c r="G41" i="6"/>
  <c r="P41" i="6"/>
  <c r="J44" i="6"/>
  <c r="S40" i="6"/>
  <c r="G43" i="6"/>
  <c r="L44" i="6"/>
  <c r="L40" i="6"/>
  <c r="M44" i="6"/>
  <c r="P6" i="6"/>
  <c r="S6" i="6"/>
  <c r="J5" i="6"/>
  <c r="L3" i="6"/>
  <c r="O5" i="6"/>
  <c r="J4" i="6"/>
  <c r="S4" i="6"/>
  <c r="F4" i="6"/>
  <c r="V4" i="7"/>
  <c r="Y4" i="7" s="1"/>
  <c r="G4" i="6"/>
  <c r="P4" i="6"/>
  <c r="I4" i="6"/>
  <c r="R4" i="6"/>
  <c r="S65" i="6"/>
  <c r="L64" i="6"/>
  <c r="M64" i="6"/>
  <c r="O64" i="6"/>
  <c r="F63" i="6"/>
  <c r="X59" i="7"/>
  <c r="W59" i="7"/>
  <c r="Y59" i="7"/>
  <c r="BN24" i="3"/>
  <c r="BN13" i="3"/>
  <c r="BP18" i="3"/>
  <c r="BN18" i="3"/>
  <c r="BN19" i="3"/>
  <c r="BT42" i="3"/>
  <c r="BR42" i="3"/>
  <c r="BT123" i="3"/>
  <c r="BP188" i="3"/>
  <c r="BN188" i="3"/>
  <c r="BR188" i="3"/>
  <c r="BP155" i="3"/>
  <c r="BP167" i="3"/>
  <c r="BP184" i="3"/>
  <c r="BP144" i="3"/>
  <c r="BP194" i="3"/>
  <c r="BP154" i="3"/>
  <c r="BP136" i="3"/>
  <c r="BP111" i="3"/>
  <c r="BP105" i="3"/>
  <c r="BP99" i="3"/>
  <c r="BP93" i="3"/>
  <c r="BP87" i="3"/>
  <c r="BP81" i="3"/>
  <c r="BP75" i="3"/>
  <c r="BP69" i="3"/>
  <c r="BP53" i="3"/>
  <c r="BP166" i="3"/>
  <c r="BP180" i="3"/>
  <c r="BP47" i="3"/>
  <c r="BP182" i="3"/>
  <c r="BP54" i="3"/>
  <c r="BP55" i="3"/>
  <c r="BP84" i="3"/>
  <c r="BP108" i="3"/>
  <c r="BP118" i="3"/>
  <c r="BN134" i="3"/>
  <c r="BP137" i="3"/>
  <c r="BN137" i="3"/>
  <c r="BP164" i="3"/>
  <c r="BN164" i="3"/>
  <c r="BR164" i="3"/>
  <c r="BT164" i="3"/>
  <c r="BP13" i="3"/>
  <c r="BN38" i="3"/>
  <c r="BL38" i="3" s="1"/>
  <c r="BT131" i="3"/>
  <c r="BP143" i="3"/>
  <c r="C198" i="8"/>
  <c r="BR12" i="3"/>
  <c r="BR36" i="3"/>
  <c r="BN48" i="3"/>
  <c r="BN71" i="3"/>
  <c r="BR76" i="3"/>
  <c r="BN76" i="3"/>
  <c r="BT76" i="3"/>
  <c r="BP83" i="3"/>
  <c r="BR88" i="3"/>
  <c r="BN88" i="3"/>
  <c r="BL88" i="3" s="1"/>
  <c r="BT88" i="3"/>
  <c r="BP95" i="3"/>
  <c r="BR112" i="3"/>
  <c r="BN112" i="3"/>
  <c r="BT112" i="3"/>
  <c r="BP121" i="3"/>
  <c r="BN132" i="3"/>
  <c r="BN175" i="3"/>
  <c r="BP4" i="3"/>
  <c r="BN4" i="3"/>
  <c r="BP16" i="3"/>
  <c r="BN16" i="3"/>
  <c r="BT58" i="3"/>
  <c r="BN58" i="3"/>
  <c r="BP58" i="3"/>
  <c r="BN73" i="3"/>
  <c r="BT73" i="3"/>
  <c r="BT134" i="3"/>
  <c r="BR143" i="3"/>
  <c r="BR155" i="3"/>
  <c r="BN157" i="3"/>
  <c r="BT12" i="3"/>
  <c r="BP45" i="3"/>
  <c r="BP49" i="3"/>
  <c r="BP73" i="3"/>
  <c r="BR93" i="3"/>
  <c r="BP124" i="3"/>
  <c r="BN163" i="3"/>
  <c r="D170" i="8"/>
  <c r="E170" i="8" s="1"/>
  <c r="C170" i="8"/>
  <c r="D191" i="8"/>
  <c r="E191" i="8" s="1"/>
  <c r="C191" i="8"/>
  <c r="BT32" i="3"/>
  <c r="BN32" i="3"/>
  <c r="BN36" i="3"/>
  <c r="BN61" i="3"/>
  <c r="BP152" i="3"/>
  <c r="BN152" i="3"/>
  <c r="BR152" i="3"/>
  <c r="BT152" i="3"/>
  <c r="BO1" i="3"/>
  <c r="BO6" i="3" s="1"/>
  <c r="BP6" i="3"/>
  <c r="BN6" i="3"/>
  <c r="BT30" i="3"/>
  <c r="BP30" i="3"/>
  <c r="BN30" i="3"/>
  <c r="BR32" i="3"/>
  <c r="BN28" i="3"/>
  <c r="BN40" i="3"/>
  <c r="BN169" i="3"/>
  <c r="BN22" i="3"/>
  <c r="BR23" i="3"/>
  <c r="BT28" i="3"/>
  <c r="BR28" i="3"/>
  <c r="BP28" i="3"/>
  <c r="BT40" i="3"/>
  <c r="BR40" i="3"/>
  <c r="BP40" i="3"/>
  <c r="BN43" i="3"/>
  <c r="BN57" i="3"/>
  <c r="BT57" i="3"/>
  <c r="BR126" i="3"/>
  <c r="BP126" i="3"/>
  <c r="BN139" i="3"/>
  <c r="BT146" i="3"/>
  <c r="BR146" i="3"/>
  <c r="BN68" i="3"/>
  <c r="BP71" i="3"/>
  <c r="BN95" i="3"/>
  <c r="BL95" i="3" s="1"/>
  <c r="BR100" i="3"/>
  <c r="BN100" i="3"/>
  <c r="BT100" i="3"/>
  <c r="BN107" i="3"/>
  <c r="BN138" i="3"/>
  <c r="BR151" i="3"/>
  <c r="BP151" i="3"/>
  <c r="BT151" i="3"/>
  <c r="BN151" i="3"/>
  <c r="BN190" i="3"/>
  <c r="I27" i="6"/>
  <c r="S27" i="6"/>
  <c r="G27" i="6"/>
  <c r="R27" i="6"/>
  <c r="F27" i="6"/>
  <c r="P27" i="6"/>
  <c r="O27" i="6"/>
  <c r="M27" i="6"/>
  <c r="L27" i="6"/>
  <c r="J27" i="6"/>
  <c r="BP10" i="3"/>
  <c r="BN10" i="3"/>
  <c r="BN17" i="3"/>
  <c r="BT35" i="3"/>
  <c r="BP64" i="3"/>
  <c r="BP80" i="3"/>
  <c r="BN85" i="3"/>
  <c r="BT85" i="3"/>
  <c r="BP104" i="3"/>
  <c r="BR116" i="3"/>
  <c r="BP116" i="3"/>
  <c r="BT116" i="3"/>
  <c r="BN116" i="3"/>
  <c r="BL116" i="3" s="1"/>
  <c r="BN167" i="3"/>
  <c r="D154" i="7"/>
  <c r="M154" i="6"/>
  <c r="L154" i="6"/>
  <c r="J154" i="6"/>
  <c r="R154" i="6"/>
  <c r="P154" i="6"/>
  <c r="O154" i="6"/>
  <c r="I154" i="6"/>
  <c r="G154" i="6"/>
  <c r="F154" i="6"/>
  <c r="S154" i="6"/>
  <c r="C177" i="8"/>
  <c r="BP48" i="3"/>
  <c r="BR71" i="3"/>
  <c r="BR104" i="3"/>
  <c r="BR105" i="3"/>
  <c r="BP135" i="3"/>
  <c r="BP141" i="3"/>
  <c r="BP145" i="3"/>
  <c r="BN145" i="3"/>
  <c r="BT145" i="3"/>
  <c r="BP170" i="3"/>
  <c r="D158" i="8"/>
  <c r="E158" i="8" s="1"/>
  <c r="C158" i="8"/>
  <c r="AO2" i="3"/>
  <c r="AC2" i="3"/>
  <c r="Q2" i="3"/>
  <c r="AN2" i="3"/>
  <c r="P2" i="3"/>
  <c r="AA2" i="3"/>
  <c r="O2" i="3"/>
  <c r="AL2" i="3"/>
  <c r="Z2" i="3"/>
  <c r="AB2" i="3"/>
  <c r="AX2" i="3"/>
  <c r="N2" i="3"/>
  <c r="AM2" i="3"/>
  <c r="V2" i="3"/>
  <c r="AP2" i="3"/>
  <c r="BP5" i="3"/>
  <c r="BP11" i="3"/>
  <c r="BP17" i="3"/>
  <c r="BR22" i="3"/>
  <c r="BT31" i="3"/>
  <c r="BR34" i="3"/>
  <c r="BN51" i="3"/>
  <c r="BT51" i="3"/>
  <c r="BN55" i="3"/>
  <c r="BR73" i="3"/>
  <c r="BR85" i="3"/>
  <c r="BR97" i="3"/>
  <c r="BR117" i="3"/>
  <c r="BP119" i="3"/>
  <c r="BN119" i="3"/>
  <c r="BR119" i="3"/>
  <c r="BT119" i="3"/>
  <c r="BR132" i="3"/>
  <c r="BP132" i="3"/>
  <c r="BP140" i="3"/>
  <c r="BT172" i="3"/>
  <c r="BR172" i="3"/>
  <c r="BP172" i="3"/>
  <c r="W2" i="3"/>
  <c r="BR16" i="3"/>
  <c r="BN29" i="3"/>
  <c r="BR29" i="3"/>
  <c r="BP29" i="3"/>
  <c r="BN41" i="3"/>
  <c r="BR41" i="3"/>
  <c r="BP41" i="3"/>
  <c r="BT41" i="3"/>
  <c r="BN46" i="3"/>
  <c r="BR52" i="3"/>
  <c r="BT61" i="3"/>
  <c r="BT68" i="3"/>
  <c r="BT71" i="3"/>
  <c r="BN135" i="3"/>
  <c r="BT135" i="3"/>
  <c r="BR135" i="3"/>
  <c r="BR140" i="3"/>
  <c r="D126" i="7"/>
  <c r="R126" i="7" s="1"/>
  <c r="M126" i="6"/>
  <c r="L126" i="6"/>
  <c r="J126" i="6"/>
  <c r="I126" i="6"/>
  <c r="G126" i="6"/>
  <c r="F126" i="6"/>
  <c r="R126" i="6"/>
  <c r="S126" i="6"/>
  <c r="BP2" i="3"/>
  <c r="BD2" i="3"/>
  <c r="BC2" i="3"/>
  <c r="BN2" i="3"/>
  <c r="BB2" i="3"/>
  <c r="X2" i="3"/>
  <c r="AR2" i="3"/>
  <c r="BK2" i="3"/>
  <c r="BN3" i="3"/>
  <c r="BR5" i="3"/>
  <c r="BP8" i="3"/>
  <c r="BN8" i="3"/>
  <c r="BN9" i="3"/>
  <c r="BR11" i="3"/>
  <c r="BP14" i="3"/>
  <c r="BN14" i="3"/>
  <c r="BN15" i="3"/>
  <c r="BP20" i="3"/>
  <c r="BN20" i="3"/>
  <c r="BN25" i="3"/>
  <c r="BT25" i="3"/>
  <c r="BP25" i="3"/>
  <c r="BN37" i="3"/>
  <c r="BT37" i="3"/>
  <c r="BP37" i="3"/>
  <c r="BT48" i="3"/>
  <c r="BR48" i="3"/>
  <c r="BT52" i="3"/>
  <c r="BN62" i="3"/>
  <c r="BN117" i="3"/>
  <c r="BP117" i="3"/>
  <c r="BT117" i="3"/>
  <c r="BO122" i="3"/>
  <c r="BR122" i="3"/>
  <c r="BP122" i="3"/>
  <c r="BT122" i="3"/>
  <c r="BN122" i="3"/>
  <c r="BR144" i="3"/>
  <c r="BN146" i="3"/>
  <c r="BN147" i="3"/>
  <c r="BP153" i="3"/>
  <c r="BR153" i="3"/>
  <c r="BT153" i="3"/>
  <c r="BT190" i="3"/>
  <c r="BR190" i="3"/>
  <c r="BP190" i="3"/>
  <c r="P71" i="6"/>
  <c r="J71" i="6"/>
  <c r="G71" i="6"/>
  <c r="F71" i="6"/>
  <c r="S71" i="6"/>
  <c r="R71" i="6"/>
  <c r="O71" i="6"/>
  <c r="L71" i="6"/>
  <c r="D71" i="7"/>
  <c r="BN126" i="3"/>
  <c r="BN159" i="3"/>
  <c r="BN176" i="3"/>
  <c r="BP12" i="3"/>
  <c r="BN12" i="3"/>
  <c r="BN123" i="3"/>
  <c r="BP123" i="3"/>
  <c r="BR128" i="3"/>
  <c r="BP128" i="3"/>
  <c r="BT128" i="3"/>
  <c r="BN128" i="3"/>
  <c r="BL128" i="3" s="1"/>
  <c r="BN195" i="3"/>
  <c r="BP24" i="3"/>
  <c r="BP72" i="3"/>
  <c r="BT86" i="3"/>
  <c r="BP96" i="3"/>
  <c r="BT98" i="3"/>
  <c r="D130" i="7"/>
  <c r="M130" i="6"/>
  <c r="L130" i="6"/>
  <c r="J130" i="6"/>
  <c r="R130" i="6"/>
  <c r="P130" i="6"/>
  <c r="O130" i="6"/>
  <c r="I130" i="6"/>
  <c r="G130" i="6"/>
  <c r="F130" i="6"/>
  <c r="S130" i="6"/>
  <c r="R59" i="7"/>
  <c r="E59" i="7"/>
  <c r="N59" i="7"/>
  <c r="J59" i="7"/>
  <c r="D189" i="8"/>
  <c r="E189" i="8" s="1"/>
  <c r="C189" i="8"/>
  <c r="BQ1" i="3"/>
  <c r="BQ58" i="3" s="1"/>
  <c r="BP7" i="3"/>
  <c r="BP19" i="3"/>
  <c r="BN26" i="3"/>
  <c r="BQ131" i="3"/>
  <c r="BP131" i="3"/>
  <c r="BR131" i="3"/>
  <c r="BN131" i="3"/>
  <c r="BP134" i="3"/>
  <c r="BR167" i="3"/>
  <c r="BR184" i="3"/>
  <c r="BR181" i="3"/>
  <c r="BR192" i="3"/>
  <c r="BR166" i="3"/>
  <c r="BS1" i="3"/>
  <c r="BS119" i="3" s="1"/>
  <c r="BR182" i="3"/>
  <c r="BR176" i="3"/>
  <c r="BR179" i="3"/>
  <c r="BR62" i="3"/>
  <c r="BR177" i="3"/>
  <c r="BR175" i="3"/>
  <c r="BR141" i="3"/>
  <c r="BR6" i="3"/>
  <c r="BR24" i="3"/>
  <c r="BT26" i="3"/>
  <c r="BR26" i="3"/>
  <c r="BT38" i="3"/>
  <c r="BR38" i="3"/>
  <c r="BR51" i="3"/>
  <c r="BP61" i="3"/>
  <c r="BN80" i="3"/>
  <c r="BL80" i="3" s="1"/>
  <c r="BN92" i="3"/>
  <c r="BN104" i="3"/>
  <c r="BR134" i="3"/>
  <c r="BN5" i="3"/>
  <c r="BR7" i="3"/>
  <c r="BP22" i="3"/>
  <c r="BP26" i="3"/>
  <c r="BP38" i="3"/>
  <c r="BQ61" i="3"/>
  <c r="BP68" i="3"/>
  <c r="BN129" i="3"/>
  <c r="BP129" i="3"/>
  <c r="BP21" i="3"/>
  <c r="BN31" i="3"/>
  <c r="BP31" i="3"/>
  <c r="BP33" i="3"/>
  <c r="BR44" i="3"/>
  <c r="BP52" i="3"/>
  <c r="BR61" i="3"/>
  <c r="BR68" i="3"/>
  <c r="BR78" i="3"/>
  <c r="BR80" i="3"/>
  <c r="BP85" i="3"/>
  <c r="BR92" i="3"/>
  <c r="BT29" i="3"/>
  <c r="BR33" i="3"/>
  <c r="BN42" i="3"/>
  <c r="BR49" i="3"/>
  <c r="BT80" i="3"/>
  <c r="BT92" i="3"/>
  <c r="BT107" i="3"/>
  <c r="BP127" i="3"/>
  <c r="BR170" i="3"/>
  <c r="O18" i="6"/>
  <c r="M18" i="6"/>
  <c r="L18" i="6"/>
  <c r="I18" i="6"/>
  <c r="G18" i="6"/>
  <c r="J18" i="6"/>
  <c r="R18" i="6"/>
  <c r="P18" i="6"/>
  <c r="F18" i="6"/>
  <c r="D121" i="7"/>
  <c r="R121" i="7" s="1"/>
  <c r="S121" i="6"/>
  <c r="G121" i="6"/>
  <c r="R121" i="6"/>
  <c r="F121" i="6"/>
  <c r="M121" i="6"/>
  <c r="L121" i="6"/>
  <c r="J121" i="6"/>
  <c r="I121" i="6"/>
  <c r="Y2" i="3"/>
  <c r="AS2" i="3"/>
  <c r="BP42" i="3"/>
  <c r="BT49" i="3"/>
  <c r="BR56" i="3"/>
  <c r="BP57" i="3"/>
  <c r="BS60" i="3"/>
  <c r="BP60" i="3"/>
  <c r="BR60" i="3"/>
  <c r="BQ60" i="3"/>
  <c r="BN65" i="3"/>
  <c r="BP65" i="3"/>
  <c r="BQ70" i="3"/>
  <c r="BR70" i="3"/>
  <c r="BN70" i="3"/>
  <c r="BT70" i="3"/>
  <c r="BN74" i="3"/>
  <c r="BN77" i="3"/>
  <c r="BP77" i="3"/>
  <c r="BQ82" i="3"/>
  <c r="BR82" i="3"/>
  <c r="BN82" i="3"/>
  <c r="BT82" i="3"/>
  <c r="BN86" i="3"/>
  <c r="BN89" i="3"/>
  <c r="BP89" i="3"/>
  <c r="BQ94" i="3"/>
  <c r="BR94" i="3"/>
  <c r="BN94" i="3"/>
  <c r="BT94" i="3"/>
  <c r="BN98" i="3"/>
  <c r="BN101" i="3"/>
  <c r="BP101" i="3"/>
  <c r="BQ106" i="3"/>
  <c r="BR106" i="3"/>
  <c r="BN106" i="3"/>
  <c r="BT106" i="3"/>
  <c r="BN110" i="3"/>
  <c r="BN113" i="3"/>
  <c r="BL113" i="3" s="1"/>
  <c r="BP113" i="3"/>
  <c r="BT120" i="3"/>
  <c r="BP130" i="3"/>
  <c r="BR137" i="3"/>
  <c r="BP138" i="3"/>
  <c r="BN143" i="3"/>
  <c r="BT143" i="3"/>
  <c r="BR145" i="3"/>
  <c r="BP149" i="3"/>
  <c r="BT156" i="3"/>
  <c r="BP156" i="3"/>
  <c r="BO156" i="3"/>
  <c r="BN156" i="3"/>
  <c r="BT161" i="3"/>
  <c r="BR161" i="3"/>
  <c r="BP161" i="3"/>
  <c r="BS161" i="3"/>
  <c r="BN161" i="3"/>
  <c r="BQ163" i="3"/>
  <c r="BP165" i="3"/>
  <c r="BN172" i="3"/>
  <c r="D107" i="7"/>
  <c r="P107" i="6"/>
  <c r="R107" i="6"/>
  <c r="J107" i="6"/>
  <c r="I107" i="6"/>
  <c r="G107" i="6"/>
  <c r="S107" i="6"/>
  <c r="F107" i="6"/>
  <c r="M107" i="6"/>
  <c r="L107" i="6"/>
  <c r="O107" i="6"/>
  <c r="M146" i="6"/>
  <c r="L146" i="6"/>
  <c r="J146" i="6"/>
  <c r="R146" i="6"/>
  <c r="P146" i="6"/>
  <c r="D146" i="7"/>
  <c r="O146" i="6"/>
  <c r="S146" i="6"/>
  <c r="I146" i="6"/>
  <c r="F146" i="6"/>
  <c r="G146" i="6"/>
  <c r="M71" i="6"/>
  <c r="BN155" i="3"/>
  <c r="BN180" i="3"/>
  <c r="BN184" i="3"/>
  <c r="BN182" i="3"/>
  <c r="BN150" i="3"/>
  <c r="BN136" i="3"/>
  <c r="BL136" i="3" s="1"/>
  <c r="BN187" i="3"/>
  <c r="BN178" i="3"/>
  <c r="BN56" i="3"/>
  <c r="BN44" i="3"/>
  <c r="BN189" i="3"/>
  <c r="BN171" i="3"/>
  <c r="BN114" i="3"/>
  <c r="BN108" i="3"/>
  <c r="BN102" i="3"/>
  <c r="BN96" i="3"/>
  <c r="BN90" i="3"/>
  <c r="BN84" i="3"/>
  <c r="BN78" i="3"/>
  <c r="BN72" i="3"/>
  <c r="BN66" i="3"/>
  <c r="BN144" i="3"/>
  <c r="BN50" i="3"/>
  <c r="BN194" i="3"/>
  <c r="BN111" i="3"/>
  <c r="BN105" i="3"/>
  <c r="BN99" i="3"/>
  <c r="BN93" i="3"/>
  <c r="BN87" i="3"/>
  <c r="BN81" i="3"/>
  <c r="BN75" i="3"/>
  <c r="BN69" i="3"/>
  <c r="BN192" i="3"/>
  <c r="BN174" i="3"/>
  <c r="BN54" i="3"/>
  <c r="I11" i="6"/>
  <c r="S11" i="6"/>
  <c r="G11" i="6"/>
  <c r="R11" i="6"/>
  <c r="F11" i="6"/>
  <c r="M11" i="6"/>
  <c r="L11" i="6"/>
  <c r="J11" i="6"/>
  <c r="O11" i="6"/>
  <c r="BN7" i="3"/>
  <c r="BT46" i="3"/>
  <c r="BN165" i="3"/>
  <c r="V10" i="7"/>
  <c r="J10" i="7"/>
  <c r="E10" i="7"/>
  <c r="R10" i="7"/>
  <c r="N10" i="7"/>
  <c r="BP36" i="3"/>
  <c r="BP51" i="3"/>
  <c r="BT74" i="3"/>
  <c r="BT110" i="3"/>
  <c r="D83" i="7"/>
  <c r="P83" i="6"/>
  <c r="R83" i="6"/>
  <c r="O83" i="6"/>
  <c r="M83" i="6"/>
  <c r="L83" i="6"/>
  <c r="J83" i="6"/>
  <c r="G83" i="6"/>
  <c r="F83" i="6"/>
  <c r="S83" i="6"/>
  <c r="I83" i="6"/>
  <c r="BQ6" i="3"/>
  <c r="BN34" i="3"/>
  <c r="BR35" i="3"/>
  <c r="BR64" i="3"/>
  <c r="BN64" i="3"/>
  <c r="BT64" i="3"/>
  <c r="BT147" i="3"/>
  <c r="BR147" i="3"/>
  <c r="BQ147" i="3"/>
  <c r="BN153" i="3"/>
  <c r="BP169" i="3"/>
  <c r="D166" i="7"/>
  <c r="M166" i="6"/>
  <c r="L166" i="6"/>
  <c r="J166" i="6"/>
  <c r="I166" i="6"/>
  <c r="G166" i="6"/>
  <c r="F166" i="6"/>
  <c r="P166" i="6"/>
  <c r="O166" i="6"/>
  <c r="S166" i="6"/>
  <c r="R166" i="6"/>
  <c r="BR18" i="3"/>
  <c r="BN52" i="3"/>
  <c r="BR55" i="3"/>
  <c r="BS63" i="3"/>
  <c r="BR63" i="3"/>
  <c r="BP63" i="3"/>
  <c r="BN83" i="3"/>
  <c r="BP107" i="3"/>
  <c r="BR156" i="3"/>
  <c r="D190" i="8"/>
  <c r="E190" i="8" s="1"/>
  <c r="C190" i="8"/>
  <c r="BN11" i="3"/>
  <c r="BR13" i="3"/>
  <c r="BR19" i="3"/>
  <c r="BT23" i="3"/>
  <c r="BR31" i="3"/>
  <c r="BP34" i="3"/>
  <c r="BT54" i="3"/>
  <c r="BR54" i="3"/>
  <c r="BP76" i="3"/>
  <c r="BP88" i="3"/>
  <c r="BP92" i="3"/>
  <c r="BQ97" i="3"/>
  <c r="BN97" i="3"/>
  <c r="BT97" i="3"/>
  <c r="BP100" i="3"/>
  <c r="BQ109" i="3"/>
  <c r="BN109" i="3"/>
  <c r="BT109" i="3"/>
  <c r="BP112" i="3"/>
  <c r="BT129" i="3"/>
  <c r="BT186" i="3"/>
  <c r="BR186" i="3"/>
  <c r="BP186" i="3"/>
  <c r="D159" i="7"/>
  <c r="S159" i="6"/>
  <c r="G159" i="6"/>
  <c r="R159" i="6"/>
  <c r="F159" i="6"/>
  <c r="P159" i="6"/>
  <c r="I159" i="6"/>
  <c r="O159" i="6"/>
  <c r="J159" i="6"/>
  <c r="M159" i="6"/>
  <c r="L159" i="6"/>
  <c r="BT6" i="3"/>
  <c r="BT18" i="3"/>
  <c r="BQ38" i="3"/>
  <c r="BR66" i="3"/>
  <c r="BR69" i="3"/>
  <c r="BR81" i="3"/>
  <c r="BR83" i="3"/>
  <c r="BR90" i="3"/>
  <c r="BR102" i="3"/>
  <c r="BR107" i="3"/>
  <c r="BP109" i="3"/>
  <c r="BR114" i="3"/>
  <c r="BN140" i="3"/>
  <c r="BR162" i="3"/>
  <c r="BP162" i="3"/>
  <c r="BS162" i="3"/>
  <c r="BQ162" i="3"/>
  <c r="BT162" i="3"/>
  <c r="BN179" i="3"/>
  <c r="D143" i="7"/>
  <c r="S143" i="6"/>
  <c r="G143" i="6"/>
  <c r="R143" i="6"/>
  <c r="F143" i="6"/>
  <c r="P143" i="6"/>
  <c r="I143" i="6"/>
  <c r="M143" i="6"/>
  <c r="L143" i="6"/>
  <c r="O143" i="6"/>
  <c r="J143" i="6"/>
  <c r="D147" i="7"/>
  <c r="S147" i="6"/>
  <c r="G147" i="6"/>
  <c r="R147" i="6"/>
  <c r="F147" i="6"/>
  <c r="P147" i="6"/>
  <c r="O147" i="6"/>
  <c r="M147" i="6"/>
  <c r="L147" i="6"/>
  <c r="J147" i="6"/>
  <c r="I147" i="6"/>
  <c r="AQ2" i="3"/>
  <c r="BR4" i="3"/>
  <c r="BR10" i="3"/>
  <c r="BR21" i="3"/>
  <c r="BP66" i="3"/>
  <c r="BP78" i="3"/>
  <c r="BP90" i="3"/>
  <c r="BT95" i="3"/>
  <c r="BP102" i="3"/>
  <c r="BT104" i="3"/>
  <c r="BP114" i="3"/>
  <c r="BN186" i="3"/>
  <c r="D158" i="7"/>
  <c r="M158" i="6"/>
  <c r="L158" i="6"/>
  <c r="J158" i="6"/>
  <c r="I158" i="6"/>
  <c r="G158" i="6"/>
  <c r="F158" i="6"/>
  <c r="S158" i="6"/>
  <c r="R158" i="6"/>
  <c r="O158" i="6"/>
  <c r="BT4" i="3"/>
  <c r="BT10" i="3"/>
  <c r="BT16" i="3"/>
  <c r="BN27" i="3"/>
  <c r="BT27" i="3"/>
  <c r="BR27" i="3"/>
  <c r="BP27" i="3"/>
  <c r="BN39" i="3"/>
  <c r="BR39" i="3"/>
  <c r="BT39" i="3"/>
  <c r="BP43" i="3"/>
  <c r="AD2" i="3"/>
  <c r="AT2" i="3"/>
  <c r="BQ2" i="3"/>
  <c r="BP3" i="3"/>
  <c r="BP9" i="3"/>
  <c r="BQ14" i="3"/>
  <c r="BP15" i="3"/>
  <c r="BQ20" i="3"/>
  <c r="BR25" i="3"/>
  <c r="BQ27" i="3"/>
  <c r="BP32" i="3"/>
  <c r="BR37" i="3"/>
  <c r="BQ43" i="3"/>
  <c r="BN45" i="3"/>
  <c r="BT45" i="3"/>
  <c r="BN49" i="3"/>
  <c r="BQ57" i="3"/>
  <c r="BP59" i="3"/>
  <c r="BP62" i="3"/>
  <c r="BT63" i="3"/>
  <c r="BQ65" i="3"/>
  <c r="BQ67" i="3"/>
  <c r="BN67" i="3"/>
  <c r="BT67" i="3"/>
  <c r="BS67" i="3"/>
  <c r="BP70" i="3"/>
  <c r="BQ74" i="3"/>
  <c r="BP74" i="3"/>
  <c r="BN79" i="3"/>
  <c r="BT79" i="3"/>
  <c r="BP82" i="3"/>
  <c r="BO86" i="3"/>
  <c r="BP86" i="3"/>
  <c r="BQ89" i="3"/>
  <c r="BN91" i="3"/>
  <c r="BT91" i="3"/>
  <c r="BP94" i="3"/>
  <c r="BQ98" i="3"/>
  <c r="BP98" i="3"/>
  <c r="BQ103" i="3"/>
  <c r="BN103" i="3"/>
  <c r="BT103" i="3"/>
  <c r="BP106" i="3"/>
  <c r="BP110" i="3"/>
  <c r="BQ113" i="3"/>
  <c r="BR115" i="3"/>
  <c r="BN115" i="3"/>
  <c r="BT115" i="3"/>
  <c r="BQ120" i="3"/>
  <c r="BR120" i="3"/>
  <c r="BP120" i="3"/>
  <c r="BR123" i="3"/>
  <c r="BQ125" i="3"/>
  <c r="BP125" i="3"/>
  <c r="BR125" i="3"/>
  <c r="BN125" i="3"/>
  <c r="BT125" i="3"/>
  <c r="BR138" i="3"/>
  <c r="BQ142" i="3"/>
  <c r="BT142" i="3"/>
  <c r="BR142" i="3"/>
  <c r="BP142" i="3"/>
  <c r="BN142" i="3"/>
  <c r="BS145" i="3"/>
  <c r="BP146" i="3"/>
  <c r="BP148" i="3"/>
  <c r="BT158" i="3"/>
  <c r="BP158" i="3"/>
  <c r="BR158" i="3"/>
  <c r="BQ158" i="3"/>
  <c r="BN158" i="3"/>
  <c r="BN162" i="3"/>
  <c r="BN168" i="3"/>
  <c r="BN181" i="3"/>
  <c r="BN185" i="3"/>
  <c r="O22" i="6"/>
  <c r="M22" i="6"/>
  <c r="L22" i="6"/>
  <c r="P22" i="6"/>
  <c r="I22" i="6"/>
  <c r="S22" i="6"/>
  <c r="J22" i="6"/>
  <c r="G22" i="6"/>
  <c r="F22" i="6"/>
  <c r="P11" i="6"/>
  <c r="O10" i="6"/>
  <c r="M10" i="6"/>
  <c r="L10" i="6"/>
  <c r="P10" i="6"/>
  <c r="I10" i="6"/>
  <c r="J10" i="6"/>
  <c r="G10" i="6"/>
  <c r="F10" i="6"/>
  <c r="S10" i="6"/>
  <c r="R10" i="6"/>
  <c r="O26" i="6"/>
  <c r="M26" i="6"/>
  <c r="L26" i="6"/>
  <c r="S26" i="6"/>
  <c r="R26" i="6"/>
  <c r="P26" i="6"/>
  <c r="J26" i="6"/>
  <c r="G26" i="6"/>
  <c r="F26" i="6"/>
  <c r="BN21" i="3"/>
  <c r="BQ124" i="3"/>
  <c r="BR124" i="3"/>
  <c r="BN124" i="3"/>
  <c r="BT127" i="3"/>
  <c r="BT133" i="3"/>
  <c r="BT192" i="3"/>
  <c r="BT144" i="3"/>
  <c r="BT182" i="3"/>
  <c r="BT168" i="3"/>
  <c r="BT155" i="3"/>
  <c r="BT3" i="3"/>
  <c r="BT5" i="3"/>
  <c r="BT7" i="3"/>
  <c r="BT9" i="3"/>
  <c r="BT11" i="3"/>
  <c r="BT13" i="3"/>
  <c r="BT15" i="3"/>
  <c r="BT17" i="3"/>
  <c r="BT19" i="3"/>
  <c r="BT22" i="3"/>
  <c r="BT34" i="3"/>
  <c r="BT44" i="3"/>
  <c r="BN47" i="3"/>
  <c r="BT50" i="3"/>
  <c r="BN53" i="3"/>
  <c r="BQ53" i="3"/>
  <c r="BT56" i="3"/>
  <c r="BT62" i="3"/>
  <c r="BT66" i="3"/>
  <c r="BT72" i="3"/>
  <c r="BT78" i="3"/>
  <c r="BT84" i="3"/>
  <c r="BT90" i="3"/>
  <c r="BS93" i="3"/>
  <c r="BT96" i="3"/>
  <c r="BT102" i="3"/>
  <c r="BT108" i="3"/>
  <c r="BT114" i="3"/>
  <c r="BQ140" i="3"/>
  <c r="BT141" i="3"/>
  <c r="BT176" i="3"/>
  <c r="BT177" i="3"/>
  <c r="BP185" i="3"/>
  <c r="BT185" i="3"/>
  <c r="BR185" i="3"/>
  <c r="L39" i="6"/>
  <c r="I39" i="6"/>
  <c r="O39" i="6"/>
  <c r="M39" i="6"/>
  <c r="S39" i="6"/>
  <c r="F39" i="6"/>
  <c r="G39" i="6"/>
  <c r="J39" i="6"/>
  <c r="L55" i="6"/>
  <c r="I55" i="6"/>
  <c r="D55" i="7"/>
  <c r="S55" i="6"/>
  <c r="R55" i="6"/>
  <c r="P55" i="6"/>
  <c r="G55" i="6"/>
  <c r="F55" i="6"/>
  <c r="M55" i="6"/>
  <c r="J55" i="6"/>
  <c r="O55" i="6"/>
  <c r="D85" i="7"/>
  <c r="P85" i="6"/>
  <c r="G85" i="6"/>
  <c r="R85" i="6"/>
  <c r="L85" i="6"/>
  <c r="J85" i="6"/>
  <c r="I85" i="6"/>
  <c r="S85" i="6"/>
  <c r="O85" i="6"/>
  <c r="M85" i="6"/>
  <c r="F85" i="6"/>
  <c r="D119" i="7"/>
  <c r="S119" i="6"/>
  <c r="G119" i="6"/>
  <c r="R119" i="6"/>
  <c r="F119" i="6"/>
  <c r="P119" i="6"/>
  <c r="I119" i="6"/>
  <c r="M119" i="6"/>
  <c r="L119" i="6"/>
  <c r="J119" i="6"/>
  <c r="O119" i="6"/>
  <c r="D145" i="7"/>
  <c r="S145" i="6"/>
  <c r="G145" i="6"/>
  <c r="R145" i="6"/>
  <c r="F145" i="6"/>
  <c r="P145" i="6"/>
  <c r="O145" i="6"/>
  <c r="M145" i="6"/>
  <c r="L145" i="6"/>
  <c r="J145" i="6"/>
  <c r="I145" i="6"/>
  <c r="V9" i="7"/>
  <c r="J9" i="7"/>
  <c r="N9" i="7"/>
  <c r="BT149" i="3"/>
  <c r="BR149" i="3"/>
  <c r="BN191" i="3"/>
  <c r="BN33" i="3"/>
  <c r="BR121" i="3"/>
  <c r="BQ121" i="3"/>
  <c r="BN121" i="3"/>
  <c r="BT121" i="3"/>
  <c r="BR130" i="3"/>
  <c r="BN130" i="3"/>
  <c r="BR139" i="3"/>
  <c r="BP139" i="3"/>
  <c r="D74" i="7"/>
  <c r="J74" i="6"/>
  <c r="I74" i="6"/>
  <c r="S74" i="6"/>
  <c r="F74" i="6"/>
  <c r="M74" i="6"/>
  <c r="L74" i="6"/>
  <c r="P74" i="6"/>
  <c r="O74" i="6"/>
  <c r="G74" i="6"/>
  <c r="R74" i="6"/>
  <c r="BU1" i="3"/>
  <c r="BU80" i="3" s="1"/>
  <c r="BN23" i="3"/>
  <c r="BN35" i="3"/>
  <c r="BP44" i="3"/>
  <c r="BR47" i="3"/>
  <c r="BP50" i="3"/>
  <c r="BR53" i="3"/>
  <c r="BP56" i="3"/>
  <c r="BT148" i="3"/>
  <c r="BR148" i="3"/>
  <c r="BN148" i="3"/>
  <c r="BT173" i="3"/>
  <c r="BR173" i="3"/>
  <c r="BP173" i="3"/>
  <c r="BN173" i="3"/>
  <c r="R38" i="6"/>
  <c r="F38" i="6"/>
  <c r="O38" i="6"/>
  <c r="S38" i="6"/>
  <c r="P38" i="6"/>
  <c r="G38" i="6"/>
  <c r="M38" i="6"/>
  <c r="L38" i="6"/>
  <c r="J38" i="6"/>
  <c r="R54" i="6"/>
  <c r="F54" i="6"/>
  <c r="D54" i="7"/>
  <c r="O54" i="6"/>
  <c r="I54" i="6"/>
  <c r="G54" i="6"/>
  <c r="J54" i="6"/>
  <c r="L54" i="6"/>
  <c r="M54" i="6"/>
  <c r="D90" i="7"/>
  <c r="J90" i="6"/>
  <c r="I90" i="6"/>
  <c r="S90" i="6"/>
  <c r="F90" i="6"/>
  <c r="M90" i="6"/>
  <c r="L90" i="6"/>
  <c r="R90" i="6"/>
  <c r="P90" i="6"/>
  <c r="G90" i="6"/>
  <c r="O90" i="6"/>
  <c r="P109" i="6"/>
  <c r="G109" i="6"/>
  <c r="R109" i="6"/>
  <c r="D109" i="7"/>
  <c r="S109" i="6"/>
  <c r="O109" i="6"/>
  <c r="M109" i="6"/>
  <c r="I109" i="6"/>
  <c r="F109" i="6"/>
  <c r="BQ171" i="3"/>
  <c r="D110" i="7"/>
  <c r="J110" i="6"/>
  <c r="P110" i="6"/>
  <c r="O110" i="6"/>
  <c r="M110" i="6"/>
  <c r="R110" i="6"/>
  <c r="L110" i="6"/>
  <c r="S110" i="6"/>
  <c r="G110" i="6"/>
  <c r="F110" i="6"/>
  <c r="V30" i="7"/>
  <c r="J30" i="7"/>
  <c r="N30" i="7"/>
  <c r="R30" i="7"/>
  <c r="E30" i="7"/>
  <c r="D178" i="8"/>
  <c r="E178" i="8" s="1"/>
  <c r="C178" i="8"/>
  <c r="D186" i="8"/>
  <c r="E186" i="8" s="1"/>
  <c r="C186" i="8"/>
  <c r="BQ118" i="3"/>
  <c r="BR118" i="3"/>
  <c r="BN118" i="3"/>
  <c r="BR127" i="3"/>
  <c r="BN127" i="3"/>
  <c r="BR133" i="3"/>
  <c r="BQ133" i="3"/>
  <c r="BN133" i="3"/>
  <c r="BU11" i="3"/>
  <c r="BT24" i="3"/>
  <c r="BT36" i="3"/>
  <c r="BQ44" i="3"/>
  <c r="BQ50" i="3"/>
  <c r="BN141" i="3"/>
  <c r="BN149" i="3"/>
  <c r="BT169" i="3"/>
  <c r="BR169" i="3"/>
  <c r="BT170" i="3"/>
  <c r="BN170" i="3"/>
  <c r="O30" i="6"/>
  <c r="M30" i="6"/>
  <c r="L30" i="6"/>
  <c r="I30" i="6"/>
  <c r="G30" i="6"/>
  <c r="S30" i="6"/>
  <c r="P30" i="6"/>
  <c r="J30" i="6"/>
  <c r="F30" i="6"/>
  <c r="D167" i="7"/>
  <c r="S167" i="6"/>
  <c r="G167" i="6"/>
  <c r="R167" i="6"/>
  <c r="F167" i="6"/>
  <c r="P167" i="6"/>
  <c r="I167" i="6"/>
  <c r="M167" i="6"/>
  <c r="L167" i="6"/>
  <c r="O167" i="6"/>
  <c r="J167" i="6"/>
  <c r="BN59" i="3"/>
  <c r="BT136" i="3"/>
  <c r="BR136" i="3"/>
  <c r="BT163" i="3"/>
  <c r="BP171" i="3"/>
  <c r="BP179" i="3"/>
  <c r="BT179" i="3"/>
  <c r="BN183" i="3"/>
  <c r="D150" i="7"/>
  <c r="M150" i="6"/>
  <c r="L150" i="6"/>
  <c r="J150" i="6"/>
  <c r="I150" i="6"/>
  <c r="G150" i="6"/>
  <c r="F150" i="6"/>
  <c r="S150" i="6"/>
  <c r="R150" i="6"/>
  <c r="D162" i="7"/>
  <c r="M162" i="6"/>
  <c r="L162" i="6"/>
  <c r="J162" i="6"/>
  <c r="R162" i="6"/>
  <c r="P162" i="6"/>
  <c r="O162" i="6"/>
  <c r="I162" i="6"/>
  <c r="G162" i="6"/>
  <c r="S162" i="6"/>
  <c r="BT60" i="3"/>
  <c r="BQ66" i="3"/>
  <c r="BT69" i="3"/>
  <c r="BT75" i="3"/>
  <c r="BQ78" i="3"/>
  <c r="BO78" i="3"/>
  <c r="BT81" i="3"/>
  <c r="BT87" i="3"/>
  <c r="BQ90" i="3"/>
  <c r="BT93" i="3"/>
  <c r="BT99" i="3"/>
  <c r="BQ102" i="3"/>
  <c r="BT105" i="3"/>
  <c r="BT111" i="3"/>
  <c r="BQ114" i="3"/>
  <c r="BR157" i="3"/>
  <c r="BQ157" i="3"/>
  <c r="BP157" i="3"/>
  <c r="BT160" i="3"/>
  <c r="BR160" i="3"/>
  <c r="BP160" i="3"/>
  <c r="BN160" i="3"/>
  <c r="BR180" i="3"/>
  <c r="BT194" i="3"/>
  <c r="BQ194" i="3"/>
  <c r="D82" i="7"/>
  <c r="J82" i="6"/>
  <c r="I82" i="6"/>
  <c r="S82" i="6"/>
  <c r="F82" i="6"/>
  <c r="R82" i="6"/>
  <c r="P82" i="6"/>
  <c r="O82" i="6"/>
  <c r="M82" i="6"/>
  <c r="L82" i="6"/>
  <c r="D106" i="7"/>
  <c r="J106" i="6"/>
  <c r="I106" i="6"/>
  <c r="S106" i="6"/>
  <c r="F106" i="6"/>
  <c r="M106" i="6"/>
  <c r="L106" i="6"/>
  <c r="R106" i="6"/>
  <c r="O106" i="6"/>
  <c r="G106" i="6"/>
  <c r="D118" i="7"/>
  <c r="M118" i="6"/>
  <c r="L118" i="6"/>
  <c r="J118" i="6"/>
  <c r="I118" i="6"/>
  <c r="F118" i="6"/>
  <c r="P118" i="6"/>
  <c r="O118" i="6"/>
  <c r="S118" i="6"/>
  <c r="G118" i="6"/>
  <c r="BT171" i="3"/>
  <c r="BR171" i="3"/>
  <c r="BR174" i="3"/>
  <c r="BP174" i="3"/>
  <c r="BR178" i="3"/>
  <c r="P111" i="6"/>
  <c r="D111" i="7"/>
  <c r="J111" i="6"/>
  <c r="M111" i="6"/>
  <c r="L111" i="6"/>
  <c r="S111" i="6"/>
  <c r="R111" i="6"/>
  <c r="O111" i="6"/>
  <c r="I111" i="6"/>
  <c r="G111" i="6"/>
  <c r="F111" i="6"/>
  <c r="D123" i="7"/>
  <c r="R123" i="7" s="1"/>
  <c r="S123" i="6"/>
  <c r="G123" i="6"/>
  <c r="R123" i="6"/>
  <c r="F123" i="6"/>
  <c r="M123" i="6"/>
  <c r="L123" i="6"/>
  <c r="I123" i="6"/>
  <c r="J123" i="6"/>
  <c r="D131" i="7"/>
  <c r="S131" i="6"/>
  <c r="G131" i="6"/>
  <c r="R131" i="6"/>
  <c r="F131" i="6"/>
  <c r="P131" i="6"/>
  <c r="O131" i="6"/>
  <c r="M131" i="6"/>
  <c r="L131" i="6"/>
  <c r="J131" i="6"/>
  <c r="I131" i="6"/>
  <c r="BR154" i="3"/>
  <c r="BN166" i="3"/>
  <c r="BT166" i="3"/>
  <c r="BQ175" i="3"/>
  <c r="BP175" i="3"/>
  <c r="BP181" i="3"/>
  <c r="BQ184" i="3"/>
  <c r="BR187" i="3"/>
  <c r="BP187" i="3"/>
  <c r="BT187" i="3"/>
  <c r="I25" i="6"/>
  <c r="S25" i="6"/>
  <c r="G25" i="6"/>
  <c r="R25" i="6"/>
  <c r="F25" i="6"/>
  <c r="O25" i="6"/>
  <c r="M25" i="6"/>
  <c r="L25" i="6"/>
  <c r="O34" i="6"/>
  <c r="M34" i="6"/>
  <c r="L34" i="6"/>
  <c r="P34" i="6"/>
  <c r="I34" i="6"/>
  <c r="J34" i="6"/>
  <c r="I35" i="6"/>
  <c r="S35" i="6"/>
  <c r="G35" i="6"/>
  <c r="R35" i="6"/>
  <c r="F35" i="6"/>
  <c r="M35" i="6"/>
  <c r="L35" i="6"/>
  <c r="P35" i="6"/>
  <c r="O35" i="6"/>
  <c r="L59" i="6"/>
  <c r="I59" i="6"/>
  <c r="P59" i="6"/>
  <c r="O59" i="6"/>
  <c r="S59" i="6"/>
  <c r="R59" i="6"/>
  <c r="M59" i="6"/>
  <c r="J59" i="6"/>
  <c r="D70" i="7"/>
  <c r="J70" i="6"/>
  <c r="P70" i="6"/>
  <c r="O70" i="6"/>
  <c r="M70" i="6"/>
  <c r="G70" i="6"/>
  <c r="F70" i="6"/>
  <c r="R70" i="6"/>
  <c r="L70" i="6"/>
  <c r="S70" i="6"/>
  <c r="D87" i="7"/>
  <c r="P87" i="6"/>
  <c r="J87" i="6"/>
  <c r="G87" i="6"/>
  <c r="F87" i="6"/>
  <c r="S87" i="6"/>
  <c r="R87" i="6"/>
  <c r="O87" i="6"/>
  <c r="M87" i="6"/>
  <c r="N141" i="7"/>
  <c r="V141" i="7"/>
  <c r="E141" i="7"/>
  <c r="J141" i="7"/>
  <c r="R141" i="7"/>
  <c r="D157" i="7"/>
  <c r="S157" i="6"/>
  <c r="G157" i="6"/>
  <c r="R157" i="6"/>
  <c r="F157" i="6"/>
  <c r="P157" i="6"/>
  <c r="L157" i="6"/>
  <c r="J157" i="6"/>
  <c r="I157" i="6"/>
  <c r="O157" i="6"/>
  <c r="M157" i="6"/>
  <c r="I70" i="6"/>
  <c r="V12" i="7"/>
  <c r="J12" i="7"/>
  <c r="N12" i="7"/>
  <c r="R12" i="7"/>
  <c r="BR150" i="3"/>
  <c r="BP150" i="3"/>
  <c r="BT159" i="3"/>
  <c r="BQ177" i="3"/>
  <c r="BP177" i="3"/>
  <c r="BN177" i="3"/>
  <c r="BT189" i="3"/>
  <c r="D58" i="7"/>
  <c r="R58" i="6"/>
  <c r="F58" i="6"/>
  <c r="O58" i="6"/>
  <c r="G58" i="6"/>
  <c r="S58" i="6"/>
  <c r="P58" i="6"/>
  <c r="M58" i="6"/>
  <c r="L58" i="6"/>
  <c r="J58" i="6"/>
  <c r="J86" i="6"/>
  <c r="P86" i="6"/>
  <c r="O86" i="6"/>
  <c r="D86" i="7"/>
  <c r="M86" i="6"/>
  <c r="G86" i="6"/>
  <c r="F86" i="6"/>
  <c r="S86" i="6"/>
  <c r="R86" i="6"/>
  <c r="L86" i="6"/>
  <c r="D95" i="7"/>
  <c r="P95" i="6"/>
  <c r="J95" i="6"/>
  <c r="M95" i="6"/>
  <c r="L95" i="6"/>
  <c r="S95" i="6"/>
  <c r="R95" i="6"/>
  <c r="I86" i="6"/>
  <c r="O95" i="6"/>
  <c r="BN154" i="3"/>
  <c r="BT154" i="3"/>
  <c r="BR163" i="3"/>
  <c r="BP163" i="3"/>
  <c r="I31" i="6"/>
  <c r="S31" i="6"/>
  <c r="G31" i="6"/>
  <c r="R31" i="6"/>
  <c r="F31" i="6"/>
  <c r="P31" i="6"/>
  <c r="O31" i="6"/>
  <c r="M31" i="6"/>
  <c r="D78" i="7"/>
  <c r="J78" i="6"/>
  <c r="P78" i="6"/>
  <c r="O78" i="6"/>
  <c r="M78" i="6"/>
  <c r="R78" i="6"/>
  <c r="L78" i="6"/>
  <c r="S78" i="6"/>
  <c r="I78" i="6"/>
  <c r="G78" i="6"/>
  <c r="D94" i="7"/>
  <c r="J94" i="6"/>
  <c r="P94" i="6"/>
  <c r="O94" i="6"/>
  <c r="M94" i="6"/>
  <c r="R94" i="6"/>
  <c r="L94" i="6"/>
  <c r="S94" i="6"/>
  <c r="D155" i="7"/>
  <c r="S155" i="6"/>
  <c r="G155" i="6"/>
  <c r="R155" i="6"/>
  <c r="F155" i="6"/>
  <c r="P155" i="6"/>
  <c r="O155" i="6"/>
  <c r="M155" i="6"/>
  <c r="L155" i="6"/>
  <c r="J155" i="6"/>
  <c r="I155" i="6"/>
  <c r="BO155" i="3"/>
  <c r="I19" i="6"/>
  <c r="S19" i="6"/>
  <c r="G19" i="6"/>
  <c r="R19" i="6"/>
  <c r="F19" i="6"/>
  <c r="J19" i="6"/>
  <c r="I23" i="6"/>
  <c r="S23" i="6"/>
  <c r="G23" i="6"/>
  <c r="R23" i="6"/>
  <c r="F23" i="6"/>
  <c r="M23" i="6"/>
  <c r="L23" i="6"/>
  <c r="L49" i="6"/>
  <c r="D49" i="7"/>
  <c r="I49" i="6"/>
  <c r="P49" i="6"/>
  <c r="O49" i="6"/>
  <c r="M49" i="6"/>
  <c r="S49" i="6"/>
  <c r="R50" i="6"/>
  <c r="F50" i="6"/>
  <c r="O50" i="6"/>
  <c r="D50" i="7"/>
  <c r="J50" i="6"/>
  <c r="I50" i="6"/>
  <c r="M50" i="6"/>
  <c r="L50" i="6"/>
  <c r="L51" i="6"/>
  <c r="I51" i="6"/>
  <c r="G51" i="6"/>
  <c r="F51" i="6"/>
  <c r="D51" i="7"/>
  <c r="S51" i="6"/>
  <c r="R51" i="6"/>
  <c r="O51" i="6"/>
  <c r="M51" i="6"/>
  <c r="J51" i="6"/>
  <c r="P75" i="6"/>
  <c r="R75" i="6"/>
  <c r="D75" i="7"/>
  <c r="J75" i="6"/>
  <c r="I75" i="6"/>
  <c r="G75" i="6"/>
  <c r="O75" i="6"/>
  <c r="L75" i="6"/>
  <c r="F75" i="6"/>
  <c r="D114" i="7"/>
  <c r="M114" i="6"/>
  <c r="L114" i="6"/>
  <c r="J114" i="6"/>
  <c r="R114" i="6"/>
  <c r="O114" i="6"/>
  <c r="I114" i="6"/>
  <c r="G114" i="6"/>
  <c r="F114" i="6"/>
  <c r="D142" i="7"/>
  <c r="M142" i="6"/>
  <c r="L142" i="6"/>
  <c r="J142" i="6"/>
  <c r="I142" i="6"/>
  <c r="G142" i="6"/>
  <c r="F142" i="6"/>
  <c r="P142" i="6"/>
  <c r="O142" i="6"/>
  <c r="S142" i="6"/>
  <c r="R142" i="6"/>
  <c r="O23" i="6"/>
  <c r="R49" i="6"/>
  <c r="T60" i="7"/>
  <c r="S60" i="7"/>
  <c r="U60" i="7"/>
  <c r="BN193" i="3"/>
  <c r="D2" i="7"/>
  <c r="O2" i="6"/>
  <c r="M2" i="6"/>
  <c r="L2" i="6"/>
  <c r="S2" i="6"/>
  <c r="R2" i="6"/>
  <c r="P2" i="6"/>
  <c r="J2" i="6"/>
  <c r="I3" i="6"/>
  <c r="S3" i="6"/>
  <c r="G3" i="6"/>
  <c r="R3" i="6"/>
  <c r="F3" i="6"/>
  <c r="P3" i="6"/>
  <c r="O3" i="6"/>
  <c r="M3" i="6"/>
  <c r="O6" i="6"/>
  <c r="M6" i="6"/>
  <c r="L6" i="6"/>
  <c r="I6" i="6"/>
  <c r="G6" i="6"/>
  <c r="R6" i="6"/>
  <c r="I7" i="6"/>
  <c r="S7" i="6"/>
  <c r="G7" i="6"/>
  <c r="R7" i="6"/>
  <c r="F7" i="6"/>
  <c r="O7" i="6"/>
  <c r="L7" i="6"/>
  <c r="I13" i="6"/>
  <c r="S13" i="6"/>
  <c r="G13" i="6"/>
  <c r="R13" i="6"/>
  <c r="F13" i="6"/>
  <c r="J13" i="6"/>
  <c r="O14" i="6"/>
  <c r="M14" i="6"/>
  <c r="L14" i="6"/>
  <c r="S14" i="6"/>
  <c r="R14" i="6"/>
  <c r="P14" i="6"/>
  <c r="G14" i="6"/>
  <c r="I15" i="6"/>
  <c r="S15" i="6"/>
  <c r="G15" i="6"/>
  <c r="R15" i="6"/>
  <c r="F15" i="6"/>
  <c r="P15" i="6"/>
  <c r="O15" i="6"/>
  <c r="M15" i="6"/>
  <c r="J15" i="6"/>
  <c r="L37" i="6"/>
  <c r="I37" i="6"/>
  <c r="G37" i="6"/>
  <c r="S37" i="6"/>
  <c r="F37" i="6"/>
  <c r="R37" i="6"/>
  <c r="M37" i="6"/>
  <c r="J37" i="6"/>
  <c r="R42" i="6"/>
  <c r="F42" i="6"/>
  <c r="O42" i="6"/>
  <c r="P42" i="6"/>
  <c r="M42" i="6"/>
  <c r="L42" i="6"/>
  <c r="S42" i="6"/>
  <c r="I42" i="6"/>
  <c r="L43" i="6"/>
  <c r="I43" i="6"/>
  <c r="M43" i="6"/>
  <c r="J43" i="6"/>
  <c r="S43" i="6"/>
  <c r="R43" i="6"/>
  <c r="O43" i="6"/>
  <c r="P43" i="6"/>
  <c r="D73" i="7"/>
  <c r="P73" i="6"/>
  <c r="M73" i="6"/>
  <c r="O73" i="6"/>
  <c r="L73" i="6"/>
  <c r="R73" i="6"/>
  <c r="J73" i="6"/>
  <c r="S73" i="6"/>
  <c r="M122" i="6"/>
  <c r="L122" i="6"/>
  <c r="J122" i="6"/>
  <c r="R122" i="6"/>
  <c r="S122" i="6"/>
  <c r="D122" i="7"/>
  <c r="R122" i="7" s="1"/>
  <c r="G2" i="6"/>
  <c r="J6" i="6"/>
  <c r="L13" i="6"/>
  <c r="J14" i="6"/>
  <c r="P19" i="6"/>
  <c r="G42" i="6"/>
  <c r="G73" i="6"/>
  <c r="F122" i="6"/>
  <c r="R46" i="6"/>
  <c r="F46" i="6"/>
  <c r="O46" i="6"/>
  <c r="M46" i="6"/>
  <c r="L46" i="6"/>
  <c r="J46" i="6"/>
  <c r="S46" i="6"/>
  <c r="P46" i="6"/>
  <c r="L47" i="6"/>
  <c r="I47" i="6"/>
  <c r="J47" i="6"/>
  <c r="G47" i="6"/>
  <c r="F47" i="6"/>
  <c r="R47" i="6"/>
  <c r="P47" i="6"/>
  <c r="V60" i="7"/>
  <c r="J60" i="7"/>
  <c r="E60" i="7"/>
  <c r="N60" i="7"/>
  <c r="L61" i="6"/>
  <c r="D61" i="7"/>
  <c r="I61" i="6"/>
  <c r="G61" i="6"/>
  <c r="F61" i="6"/>
  <c r="S61" i="6"/>
  <c r="R61" i="6"/>
  <c r="P61" i="6"/>
  <c r="R62" i="6"/>
  <c r="F62" i="6"/>
  <c r="O62" i="6"/>
  <c r="S62" i="6"/>
  <c r="P62" i="6"/>
  <c r="M62" i="6"/>
  <c r="D63" i="7"/>
  <c r="L63" i="6"/>
  <c r="I63" i="6"/>
  <c r="O63" i="6"/>
  <c r="M63" i="6"/>
  <c r="P63" i="6"/>
  <c r="J63" i="6"/>
  <c r="J66" i="6"/>
  <c r="I66" i="6"/>
  <c r="S66" i="6"/>
  <c r="F66" i="6"/>
  <c r="R66" i="6"/>
  <c r="P66" i="6"/>
  <c r="O66" i="6"/>
  <c r="D66" i="7"/>
  <c r="L66" i="6"/>
  <c r="D67" i="7"/>
  <c r="P67" i="6"/>
  <c r="R67" i="6"/>
  <c r="O67" i="6"/>
  <c r="M67" i="6"/>
  <c r="L67" i="6"/>
  <c r="I67" i="6"/>
  <c r="D102" i="7"/>
  <c r="J102" i="6"/>
  <c r="P102" i="6"/>
  <c r="O102" i="6"/>
  <c r="M102" i="6"/>
  <c r="G102" i="6"/>
  <c r="F102" i="6"/>
  <c r="S102" i="6"/>
  <c r="R102" i="6"/>
  <c r="D138" i="7"/>
  <c r="M138" i="6"/>
  <c r="L138" i="6"/>
  <c r="J138" i="6"/>
  <c r="R138" i="6"/>
  <c r="P138" i="6"/>
  <c r="O138" i="6"/>
  <c r="S138" i="6"/>
  <c r="F67" i="6"/>
  <c r="N44" i="7"/>
  <c r="X173" i="7"/>
  <c r="Y173" i="7"/>
  <c r="W173" i="7"/>
  <c r="D19" i="8"/>
  <c r="E19" i="8" s="1"/>
  <c r="C19" i="8" s="1"/>
  <c r="D46" i="8"/>
  <c r="E46" i="8" s="1"/>
  <c r="C46" i="8"/>
  <c r="D167" i="8"/>
  <c r="E167" i="8" s="1"/>
  <c r="C167" i="8"/>
  <c r="D31" i="8"/>
  <c r="E31" i="8" s="1"/>
  <c r="C31" i="8" s="1"/>
  <c r="J98" i="6"/>
  <c r="I98" i="6"/>
  <c r="S98" i="6"/>
  <c r="F98" i="6"/>
  <c r="R98" i="6"/>
  <c r="D98" i="7"/>
  <c r="P98" i="6"/>
  <c r="D99" i="7"/>
  <c r="P99" i="6"/>
  <c r="R99" i="6"/>
  <c r="O99" i="6"/>
  <c r="M99" i="6"/>
  <c r="S99" i="6"/>
  <c r="D134" i="7"/>
  <c r="M134" i="6"/>
  <c r="L134" i="6"/>
  <c r="J134" i="6"/>
  <c r="I134" i="6"/>
  <c r="G134" i="6"/>
  <c r="F134" i="6"/>
  <c r="S134" i="6"/>
  <c r="R134" i="6"/>
  <c r="D135" i="7"/>
  <c r="S135" i="6"/>
  <c r="G135" i="6"/>
  <c r="R135" i="6"/>
  <c r="F135" i="6"/>
  <c r="P135" i="6"/>
  <c r="I135" i="6"/>
  <c r="O135" i="6"/>
  <c r="M135" i="6"/>
  <c r="L135" i="6"/>
  <c r="J135" i="6"/>
  <c r="D170" i="7"/>
  <c r="M170" i="6"/>
  <c r="L170" i="6"/>
  <c r="J170" i="6"/>
  <c r="R170" i="6"/>
  <c r="P170" i="6"/>
  <c r="O170" i="6"/>
  <c r="S170" i="6"/>
  <c r="F170" i="6"/>
  <c r="D171" i="7"/>
  <c r="S171" i="6"/>
  <c r="G171" i="6"/>
  <c r="R171" i="6"/>
  <c r="F171" i="6"/>
  <c r="P171" i="6"/>
  <c r="O171" i="6"/>
  <c r="M171" i="6"/>
  <c r="L171" i="6"/>
  <c r="J171" i="6"/>
  <c r="I171" i="6"/>
  <c r="R63" i="6"/>
  <c r="I99" i="6"/>
  <c r="BP183" i="3"/>
  <c r="BQ186" i="3"/>
  <c r="BT188" i="3"/>
  <c r="BQ192" i="3"/>
  <c r="BP192" i="3"/>
  <c r="D97" i="7"/>
  <c r="P97" i="6"/>
  <c r="M97" i="6"/>
  <c r="I97" i="6"/>
  <c r="G97" i="6"/>
  <c r="F97" i="6"/>
  <c r="S97" i="6"/>
  <c r="R97" i="6"/>
  <c r="O97" i="6"/>
  <c r="D133" i="7"/>
  <c r="S133" i="6"/>
  <c r="G133" i="6"/>
  <c r="R133" i="6"/>
  <c r="F133" i="6"/>
  <c r="P133" i="6"/>
  <c r="L133" i="6"/>
  <c r="J133" i="6"/>
  <c r="I133" i="6"/>
  <c r="O133" i="6"/>
  <c r="D169" i="7"/>
  <c r="S169" i="6"/>
  <c r="G169" i="6"/>
  <c r="R169" i="6"/>
  <c r="F169" i="6"/>
  <c r="P169" i="6"/>
  <c r="O169" i="6"/>
  <c r="M169" i="6"/>
  <c r="L169" i="6"/>
  <c r="O61" i="6"/>
  <c r="S63" i="6"/>
  <c r="G66" i="6"/>
  <c r="J67" i="6"/>
  <c r="L98" i="6"/>
  <c r="J99" i="6"/>
  <c r="D62" i="7"/>
  <c r="I5" i="6"/>
  <c r="S5" i="6"/>
  <c r="G5" i="6"/>
  <c r="R5" i="6"/>
  <c r="F5" i="6"/>
  <c r="I17" i="6"/>
  <c r="S17" i="6"/>
  <c r="G17" i="6"/>
  <c r="R17" i="6"/>
  <c r="F17" i="6"/>
  <c r="I29" i="6"/>
  <c r="S29" i="6"/>
  <c r="G29" i="6"/>
  <c r="R29" i="6"/>
  <c r="F29" i="6"/>
  <c r="L41" i="6"/>
  <c r="I41" i="6"/>
  <c r="F41" i="6"/>
  <c r="S41" i="6"/>
  <c r="R41" i="6"/>
  <c r="L53" i="6"/>
  <c r="D53" i="7"/>
  <c r="I53" i="6"/>
  <c r="M53" i="6"/>
  <c r="J53" i="6"/>
  <c r="P65" i="6"/>
  <c r="M65" i="6"/>
  <c r="I65" i="6"/>
  <c r="G65" i="6"/>
  <c r="D65" i="7"/>
  <c r="F65" i="6"/>
  <c r="D77" i="7"/>
  <c r="P77" i="6"/>
  <c r="G77" i="6"/>
  <c r="R77" i="6"/>
  <c r="S77" i="6"/>
  <c r="O77" i="6"/>
  <c r="D89" i="7"/>
  <c r="P89" i="6"/>
  <c r="M89" i="6"/>
  <c r="O89" i="6"/>
  <c r="L89" i="6"/>
  <c r="D101" i="7"/>
  <c r="P101" i="6"/>
  <c r="G101" i="6"/>
  <c r="R101" i="6"/>
  <c r="L101" i="6"/>
  <c r="J101" i="6"/>
  <c r="I101" i="6"/>
  <c r="D113" i="7"/>
  <c r="S113" i="6"/>
  <c r="G113" i="6"/>
  <c r="R113" i="6"/>
  <c r="F113" i="6"/>
  <c r="P113" i="6"/>
  <c r="O113" i="6"/>
  <c r="J113" i="6"/>
  <c r="I113" i="6"/>
  <c r="D125" i="7"/>
  <c r="R125" i="7" s="1"/>
  <c r="S125" i="6"/>
  <c r="G125" i="6"/>
  <c r="R125" i="6"/>
  <c r="F125" i="6"/>
  <c r="L125" i="6"/>
  <c r="J125" i="6"/>
  <c r="I125" i="6"/>
  <c r="D137" i="7"/>
  <c r="S137" i="6"/>
  <c r="G137" i="6"/>
  <c r="R137" i="6"/>
  <c r="F137" i="6"/>
  <c r="P137" i="6"/>
  <c r="O137" i="6"/>
  <c r="D149" i="7"/>
  <c r="S149" i="6"/>
  <c r="G149" i="6"/>
  <c r="R149" i="6"/>
  <c r="F149" i="6"/>
  <c r="P149" i="6"/>
  <c r="L149" i="6"/>
  <c r="J149" i="6"/>
  <c r="I149" i="6"/>
  <c r="D161" i="7"/>
  <c r="S161" i="6"/>
  <c r="G161" i="6"/>
  <c r="R161" i="6"/>
  <c r="F161" i="6"/>
  <c r="P161" i="6"/>
  <c r="O161" i="6"/>
  <c r="M9" i="6"/>
  <c r="M21" i="6"/>
  <c r="M33" i="6"/>
  <c r="O41" i="6"/>
  <c r="F53" i="6"/>
  <c r="L65" i="6"/>
  <c r="L137" i="6"/>
  <c r="D117" i="8"/>
  <c r="E117" i="8" s="1"/>
  <c r="C117" i="8" s="1"/>
  <c r="D79" i="7"/>
  <c r="P79" i="6"/>
  <c r="J79" i="6"/>
  <c r="M79" i="6"/>
  <c r="L79" i="6"/>
  <c r="P91" i="6"/>
  <c r="R91" i="6"/>
  <c r="J91" i="6"/>
  <c r="I91" i="6"/>
  <c r="D91" i="7"/>
  <c r="G91" i="6"/>
  <c r="D103" i="7"/>
  <c r="P103" i="6"/>
  <c r="J103" i="6"/>
  <c r="G103" i="6"/>
  <c r="F103" i="6"/>
  <c r="S103" i="6"/>
  <c r="R103" i="6"/>
  <c r="S115" i="6"/>
  <c r="G115" i="6"/>
  <c r="R115" i="6"/>
  <c r="F115" i="6"/>
  <c r="P115" i="6"/>
  <c r="O115" i="6"/>
  <c r="L115" i="6"/>
  <c r="J115" i="6"/>
  <c r="I115" i="6"/>
  <c r="D115" i="7"/>
  <c r="D127" i="7"/>
  <c r="R127" i="7" s="1"/>
  <c r="S127" i="6"/>
  <c r="G127" i="6"/>
  <c r="R127" i="6"/>
  <c r="F127" i="6"/>
  <c r="I127" i="6"/>
  <c r="J127" i="6"/>
  <c r="D139" i="7"/>
  <c r="S139" i="6"/>
  <c r="G139" i="6"/>
  <c r="R139" i="6"/>
  <c r="F139" i="6"/>
  <c r="P139" i="6"/>
  <c r="O139" i="6"/>
  <c r="M139" i="6"/>
  <c r="L139" i="6"/>
  <c r="D151" i="7"/>
  <c r="S151" i="6"/>
  <c r="G151" i="6"/>
  <c r="R151" i="6"/>
  <c r="F151" i="6"/>
  <c r="P151" i="6"/>
  <c r="I151" i="6"/>
  <c r="J151" i="6"/>
  <c r="D163" i="7"/>
  <c r="S163" i="6"/>
  <c r="G163" i="6"/>
  <c r="R163" i="6"/>
  <c r="F163" i="6"/>
  <c r="P163" i="6"/>
  <c r="O163" i="6"/>
  <c r="M163" i="6"/>
  <c r="L163" i="6"/>
  <c r="O9" i="6"/>
  <c r="O21" i="6"/>
  <c r="O33" i="6"/>
  <c r="O65" i="6"/>
  <c r="M77" i="6"/>
  <c r="O79" i="6"/>
  <c r="O91" i="6"/>
  <c r="R105" i="6"/>
  <c r="J161" i="6"/>
  <c r="L5" i="6"/>
  <c r="L17" i="6"/>
  <c r="L29" i="6"/>
  <c r="R89" i="6"/>
  <c r="S101" i="6"/>
  <c r="M115" i="6"/>
  <c r="M125" i="6"/>
  <c r="L151" i="6"/>
  <c r="I9" i="6"/>
  <c r="S9" i="6"/>
  <c r="G9" i="6"/>
  <c r="R9" i="6"/>
  <c r="F9" i="6"/>
  <c r="I21" i="6"/>
  <c r="S21" i="6"/>
  <c r="G21" i="6"/>
  <c r="R21" i="6"/>
  <c r="F21" i="6"/>
  <c r="I33" i="6"/>
  <c r="S33" i="6"/>
  <c r="G33" i="6"/>
  <c r="R33" i="6"/>
  <c r="F33" i="6"/>
  <c r="L45" i="6"/>
  <c r="I45" i="6"/>
  <c r="R45" i="6"/>
  <c r="P45" i="6"/>
  <c r="O45" i="6"/>
  <c r="D57" i="7"/>
  <c r="L57" i="6"/>
  <c r="I57" i="6"/>
  <c r="J57" i="6"/>
  <c r="G57" i="6"/>
  <c r="D69" i="7"/>
  <c r="P69" i="6"/>
  <c r="G69" i="6"/>
  <c r="R69" i="6"/>
  <c r="L69" i="6"/>
  <c r="J69" i="6"/>
  <c r="I69" i="6"/>
  <c r="D81" i="7"/>
  <c r="P81" i="6"/>
  <c r="M81" i="6"/>
  <c r="I81" i="6"/>
  <c r="G81" i="6"/>
  <c r="F81" i="6"/>
  <c r="P93" i="6"/>
  <c r="G93" i="6"/>
  <c r="D93" i="7"/>
  <c r="R93" i="6"/>
  <c r="S93" i="6"/>
  <c r="O93" i="6"/>
  <c r="D105" i="7"/>
  <c r="P105" i="6"/>
  <c r="M105" i="6"/>
  <c r="O105" i="6"/>
  <c r="L105" i="6"/>
  <c r="D117" i="7"/>
  <c r="S117" i="6"/>
  <c r="G117" i="6"/>
  <c r="R117" i="6"/>
  <c r="F117" i="6"/>
  <c r="P117" i="6"/>
  <c r="L117" i="6"/>
  <c r="I117" i="6"/>
  <c r="M117" i="6"/>
  <c r="J117" i="6"/>
  <c r="D129" i="7"/>
  <c r="S129" i="6"/>
  <c r="G129" i="6"/>
  <c r="R129" i="6"/>
  <c r="F129" i="6"/>
  <c r="P129" i="6"/>
  <c r="O129" i="6"/>
  <c r="J129" i="6"/>
  <c r="I129" i="6"/>
  <c r="S141" i="6"/>
  <c r="G141" i="6"/>
  <c r="R141" i="6"/>
  <c r="F141" i="6"/>
  <c r="P141" i="6"/>
  <c r="L141" i="6"/>
  <c r="J141" i="6"/>
  <c r="I141" i="6"/>
  <c r="M141" i="6"/>
  <c r="D153" i="7"/>
  <c r="S153" i="6"/>
  <c r="G153" i="6"/>
  <c r="R153" i="6"/>
  <c r="F153" i="6"/>
  <c r="P153" i="6"/>
  <c r="O153" i="6"/>
  <c r="J153" i="6"/>
  <c r="I153" i="6"/>
  <c r="D165" i="7"/>
  <c r="S165" i="6"/>
  <c r="G165" i="6"/>
  <c r="R165" i="6"/>
  <c r="F165" i="6"/>
  <c r="P165" i="6"/>
  <c r="L165" i="6"/>
  <c r="J165" i="6"/>
  <c r="I165" i="6"/>
  <c r="M165" i="6"/>
  <c r="M5" i="6"/>
  <c r="M17" i="6"/>
  <c r="M29" i="6"/>
  <c r="S45" i="6"/>
  <c r="F57" i="6"/>
  <c r="R65" i="6"/>
  <c r="R79" i="6"/>
  <c r="S81" i="6"/>
  <c r="S89" i="6"/>
  <c r="S91" i="6"/>
  <c r="M151" i="6"/>
  <c r="L161" i="6"/>
  <c r="BP189" i="3"/>
  <c r="BP191" i="3"/>
  <c r="BP193" i="3"/>
  <c r="BP195" i="3"/>
  <c r="L4" i="6"/>
  <c r="L8" i="6"/>
  <c r="L12" i="6"/>
  <c r="L16" i="6"/>
  <c r="L20" i="6"/>
  <c r="L24" i="6"/>
  <c r="L28" i="6"/>
  <c r="L32" i="6"/>
  <c r="L36" i="6"/>
  <c r="I60" i="6"/>
  <c r="R124" i="6"/>
  <c r="R148" i="6"/>
  <c r="D56" i="7"/>
  <c r="D86" i="8"/>
  <c r="E86" i="8" s="1"/>
  <c r="C86" i="8"/>
  <c r="BQ189" i="3"/>
  <c r="BQ193" i="3"/>
  <c r="BQ195" i="3"/>
  <c r="M4" i="6"/>
  <c r="M8" i="6"/>
  <c r="M12" i="6"/>
  <c r="M16" i="6"/>
  <c r="M20" i="6"/>
  <c r="M24" i="6"/>
  <c r="M28" i="6"/>
  <c r="M32" i="6"/>
  <c r="M36" i="6"/>
  <c r="J60" i="6"/>
  <c r="BR189" i="3"/>
  <c r="BR191" i="3"/>
  <c r="BR193" i="3"/>
  <c r="BR195" i="3"/>
  <c r="N4" i="7"/>
  <c r="E4" i="7"/>
  <c r="R4" i="7"/>
  <c r="R8" i="7"/>
  <c r="V8" i="7"/>
  <c r="N16" i="7"/>
  <c r="R16" i="7"/>
  <c r="V28" i="7"/>
  <c r="R28" i="7"/>
  <c r="J28" i="7"/>
  <c r="R36" i="7"/>
  <c r="V36" i="7"/>
  <c r="R40" i="6"/>
  <c r="F40" i="6"/>
  <c r="O40" i="6"/>
  <c r="R44" i="6"/>
  <c r="F44" i="6"/>
  <c r="O44" i="6"/>
  <c r="R48" i="6"/>
  <c r="F48" i="6"/>
  <c r="D48" i="7"/>
  <c r="O48" i="6"/>
  <c r="R52" i="6"/>
  <c r="F52" i="6"/>
  <c r="O52" i="6"/>
  <c r="R56" i="6"/>
  <c r="F56" i="6"/>
  <c r="O56" i="6"/>
  <c r="R60" i="6"/>
  <c r="F60" i="6"/>
  <c r="O60" i="6"/>
  <c r="J64" i="6"/>
  <c r="S64" i="6"/>
  <c r="F64" i="6"/>
  <c r="R64" i="6"/>
  <c r="P64" i="6"/>
  <c r="D68" i="7"/>
  <c r="J68" i="6"/>
  <c r="M68" i="6"/>
  <c r="L68" i="6"/>
  <c r="I68" i="6"/>
  <c r="D72" i="7"/>
  <c r="J72" i="6"/>
  <c r="S72" i="6"/>
  <c r="F72" i="6"/>
  <c r="R72" i="6"/>
  <c r="P72" i="6"/>
  <c r="J76" i="6"/>
  <c r="M76" i="6"/>
  <c r="L76" i="6"/>
  <c r="I76" i="6"/>
  <c r="D80" i="7"/>
  <c r="J80" i="6"/>
  <c r="S80" i="6"/>
  <c r="F80" i="6"/>
  <c r="R80" i="6"/>
  <c r="P80" i="6"/>
  <c r="J84" i="6"/>
  <c r="M84" i="6"/>
  <c r="L84" i="6"/>
  <c r="I84" i="6"/>
  <c r="D88" i="7"/>
  <c r="J88" i="6"/>
  <c r="S88" i="6"/>
  <c r="F88" i="6"/>
  <c r="R88" i="6"/>
  <c r="P88" i="6"/>
  <c r="D92" i="7"/>
  <c r="J92" i="6"/>
  <c r="M92" i="6"/>
  <c r="L92" i="6"/>
  <c r="I92" i="6"/>
  <c r="D96" i="7"/>
  <c r="J96" i="6"/>
  <c r="S96" i="6"/>
  <c r="F96" i="6"/>
  <c r="R96" i="6"/>
  <c r="P96" i="6"/>
  <c r="J100" i="6"/>
  <c r="M100" i="6"/>
  <c r="L100" i="6"/>
  <c r="I100" i="6"/>
  <c r="D104" i="7"/>
  <c r="J104" i="6"/>
  <c r="S104" i="6"/>
  <c r="F104" i="6"/>
  <c r="R104" i="6"/>
  <c r="P104" i="6"/>
  <c r="D108" i="7"/>
  <c r="J108" i="6"/>
  <c r="M108" i="6"/>
  <c r="L108" i="6"/>
  <c r="I108" i="6"/>
  <c r="D112" i="7"/>
  <c r="M112" i="6"/>
  <c r="L112" i="6"/>
  <c r="J112" i="6"/>
  <c r="F112" i="6"/>
  <c r="R112" i="6"/>
  <c r="M116" i="6"/>
  <c r="L116" i="6"/>
  <c r="J116" i="6"/>
  <c r="O116" i="6"/>
  <c r="D116" i="7"/>
  <c r="I116" i="6"/>
  <c r="D120" i="7"/>
  <c r="M120" i="6"/>
  <c r="L120" i="6"/>
  <c r="J120" i="6"/>
  <c r="F120" i="6"/>
  <c r="S120" i="6"/>
  <c r="R120" i="6"/>
  <c r="D124" i="7"/>
  <c r="R124" i="7" s="1"/>
  <c r="M124" i="6"/>
  <c r="L124" i="6"/>
  <c r="J124" i="6"/>
  <c r="I124" i="6"/>
  <c r="D128" i="7"/>
  <c r="M128" i="6"/>
  <c r="L128" i="6"/>
  <c r="J128" i="6"/>
  <c r="F128" i="6"/>
  <c r="S128" i="6"/>
  <c r="R128" i="6"/>
  <c r="D132" i="7"/>
  <c r="M132" i="6"/>
  <c r="L132" i="6"/>
  <c r="J132" i="6"/>
  <c r="O132" i="6"/>
  <c r="I132" i="6"/>
  <c r="M136" i="6"/>
  <c r="L136" i="6"/>
  <c r="D136" i="7"/>
  <c r="J136" i="6"/>
  <c r="F136" i="6"/>
  <c r="S136" i="6"/>
  <c r="R136" i="6"/>
  <c r="M140" i="6"/>
  <c r="L140" i="6"/>
  <c r="J140" i="6"/>
  <c r="O140" i="6"/>
  <c r="I140" i="6"/>
  <c r="D144" i="7"/>
  <c r="M144" i="6"/>
  <c r="L144" i="6"/>
  <c r="J144" i="6"/>
  <c r="F144" i="6"/>
  <c r="S144" i="6"/>
  <c r="R144" i="6"/>
  <c r="D148" i="7"/>
  <c r="M148" i="6"/>
  <c r="L148" i="6"/>
  <c r="J148" i="6"/>
  <c r="O148" i="6"/>
  <c r="I148" i="6"/>
  <c r="D152" i="7"/>
  <c r="M152" i="6"/>
  <c r="L152" i="6"/>
  <c r="J152" i="6"/>
  <c r="F152" i="6"/>
  <c r="S152" i="6"/>
  <c r="R152" i="6"/>
  <c r="D156" i="7"/>
  <c r="M156" i="6"/>
  <c r="L156" i="6"/>
  <c r="J156" i="6"/>
  <c r="O156" i="6"/>
  <c r="I156" i="6"/>
  <c r="D160" i="7"/>
  <c r="M160" i="6"/>
  <c r="L160" i="6"/>
  <c r="J160" i="6"/>
  <c r="F160" i="6"/>
  <c r="S160" i="6"/>
  <c r="R160" i="6"/>
  <c r="D164" i="7"/>
  <c r="M164" i="6"/>
  <c r="L164" i="6"/>
  <c r="J164" i="6"/>
  <c r="O164" i="6"/>
  <c r="I164" i="6"/>
  <c r="D168" i="7"/>
  <c r="M168" i="6"/>
  <c r="L168" i="6"/>
  <c r="J168" i="6"/>
  <c r="F168" i="6"/>
  <c r="S168" i="6"/>
  <c r="R168" i="6"/>
  <c r="I40" i="6"/>
  <c r="G44" i="6"/>
  <c r="S48" i="6"/>
  <c r="P52" i="6"/>
  <c r="M56" i="6"/>
  <c r="I64" i="6"/>
  <c r="O68" i="6"/>
  <c r="I80" i="6"/>
  <c r="O84" i="6"/>
  <c r="I96" i="6"/>
  <c r="O100" i="6"/>
  <c r="I112" i="6"/>
  <c r="O120" i="6"/>
  <c r="P132" i="6"/>
  <c r="G140" i="6"/>
  <c r="O144" i="6"/>
  <c r="P156" i="6"/>
  <c r="G164" i="6"/>
  <c r="O168" i="6"/>
  <c r="O4" i="6"/>
  <c r="O8" i="6"/>
  <c r="O16" i="6"/>
  <c r="O28" i="6"/>
  <c r="O32" i="6"/>
  <c r="O36" i="6"/>
  <c r="J40" i="6"/>
  <c r="L60" i="6"/>
  <c r="P68" i="6"/>
  <c r="F76" i="6"/>
  <c r="P84" i="6"/>
  <c r="F92" i="6"/>
  <c r="P100" i="6"/>
  <c r="F108" i="6"/>
  <c r="P120" i="6"/>
  <c r="I128" i="6"/>
  <c r="P144" i="6"/>
  <c r="I152" i="6"/>
  <c r="P168" i="6"/>
  <c r="E36" i="7"/>
  <c r="D140" i="7"/>
  <c r="P174" i="7"/>
  <c r="D17" i="8"/>
  <c r="E17" i="8" s="1"/>
  <c r="C17" i="8" s="1"/>
  <c r="C67" i="8"/>
  <c r="D67" i="8"/>
  <c r="E67" i="8" s="1"/>
  <c r="D179" i="8"/>
  <c r="E179" i="8" s="1"/>
  <c r="C179" i="8"/>
  <c r="D114" i="8"/>
  <c r="E114" i="8" s="1"/>
  <c r="C114" i="8"/>
  <c r="D22" i="8"/>
  <c r="E22" i="8" s="1"/>
  <c r="C22" i="8" s="1"/>
  <c r="D64" i="8"/>
  <c r="E64" i="8" s="1"/>
  <c r="C64" i="8" s="1"/>
  <c r="D34" i="8"/>
  <c r="E34" i="8" s="1"/>
  <c r="C34" i="8"/>
  <c r="E10" i="8"/>
  <c r="C10" i="8" s="1"/>
  <c r="D28" i="8"/>
  <c r="E28" i="8" s="1"/>
  <c r="C28" i="8" s="1"/>
  <c r="D47" i="8"/>
  <c r="E47" i="8" s="1"/>
  <c r="C47" i="8" s="1"/>
  <c r="D77" i="8"/>
  <c r="E77" i="8" s="1"/>
  <c r="C77" i="8"/>
  <c r="D93" i="8"/>
  <c r="E93" i="8" s="1"/>
  <c r="C93" i="8"/>
  <c r="D142" i="8"/>
  <c r="E142" i="8" s="1"/>
  <c r="C142" i="8"/>
  <c r="D149" i="8"/>
  <c r="E149" i="8" s="1"/>
  <c r="C149" i="8"/>
  <c r="D105" i="8"/>
  <c r="E105" i="8" s="1"/>
  <c r="C105" i="8"/>
  <c r="D154" i="8"/>
  <c r="E154" i="8" s="1"/>
  <c r="C154" i="8"/>
  <c r="W172" i="7"/>
  <c r="C14" i="8"/>
  <c r="C101" i="8"/>
  <c r="D146" i="8"/>
  <c r="E146" i="8" s="1"/>
  <c r="C146" i="8"/>
  <c r="D125" i="8"/>
  <c r="E125" i="8" s="1"/>
  <c r="C125" i="8"/>
  <c r="D161" i="8"/>
  <c r="E161" i="8" s="1"/>
  <c r="C161" i="8"/>
  <c r="C187" i="8"/>
  <c r="D187" i="8"/>
  <c r="E187" i="8" s="1"/>
  <c r="D70" i="8"/>
  <c r="E70" i="8" s="1"/>
  <c r="C70" i="8"/>
  <c r="D122" i="8"/>
  <c r="E122" i="8" s="1"/>
  <c r="C122" i="8" s="1"/>
  <c r="E5" i="8"/>
  <c r="R173" i="7"/>
  <c r="E173" i="7"/>
  <c r="N173" i="7"/>
  <c r="D58" i="8"/>
  <c r="E58" i="8" s="1"/>
  <c r="C58" i="8"/>
  <c r="D196" i="8"/>
  <c r="E196" i="8" s="1"/>
  <c r="C196" i="8"/>
  <c r="D26" i="8"/>
  <c r="E26" i="8" s="1"/>
  <c r="C26" i="8" s="1"/>
  <c r="C98" i="8"/>
  <c r="D136" i="8"/>
  <c r="E136" i="8" s="1"/>
  <c r="C136" i="8"/>
  <c r="H175" i="7"/>
  <c r="D126" i="8"/>
  <c r="E126" i="8" s="1"/>
  <c r="C126" i="8"/>
  <c r="D130" i="8"/>
  <c r="E130" i="8" s="1"/>
  <c r="C130" i="8"/>
  <c r="D166" i="8"/>
  <c r="E166" i="8" s="1"/>
  <c r="C166" i="8"/>
  <c r="C35" i="8"/>
  <c r="D55" i="8"/>
  <c r="E55" i="8" s="1"/>
  <c r="C55" i="8" s="1"/>
  <c r="D76" i="8"/>
  <c r="E76" i="8" s="1"/>
  <c r="C76" i="8"/>
  <c r="D82" i="8"/>
  <c r="E82" i="8" s="1"/>
  <c r="C82" i="8"/>
  <c r="C29" i="8"/>
  <c r="C38" i="8"/>
  <c r="C59" i="8"/>
  <c r="D79" i="8"/>
  <c r="E79" i="8" s="1"/>
  <c r="C79" i="8" s="1"/>
  <c r="C88" i="8"/>
  <c r="D94" i="8"/>
  <c r="E94" i="8" s="1"/>
  <c r="C94" i="8" s="1"/>
  <c r="C129" i="8"/>
  <c r="C138" i="8"/>
  <c r="C173" i="8"/>
  <c r="C182" i="8"/>
  <c r="C41" i="8"/>
  <c r="C50" i="8"/>
  <c r="C71" i="8"/>
  <c r="D91" i="8"/>
  <c r="E91" i="8" s="1"/>
  <c r="C91" i="8" s="1"/>
  <c r="C100" i="8"/>
  <c r="D106" i="8"/>
  <c r="E106" i="8" s="1"/>
  <c r="C106" i="8" s="1"/>
  <c r="C141" i="8"/>
  <c r="C150" i="8"/>
  <c r="C185" i="8"/>
  <c r="C194" i="8"/>
  <c r="D103" i="8"/>
  <c r="E103" i="8" s="1"/>
  <c r="C103" i="8" s="1"/>
  <c r="D118" i="8"/>
  <c r="E118" i="8" s="1"/>
  <c r="C118" i="8"/>
  <c r="C197" i="8"/>
  <c r="J175" i="7"/>
  <c r="Q8" i="7" l="1"/>
  <c r="P8" i="7"/>
  <c r="O8" i="7"/>
  <c r="J8" i="7"/>
  <c r="W16" i="7"/>
  <c r="E8" i="7"/>
  <c r="H8" i="7" s="1"/>
  <c r="X16" i="7"/>
  <c r="CD196" i="3"/>
  <c r="BR201" i="3" s="1"/>
  <c r="P30" i="4" s="1"/>
  <c r="BL146" i="3"/>
  <c r="BL49" i="3"/>
  <c r="BL145" i="3"/>
  <c r="BL142" i="3"/>
  <c r="CC196" i="3"/>
  <c r="BQ202" i="3" s="1"/>
  <c r="O31" i="4" s="1"/>
  <c r="BL143" i="3"/>
  <c r="CB196" i="3"/>
  <c r="BQ201" i="3" s="1"/>
  <c r="O30" i="4" s="1"/>
  <c r="BL144" i="3"/>
  <c r="BL139" i="3"/>
  <c r="BL85" i="3"/>
  <c r="BL138" i="3"/>
  <c r="BL140" i="3"/>
  <c r="BL141" i="3"/>
  <c r="BL137" i="3"/>
  <c r="BL87" i="3"/>
  <c r="BL45" i="3"/>
  <c r="BL135" i="3"/>
  <c r="BL133" i="3"/>
  <c r="BL134" i="3"/>
  <c r="CA196" i="3"/>
  <c r="BP202" i="3" s="1"/>
  <c r="N31" i="4" s="1"/>
  <c r="BZ196" i="3"/>
  <c r="BP201" i="3" s="1"/>
  <c r="N30" i="4" s="1"/>
  <c r="K36" i="7"/>
  <c r="M36" i="7"/>
  <c r="L36" i="7"/>
  <c r="M4" i="7"/>
  <c r="L4" i="7"/>
  <c r="K4" i="7"/>
  <c r="V32" i="7"/>
  <c r="Y32" i="7" s="1"/>
  <c r="P28" i="7"/>
  <c r="N32" i="7"/>
  <c r="E32" i="7"/>
  <c r="G32" i="7" s="1"/>
  <c r="E40" i="7"/>
  <c r="F40" i="7" s="1"/>
  <c r="G175" i="7"/>
  <c r="Q174" i="7"/>
  <c r="Q28" i="7"/>
  <c r="T172" i="7"/>
  <c r="Y174" i="7"/>
  <c r="L172" i="7"/>
  <c r="BL131" i="3"/>
  <c r="BL129" i="3"/>
  <c r="BL130" i="3"/>
  <c r="BL132" i="3"/>
  <c r="BL84" i="3"/>
  <c r="BL123" i="3"/>
  <c r="BL124" i="3"/>
  <c r="BL125" i="3"/>
  <c r="BL126" i="3"/>
  <c r="BL127" i="3"/>
  <c r="BL121" i="3"/>
  <c r="BL122" i="3"/>
  <c r="BL15" i="3"/>
  <c r="BL117" i="3"/>
  <c r="BL118" i="3"/>
  <c r="BL119" i="3"/>
  <c r="BL120" i="3"/>
  <c r="BL114" i="3"/>
  <c r="BL115" i="3"/>
  <c r="BL99" i="3"/>
  <c r="BL108" i="3"/>
  <c r="BL109" i="3"/>
  <c r="BL110" i="3"/>
  <c r="BY196" i="3"/>
  <c r="BX196" i="3"/>
  <c r="BO201" i="3" s="1"/>
  <c r="M30" i="4" s="1"/>
  <c r="BL111" i="3"/>
  <c r="BL112" i="3"/>
  <c r="G12" i="7"/>
  <c r="H12" i="7"/>
  <c r="BL36" i="3"/>
  <c r="BL58" i="3"/>
  <c r="BL103" i="3"/>
  <c r="BL104" i="3"/>
  <c r="BL105" i="3"/>
  <c r="BV196" i="3"/>
  <c r="BN201" i="3" s="1"/>
  <c r="L30" i="4" s="1"/>
  <c r="BW196" i="3"/>
  <c r="BN202" i="3" s="1"/>
  <c r="L31" i="4" s="1"/>
  <c r="BL106" i="3"/>
  <c r="BL107" i="3"/>
  <c r="G28" i="7"/>
  <c r="BU134" i="3"/>
  <c r="BU184" i="3"/>
  <c r="BU81" i="3"/>
  <c r="BU69" i="3"/>
  <c r="BU9" i="3"/>
  <c r="BU143" i="3"/>
  <c r="BU86" i="3"/>
  <c r="BU190" i="3"/>
  <c r="BU181" i="3"/>
  <c r="BU93" i="3"/>
  <c r="BU78" i="3"/>
  <c r="BU141" i="3"/>
  <c r="BU7" i="3"/>
  <c r="BU158" i="3"/>
  <c r="BU70" i="3"/>
  <c r="BU105" i="3"/>
  <c r="BU90" i="3"/>
  <c r="BU170" i="3"/>
  <c r="BU5" i="3"/>
  <c r="BU68" i="3"/>
  <c r="BU188" i="3"/>
  <c r="BU102" i="3"/>
  <c r="BU178" i="3"/>
  <c r="BU114" i="3"/>
  <c r="BU133" i="3"/>
  <c r="BU46" i="3"/>
  <c r="BU37" i="3"/>
  <c r="BU182" i="3"/>
  <c r="BU150" i="3"/>
  <c r="BU160" i="3"/>
  <c r="BU179" i="3"/>
  <c r="BU172" i="3"/>
  <c r="BU193" i="3"/>
  <c r="BU144" i="3"/>
  <c r="BU187" i="3"/>
  <c r="BU87" i="3"/>
  <c r="BU75" i="3"/>
  <c r="BU19" i="3"/>
  <c r="BU127" i="3"/>
  <c r="BU148" i="3"/>
  <c r="BU30" i="3"/>
  <c r="BU189" i="3"/>
  <c r="BU159" i="3"/>
  <c r="BU84" i="3"/>
  <c r="BU72" i="3"/>
  <c r="BU17" i="3"/>
  <c r="BU124" i="3"/>
  <c r="BU174" i="3"/>
  <c r="BU111" i="3"/>
  <c r="BU96" i="3"/>
  <c r="BU168" i="3"/>
  <c r="BU15" i="3"/>
  <c r="BU54" i="3"/>
  <c r="BU25" i="3"/>
  <c r="BU66" i="3"/>
  <c r="BU166" i="3"/>
  <c r="BU99" i="3"/>
  <c r="BU176" i="3"/>
  <c r="BU154" i="3"/>
  <c r="BU194" i="3"/>
  <c r="BU108" i="3"/>
  <c r="BU13" i="3"/>
  <c r="BU3" i="3"/>
  <c r="BQ26" i="3"/>
  <c r="BQ101" i="3"/>
  <c r="BQ79" i="3"/>
  <c r="BQ42" i="3"/>
  <c r="BQ129" i="3"/>
  <c r="BQ183" i="3"/>
  <c r="BQ108" i="3"/>
  <c r="BQ96" i="3"/>
  <c r="BQ127" i="3"/>
  <c r="BQ110" i="3"/>
  <c r="BQ47" i="3"/>
  <c r="BQ8" i="3"/>
  <c r="BQ64" i="3"/>
  <c r="BQ161" i="3"/>
  <c r="BQ191" i="3"/>
  <c r="BQ187" i="3"/>
  <c r="BQ136" i="3"/>
  <c r="BQ164" i="3"/>
  <c r="BQ179" i="3"/>
  <c r="BQ56" i="3"/>
  <c r="BQ115" i="3"/>
  <c r="BQ31" i="3"/>
  <c r="BQ107" i="3"/>
  <c r="BQ32" i="3"/>
  <c r="BQ185" i="3"/>
  <c r="BQ46" i="3"/>
  <c r="BQ95" i="3"/>
  <c r="BQ181" i="3"/>
  <c r="BQ84" i="3"/>
  <c r="BQ139" i="3"/>
  <c r="BQ77" i="3"/>
  <c r="BQ63" i="3"/>
  <c r="BQ180" i="3"/>
  <c r="BQ178" i="3"/>
  <c r="BQ72" i="3"/>
  <c r="BQ86" i="3"/>
  <c r="BQ39" i="3"/>
  <c r="BQ36" i="3"/>
  <c r="BQ130" i="3"/>
  <c r="BQ91" i="3"/>
  <c r="BQ80" i="3"/>
  <c r="BQ28" i="3"/>
  <c r="P36" i="7"/>
  <c r="BU185" i="3"/>
  <c r="BU62" i="3"/>
  <c r="BU23" i="3"/>
  <c r="BU77" i="3"/>
  <c r="BU131" i="3"/>
  <c r="BU32" i="3"/>
  <c r="BQ145" i="3"/>
  <c r="BU122" i="3"/>
  <c r="BQ135" i="3"/>
  <c r="BQ41" i="3"/>
  <c r="BS29" i="3"/>
  <c r="BQ16" i="3"/>
  <c r="BQ146" i="3"/>
  <c r="BQ40" i="3"/>
  <c r="BQ18" i="3"/>
  <c r="BQ73" i="3"/>
  <c r="BU88" i="3"/>
  <c r="BU76" i="3"/>
  <c r="BU110" i="3"/>
  <c r="BQ12" i="3"/>
  <c r="BQ137" i="3"/>
  <c r="BU74" i="3"/>
  <c r="BU49" i="3"/>
  <c r="BU31" i="3"/>
  <c r="BU162" i="3"/>
  <c r="BU63" i="3"/>
  <c r="BU36" i="3"/>
  <c r="BU161" i="3"/>
  <c r="BU101" i="3"/>
  <c r="BU89" i="3"/>
  <c r="BU126" i="3"/>
  <c r="BQ123" i="3"/>
  <c r="BQ122" i="3"/>
  <c r="BQ117" i="3"/>
  <c r="BU29" i="3"/>
  <c r="BQ10" i="3"/>
  <c r="BU100" i="3"/>
  <c r="BU57" i="3"/>
  <c r="BQ4" i="3"/>
  <c r="BU73" i="3"/>
  <c r="BU12" i="3"/>
  <c r="U172" i="7"/>
  <c r="BU139" i="3"/>
  <c r="BU56" i="3"/>
  <c r="BU125" i="3"/>
  <c r="BU109" i="3"/>
  <c r="BU64" i="3"/>
  <c r="BU165" i="3"/>
  <c r="BU153" i="3"/>
  <c r="BU61" i="3"/>
  <c r="BS52" i="3"/>
  <c r="BU48" i="3"/>
  <c r="BU41" i="3"/>
  <c r="BQ172" i="3"/>
  <c r="BU55" i="3"/>
  <c r="BQ49" i="3"/>
  <c r="BQ126" i="3"/>
  <c r="BU163" i="3"/>
  <c r="BQ71" i="3"/>
  <c r="BU128" i="3"/>
  <c r="BU130" i="3"/>
  <c r="BU142" i="3"/>
  <c r="BU39" i="3"/>
  <c r="BU106" i="3"/>
  <c r="BU38" i="3"/>
  <c r="BU123" i="3"/>
  <c r="BQ153" i="3"/>
  <c r="BU117" i="3"/>
  <c r="BU51" i="3"/>
  <c r="BQ45" i="3"/>
  <c r="BU85" i="3"/>
  <c r="BU151" i="3"/>
  <c r="BQ138" i="3"/>
  <c r="BU40" i="3"/>
  <c r="BU146" i="3"/>
  <c r="BQ68" i="3"/>
  <c r="BU164" i="3"/>
  <c r="V100" i="7"/>
  <c r="X100" i="7" s="1"/>
  <c r="BU120" i="3"/>
  <c r="BU10" i="3"/>
  <c r="BU113" i="3"/>
  <c r="BU119" i="3"/>
  <c r="BU145" i="3"/>
  <c r="BQ83" i="3"/>
  <c r="BQ151" i="3"/>
  <c r="BQ88" i="3"/>
  <c r="BQ76" i="3"/>
  <c r="BQ24" i="3"/>
  <c r="BU42" i="3"/>
  <c r="BU116" i="3"/>
  <c r="E9" i="7"/>
  <c r="F9" i="7" s="1"/>
  <c r="BO20" i="3"/>
  <c r="BO8" i="3"/>
  <c r="BO114" i="3"/>
  <c r="BO110" i="3"/>
  <c r="BO49" i="3"/>
  <c r="BM49" i="3" s="1"/>
  <c r="BO10" i="3"/>
  <c r="BO137" i="3"/>
  <c r="BO171" i="3"/>
  <c r="BO120" i="3"/>
  <c r="BO195" i="3"/>
  <c r="BO14" i="3"/>
  <c r="BO55" i="3"/>
  <c r="BO151" i="3"/>
  <c r="BO146" i="3"/>
  <c r="BO106" i="3"/>
  <c r="BO68" i="3"/>
  <c r="BO108" i="3"/>
  <c r="BO121" i="3"/>
  <c r="BO172" i="3"/>
  <c r="BO98" i="3"/>
  <c r="BO89" i="3"/>
  <c r="BO21" i="3"/>
  <c r="BO88" i="3"/>
  <c r="BM88" i="3" s="1"/>
  <c r="BO175" i="3"/>
  <c r="BO72" i="3"/>
  <c r="BO140" i="3"/>
  <c r="BO74" i="3"/>
  <c r="BO161" i="3"/>
  <c r="BO73" i="3"/>
  <c r="BO180" i="3"/>
  <c r="BO109" i="3"/>
  <c r="BO76" i="3"/>
  <c r="BO119" i="3"/>
  <c r="J64" i="7"/>
  <c r="L64" i="7" s="1"/>
  <c r="M172" i="7"/>
  <c r="V44" i="7"/>
  <c r="X44" i="7" s="1"/>
  <c r="J44" i="7"/>
  <c r="K44" i="7" s="1"/>
  <c r="E64" i="7"/>
  <c r="G64" i="7" s="1"/>
  <c r="BS185" i="3"/>
  <c r="BS32" i="3"/>
  <c r="BS47" i="3"/>
  <c r="BS46" i="3"/>
  <c r="BS92" i="3"/>
  <c r="BS79" i="3"/>
  <c r="BS104" i="3"/>
  <c r="BS28" i="3"/>
  <c r="BS164" i="3"/>
  <c r="BS187" i="3"/>
  <c r="BS195" i="3"/>
  <c r="BS53" i="3"/>
  <c r="BS39" i="3"/>
  <c r="BS194" i="3"/>
  <c r="BS103" i="3"/>
  <c r="BS191" i="3"/>
  <c r="BS97" i="3"/>
  <c r="BS153" i="3"/>
  <c r="BS70" i="3"/>
  <c r="BS68" i="3"/>
  <c r="BS80" i="3"/>
  <c r="BS3" i="3"/>
  <c r="BS16" i="3"/>
  <c r="BS64" i="3"/>
  <c r="BS181" i="3"/>
  <c r="BS82" i="3"/>
  <c r="BS74" i="3"/>
  <c r="BS49" i="3"/>
  <c r="BS184" i="3"/>
  <c r="BS91" i="3"/>
  <c r="BS109" i="3"/>
  <c r="BS128" i="3"/>
  <c r="BS10" i="3"/>
  <c r="BS62" i="3"/>
  <c r="BS125" i="3"/>
  <c r="BS169" i="3"/>
  <c r="BS40" i="3"/>
  <c r="BS136" i="3"/>
  <c r="BS99" i="3"/>
  <c r="BS142" i="3"/>
  <c r="M16" i="7"/>
  <c r="N64" i="7"/>
  <c r="O64" i="7" s="1"/>
  <c r="V64" i="7"/>
  <c r="Y64" i="7" s="1"/>
  <c r="G33" i="7"/>
  <c r="T175" i="7"/>
  <c r="G174" i="7"/>
  <c r="L16" i="7"/>
  <c r="W174" i="7"/>
  <c r="F33" i="7"/>
  <c r="O172" i="7"/>
  <c r="K173" i="7"/>
  <c r="P175" i="7"/>
  <c r="V24" i="7"/>
  <c r="Y24" i="7" s="1"/>
  <c r="N33" i="7"/>
  <c r="O33" i="7" s="1"/>
  <c r="R44" i="7"/>
  <c r="S44" i="7" s="1"/>
  <c r="V33" i="7"/>
  <c r="Y33" i="7" s="1"/>
  <c r="H172" i="7"/>
  <c r="U174" i="7"/>
  <c r="K32" i="7"/>
  <c r="R33" i="7"/>
  <c r="S33" i="7" s="1"/>
  <c r="U175" i="7"/>
  <c r="O175" i="7"/>
  <c r="M32" i="7"/>
  <c r="L24" i="7"/>
  <c r="J33" i="7"/>
  <c r="L33" i="7" s="1"/>
  <c r="BF196" i="3"/>
  <c r="BF201" i="3" s="1"/>
  <c r="D30" i="4" s="1"/>
  <c r="R198" i="3"/>
  <c r="R200" i="3" s="1"/>
  <c r="N84" i="7"/>
  <c r="P84" i="7" s="1"/>
  <c r="J40" i="7"/>
  <c r="M40" i="7" s="1"/>
  <c r="H174" i="7"/>
  <c r="V52" i="7"/>
  <c r="Y52" i="7" s="1"/>
  <c r="M24" i="7"/>
  <c r="L173" i="7"/>
  <c r="S174" i="7"/>
  <c r="E52" i="7"/>
  <c r="F52" i="7" s="1"/>
  <c r="O36" i="7"/>
  <c r="R40" i="7"/>
  <c r="S40" i="7" s="1"/>
  <c r="G172" i="7"/>
  <c r="V40" i="7"/>
  <c r="W40" i="7" s="1"/>
  <c r="R52" i="7"/>
  <c r="S52" i="7" s="1"/>
  <c r="P172" i="7"/>
  <c r="N100" i="7"/>
  <c r="P100" i="7" s="1"/>
  <c r="W4" i="7"/>
  <c r="R100" i="7"/>
  <c r="T100" i="7" s="1"/>
  <c r="V84" i="7"/>
  <c r="W84" i="7" s="1"/>
  <c r="R84" i="7"/>
  <c r="U84" i="7" s="1"/>
  <c r="E84" i="7"/>
  <c r="H84" i="7" s="1"/>
  <c r="E100" i="7"/>
  <c r="G100" i="7" s="1"/>
  <c r="F28" i="7"/>
  <c r="F16" i="7"/>
  <c r="H16" i="7"/>
  <c r="G16" i="7"/>
  <c r="AG198" i="3"/>
  <c r="AG200" i="3" s="1"/>
  <c r="BJ196" i="3"/>
  <c r="BH201" i="3" s="1"/>
  <c r="F30" i="4" s="1"/>
  <c r="AJ198" i="3"/>
  <c r="AJ200" i="3" s="1"/>
  <c r="AW198" i="3"/>
  <c r="U198" i="3"/>
  <c r="U200" i="3" s="1"/>
  <c r="BI196" i="3"/>
  <c r="BG202" i="3" s="1"/>
  <c r="E31" i="4" s="1"/>
  <c r="AI198" i="3"/>
  <c r="AI200" i="3" s="1"/>
  <c r="AE198" i="3"/>
  <c r="AE200" i="3" s="1"/>
  <c r="T198" i="3"/>
  <c r="T200" i="3" s="1"/>
  <c r="BR196" i="3"/>
  <c r="BL201" i="3" s="1"/>
  <c r="J30" i="4" s="1"/>
  <c r="AU198" i="3"/>
  <c r="AH198" i="3"/>
  <c r="AH200" i="3" s="1"/>
  <c r="AV198" i="3"/>
  <c r="BT196" i="3"/>
  <c r="BM201" i="3" s="1"/>
  <c r="K30" i="4" s="1"/>
  <c r="M198" i="3"/>
  <c r="M200" i="3" s="1"/>
  <c r="AK198" i="3"/>
  <c r="AK200" i="3" s="1"/>
  <c r="L198" i="3"/>
  <c r="L200" i="3" s="1"/>
  <c r="BE196" i="3"/>
  <c r="BE202" i="3" s="1"/>
  <c r="C31" i="4" s="1"/>
  <c r="K198" i="3"/>
  <c r="K200" i="3" s="1"/>
  <c r="S198" i="3"/>
  <c r="S200" i="3" s="1"/>
  <c r="AF198" i="3"/>
  <c r="AF200" i="3" s="1"/>
  <c r="N52" i="7"/>
  <c r="Q52" i="7" s="1"/>
  <c r="R76" i="7"/>
  <c r="T76" i="7" s="1"/>
  <c r="N76" i="7"/>
  <c r="P76" i="7" s="1"/>
  <c r="V76" i="7"/>
  <c r="Y76" i="7" s="1"/>
  <c r="J76" i="7"/>
  <c r="M76" i="7" s="1"/>
  <c r="R24" i="7"/>
  <c r="U24" i="7" s="1"/>
  <c r="N24" i="7"/>
  <c r="P24" i="7" s="1"/>
  <c r="E24" i="7"/>
  <c r="F24" i="7" s="1"/>
  <c r="X4" i="7"/>
  <c r="R96" i="7"/>
  <c r="E96" i="7"/>
  <c r="V96" i="7"/>
  <c r="N96" i="7"/>
  <c r="J96" i="7"/>
  <c r="J99" i="7"/>
  <c r="R99" i="7"/>
  <c r="V99" i="7"/>
  <c r="N99" i="7"/>
  <c r="E99" i="7"/>
  <c r="E119" i="7"/>
  <c r="N119" i="7"/>
  <c r="J119" i="7"/>
  <c r="V119" i="7"/>
  <c r="R119" i="7"/>
  <c r="J105" i="7"/>
  <c r="E105" i="7"/>
  <c r="V105" i="7"/>
  <c r="R105" i="7"/>
  <c r="N105" i="7"/>
  <c r="E94" i="7"/>
  <c r="J94" i="7"/>
  <c r="R94" i="7"/>
  <c r="V94" i="7"/>
  <c r="N94" i="7"/>
  <c r="R161" i="7"/>
  <c r="E161" i="7"/>
  <c r="N161" i="7"/>
  <c r="J161" i="7"/>
  <c r="V161" i="7"/>
  <c r="V75" i="7"/>
  <c r="J75" i="7"/>
  <c r="R75" i="7"/>
  <c r="E75" i="7"/>
  <c r="N75" i="7"/>
  <c r="R111" i="7"/>
  <c r="V111" i="7"/>
  <c r="N111" i="7"/>
  <c r="J111" i="7"/>
  <c r="E111" i="7"/>
  <c r="V127" i="7"/>
  <c r="N127" i="7"/>
  <c r="J127" i="7"/>
  <c r="E127" i="7"/>
  <c r="BO159" i="3"/>
  <c r="BO187" i="3"/>
  <c r="BO102" i="3"/>
  <c r="BO149" i="3"/>
  <c r="BO158" i="3"/>
  <c r="R11" i="7"/>
  <c r="V11" i="7"/>
  <c r="N11" i="7"/>
  <c r="E11" i="7"/>
  <c r="J11" i="7"/>
  <c r="BO38" i="3"/>
  <c r="BM38" i="3" s="1"/>
  <c r="J130" i="7"/>
  <c r="E130" i="7"/>
  <c r="R130" i="7"/>
  <c r="N130" i="7"/>
  <c r="V130" i="7"/>
  <c r="N92" i="7"/>
  <c r="V92" i="7"/>
  <c r="R92" i="7"/>
  <c r="E92" i="7"/>
  <c r="J92" i="7"/>
  <c r="T141" i="7"/>
  <c r="U141" i="7"/>
  <c r="S141" i="7"/>
  <c r="H30" i="7"/>
  <c r="G30" i="7"/>
  <c r="F30" i="7"/>
  <c r="T10" i="7"/>
  <c r="U10" i="7"/>
  <c r="S10" i="7"/>
  <c r="BO39" i="3"/>
  <c r="M28" i="7"/>
  <c r="L28" i="7"/>
  <c r="K28" i="7"/>
  <c r="R46" i="7"/>
  <c r="N46" i="7"/>
  <c r="J46" i="7"/>
  <c r="E46" i="7"/>
  <c r="V46" i="7"/>
  <c r="V155" i="7"/>
  <c r="E155" i="7"/>
  <c r="N155" i="7"/>
  <c r="J155" i="7"/>
  <c r="R155" i="7"/>
  <c r="R131" i="7"/>
  <c r="V131" i="7"/>
  <c r="N131" i="7"/>
  <c r="J131" i="7"/>
  <c r="E131" i="7"/>
  <c r="BS19" i="3"/>
  <c r="G10" i="7"/>
  <c r="H10" i="7"/>
  <c r="F10" i="7"/>
  <c r="R132" i="7"/>
  <c r="E132" i="7"/>
  <c r="V132" i="7"/>
  <c r="N132" i="7"/>
  <c r="J132" i="7"/>
  <c r="J72" i="7"/>
  <c r="V72" i="7"/>
  <c r="N72" i="7"/>
  <c r="R72" i="7"/>
  <c r="E72" i="7"/>
  <c r="T28" i="7"/>
  <c r="U28" i="7"/>
  <c r="S28" i="7"/>
  <c r="V137" i="7"/>
  <c r="J137" i="7"/>
  <c r="R137" i="7"/>
  <c r="E137" i="7"/>
  <c r="N137" i="7"/>
  <c r="V77" i="7"/>
  <c r="E77" i="7"/>
  <c r="R77" i="7"/>
  <c r="N77" i="7"/>
  <c r="J77" i="7"/>
  <c r="BS193" i="3"/>
  <c r="V97" i="7"/>
  <c r="R97" i="7"/>
  <c r="N97" i="7"/>
  <c r="J97" i="7"/>
  <c r="E97" i="7"/>
  <c r="N43" i="7"/>
  <c r="R43" i="7"/>
  <c r="V43" i="7"/>
  <c r="E43" i="7"/>
  <c r="J43" i="7"/>
  <c r="G141" i="7"/>
  <c r="F141" i="7"/>
  <c r="H141" i="7"/>
  <c r="BO127" i="3"/>
  <c r="O30" i="7"/>
  <c r="Q30" i="7"/>
  <c r="P30" i="7"/>
  <c r="J110" i="7"/>
  <c r="V110" i="7"/>
  <c r="R110" i="7"/>
  <c r="N110" i="7"/>
  <c r="E110" i="7"/>
  <c r="V90" i="7"/>
  <c r="J90" i="7"/>
  <c r="R90" i="7"/>
  <c r="N90" i="7"/>
  <c r="E90" i="7"/>
  <c r="BS5" i="3"/>
  <c r="N39" i="7"/>
  <c r="V39" i="7"/>
  <c r="R39" i="7"/>
  <c r="J39" i="7"/>
  <c r="E39" i="7"/>
  <c r="BS81" i="3"/>
  <c r="BO50" i="3"/>
  <c r="BS13" i="3"/>
  <c r="BO103" i="3"/>
  <c r="BM103" i="3" s="1"/>
  <c r="BO91" i="3"/>
  <c r="BO79" i="3"/>
  <c r="BO67" i="3"/>
  <c r="N147" i="7"/>
  <c r="E147" i="7"/>
  <c r="R147" i="7"/>
  <c r="V147" i="7"/>
  <c r="J147" i="7"/>
  <c r="BS71" i="3"/>
  <c r="BS186" i="3"/>
  <c r="N166" i="7"/>
  <c r="J166" i="7"/>
  <c r="E166" i="7"/>
  <c r="V166" i="7"/>
  <c r="R166" i="7"/>
  <c r="BS147" i="3"/>
  <c r="K10" i="7"/>
  <c r="L10" i="7"/>
  <c r="M10" i="7"/>
  <c r="AS198" i="3"/>
  <c r="E121" i="7"/>
  <c r="V121" i="7"/>
  <c r="J121" i="7"/>
  <c r="N121" i="7"/>
  <c r="BO31" i="3"/>
  <c r="BS30" i="3"/>
  <c r="BS48" i="3"/>
  <c r="BB196" i="3"/>
  <c r="BD201" i="3" s="1"/>
  <c r="B30" i="4" s="1"/>
  <c r="BO132" i="3"/>
  <c r="AA198" i="3"/>
  <c r="AA200" i="3" s="1"/>
  <c r="BU35" i="3"/>
  <c r="BO116" i="3"/>
  <c r="BM116" i="3" s="1"/>
  <c r="R27" i="7"/>
  <c r="N27" i="7"/>
  <c r="J27" i="7"/>
  <c r="E27" i="7"/>
  <c r="V27" i="7"/>
  <c r="BU95" i="3"/>
  <c r="BO134" i="3"/>
  <c r="BO104" i="3"/>
  <c r="BM104" i="3" s="1"/>
  <c r="BO16" i="3"/>
  <c r="BQ112" i="3"/>
  <c r="BO101" i="3"/>
  <c r="G173" i="7"/>
  <c r="F173" i="7"/>
  <c r="H173" i="7"/>
  <c r="J68" i="7"/>
  <c r="E68" i="7"/>
  <c r="R68" i="7"/>
  <c r="N68" i="7"/>
  <c r="V68" i="7"/>
  <c r="M8" i="7"/>
  <c r="L8" i="7"/>
  <c r="K8" i="7"/>
  <c r="V149" i="7"/>
  <c r="J149" i="7"/>
  <c r="N149" i="7"/>
  <c r="E149" i="7"/>
  <c r="R149" i="7"/>
  <c r="G76" i="7"/>
  <c r="H76" i="7"/>
  <c r="F76" i="7"/>
  <c r="Q9" i="7"/>
  <c r="P9" i="7"/>
  <c r="O9" i="7"/>
  <c r="BP196" i="3"/>
  <c r="BK201" i="3" s="1"/>
  <c r="I30" i="4" s="1"/>
  <c r="AO198" i="3"/>
  <c r="AO200" i="3" s="1"/>
  <c r="F44" i="7"/>
  <c r="H44" i="7"/>
  <c r="G44" i="7"/>
  <c r="R58" i="7"/>
  <c r="E58" i="7"/>
  <c r="N58" i="7"/>
  <c r="J58" i="7"/>
  <c r="V58" i="7"/>
  <c r="M9" i="7"/>
  <c r="L9" i="7"/>
  <c r="K9" i="7"/>
  <c r="N198" i="3"/>
  <c r="N200" i="3" s="1"/>
  <c r="U36" i="7"/>
  <c r="T36" i="7"/>
  <c r="S36" i="7"/>
  <c r="N57" i="7"/>
  <c r="V57" i="7"/>
  <c r="R57" i="7"/>
  <c r="J57" i="7"/>
  <c r="E57" i="7"/>
  <c r="R47" i="7"/>
  <c r="J47" i="7"/>
  <c r="N47" i="7"/>
  <c r="E47" i="7"/>
  <c r="V47" i="7"/>
  <c r="V25" i="7"/>
  <c r="J25" i="7"/>
  <c r="R25" i="7"/>
  <c r="E25" i="7"/>
  <c r="N25" i="7"/>
  <c r="L59" i="7"/>
  <c r="M59" i="7"/>
  <c r="K59" i="7"/>
  <c r="U4" i="7"/>
  <c r="T4" i="7"/>
  <c r="S4" i="7"/>
  <c r="M12" i="7"/>
  <c r="L12" i="7"/>
  <c r="K12" i="7"/>
  <c r="N118" i="7"/>
  <c r="E118" i="7"/>
  <c r="R118" i="7"/>
  <c r="J118" i="7"/>
  <c r="V118" i="7"/>
  <c r="V150" i="7"/>
  <c r="J150" i="7"/>
  <c r="N150" i="7"/>
  <c r="R150" i="7"/>
  <c r="E150" i="7"/>
  <c r="N22" i="7"/>
  <c r="J22" i="7"/>
  <c r="E22" i="7"/>
  <c r="R22" i="7"/>
  <c r="V22" i="7"/>
  <c r="J158" i="7"/>
  <c r="V158" i="7"/>
  <c r="E158" i="7"/>
  <c r="N158" i="7"/>
  <c r="R158" i="7"/>
  <c r="AB198" i="3"/>
  <c r="AB200" i="3" s="1"/>
  <c r="R164" i="7"/>
  <c r="E164" i="7"/>
  <c r="V164" i="7"/>
  <c r="N164" i="7"/>
  <c r="J164" i="7"/>
  <c r="J48" i="7"/>
  <c r="V48" i="7"/>
  <c r="E48" i="7"/>
  <c r="R48" i="7"/>
  <c r="N48" i="7"/>
  <c r="M100" i="7"/>
  <c r="K100" i="7"/>
  <c r="L100" i="7"/>
  <c r="G60" i="7"/>
  <c r="F60" i="7"/>
  <c r="H60" i="7"/>
  <c r="Y12" i="7"/>
  <c r="X12" i="7"/>
  <c r="W12" i="7"/>
  <c r="BO47" i="3"/>
  <c r="BS192" i="3"/>
  <c r="BS166" i="3"/>
  <c r="BS182" i="3"/>
  <c r="BS180" i="3"/>
  <c r="BS171" i="3"/>
  <c r="BS177" i="3"/>
  <c r="BS176" i="3"/>
  <c r="BS141" i="3"/>
  <c r="BS179" i="3"/>
  <c r="BS173" i="3"/>
  <c r="BS56" i="3"/>
  <c r="BS117" i="3"/>
  <c r="BS34" i="3"/>
  <c r="BS22" i="3"/>
  <c r="BS132" i="3"/>
  <c r="BS121" i="3"/>
  <c r="BS165" i="3"/>
  <c r="BS50" i="3"/>
  <c r="BS126" i="3"/>
  <c r="BS108" i="3"/>
  <c r="BS101" i="3"/>
  <c r="BS89" i="3"/>
  <c r="BS84" i="3"/>
  <c r="BS77" i="3"/>
  <c r="BS65" i="3"/>
  <c r="BS150" i="3"/>
  <c r="BS156" i="3"/>
  <c r="BS51" i="3"/>
  <c r="BS59" i="3"/>
  <c r="BS115" i="3"/>
  <c r="BS113" i="3"/>
  <c r="BS43" i="3"/>
  <c r="BS20" i="3"/>
  <c r="BS14" i="3"/>
  <c r="BS8" i="3"/>
  <c r="BS2" i="3"/>
  <c r="BS138" i="3"/>
  <c r="BS25" i="3"/>
  <c r="BS170" i="3"/>
  <c r="BS140" i="3"/>
  <c r="BS127" i="3"/>
  <c r="BS33" i="3"/>
  <c r="BS21" i="3"/>
  <c r="BS114" i="3"/>
  <c r="BS102" i="3"/>
  <c r="BS90" i="3"/>
  <c r="BS78" i="3"/>
  <c r="BS66" i="3"/>
  <c r="BS44" i="3"/>
  <c r="BS157" i="3"/>
  <c r="BS55" i="3"/>
  <c r="BS148" i="3"/>
  <c r="BS133" i="3"/>
  <c r="BS57" i="3"/>
  <c r="BS149" i="3"/>
  <c r="BS167" i="3"/>
  <c r="BS155" i="3"/>
  <c r="BS31" i="3"/>
  <c r="BS158" i="3"/>
  <c r="BS129" i="3"/>
  <c r="BS96" i="3"/>
  <c r="BS72" i="3"/>
  <c r="BS58" i="3"/>
  <c r="BS123" i="3"/>
  <c r="BS37" i="3"/>
  <c r="BO18" i="3"/>
  <c r="N153" i="7"/>
  <c r="R153" i="7"/>
  <c r="V153" i="7"/>
  <c r="E153" i="7"/>
  <c r="J153" i="7"/>
  <c r="V15" i="7"/>
  <c r="E15" i="7"/>
  <c r="R15" i="7"/>
  <c r="N15" i="7"/>
  <c r="J15" i="7"/>
  <c r="E49" i="7"/>
  <c r="V49" i="7"/>
  <c r="R49" i="7"/>
  <c r="N49" i="7"/>
  <c r="J49" i="7"/>
  <c r="BS144" i="3"/>
  <c r="N123" i="7"/>
  <c r="J123" i="7"/>
  <c r="V123" i="7"/>
  <c r="E123" i="7"/>
  <c r="N167" i="7"/>
  <c r="E167" i="7"/>
  <c r="R167" i="7"/>
  <c r="V167" i="7"/>
  <c r="J167" i="7"/>
  <c r="BO33" i="3"/>
  <c r="R109" i="7"/>
  <c r="E109" i="7"/>
  <c r="V109" i="7"/>
  <c r="N109" i="7"/>
  <c r="J109" i="7"/>
  <c r="BO44" i="3"/>
  <c r="BS189" i="3"/>
  <c r="BS27" i="3"/>
  <c r="BO186" i="3"/>
  <c r="BO94" i="3"/>
  <c r="R18" i="7"/>
  <c r="E18" i="7"/>
  <c r="N18" i="7"/>
  <c r="V18" i="7"/>
  <c r="J18" i="7"/>
  <c r="BO131" i="3"/>
  <c r="AR198" i="3"/>
  <c r="AR200" i="3" s="1"/>
  <c r="AL198" i="3"/>
  <c r="AL200" i="3" s="1"/>
  <c r="BO26" i="3"/>
  <c r="BS146" i="3"/>
  <c r="BO164" i="3"/>
  <c r="V148" i="7"/>
  <c r="J148" i="7"/>
  <c r="E148" i="7"/>
  <c r="R148" i="7"/>
  <c r="N148" i="7"/>
  <c r="N93" i="7"/>
  <c r="J93" i="7"/>
  <c r="R93" i="7"/>
  <c r="E93" i="7"/>
  <c r="V93" i="7"/>
  <c r="V21" i="7"/>
  <c r="N21" i="7"/>
  <c r="E21" i="7"/>
  <c r="R21" i="7"/>
  <c r="J21" i="7"/>
  <c r="R5" i="7"/>
  <c r="E5" i="7"/>
  <c r="J5" i="7"/>
  <c r="N5" i="7"/>
  <c r="V5" i="7"/>
  <c r="BO167" i="3"/>
  <c r="BO176" i="3"/>
  <c r="BS17" i="3"/>
  <c r="BO115" i="3"/>
  <c r="J143" i="7"/>
  <c r="V143" i="7"/>
  <c r="E143" i="7"/>
  <c r="N143" i="7"/>
  <c r="R143" i="7"/>
  <c r="X198" i="3"/>
  <c r="X200" i="3" s="1"/>
  <c r="BO32" i="3"/>
  <c r="BO58" i="3"/>
  <c r="BM58" i="3" s="1"/>
  <c r="E139" i="7"/>
  <c r="J139" i="7"/>
  <c r="N139" i="7"/>
  <c r="V139" i="7"/>
  <c r="R139" i="7"/>
  <c r="V42" i="7"/>
  <c r="J42" i="7"/>
  <c r="N42" i="7"/>
  <c r="R42" i="7"/>
  <c r="E42" i="7"/>
  <c r="N14" i="7"/>
  <c r="J14" i="7"/>
  <c r="V14" i="7"/>
  <c r="R14" i="7"/>
  <c r="E14" i="7"/>
  <c r="BO169" i="3"/>
  <c r="BO170" i="3"/>
  <c r="BO173" i="3"/>
  <c r="N55" i="7"/>
  <c r="R55" i="7"/>
  <c r="V55" i="7"/>
  <c r="E55" i="7"/>
  <c r="J55" i="7"/>
  <c r="BO64" i="3"/>
  <c r="BS131" i="3"/>
  <c r="BO28" i="3"/>
  <c r="R71" i="7"/>
  <c r="E71" i="7"/>
  <c r="N71" i="7"/>
  <c r="J71" i="7"/>
  <c r="V71" i="7"/>
  <c r="J80" i="7"/>
  <c r="R80" i="7"/>
  <c r="E80" i="7"/>
  <c r="N80" i="7"/>
  <c r="V80" i="7"/>
  <c r="U16" i="7"/>
  <c r="S16" i="7"/>
  <c r="T16" i="7"/>
  <c r="N117" i="7"/>
  <c r="V117" i="7"/>
  <c r="R117" i="7"/>
  <c r="J117" i="7"/>
  <c r="E117" i="7"/>
  <c r="N69" i="7"/>
  <c r="V69" i="7"/>
  <c r="E69" i="7"/>
  <c r="J69" i="7"/>
  <c r="R69" i="7"/>
  <c r="V103" i="7"/>
  <c r="N103" i="7"/>
  <c r="E103" i="7"/>
  <c r="J103" i="7"/>
  <c r="R103" i="7"/>
  <c r="E65" i="7"/>
  <c r="R65" i="7"/>
  <c r="N65" i="7"/>
  <c r="V65" i="7"/>
  <c r="J65" i="7"/>
  <c r="V135" i="7"/>
  <c r="E135" i="7"/>
  <c r="N135" i="7"/>
  <c r="R135" i="7"/>
  <c r="J135" i="7"/>
  <c r="J19" i="7"/>
  <c r="V19" i="7"/>
  <c r="E19" i="7"/>
  <c r="R19" i="7"/>
  <c r="N19" i="7"/>
  <c r="R31" i="7"/>
  <c r="J31" i="7"/>
  <c r="N31" i="7"/>
  <c r="V31" i="7"/>
  <c r="E31" i="7"/>
  <c r="O141" i="7"/>
  <c r="Q141" i="7"/>
  <c r="P141" i="7"/>
  <c r="BS174" i="3"/>
  <c r="BS15" i="3"/>
  <c r="Y30" i="7"/>
  <c r="X30" i="7"/>
  <c r="W30" i="7"/>
  <c r="BU121" i="3"/>
  <c r="BO191" i="3"/>
  <c r="G40" i="7"/>
  <c r="BS111" i="3"/>
  <c r="BS75" i="3"/>
  <c r="BO56" i="3"/>
  <c r="BU44" i="3"/>
  <c r="BU147" i="3"/>
  <c r="BU16" i="3"/>
  <c r="AD198" i="3"/>
  <c r="AD200" i="3" s="1"/>
  <c r="BU27" i="3"/>
  <c r="BU97" i="3"/>
  <c r="BS36" i="3"/>
  <c r="BS106" i="3"/>
  <c r="BU94" i="3"/>
  <c r="BO80" i="3"/>
  <c r="BM80" i="3" s="1"/>
  <c r="BU26" i="3"/>
  <c r="BO128" i="3"/>
  <c r="BQ190" i="3"/>
  <c r="BU104" i="3"/>
  <c r="BU92" i="3"/>
  <c r="BU52" i="3"/>
  <c r="BO42" i="3"/>
  <c r="BN196" i="3"/>
  <c r="BS135" i="3"/>
  <c r="BS172" i="3"/>
  <c r="BQ132" i="3"/>
  <c r="BQ119" i="3"/>
  <c r="BS61" i="3"/>
  <c r="BU18" i="3"/>
  <c r="AN198" i="3"/>
  <c r="AN200" i="3" s="1"/>
  <c r="N154" i="7"/>
  <c r="R154" i="7"/>
  <c r="V154" i="7"/>
  <c r="J154" i="7"/>
  <c r="E154" i="7"/>
  <c r="BQ116" i="3"/>
  <c r="BO92" i="3"/>
  <c r="BO100" i="3"/>
  <c r="BQ152" i="3"/>
  <c r="BU152" i="3"/>
  <c r="BQ134" i="3"/>
  <c r="BQ104" i="3"/>
  <c r="BU71" i="3"/>
  <c r="BS23" i="3"/>
  <c r="BQ188" i="3"/>
  <c r="BS100" i="3"/>
  <c r="BU186" i="3"/>
  <c r="N152" i="7"/>
  <c r="J152" i="7"/>
  <c r="V152" i="7"/>
  <c r="R152" i="7"/>
  <c r="E152" i="7"/>
  <c r="R17" i="7"/>
  <c r="E17" i="7"/>
  <c r="J17" i="7"/>
  <c r="V17" i="7"/>
  <c r="N17" i="7"/>
  <c r="T173" i="7"/>
  <c r="S173" i="7"/>
  <c r="U173" i="7"/>
  <c r="R144" i="7"/>
  <c r="E144" i="7"/>
  <c r="N144" i="7"/>
  <c r="J144" i="7"/>
  <c r="V144" i="7"/>
  <c r="E89" i="7"/>
  <c r="N89" i="7"/>
  <c r="J89" i="7"/>
  <c r="R89" i="7"/>
  <c r="V89" i="7"/>
  <c r="E102" i="7"/>
  <c r="V102" i="7"/>
  <c r="R102" i="7"/>
  <c r="N102" i="7"/>
  <c r="J102" i="7"/>
  <c r="J61" i="7"/>
  <c r="N61" i="7"/>
  <c r="E61" i="7"/>
  <c r="V61" i="7"/>
  <c r="R61" i="7"/>
  <c r="R145" i="7"/>
  <c r="E145" i="7"/>
  <c r="J145" i="7"/>
  <c r="V145" i="7"/>
  <c r="N145" i="7"/>
  <c r="N104" i="7"/>
  <c r="R104" i="7"/>
  <c r="J104" i="7"/>
  <c r="V104" i="7"/>
  <c r="E104" i="7"/>
  <c r="U8" i="7"/>
  <c r="T8" i="7"/>
  <c r="S8" i="7"/>
  <c r="N81" i="7"/>
  <c r="E81" i="7"/>
  <c r="R81" i="7"/>
  <c r="V81" i="7"/>
  <c r="J81" i="7"/>
  <c r="X9" i="7"/>
  <c r="W9" i="7"/>
  <c r="Y9" i="7"/>
  <c r="AX198" i="3"/>
  <c r="R120" i="7"/>
  <c r="E120" i="7"/>
  <c r="J120" i="7"/>
  <c r="V120" i="7"/>
  <c r="N120" i="7"/>
  <c r="X32" i="7"/>
  <c r="Q60" i="7"/>
  <c r="P60" i="7"/>
  <c r="O60" i="7"/>
  <c r="Q59" i="7"/>
  <c r="P59" i="7"/>
  <c r="O59" i="7"/>
  <c r="G36" i="7"/>
  <c r="F36" i="7"/>
  <c r="H36" i="7"/>
  <c r="F32" i="7"/>
  <c r="H32" i="7"/>
  <c r="V125" i="7"/>
  <c r="J125" i="7"/>
  <c r="E125" i="7"/>
  <c r="N125" i="7"/>
  <c r="N138" i="7"/>
  <c r="E138" i="7"/>
  <c r="V138" i="7"/>
  <c r="R138" i="7"/>
  <c r="J138" i="7"/>
  <c r="N7" i="7"/>
  <c r="R7" i="7"/>
  <c r="J7" i="7"/>
  <c r="V7" i="7"/>
  <c r="E7" i="7"/>
  <c r="BO163" i="3"/>
  <c r="E157" i="7"/>
  <c r="J157" i="7"/>
  <c r="R157" i="7"/>
  <c r="V157" i="7"/>
  <c r="N157" i="7"/>
  <c r="R70" i="7"/>
  <c r="E70" i="7"/>
  <c r="N70" i="7"/>
  <c r="V70" i="7"/>
  <c r="J70" i="7"/>
  <c r="BO139" i="3"/>
  <c r="R159" i="7"/>
  <c r="E159" i="7"/>
  <c r="V159" i="7"/>
  <c r="N159" i="7"/>
  <c r="J159" i="7"/>
  <c r="F59" i="7"/>
  <c r="H59" i="7"/>
  <c r="G59" i="7"/>
  <c r="BS122" i="3"/>
  <c r="BS6" i="3"/>
  <c r="BS151" i="3"/>
  <c r="BO152" i="3"/>
  <c r="BS163" i="3"/>
  <c r="BS134" i="3"/>
  <c r="R156" i="7"/>
  <c r="E156" i="7"/>
  <c r="N156" i="7"/>
  <c r="V156" i="7"/>
  <c r="J156" i="7"/>
  <c r="U32" i="7"/>
  <c r="T32" i="7"/>
  <c r="S32" i="7"/>
  <c r="M60" i="7"/>
  <c r="K60" i="7"/>
  <c r="L60" i="7"/>
  <c r="J37" i="7"/>
  <c r="N37" i="7"/>
  <c r="E37" i="7"/>
  <c r="R37" i="7"/>
  <c r="V37" i="7"/>
  <c r="M84" i="7"/>
  <c r="L84" i="7"/>
  <c r="K84" i="7"/>
  <c r="BO141" i="3"/>
  <c r="BO97" i="3"/>
  <c r="BS154" i="3"/>
  <c r="O198" i="3"/>
  <c r="O200" i="3" s="1"/>
  <c r="BO30" i="3"/>
  <c r="BO4" i="3"/>
  <c r="BO77" i="3"/>
  <c r="V20" i="7"/>
  <c r="E20" i="7"/>
  <c r="R20" i="7"/>
  <c r="N20" i="7"/>
  <c r="J20" i="7"/>
  <c r="V124" i="7"/>
  <c r="J124" i="7"/>
  <c r="N124" i="7"/>
  <c r="E124" i="7"/>
  <c r="R108" i="7"/>
  <c r="E108" i="7"/>
  <c r="V108" i="7"/>
  <c r="N108" i="7"/>
  <c r="J108" i="7"/>
  <c r="V165" i="7"/>
  <c r="J165" i="7"/>
  <c r="E165" i="7"/>
  <c r="N165" i="7"/>
  <c r="R165" i="7"/>
  <c r="J45" i="7"/>
  <c r="V45" i="7"/>
  <c r="R45" i="7"/>
  <c r="E45" i="7"/>
  <c r="N45" i="7"/>
  <c r="E101" i="7"/>
  <c r="V101" i="7"/>
  <c r="R101" i="7"/>
  <c r="J101" i="7"/>
  <c r="N101" i="7"/>
  <c r="N13" i="7"/>
  <c r="E13" i="7"/>
  <c r="R13" i="7"/>
  <c r="V13" i="7"/>
  <c r="J13" i="7"/>
  <c r="V50" i="7"/>
  <c r="J50" i="7"/>
  <c r="N50" i="7"/>
  <c r="E50" i="7"/>
  <c r="R50" i="7"/>
  <c r="Y141" i="7"/>
  <c r="W141" i="7"/>
  <c r="X141" i="7"/>
  <c r="BO136" i="3"/>
  <c r="BS118" i="3"/>
  <c r="L30" i="7"/>
  <c r="M30" i="7"/>
  <c r="K30" i="7"/>
  <c r="BS130" i="3"/>
  <c r="BO189" i="3"/>
  <c r="BS54" i="3"/>
  <c r="W10" i="7"/>
  <c r="Y10" i="7"/>
  <c r="X10" i="7"/>
  <c r="Y198" i="3"/>
  <c r="Y200" i="3" s="1"/>
  <c r="BS45" i="3"/>
  <c r="BO135" i="3"/>
  <c r="BO85" i="3"/>
  <c r="BM85" i="3" s="1"/>
  <c r="BO57" i="3"/>
  <c r="BS73" i="3"/>
  <c r="BO27" i="3"/>
  <c r="J168" i="7"/>
  <c r="V168" i="7"/>
  <c r="E168" i="7"/>
  <c r="R168" i="7"/>
  <c r="N168" i="7"/>
  <c r="Q16" i="7"/>
  <c r="P16" i="7"/>
  <c r="O16" i="7"/>
  <c r="N56" i="7"/>
  <c r="R56" i="7"/>
  <c r="E56" i="7"/>
  <c r="V56" i="7"/>
  <c r="J56" i="7"/>
  <c r="R133" i="7"/>
  <c r="E133" i="7"/>
  <c r="N133" i="7"/>
  <c r="J133" i="7"/>
  <c r="V133" i="7"/>
  <c r="J170" i="7"/>
  <c r="V170" i="7"/>
  <c r="N170" i="7"/>
  <c r="E170" i="7"/>
  <c r="R170" i="7"/>
  <c r="Q44" i="7"/>
  <c r="O44" i="7"/>
  <c r="P44" i="7"/>
  <c r="N66" i="7"/>
  <c r="V66" i="7"/>
  <c r="R66" i="7"/>
  <c r="J66" i="7"/>
  <c r="E66" i="7"/>
  <c r="J3" i="7"/>
  <c r="N3" i="7"/>
  <c r="R3" i="7"/>
  <c r="E3" i="7"/>
  <c r="V3" i="7"/>
  <c r="R35" i="7"/>
  <c r="N35" i="7"/>
  <c r="V35" i="7"/>
  <c r="E35" i="7"/>
  <c r="J35" i="7"/>
  <c r="BO160" i="3"/>
  <c r="BO84" i="3"/>
  <c r="BM84" i="3" s="1"/>
  <c r="BO133" i="3"/>
  <c r="BO118" i="3"/>
  <c r="BS11" i="3"/>
  <c r="BS160" i="3"/>
  <c r="V74" i="7"/>
  <c r="J74" i="7"/>
  <c r="R74" i="7"/>
  <c r="E74" i="7"/>
  <c r="N74" i="7"/>
  <c r="BO130" i="3"/>
  <c r="BO124" i="3"/>
  <c r="BS88" i="3"/>
  <c r="BS18" i="3"/>
  <c r="BU83" i="3"/>
  <c r="BU98" i="3"/>
  <c r="BO40" i="3"/>
  <c r="BO70" i="3"/>
  <c r="BU65" i="3"/>
  <c r="BU129" i="3"/>
  <c r="BU118" i="3"/>
  <c r="BO153" i="3"/>
  <c r="BS4" i="3"/>
  <c r="BC196" i="3"/>
  <c r="BD202" i="3" s="1"/>
  <c r="B31" i="4" s="1"/>
  <c r="BU135" i="3"/>
  <c r="BS41" i="3"/>
  <c r="BQ29" i="3"/>
  <c r="W198" i="3"/>
  <c r="W200" i="3" s="1"/>
  <c r="BU132" i="3"/>
  <c r="AP198" i="3"/>
  <c r="AP200" i="3" s="1"/>
  <c r="Q198" i="3"/>
  <c r="Q200" i="3" s="1"/>
  <c r="BQ85" i="3"/>
  <c r="BO138" i="3"/>
  <c r="BM138" i="3" s="1"/>
  <c r="BS35" i="3"/>
  <c r="BU43" i="3"/>
  <c r="BS98" i="3"/>
  <c r="BO36" i="3"/>
  <c r="BM36" i="3" s="1"/>
  <c r="BS152" i="3"/>
  <c r="BS12" i="3"/>
  <c r="BU112" i="3"/>
  <c r="BS86" i="3"/>
  <c r="BU28" i="3"/>
  <c r="N169" i="7"/>
  <c r="R169" i="7"/>
  <c r="E169" i="7"/>
  <c r="V169" i="7"/>
  <c r="J169" i="7"/>
  <c r="V63" i="7"/>
  <c r="J63" i="7"/>
  <c r="E63" i="7"/>
  <c r="N63" i="7"/>
  <c r="R63" i="7"/>
  <c r="N78" i="7"/>
  <c r="V78" i="7"/>
  <c r="J78" i="7"/>
  <c r="E78" i="7"/>
  <c r="R78" i="7"/>
  <c r="R86" i="7"/>
  <c r="N86" i="7"/>
  <c r="V86" i="7"/>
  <c r="J86" i="7"/>
  <c r="E86" i="7"/>
  <c r="R38" i="7"/>
  <c r="E38" i="7"/>
  <c r="N38" i="7"/>
  <c r="V38" i="7"/>
  <c r="J38" i="7"/>
  <c r="R146" i="7"/>
  <c r="E146" i="7"/>
  <c r="V146" i="7"/>
  <c r="J146" i="7"/>
  <c r="N146" i="7"/>
  <c r="AM198" i="3"/>
  <c r="AM200" i="3" s="1"/>
  <c r="Y36" i="7"/>
  <c r="X36" i="7"/>
  <c r="W36" i="7"/>
  <c r="V113" i="7"/>
  <c r="J113" i="7"/>
  <c r="N113" i="7"/>
  <c r="E113" i="7"/>
  <c r="R113" i="7"/>
  <c r="R171" i="7"/>
  <c r="E171" i="7"/>
  <c r="N171" i="7"/>
  <c r="J171" i="7"/>
  <c r="V171" i="7"/>
  <c r="T12" i="7"/>
  <c r="S12" i="7"/>
  <c r="U12" i="7"/>
  <c r="E106" i="7"/>
  <c r="N106" i="7"/>
  <c r="V106" i="7"/>
  <c r="R106" i="7"/>
  <c r="J106" i="7"/>
  <c r="K64" i="7"/>
  <c r="N128" i="7"/>
  <c r="E128" i="7"/>
  <c r="V128" i="7"/>
  <c r="R128" i="7"/>
  <c r="J128" i="7"/>
  <c r="E98" i="7"/>
  <c r="N98" i="7"/>
  <c r="J98" i="7"/>
  <c r="V98" i="7"/>
  <c r="R98" i="7"/>
  <c r="R73" i="7"/>
  <c r="N73" i="7"/>
  <c r="J73" i="7"/>
  <c r="V73" i="7"/>
  <c r="E73" i="7"/>
  <c r="E23" i="7"/>
  <c r="R23" i="7"/>
  <c r="V23" i="7"/>
  <c r="J23" i="7"/>
  <c r="N23" i="7"/>
  <c r="Q12" i="7"/>
  <c r="P12" i="7"/>
  <c r="O12" i="7"/>
  <c r="N54" i="7"/>
  <c r="E54" i="7"/>
  <c r="V54" i="7"/>
  <c r="R54" i="7"/>
  <c r="J54" i="7"/>
  <c r="N140" i="7"/>
  <c r="J140" i="7"/>
  <c r="E140" i="7"/>
  <c r="V140" i="7"/>
  <c r="R140" i="7"/>
  <c r="V112" i="7"/>
  <c r="J112" i="7"/>
  <c r="E112" i="7"/>
  <c r="R112" i="7"/>
  <c r="N112" i="7"/>
  <c r="V163" i="7"/>
  <c r="J163" i="7"/>
  <c r="R163" i="7"/>
  <c r="N163" i="7"/>
  <c r="E163" i="7"/>
  <c r="BO182" i="3"/>
  <c r="BO185" i="3"/>
  <c r="BO179" i="3"/>
  <c r="BO194" i="3"/>
  <c r="BO154" i="3"/>
  <c r="BO111" i="3"/>
  <c r="BO105" i="3"/>
  <c r="BO99" i="3"/>
  <c r="BM99" i="3" s="1"/>
  <c r="BO93" i="3"/>
  <c r="BO87" i="3"/>
  <c r="BM87" i="3" s="1"/>
  <c r="BO81" i="3"/>
  <c r="BO75" i="3"/>
  <c r="BO69" i="3"/>
  <c r="BO174" i="3"/>
  <c r="BO192" i="3"/>
  <c r="BO144" i="3"/>
  <c r="BO3" i="3"/>
  <c r="BO17" i="3"/>
  <c r="BO34" i="3"/>
  <c r="BO95" i="3"/>
  <c r="BM95" i="3" s="1"/>
  <c r="BO83" i="3"/>
  <c r="BO129" i="3"/>
  <c r="BO19" i="3"/>
  <c r="BO7" i="3"/>
  <c r="BO54" i="3"/>
  <c r="BO150" i="3"/>
  <c r="BO148" i="3"/>
  <c r="BO62" i="3"/>
  <c r="BO59" i="3"/>
  <c r="BO15" i="3"/>
  <c r="BM15" i="3" s="1"/>
  <c r="BO9" i="3"/>
  <c r="BO37" i="3"/>
  <c r="BO11" i="3"/>
  <c r="BO22" i="3"/>
  <c r="BO107" i="3"/>
  <c r="BO13" i="3"/>
  <c r="BO178" i="3"/>
  <c r="BO23" i="3"/>
  <c r="BO25" i="3"/>
  <c r="BO60" i="3"/>
  <c r="BO41" i="3"/>
  <c r="BO29" i="3"/>
  <c r="BO117" i="3"/>
  <c r="BO190" i="3"/>
  <c r="BO52" i="3"/>
  <c r="BO48" i="3"/>
  <c r="BO71" i="3"/>
  <c r="BO188" i="3"/>
  <c r="BO168" i="3"/>
  <c r="BO166" i="3"/>
  <c r="BO162" i="3"/>
  <c r="BO5" i="3"/>
  <c r="BO35" i="3"/>
  <c r="H4" i="7"/>
  <c r="G4" i="7"/>
  <c r="F4" i="7"/>
  <c r="BO184" i="3"/>
  <c r="BO66" i="3"/>
  <c r="BO142" i="3"/>
  <c r="BM142" i="3" s="1"/>
  <c r="BO63" i="3"/>
  <c r="Q10" i="7"/>
  <c r="P10" i="7"/>
  <c r="O10" i="7"/>
  <c r="V107" i="7"/>
  <c r="E107" i="7"/>
  <c r="R107" i="7"/>
  <c r="N107" i="7"/>
  <c r="J107" i="7"/>
  <c r="BO143" i="3"/>
  <c r="BK196" i="3"/>
  <c r="BH202" i="3" s="1"/>
  <c r="F31" i="4" s="1"/>
  <c r="BO51" i="3"/>
  <c r="Z198" i="3"/>
  <c r="Z200" i="3" s="1"/>
  <c r="BS85" i="3"/>
  <c r="BS94" i="3"/>
  <c r="N116" i="7"/>
  <c r="V116" i="7"/>
  <c r="R116" i="7"/>
  <c r="J116" i="7"/>
  <c r="E116" i="7"/>
  <c r="Q4" i="7"/>
  <c r="P4" i="7"/>
  <c r="O4" i="7"/>
  <c r="J115" i="7"/>
  <c r="N115" i="7"/>
  <c r="E115" i="7"/>
  <c r="R115" i="7"/>
  <c r="V115" i="7"/>
  <c r="J53" i="7"/>
  <c r="V53" i="7"/>
  <c r="E53" i="7"/>
  <c r="R53" i="7"/>
  <c r="N53" i="7"/>
  <c r="J95" i="7"/>
  <c r="R95" i="7"/>
  <c r="N95" i="7"/>
  <c r="E95" i="7"/>
  <c r="V95" i="7"/>
  <c r="BS87" i="3"/>
  <c r="U64" i="7"/>
  <c r="T64" i="7"/>
  <c r="S64" i="7"/>
  <c r="BH196" i="3"/>
  <c r="BG201" i="3" s="1"/>
  <c r="E30" i="4" s="1"/>
  <c r="BS143" i="3"/>
  <c r="S59" i="7"/>
  <c r="U59" i="7"/>
  <c r="T59" i="7"/>
  <c r="BO12" i="3"/>
  <c r="BS120" i="3"/>
  <c r="BO46" i="3"/>
  <c r="BO43" i="3"/>
  <c r="BO24" i="3"/>
  <c r="BS76" i="3"/>
  <c r="BO112" i="3"/>
  <c r="BO65" i="3"/>
  <c r="V29" i="7"/>
  <c r="E29" i="7"/>
  <c r="J29" i="7"/>
  <c r="N29" i="7"/>
  <c r="R29" i="7"/>
  <c r="R134" i="7"/>
  <c r="N134" i="7"/>
  <c r="V134" i="7"/>
  <c r="J134" i="7"/>
  <c r="E134" i="7"/>
  <c r="Y60" i="7"/>
  <c r="X60" i="7"/>
  <c r="W60" i="7"/>
  <c r="E2" i="7"/>
  <c r="R2" i="7"/>
  <c r="J2" i="7"/>
  <c r="N2" i="7"/>
  <c r="V2" i="7"/>
  <c r="M141" i="7"/>
  <c r="L141" i="7"/>
  <c r="K141" i="7"/>
  <c r="J87" i="7"/>
  <c r="V87" i="7"/>
  <c r="R87" i="7"/>
  <c r="N87" i="7"/>
  <c r="E87" i="7"/>
  <c r="BO96" i="3"/>
  <c r="V162" i="7"/>
  <c r="E162" i="7"/>
  <c r="R162" i="7"/>
  <c r="J162" i="7"/>
  <c r="N162" i="7"/>
  <c r="S30" i="7"/>
  <c r="U30" i="7"/>
  <c r="T30" i="7"/>
  <c r="K40" i="7"/>
  <c r="BO53" i="3"/>
  <c r="R26" i="7"/>
  <c r="E26" i="7"/>
  <c r="N26" i="7"/>
  <c r="V26" i="7"/>
  <c r="J26" i="7"/>
  <c r="BO45" i="3"/>
  <c r="BM45" i="3" s="1"/>
  <c r="BO123" i="3"/>
  <c r="BM123" i="3" s="1"/>
  <c r="BO82" i="3"/>
  <c r="BS159" i="3"/>
  <c r="BS38" i="3"/>
  <c r="BS26" i="3"/>
  <c r="Y28" i="7"/>
  <c r="X28" i="7"/>
  <c r="W28" i="7"/>
  <c r="N79" i="7"/>
  <c r="R79" i="7"/>
  <c r="V79" i="7"/>
  <c r="E79" i="7"/>
  <c r="J79" i="7"/>
  <c r="V62" i="7"/>
  <c r="J62" i="7"/>
  <c r="R62" i="7"/>
  <c r="E62" i="7"/>
  <c r="N62" i="7"/>
  <c r="L52" i="7"/>
  <c r="M52" i="7"/>
  <c r="K52" i="7"/>
  <c r="N67" i="7"/>
  <c r="R67" i="7"/>
  <c r="J67" i="7"/>
  <c r="V67" i="7"/>
  <c r="E67" i="7"/>
  <c r="BO157" i="3"/>
  <c r="BO145" i="3"/>
  <c r="R114" i="7"/>
  <c r="V114" i="7"/>
  <c r="E114" i="7"/>
  <c r="N114" i="7"/>
  <c r="J114" i="7"/>
  <c r="BO181" i="3"/>
  <c r="BO90" i="3"/>
  <c r="BS168" i="3"/>
  <c r="Q40" i="7"/>
  <c r="O40" i="7"/>
  <c r="P40" i="7"/>
  <c r="BS124" i="3"/>
  <c r="BS7" i="3"/>
  <c r="AT198" i="3"/>
  <c r="AQ198" i="3"/>
  <c r="AQ200" i="3" s="1"/>
  <c r="BO2" i="3"/>
  <c r="P198" i="3"/>
  <c r="P200" i="3" s="1"/>
  <c r="BO61" i="3"/>
  <c r="K175" i="7"/>
  <c r="M175" i="7"/>
  <c r="L175" i="7"/>
  <c r="O173" i="7"/>
  <c r="P173" i="7"/>
  <c r="Q173" i="7"/>
  <c r="J160" i="7"/>
  <c r="V160" i="7"/>
  <c r="N160" i="7"/>
  <c r="R160" i="7"/>
  <c r="E160" i="7"/>
  <c r="V136" i="7"/>
  <c r="J136" i="7"/>
  <c r="N136" i="7"/>
  <c r="E136" i="7"/>
  <c r="R136" i="7"/>
  <c r="V88" i="7"/>
  <c r="J88" i="7"/>
  <c r="N88" i="7"/>
  <c r="R88" i="7"/>
  <c r="E88" i="7"/>
  <c r="Y8" i="7"/>
  <c r="X8" i="7"/>
  <c r="W8" i="7"/>
  <c r="N129" i="7"/>
  <c r="E129" i="7"/>
  <c r="J129" i="7"/>
  <c r="R129" i="7"/>
  <c r="V129" i="7"/>
  <c r="R151" i="7"/>
  <c r="V151" i="7"/>
  <c r="J151" i="7"/>
  <c r="E151" i="7"/>
  <c r="N151" i="7"/>
  <c r="J91" i="7"/>
  <c r="R91" i="7"/>
  <c r="N91" i="7"/>
  <c r="V91" i="7"/>
  <c r="E91" i="7"/>
  <c r="J41" i="7"/>
  <c r="E41" i="7"/>
  <c r="R41" i="7"/>
  <c r="V41" i="7"/>
  <c r="N41" i="7"/>
  <c r="BS188" i="3"/>
  <c r="BO183" i="3"/>
  <c r="V122" i="7"/>
  <c r="E122" i="7"/>
  <c r="N122" i="7"/>
  <c r="J122" i="7"/>
  <c r="R6" i="7"/>
  <c r="E6" i="7"/>
  <c r="V6" i="7"/>
  <c r="N6" i="7"/>
  <c r="J6" i="7"/>
  <c r="BO193" i="3"/>
  <c r="N142" i="7"/>
  <c r="R142" i="7"/>
  <c r="E142" i="7"/>
  <c r="V142" i="7"/>
  <c r="J142" i="7"/>
  <c r="R51" i="7"/>
  <c r="N51" i="7"/>
  <c r="E51" i="7"/>
  <c r="J51" i="7"/>
  <c r="V51" i="7"/>
  <c r="BO177" i="3"/>
  <c r="N34" i="7"/>
  <c r="J34" i="7"/>
  <c r="V34" i="7"/>
  <c r="E34" i="7"/>
  <c r="R34" i="7"/>
  <c r="BS175" i="3"/>
  <c r="BS178" i="3"/>
  <c r="R82" i="7"/>
  <c r="E82" i="7"/>
  <c r="N82" i="7"/>
  <c r="J82" i="7"/>
  <c r="V82" i="7"/>
  <c r="BS183" i="3"/>
  <c r="BS9" i="3"/>
  <c r="BU155" i="3"/>
  <c r="BU192" i="3"/>
  <c r="BU177" i="3"/>
  <c r="BU169" i="3"/>
  <c r="BU140" i="3"/>
  <c r="BU175" i="3"/>
  <c r="BU33" i="3"/>
  <c r="BU21" i="3"/>
  <c r="BU183" i="3"/>
  <c r="BU180" i="3"/>
  <c r="BU138" i="3"/>
  <c r="BU58" i="3"/>
  <c r="BU149" i="3"/>
  <c r="BU136" i="3"/>
  <c r="BU167" i="3"/>
  <c r="BU60" i="3"/>
  <c r="BU191" i="3"/>
  <c r="BU47" i="3"/>
  <c r="BU34" i="3"/>
  <c r="BU22" i="3"/>
  <c r="BU59" i="3"/>
  <c r="BU8" i="3"/>
  <c r="BU53" i="3"/>
  <c r="BU171" i="3"/>
  <c r="BU20" i="3"/>
  <c r="BU14" i="3"/>
  <c r="BU173" i="3"/>
  <c r="BS139" i="3"/>
  <c r="U9" i="7"/>
  <c r="S9" i="7"/>
  <c r="T9" i="7"/>
  <c r="R85" i="7"/>
  <c r="N85" i="7"/>
  <c r="J85" i="7"/>
  <c r="E85" i="7"/>
  <c r="V85" i="7"/>
  <c r="BS105" i="3"/>
  <c r="BS69" i="3"/>
  <c r="BU50" i="3"/>
  <c r="BU157" i="3"/>
  <c r="BS137" i="3"/>
  <c r="BO125" i="3"/>
  <c r="BM125" i="3" s="1"/>
  <c r="BU115" i="3"/>
  <c r="BU103" i="3"/>
  <c r="BU91" i="3"/>
  <c r="BU79" i="3"/>
  <c r="BU67" i="3"/>
  <c r="BU45" i="3"/>
  <c r="BU4" i="3"/>
  <c r="BO147" i="3"/>
  <c r="E83" i="7"/>
  <c r="V83" i="7"/>
  <c r="R83" i="7"/>
  <c r="J83" i="7"/>
  <c r="N83" i="7"/>
  <c r="BO165" i="3"/>
  <c r="BU156" i="3"/>
  <c r="BU82" i="3"/>
  <c r="BU195" i="3"/>
  <c r="BQ167" i="3"/>
  <c r="BQ144" i="3"/>
  <c r="BQ166" i="3"/>
  <c r="BQ182" i="3"/>
  <c r="BQ174" i="3"/>
  <c r="BQ150" i="3"/>
  <c r="BQ149" i="3"/>
  <c r="BQ111" i="3"/>
  <c r="BQ99" i="3"/>
  <c r="BQ87" i="3"/>
  <c r="BQ75" i="3"/>
  <c r="BQ17" i="3"/>
  <c r="BQ5" i="3"/>
  <c r="BQ22" i="3"/>
  <c r="BQ93" i="3"/>
  <c r="BQ169" i="3"/>
  <c r="BQ19" i="3"/>
  <c r="BQ156" i="3"/>
  <c r="BQ154" i="3"/>
  <c r="BQ159" i="3"/>
  <c r="BQ148" i="3"/>
  <c r="BQ9" i="3"/>
  <c r="BQ173" i="3"/>
  <c r="BQ37" i="3"/>
  <c r="BQ25" i="3"/>
  <c r="BQ11" i="3"/>
  <c r="BQ143" i="3"/>
  <c r="BQ176" i="3"/>
  <c r="BQ168" i="3"/>
  <c r="BQ165" i="3"/>
  <c r="BQ23" i="3"/>
  <c r="BQ170" i="3"/>
  <c r="BQ141" i="3"/>
  <c r="BQ52" i="3"/>
  <c r="BQ33" i="3"/>
  <c r="BQ21" i="3"/>
  <c r="BQ160" i="3"/>
  <c r="BQ34" i="3"/>
  <c r="BQ81" i="3"/>
  <c r="BQ55" i="3"/>
  <c r="BQ54" i="3"/>
  <c r="BQ35" i="3"/>
  <c r="BQ59" i="3"/>
  <c r="BQ15" i="3"/>
  <c r="BQ48" i="3"/>
  <c r="BQ105" i="3"/>
  <c r="BQ69" i="3"/>
  <c r="BQ155" i="3"/>
  <c r="BQ13" i="3"/>
  <c r="BQ7" i="3"/>
  <c r="BQ51" i="3"/>
  <c r="BQ62" i="3"/>
  <c r="BQ3" i="3"/>
  <c r="BQ128" i="3"/>
  <c r="BS110" i="3"/>
  <c r="BS190" i="3"/>
  <c r="BD196" i="3"/>
  <c r="BE201" i="3" s="1"/>
  <c r="C30" i="4" s="1"/>
  <c r="V126" i="7"/>
  <c r="E126" i="7"/>
  <c r="J126" i="7"/>
  <c r="N126" i="7"/>
  <c r="BS107" i="3"/>
  <c r="BS95" i="3"/>
  <c r="BS83" i="3"/>
  <c r="BU6" i="3"/>
  <c r="V198" i="3"/>
  <c r="V200" i="3" s="1"/>
  <c r="AC198" i="3"/>
  <c r="AC200" i="3" s="1"/>
  <c r="BS112" i="3"/>
  <c r="BS116" i="3"/>
  <c r="BQ92" i="3"/>
  <c r="BU107" i="3"/>
  <c r="BQ100" i="3"/>
  <c r="BO126" i="3"/>
  <c r="BQ30" i="3"/>
  <c r="BU24" i="3"/>
  <c r="BU137" i="3"/>
  <c r="BS42" i="3"/>
  <c r="BO113" i="3"/>
  <c r="BS24" i="3"/>
  <c r="F8" i="7" l="1"/>
  <c r="G8" i="7"/>
  <c r="W32" i="7"/>
  <c r="G9" i="7"/>
  <c r="BM146" i="3"/>
  <c r="BL196" i="3"/>
  <c r="BM145" i="3"/>
  <c r="BM143" i="3"/>
  <c r="BM144" i="3"/>
  <c r="BM139" i="3"/>
  <c r="BM140" i="3"/>
  <c r="BM141" i="3"/>
  <c r="BM137" i="3"/>
  <c r="BM135" i="3"/>
  <c r="BM133" i="3"/>
  <c r="BI201" i="3"/>
  <c r="G30" i="4" s="1"/>
  <c r="BM134" i="3"/>
  <c r="BM136" i="3"/>
  <c r="BO202" i="3"/>
  <c r="M31" i="4" s="1"/>
  <c r="P32" i="7"/>
  <c r="Q32" i="7"/>
  <c r="O32" i="7"/>
  <c r="H40" i="7"/>
  <c r="L40" i="7"/>
  <c r="H9" i="7"/>
  <c r="G52" i="7"/>
  <c r="M64" i="7"/>
  <c r="BM131" i="3"/>
  <c r="BM128" i="3"/>
  <c r="BM129" i="3"/>
  <c r="BM130" i="3"/>
  <c r="BM132" i="3"/>
  <c r="BM124" i="3"/>
  <c r="BM126" i="3"/>
  <c r="BM127" i="3"/>
  <c r="BM121" i="3"/>
  <c r="BM122" i="3"/>
  <c r="BM117" i="3"/>
  <c r="BM118" i="3"/>
  <c r="BM119" i="3"/>
  <c r="BM120" i="3"/>
  <c r="Y100" i="7"/>
  <c r="BM114" i="3"/>
  <c r="BM115" i="3"/>
  <c r="BM108" i="3"/>
  <c r="BM109" i="3"/>
  <c r="BM110" i="3"/>
  <c r="BM111" i="3"/>
  <c r="BM112" i="3"/>
  <c r="BM113" i="3"/>
  <c r="L44" i="7"/>
  <c r="H52" i="7"/>
  <c r="BM105" i="3"/>
  <c r="BM106" i="3"/>
  <c r="BM107" i="3"/>
  <c r="W100" i="7"/>
  <c r="W44" i="7"/>
  <c r="F100" i="7"/>
  <c r="H100" i="7"/>
  <c r="X24" i="7"/>
  <c r="M44" i="7"/>
  <c r="W33" i="7"/>
  <c r="X33" i="7"/>
  <c r="M33" i="7"/>
  <c r="BJ201" i="3"/>
  <c r="H30" i="4" s="1"/>
  <c r="W24" i="7"/>
  <c r="P33" i="7"/>
  <c r="K33" i="7"/>
  <c r="Q33" i="7"/>
  <c r="W64" i="7"/>
  <c r="Q64" i="7"/>
  <c r="H64" i="7"/>
  <c r="P64" i="7"/>
  <c r="Q100" i="7"/>
  <c r="U44" i="7"/>
  <c r="X64" i="7"/>
  <c r="Y44" i="7"/>
  <c r="Y40" i="7"/>
  <c r="T33" i="7"/>
  <c r="T44" i="7"/>
  <c r="F64" i="7"/>
  <c r="T24" i="7"/>
  <c r="S24" i="7"/>
  <c r="K76" i="7"/>
  <c r="S100" i="7"/>
  <c r="O100" i="7"/>
  <c r="O84" i="7"/>
  <c r="L76" i="7"/>
  <c r="U100" i="7"/>
  <c r="U52" i="7"/>
  <c r="X52" i="7"/>
  <c r="U33" i="7"/>
  <c r="Q84" i="7"/>
  <c r="T40" i="7"/>
  <c r="U40" i="7"/>
  <c r="P52" i="7"/>
  <c r="X40" i="7"/>
  <c r="S84" i="7"/>
  <c r="T52" i="7"/>
  <c r="O52" i="7"/>
  <c r="W52" i="7"/>
  <c r="Y84" i="7"/>
  <c r="X84" i="7"/>
  <c r="U76" i="7"/>
  <c r="F84" i="7"/>
  <c r="G24" i="7"/>
  <c r="O24" i="7"/>
  <c r="S76" i="7"/>
  <c r="G84" i="7"/>
  <c r="H24" i="7"/>
  <c r="Q24" i="7"/>
  <c r="T84" i="7"/>
  <c r="Q76" i="7"/>
  <c r="W76" i="7"/>
  <c r="O76" i="7"/>
  <c r="X76" i="7"/>
  <c r="BG196" i="3"/>
  <c r="BF202" i="3" s="1"/>
  <c r="D31" i="4" s="1"/>
  <c r="BQ196" i="3"/>
  <c r="BK202" i="3" s="1"/>
  <c r="I31" i="4" s="1"/>
  <c r="Q41" i="7"/>
  <c r="P41" i="7"/>
  <c r="O41" i="7"/>
  <c r="X67" i="7"/>
  <c r="Y67" i="7"/>
  <c r="W67" i="7"/>
  <c r="U116" i="7"/>
  <c r="S116" i="7"/>
  <c r="T116" i="7"/>
  <c r="Q73" i="7"/>
  <c r="P73" i="7"/>
  <c r="O73" i="7"/>
  <c r="M38" i="7"/>
  <c r="K38" i="7"/>
  <c r="L38" i="7"/>
  <c r="Y13" i="7"/>
  <c r="W13" i="7"/>
  <c r="X13" i="7"/>
  <c r="U156" i="7"/>
  <c r="S156" i="7"/>
  <c r="T156" i="7"/>
  <c r="H144" i="7"/>
  <c r="G144" i="7"/>
  <c r="F144" i="7"/>
  <c r="T19" i="7"/>
  <c r="S19" i="7"/>
  <c r="U19" i="7"/>
  <c r="M103" i="7"/>
  <c r="L103" i="7"/>
  <c r="K103" i="7"/>
  <c r="U42" i="7"/>
  <c r="T42" i="7"/>
  <c r="S42" i="7"/>
  <c r="T153" i="7"/>
  <c r="S153" i="7"/>
  <c r="U153" i="7"/>
  <c r="T118" i="7"/>
  <c r="S118" i="7"/>
  <c r="U118" i="7"/>
  <c r="Y47" i="7"/>
  <c r="X47" i="7"/>
  <c r="W47" i="7"/>
  <c r="H149" i="7"/>
  <c r="G149" i="7"/>
  <c r="F149" i="7"/>
  <c r="T90" i="7"/>
  <c r="U90" i="7"/>
  <c r="S90" i="7"/>
  <c r="Q43" i="7"/>
  <c r="P43" i="7"/>
  <c r="O43" i="7"/>
  <c r="U77" i="7"/>
  <c r="T77" i="7"/>
  <c r="S77" i="7"/>
  <c r="U155" i="7"/>
  <c r="S155" i="7"/>
  <c r="T155" i="7"/>
  <c r="H99" i="7"/>
  <c r="G99" i="7"/>
  <c r="F99" i="7"/>
  <c r="W85" i="7"/>
  <c r="Y85" i="7"/>
  <c r="X85" i="7"/>
  <c r="U34" i="7"/>
  <c r="T34" i="7"/>
  <c r="S34" i="7"/>
  <c r="W142" i="7"/>
  <c r="Y142" i="7"/>
  <c r="X142" i="7"/>
  <c r="Q122" i="7"/>
  <c r="P122" i="7"/>
  <c r="O122" i="7"/>
  <c r="X41" i="7"/>
  <c r="W41" i="7"/>
  <c r="Y41" i="7"/>
  <c r="Y151" i="7"/>
  <c r="X151" i="7"/>
  <c r="W151" i="7"/>
  <c r="P88" i="7"/>
  <c r="O88" i="7"/>
  <c r="Q88" i="7"/>
  <c r="M160" i="7"/>
  <c r="L160" i="7"/>
  <c r="K160" i="7"/>
  <c r="K67" i="7"/>
  <c r="L67" i="7"/>
  <c r="M67" i="7"/>
  <c r="K62" i="7"/>
  <c r="M62" i="7"/>
  <c r="L62" i="7"/>
  <c r="Q87" i="7"/>
  <c r="P87" i="7"/>
  <c r="O87" i="7"/>
  <c r="Q29" i="7"/>
  <c r="P29" i="7"/>
  <c r="O29" i="7"/>
  <c r="M53" i="7"/>
  <c r="K53" i="7"/>
  <c r="L53" i="7"/>
  <c r="Y116" i="7"/>
  <c r="X116" i="7"/>
  <c r="W116" i="7"/>
  <c r="X107" i="7"/>
  <c r="W107" i="7"/>
  <c r="Y107" i="7"/>
  <c r="Q163" i="7"/>
  <c r="P163" i="7"/>
  <c r="O163" i="7"/>
  <c r="L140" i="7"/>
  <c r="K140" i="7"/>
  <c r="M140" i="7"/>
  <c r="U73" i="7"/>
  <c r="T73" i="7"/>
  <c r="S73" i="7"/>
  <c r="X38" i="7"/>
  <c r="Y38" i="7"/>
  <c r="W38" i="7"/>
  <c r="Y78" i="7"/>
  <c r="X78" i="7"/>
  <c r="W78" i="7"/>
  <c r="F169" i="7"/>
  <c r="H169" i="7"/>
  <c r="G169" i="7"/>
  <c r="Y3" i="7"/>
  <c r="X3" i="7"/>
  <c r="W3" i="7"/>
  <c r="O133" i="7"/>
  <c r="Q133" i="7"/>
  <c r="P133" i="7"/>
  <c r="U13" i="7"/>
  <c r="T13" i="7"/>
  <c r="S13" i="7"/>
  <c r="M45" i="7"/>
  <c r="L45" i="7"/>
  <c r="K45" i="7"/>
  <c r="O124" i="7"/>
  <c r="P124" i="7"/>
  <c r="Q124" i="7"/>
  <c r="K37" i="7"/>
  <c r="M37" i="7"/>
  <c r="L37" i="7"/>
  <c r="F159" i="7"/>
  <c r="H159" i="7"/>
  <c r="G159" i="7"/>
  <c r="P157" i="7"/>
  <c r="Q157" i="7"/>
  <c r="O157" i="7"/>
  <c r="T138" i="7"/>
  <c r="S138" i="7"/>
  <c r="U138" i="7"/>
  <c r="Y120" i="7"/>
  <c r="X120" i="7"/>
  <c r="W120" i="7"/>
  <c r="M81" i="7"/>
  <c r="K81" i="7"/>
  <c r="L81" i="7"/>
  <c r="O104" i="7"/>
  <c r="P104" i="7"/>
  <c r="Q104" i="7"/>
  <c r="X61" i="7"/>
  <c r="Y61" i="7"/>
  <c r="W61" i="7"/>
  <c r="W89" i="7"/>
  <c r="Y89" i="7"/>
  <c r="X89" i="7"/>
  <c r="T144" i="7"/>
  <c r="S144" i="7"/>
  <c r="U144" i="7"/>
  <c r="U17" i="7"/>
  <c r="T17" i="7"/>
  <c r="S17" i="7"/>
  <c r="G19" i="7"/>
  <c r="F19" i="7"/>
  <c r="H19" i="7"/>
  <c r="H103" i="7"/>
  <c r="G103" i="7"/>
  <c r="F103" i="7"/>
  <c r="O117" i="7"/>
  <c r="Q117" i="7"/>
  <c r="P117" i="7"/>
  <c r="Y71" i="7"/>
  <c r="X71" i="7"/>
  <c r="W71" i="7"/>
  <c r="U55" i="7"/>
  <c r="S55" i="7"/>
  <c r="T55" i="7"/>
  <c r="Q42" i="7"/>
  <c r="P42" i="7"/>
  <c r="O42" i="7"/>
  <c r="H93" i="7"/>
  <c r="G93" i="7"/>
  <c r="F93" i="7"/>
  <c r="U167" i="7"/>
  <c r="T167" i="7"/>
  <c r="S167" i="7"/>
  <c r="X49" i="7"/>
  <c r="Y49" i="7"/>
  <c r="W49" i="7"/>
  <c r="O153" i="7"/>
  <c r="Q153" i="7"/>
  <c r="P153" i="7"/>
  <c r="W164" i="7"/>
  <c r="Y164" i="7"/>
  <c r="X164" i="7"/>
  <c r="H22" i="7"/>
  <c r="G22" i="7"/>
  <c r="F22" i="7"/>
  <c r="H118" i="7"/>
  <c r="G118" i="7"/>
  <c r="F118" i="7"/>
  <c r="F47" i="7"/>
  <c r="H47" i="7"/>
  <c r="G47" i="7"/>
  <c r="Y58" i="7"/>
  <c r="X58" i="7"/>
  <c r="W58" i="7"/>
  <c r="P149" i="7"/>
  <c r="O149" i="7"/>
  <c r="Q149" i="7"/>
  <c r="Q27" i="7"/>
  <c r="O27" i="7"/>
  <c r="P27" i="7"/>
  <c r="Y166" i="7"/>
  <c r="W166" i="7"/>
  <c r="X166" i="7"/>
  <c r="F39" i="7"/>
  <c r="H39" i="7"/>
  <c r="G39" i="7"/>
  <c r="L90" i="7"/>
  <c r="M90" i="7"/>
  <c r="K90" i="7"/>
  <c r="H77" i="7"/>
  <c r="G77" i="7"/>
  <c r="F77" i="7"/>
  <c r="L155" i="7"/>
  <c r="K155" i="7"/>
  <c r="M155" i="7"/>
  <c r="K130" i="7"/>
  <c r="M130" i="7"/>
  <c r="L130" i="7"/>
  <c r="W111" i="7"/>
  <c r="Y111" i="7"/>
  <c r="X111" i="7"/>
  <c r="T161" i="7"/>
  <c r="U161" i="7"/>
  <c r="S161" i="7"/>
  <c r="T105" i="7"/>
  <c r="U105" i="7"/>
  <c r="S105" i="7"/>
  <c r="O99" i="7"/>
  <c r="Q99" i="7"/>
  <c r="P99" i="7"/>
  <c r="H85" i="7"/>
  <c r="F85" i="7"/>
  <c r="G85" i="7"/>
  <c r="H34" i="7"/>
  <c r="G34" i="7"/>
  <c r="F34" i="7"/>
  <c r="H142" i="7"/>
  <c r="G142" i="7"/>
  <c r="F142" i="7"/>
  <c r="G122" i="7"/>
  <c r="F122" i="7"/>
  <c r="H122" i="7"/>
  <c r="U41" i="7"/>
  <c r="T41" i="7"/>
  <c r="S41" i="7"/>
  <c r="U151" i="7"/>
  <c r="T151" i="7"/>
  <c r="S151" i="7"/>
  <c r="K88" i="7"/>
  <c r="M88" i="7"/>
  <c r="L88" i="7"/>
  <c r="S67" i="7"/>
  <c r="U67" i="7"/>
  <c r="T67" i="7"/>
  <c r="Y62" i="7"/>
  <c r="X62" i="7"/>
  <c r="W62" i="7"/>
  <c r="U87" i="7"/>
  <c r="S87" i="7"/>
  <c r="T87" i="7"/>
  <c r="L29" i="7"/>
  <c r="K29" i="7"/>
  <c r="M29" i="7"/>
  <c r="Y115" i="7"/>
  <c r="X115" i="7"/>
  <c r="W115" i="7"/>
  <c r="Q116" i="7"/>
  <c r="P116" i="7"/>
  <c r="O116" i="7"/>
  <c r="T163" i="7"/>
  <c r="U163" i="7"/>
  <c r="S163" i="7"/>
  <c r="P140" i="7"/>
  <c r="O140" i="7"/>
  <c r="Q140" i="7"/>
  <c r="T98" i="7"/>
  <c r="S98" i="7"/>
  <c r="U98" i="7"/>
  <c r="O38" i="7"/>
  <c r="Q38" i="7"/>
  <c r="P38" i="7"/>
  <c r="P78" i="7"/>
  <c r="O78" i="7"/>
  <c r="Q78" i="7"/>
  <c r="S169" i="7"/>
  <c r="U169" i="7"/>
  <c r="T169" i="7"/>
  <c r="I3" i="7"/>
  <c r="H3" i="7"/>
  <c r="G3" i="7"/>
  <c r="F3" i="7"/>
  <c r="F133" i="7"/>
  <c r="H133" i="7"/>
  <c r="G133" i="7"/>
  <c r="H13" i="7"/>
  <c r="G13" i="7"/>
  <c r="F13" i="7"/>
  <c r="U165" i="7"/>
  <c r="S165" i="7"/>
  <c r="T165" i="7"/>
  <c r="U124" i="7"/>
  <c r="S124" i="7"/>
  <c r="T124" i="7"/>
  <c r="S159" i="7"/>
  <c r="U159" i="7"/>
  <c r="T159" i="7"/>
  <c r="Y157" i="7"/>
  <c r="X157" i="7"/>
  <c r="W157" i="7"/>
  <c r="X138" i="7"/>
  <c r="W138" i="7"/>
  <c r="Y138" i="7"/>
  <c r="K120" i="7"/>
  <c r="M120" i="7"/>
  <c r="L120" i="7"/>
  <c r="Y81" i="7"/>
  <c r="W81" i="7"/>
  <c r="X81" i="7"/>
  <c r="H61" i="7"/>
  <c r="G61" i="7"/>
  <c r="F61" i="7"/>
  <c r="U89" i="7"/>
  <c r="T89" i="7"/>
  <c r="S89" i="7"/>
  <c r="H152" i="7"/>
  <c r="F152" i="7"/>
  <c r="G152" i="7"/>
  <c r="Y19" i="7"/>
  <c r="X19" i="7"/>
  <c r="W19" i="7"/>
  <c r="Q103" i="7"/>
  <c r="P103" i="7"/>
  <c r="O103" i="7"/>
  <c r="L71" i="7"/>
  <c r="K71" i="7"/>
  <c r="M71" i="7"/>
  <c r="O55" i="7"/>
  <c r="Q55" i="7"/>
  <c r="P55" i="7"/>
  <c r="M42" i="7"/>
  <c r="K42" i="7"/>
  <c r="L42" i="7"/>
  <c r="Y5" i="7"/>
  <c r="X5" i="7"/>
  <c r="W5" i="7"/>
  <c r="S93" i="7"/>
  <c r="T93" i="7"/>
  <c r="U93" i="7"/>
  <c r="F167" i="7"/>
  <c r="H167" i="7"/>
  <c r="G167" i="7"/>
  <c r="H49" i="7"/>
  <c r="G49" i="7"/>
  <c r="F49" i="7"/>
  <c r="H164" i="7"/>
  <c r="G164" i="7"/>
  <c r="F164" i="7"/>
  <c r="L22" i="7"/>
  <c r="M22" i="7"/>
  <c r="K22" i="7"/>
  <c r="P118" i="7"/>
  <c r="O118" i="7"/>
  <c r="Q118" i="7"/>
  <c r="Q47" i="7"/>
  <c r="O47" i="7"/>
  <c r="P47" i="7"/>
  <c r="L58" i="7"/>
  <c r="M58" i="7"/>
  <c r="K58" i="7"/>
  <c r="K149" i="7"/>
  <c r="L149" i="7"/>
  <c r="M149" i="7"/>
  <c r="S27" i="7"/>
  <c r="T27" i="7"/>
  <c r="U27" i="7"/>
  <c r="P121" i="7"/>
  <c r="O121" i="7"/>
  <c r="Q121" i="7"/>
  <c r="H166" i="7"/>
  <c r="G166" i="7"/>
  <c r="F166" i="7"/>
  <c r="L39" i="7"/>
  <c r="K39" i="7"/>
  <c r="M39" i="7"/>
  <c r="X90" i="7"/>
  <c r="Y90" i="7"/>
  <c r="W90" i="7"/>
  <c r="Y77" i="7"/>
  <c r="X77" i="7"/>
  <c r="W77" i="7"/>
  <c r="G72" i="7"/>
  <c r="F72" i="7"/>
  <c r="H72" i="7"/>
  <c r="Q155" i="7"/>
  <c r="P155" i="7"/>
  <c r="O155" i="7"/>
  <c r="U111" i="7"/>
  <c r="T111" i="7"/>
  <c r="S111" i="7"/>
  <c r="X105" i="7"/>
  <c r="W105" i="7"/>
  <c r="Y105" i="7"/>
  <c r="W99" i="7"/>
  <c r="X99" i="7"/>
  <c r="Y99" i="7"/>
  <c r="BO196" i="3"/>
  <c r="BJ202" i="3" s="1"/>
  <c r="H31" i="4" s="1"/>
  <c r="M78" i="7"/>
  <c r="K78" i="7"/>
  <c r="L78" i="7"/>
  <c r="F130" i="7"/>
  <c r="H130" i="7"/>
  <c r="G130" i="7"/>
  <c r="K89" i="7"/>
  <c r="M89" i="7"/>
  <c r="L89" i="7"/>
  <c r="M34" i="7"/>
  <c r="K34" i="7"/>
  <c r="L34" i="7"/>
  <c r="H79" i="7"/>
  <c r="G79" i="7"/>
  <c r="F79" i="7"/>
  <c r="H115" i="7"/>
  <c r="G115" i="7"/>
  <c r="F115" i="7"/>
  <c r="M98" i="7"/>
  <c r="L98" i="7"/>
  <c r="K98" i="7"/>
  <c r="O138" i="7"/>
  <c r="P138" i="7"/>
  <c r="Q138" i="7"/>
  <c r="H11" i="7"/>
  <c r="G11" i="7"/>
  <c r="F11" i="7"/>
  <c r="Q126" i="7"/>
  <c r="P126" i="7"/>
  <c r="O126" i="7"/>
  <c r="H136" i="7"/>
  <c r="G136" i="7"/>
  <c r="F136" i="7"/>
  <c r="P171" i="7"/>
  <c r="O171" i="7"/>
  <c r="Q171" i="7"/>
  <c r="T170" i="7"/>
  <c r="U170" i="7"/>
  <c r="S170" i="7"/>
  <c r="T125" i="7"/>
  <c r="U125" i="7"/>
  <c r="S125" i="7"/>
  <c r="M152" i="7"/>
  <c r="L152" i="7"/>
  <c r="K152" i="7"/>
  <c r="T143" i="7"/>
  <c r="S143" i="7"/>
  <c r="U143" i="7"/>
  <c r="M18" i="7"/>
  <c r="L18" i="7"/>
  <c r="K18" i="7"/>
  <c r="F121" i="7"/>
  <c r="H121" i="7"/>
  <c r="G121" i="7"/>
  <c r="F75" i="7"/>
  <c r="H75" i="7"/>
  <c r="G75" i="7"/>
  <c r="Y26" i="7"/>
  <c r="W26" i="7"/>
  <c r="X26" i="7"/>
  <c r="Y106" i="7"/>
  <c r="W106" i="7"/>
  <c r="X106" i="7"/>
  <c r="H66" i="7"/>
  <c r="G66" i="7"/>
  <c r="F66" i="7"/>
  <c r="M65" i="7"/>
  <c r="L65" i="7"/>
  <c r="K65" i="7"/>
  <c r="Q143" i="7"/>
  <c r="P143" i="7"/>
  <c r="O143" i="7"/>
  <c r="U123" i="7"/>
  <c r="T123" i="7"/>
  <c r="S123" i="7"/>
  <c r="Q48" i="7"/>
  <c r="P48" i="7"/>
  <c r="O48" i="7"/>
  <c r="U158" i="7"/>
  <c r="S158" i="7"/>
  <c r="T158" i="7"/>
  <c r="S150" i="7"/>
  <c r="U150" i="7"/>
  <c r="T150" i="7"/>
  <c r="S121" i="7"/>
  <c r="T121" i="7"/>
  <c r="U121" i="7"/>
  <c r="Y110" i="7"/>
  <c r="X110" i="7"/>
  <c r="W110" i="7"/>
  <c r="P97" i="7"/>
  <c r="O97" i="7"/>
  <c r="Q97" i="7"/>
  <c r="K137" i="7"/>
  <c r="L137" i="7"/>
  <c r="M137" i="7"/>
  <c r="L72" i="7"/>
  <c r="M72" i="7"/>
  <c r="K72" i="7"/>
  <c r="G46" i="7"/>
  <c r="F46" i="7"/>
  <c r="H46" i="7"/>
  <c r="S92" i="7"/>
  <c r="U92" i="7"/>
  <c r="T92" i="7"/>
  <c r="X11" i="7"/>
  <c r="W11" i="7"/>
  <c r="Y11" i="7"/>
  <c r="Q127" i="7"/>
  <c r="O127" i="7"/>
  <c r="P127" i="7"/>
  <c r="S75" i="7"/>
  <c r="T75" i="7"/>
  <c r="U75" i="7"/>
  <c r="Q96" i="7"/>
  <c r="P96" i="7"/>
  <c r="O96" i="7"/>
  <c r="M151" i="7"/>
  <c r="L151" i="7"/>
  <c r="K151" i="7"/>
  <c r="Y53" i="7"/>
  <c r="W53" i="7"/>
  <c r="X53" i="7"/>
  <c r="S104" i="7"/>
  <c r="U104" i="7"/>
  <c r="T104" i="7"/>
  <c r="H17" i="7"/>
  <c r="G17" i="7"/>
  <c r="F17" i="7"/>
  <c r="W55" i="7"/>
  <c r="X55" i="7"/>
  <c r="Y55" i="7"/>
  <c r="W122" i="7"/>
  <c r="Y122" i="7"/>
  <c r="X122" i="7"/>
  <c r="H38" i="7"/>
  <c r="G38" i="7"/>
  <c r="F38" i="7"/>
  <c r="Q5" i="7"/>
  <c r="O5" i="7"/>
  <c r="P5" i="7"/>
  <c r="L11" i="7"/>
  <c r="K11" i="7"/>
  <c r="M11" i="7"/>
  <c r="F81" i="7"/>
  <c r="H81" i="7"/>
  <c r="G81" i="7"/>
  <c r="Q145" i="7"/>
  <c r="P145" i="7"/>
  <c r="O145" i="7"/>
  <c r="Y152" i="7"/>
  <c r="X152" i="7"/>
  <c r="W152" i="7"/>
  <c r="G127" i="7"/>
  <c r="F127" i="7"/>
  <c r="H127" i="7"/>
  <c r="Q98" i="7"/>
  <c r="P98" i="7"/>
  <c r="O98" i="7"/>
  <c r="M35" i="7"/>
  <c r="L35" i="7"/>
  <c r="K35" i="7"/>
  <c r="L102" i="7"/>
  <c r="M102" i="7"/>
  <c r="K102" i="7"/>
  <c r="L69" i="7"/>
  <c r="K69" i="7"/>
  <c r="M69" i="7"/>
  <c r="Y139" i="7"/>
  <c r="X139" i="7"/>
  <c r="W139" i="7"/>
  <c r="Q148" i="7"/>
  <c r="O148" i="7"/>
  <c r="P148" i="7"/>
  <c r="P15" i="7"/>
  <c r="O15" i="7"/>
  <c r="Q15" i="7"/>
  <c r="U137" i="7"/>
  <c r="T137" i="7"/>
  <c r="S137" i="7"/>
  <c r="Q95" i="7"/>
  <c r="P95" i="7"/>
  <c r="O95" i="7"/>
  <c r="K63" i="7"/>
  <c r="M63" i="7"/>
  <c r="L63" i="7"/>
  <c r="U50" i="7"/>
  <c r="T50" i="7"/>
  <c r="S50" i="7"/>
  <c r="H14" i="7"/>
  <c r="G14" i="7"/>
  <c r="F14" i="7"/>
  <c r="P6" i="7"/>
  <c r="Q6" i="7"/>
  <c r="O6" i="7"/>
  <c r="M136" i="7"/>
  <c r="L136" i="7"/>
  <c r="K136" i="7"/>
  <c r="M162" i="7"/>
  <c r="K162" i="7"/>
  <c r="L162" i="7"/>
  <c r="G134" i="7"/>
  <c r="F134" i="7"/>
  <c r="H134" i="7"/>
  <c r="U95" i="7"/>
  <c r="T95" i="7"/>
  <c r="S95" i="7"/>
  <c r="S23" i="7"/>
  <c r="U23" i="7"/>
  <c r="T23" i="7"/>
  <c r="W86" i="7"/>
  <c r="X86" i="7"/>
  <c r="Y86" i="7"/>
  <c r="Y35" i="7"/>
  <c r="X35" i="7"/>
  <c r="W35" i="7"/>
  <c r="Q170" i="7"/>
  <c r="O170" i="7"/>
  <c r="P170" i="7"/>
  <c r="M56" i="7"/>
  <c r="K56" i="7"/>
  <c r="L56" i="7"/>
  <c r="M168" i="7"/>
  <c r="L168" i="7"/>
  <c r="K168" i="7"/>
  <c r="M108" i="7"/>
  <c r="L108" i="7"/>
  <c r="K108" i="7"/>
  <c r="U20" i="7"/>
  <c r="S20" i="7"/>
  <c r="T20" i="7"/>
  <c r="G7" i="7"/>
  <c r="F7" i="7"/>
  <c r="H7" i="7"/>
  <c r="H125" i="7"/>
  <c r="G125" i="7"/>
  <c r="F125" i="7"/>
  <c r="F145" i="7"/>
  <c r="G145" i="7"/>
  <c r="H145" i="7"/>
  <c r="S102" i="7"/>
  <c r="U102" i="7"/>
  <c r="T102" i="7"/>
  <c r="W31" i="7"/>
  <c r="Y31" i="7"/>
  <c r="X31" i="7"/>
  <c r="L135" i="7"/>
  <c r="K135" i="7"/>
  <c r="M135" i="7"/>
  <c r="Y65" i="7"/>
  <c r="X65" i="7"/>
  <c r="W65" i="7"/>
  <c r="Y69" i="7"/>
  <c r="X69" i="7"/>
  <c r="W69" i="7"/>
  <c r="U14" i="7"/>
  <c r="T14" i="7"/>
  <c r="S14" i="7"/>
  <c r="M139" i="7"/>
  <c r="L139" i="7"/>
  <c r="K139" i="7"/>
  <c r="H143" i="7"/>
  <c r="G143" i="7"/>
  <c r="F143" i="7"/>
  <c r="M21" i="7"/>
  <c r="L21" i="7"/>
  <c r="K21" i="7"/>
  <c r="H148" i="7"/>
  <c r="G148" i="7"/>
  <c r="F148" i="7"/>
  <c r="P18" i="7"/>
  <c r="Q18" i="7"/>
  <c r="O18" i="7"/>
  <c r="X109" i="7"/>
  <c r="W109" i="7"/>
  <c r="Y109" i="7"/>
  <c r="M123" i="7"/>
  <c r="K123" i="7"/>
  <c r="L123" i="7"/>
  <c r="G15" i="7"/>
  <c r="F15" i="7"/>
  <c r="H15" i="7"/>
  <c r="T48" i="7"/>
  <c r="U48" i="7"/>
  <c r="S48" i="7"/>
  <c r="Q158" i="7"/>
  <c r="O158" i="7"/>
  <c r="P158" i="7"/>
  <c r="P150" i="7"/>
  <c r="O150" i="7"/>
  <c r="Q150" i="7"/>
  <c r="Q25" i="7"/>
  <c r="P25" i="7"/>
  <c r="O25" i="7"/>
  <c r="X68" i="7"/>
  <c r="W68" i="7"/>
  <c r="Y68" i="7"/>
  <c r="K110" i="7"/>
  <c r="L110" i="7"/>
  <c r="M110" i="7"/>
  <c r="S97" i="7"/>
  <c r="U97" i="7"/>
  <c r="T97" i="7"/>
  <c r="W137" i="7"/>
  <c r="X137" i="7"/>
  <c r="Y137" i="7"/>
  <c r="M132" i="7"/>
  <c r="K132" i="7"/>
  <c r="L132" i="7"/>
  <c r="H131" i="7"/>
  <c r="G131" i="7"/>
  <c r="F131" i="7"/>
  <c r="M46" i="7"/>
  <c r="L46" i="7"/>
  <c r="K46" i="7"/>
  <c r="W92" i="7"/>
  <c r="Y92" i="7"/>
  <c r="X92" i="7"/>
  <c r="U11" i="7"/>
  <c r="S11" i="7"/>
  <c r="T11" i="7"/>
  <c r="U127" i="7"/>
  <c r="T127" i="7"/>
  <c r="S127" i="7"/>
  <c r="K75" i="7"/>
  <c r="L75" i="7"/>
  <c r="M75" i="7"/>
  <c r="P94" i="7"/>
  <c r="O94" i="7"/>
  <c r="Q94" i="7"/>
  <c r="T119" i="7"/>
  <c r="S119" i="7"/>
  <c r="U119" i="7"/>
  <c r="X96" i="7"/>
  <c r="W96" i="7"/>
  <c r="Y96" i="7"/>
  <c r="U29" i="7"/>
  <c r="T29" i="7"/>
  <c r="S29" i="7"/>
  <c r="H107" i="7"/>
  <c r="G107" i="7"/>
  <c r="F107" i="7"/>
  <c r="G163" i="7"/>
  <c r="F163" i="7"/>
  <c r="H163" i="7"/>
  <c r="H124" i="7"/>
  <c r="F124" i="7"/>
  <c r="G124" i="7"/>
  <c r="T70" i="7"/>
  <c r="S70" i="7"/>
  <c r="U70" i="7"/>
  <c r="X117" i="7"/>
  <c r="W117" i="7"/>
  <c r="Y117" i="7"/>
  <c r="X93" i="7"/>
  <c r="Y93" i="7"/>
  <c r="W93" i="7"/>
  <c r="U22" i="7"/>
  <c r="T22" i="7"/>
  <c r="S22" i="7"/>
  <c r="Q57" i="7"/>
  <c r="P57" i="7"/>
  <c r="O57" i="7"/>
  <c r="M27" i="7"/>
  <c r="L27" i="7"/>
  <c r="K27" i="7"/>
  <c r="H41" i="7"/>
  <c r="F41" i="7"/>
  <c r="G41" i="7"/>
  <c r="H29" i="7"/>
  <c r="G29" i="7"/>
  <c r="F29" i="7"/>
  <c r="X98" i="7"/>
  <c r="Y98" i="7"/>
  <c r="W98" i="7"/>
  <c r="O168" i="7"/>
  <c r="P168" i="7"/>
  <c r="Q168" i="7"/>
  <c r="P165" i="7"/>
  <c r="O165" i="7"/>
  <c r="Q165" i="7"/>
  <c r="U157" i="7"/>
  <c r="T157" i="7"/>
  <c r="S157" i="7"/>
  <c r="T81" i="7"/>
  <c r="U81" i="7"/>
  <c r="S81" i="7"/>
  <c r="Y103" i="7"/>
  <c r="W103" i="7"/>
  <c r="X103" i="7"/>
  <c r="U164" i="7"/>
  <c r="T164" i="7"/>
  <c r="S164" i="7"/>
  <c r="G110" i="7"/>
  <c r="F110" i="7"/>
  <c r="H110" i="7"/>
  <c r="H105" i="7"/>
  <c r="G105" i="7"/>
  <c r="F105" i="7"/>
  <c r="T129" i="7"/>
  <c r="S129" i="7"/>
  <c r="U129" i="7"/>
  <c r="W95" i="7"/>
  <c r="Y95" i="7"/>
  <c r="X95" i="7"/>
  <c r="O23" i="7"/>
  <c r="P23" i="7"/>
  <c r="Q23" i="7"/>
  <c r="T38" i="7"/>
  <c r="U38" i="7"/>
  <c r="S38" i="7"/>
  <c r="P3" i="7"/>
  <c r="O3" i="7"/>
  <c r="Q3" i="7"/>
  <c r="P101" i="7"/>
  <c r="Q101" i="7"/>
  <c r="O101" i="7"/>
  <c r="K157" i="7"/>
  <c r="M157" i="7"/>
  <c r="L157" i="7"/>
  <c r="U69" i="7"/>
  <c r="S69" i="7"/>
  <c r="T69" i="7"/>
  <c r="M5" i="7"/>
  <c r="L5" i="7"/>
  <c r="K5" i="7"/>
  <c r="H123" i="7"/>
  <c r="G123" i="7"/>
  <c r="F123" i="7"/>
  <c r="S47" i="7"/>
  <c r="T47" i="7"/>
  <c r="U47" i="7"/>
  <c r="P72" i="7"/>
  <c r="O72" i="7"/>
  <c r="Q72" i="7"/>
  <c r="Y155" i="7"/>
  <c r="X155" i="7"/>
  <c r="W155" i="7"/>
  <c r="M92" i="7"/>
  <c r="L92" i="7"/>
  <c r="K92" i="7"/>
  <c r="S106" i="7"/>
  <c r="T106" i="7"/>
  <c r="U106" i="7"/>
  <c r="G86" i="7"/>
  <c r="F86" i="7"/>
  <c r="H86" i="7"/>
  <c r="M3" i="7"/>
  <c r="K3" i="7"/>
  <c r="L3" i="7"/>
  <c r="Q81" i="7"/>
  <c r="P81" i="7"/>
  <c r="O81" i="7"/>
  <c r="S71" i="7"/>
  <c r="T71" i="7"/>
  <c r="U71" i="7"/>
  <c r="G150" i="7"/>
  <c r="F150" i="7"/>
  <c r="H150" i="7"/>
  <c r="T110" i="7"/>
  <c r="S110" i="7"/>
  <c r="U110" i="7"/>
  <c r="L97" i="7"/>
  <c r="K97" i="7"/>
  <c r="M97" i="7"/>
  <c r="Y72" i="7"/>
  <c r="X72" i="7"/>
  <c r="W72" i="7"/>
  <c r="X46" i="7"/>
  <c r="Y46" i="7"/>
  <c r="W46" i="7"/>
  <c r="H92" i="7"/>
  <c r="G92" i="7"/>
  <c r="F92" i="7"/>
  <c r="M96" i="7"/>
  <c r="L96" i="7"/>
  <c r="K96" i="7"/>
  <c r="Y82" i="7"/>
  <c r="W82" i="7"/>
  <c r="X82" i="7"/>
  <c r="M6" i="7"/>
  <c r="L6" i="7"/>
  <c r="K6" i="7"/>
  <c r="G129" i="7"/>
  <c r="F129" i="7"/>
  <c r="H129" i="7"/>
  <c r="U79" i="7"/>
  <c r="S79" i="7"/>
  <c r="T79" i="7"/>
  <c r="Q162" i="7"/>
  <c r="P162" i="7"/>
  <c r="O162" i="7"/>
  <c r="W23" i="7"/>
  <c r="Y23" i="7"/>
  <c r="X23" i="7"/>
  <c r="G98" i="7"/>
  <c r="H98" i="7"/>
  <c r="F98" i="7"/>
  <c r="M86" i="7"/>
  <c r="L86" i="7"/>
  <c r="K86" i="7"/>
  <c r="H35" i="7"/>
  <c r="G35" i="7"/>
  <c r="F35" i="7"/>
  <c r="T101" i="7"/>
  <c r="U101" i="7"/>
  <c r="S101" i="7"/>
  <c r="L145" i="7"/>
  <c r="K145" i="7"/>
  <c r="M145" i="7"/>
  <c r="Q102" i="7"/>
  <c r="O102" i="7"/>
  <c r="P102" i="7"/>
  <c r="Q152" i="7"/>
  <c r="P152" i="7"/>
  <c r="O152" i="7"/>
  <c r="P139" i="7"/>
  <c r="Q139" i="7"/>
  <c r="O139" i="7"/>
  <c r="U148" i="7"/>
  <c r="T148" i="7"/>
  <c r="S148" i="7"/>
  <c r="Q109" i="7"/>
  <c r="O109" i="7"/>
  <c r="P109" i="7"/>
  <c r="W51" i="7"/>
  <c r="X51" i="7"/>
  <c r="Y51" i="7"/>
  <c r="O129" i="7"/>
  <c r="P129" i="7"/>
  <c r="Q129" i="7"/>
  <c r="X114" i="7"/>
  <c r="W114" i="7"/>
  <c r="Y114" i="7"/>
  <c r="O79" i="7"/>
  <c r="Q79" i="7"/>
  <c r="P79" i="7"/>
  <c r="M128" i="7"/>
  <c r="L128" i="7"/>
  <c r="K128" i="7"/>
  <c r="U171" i="7"/>
  <c r="T171" i="7"/>
  <c r="S171" i="7"/>
  <c r="Q146" i="7"/>
  <c r="O146" i="7"/>
  <c r="P146" i="7"/>
  <c r="W63" i="7"/>
  <c r="Y63" i="7"/>
  <c r="X63" i="7"/>
  <c r="L74" i="7"/>
  <c r="K74" i="7"/>
  <c r="M74" i="7"/>
  <c r="M66" i="7"/>
  <c r="L66" i="7"/>
  <c r="K66" i="7"/>
  <c r="F50" i="7"/>
  <c r="G50" i="7"/>
  <c r="H50" i="7"/>
  <c r="K51" i="7"/>
  <c r="M51" i="7"/>
  <c r="L51" i="7"/>
  <c r="U91" i="7"/>
  <c r="S91" i="7"/>
  <c r="T91" i="7"/>
  <c r="S114" i="7"/>
  <c r="U114" i="7"/>
  <c r="T114" i="7"/>
  <c r="F26" i="7"/>
  <c r="H26" i="7"/>
  <c r="G26" i="7"/>
  <c r="U162" i="7"/>
  <c r="S162" i="7"/>
  <c r="T162" i="7"/>
  <c r="Y2" i="7"/>
  <c r="X2" i="7"/>
  <c r="W2" i="7"/>
  <c r="K134" i="7"/>
  <c r="M134" i="7"/>
  <c r="L134" i="7"/>
  <c r="L95" i="7"/>
  <c r="K95" i="7"/>
  <c r="M95" i="7"/>
  <c r="M112" i="7"/>
  <c r="L112" i="7"/>
  <c r="K112" i="7"/>
  <c r="M54" i="7"/>
  <c r="K54" i="7"/>
  <c r="L54" i="7"/>
  <c r="F23" i="7"/>
  <c r="G23" i="7"/>
  <c r="H23" i="7"/>
  <c r="T128" i="7"/>
  <c r="S128" i="7"/>
  <c r="U128" i="7"/>
  <c r="H106" i="7"/>
  <c r="G106" i="7"/>
  <c r="F106" i="7"/>
  <c r="U113" i="7"/>
  <c r="T113" i="7"/>
  <c r="S113" i="7"/>
  <c r="L146" i="7"/>
  <c r="K146" i="7"/>
  <c r="M146" i="7"/>
  <c r="Q86" i="7"/>
  <c r="P86" i="7"/>
  <c r="O86" i="7"/>
  <c r="X74" i="7"/>
  <c r="Y74" i="7"/>
  <c r="W74" i="7"/>
  <c r="O35" i="7"/>
  <c r="Q35" i="7"/>
  <c r="P35" i="7"/>
  <c r="U66" i="7"/>
  <c r="T66" i="7"/>
  <c r="S66" i="7"/>
  <c r="X170" i="7"/>
  <c r="W170" i="7"/>
  <c r="Y170" i="7"/>
  <c r="W56" i="7"/>
  <c r="X56" i="7"/>
  <c r="Y56" i="7"/>
  <c r="Q50" i="7"/>
  <c r="P50" i="7"/>
  <c r="O50" i="7"/>
  <c r="H101" i="7"/>
  <c r="G101" i="7"/>
  <c r="F101" i="7"/>
  <c r="Q108" i="7"/>
  <c r="P108" i="7"/>
  <c r="O108" i="7"/>
  <c r="H20" i="7"/>
  <c r="G20" i="7"/>
  <c r="F20" i="7"/>
  <c r="M156" i="7"/>
  <c r="K156" i="7"/>
  <c r="L156" i="7"/>
  <c r="M70" i="7"/>
  <c r="K70" i="7"/>
  <c r="L70" i="7"/>
  <c r="Y7" i="7"/>
  <c r="X7" i="7"/>
  <c r="W7" i="7"/>
  <c r="K125" i="7"/>
  <c r="L125" i="7"/>
  <c r="M125" i="7"/>
  <c r="S145" i="7"/>
  <c r="T145" i="7"/>
  <c r="U145" i="7"/>
  <c r="X102" i="7"/>
  <c r="Y102" i="7"/>
  <c r="W102" i="7"/>
  <c r="H154" i="7"/>
  <c r="G154" i="7"/>
  <c r="F154" i="7"/>
  <c r="Q31" i="7"/>
  <c r="O31" i="7"/>
  <c r="P31" i="7"/>
  <c r="U135" i="7"/>
  <c r="T135" i="7"/>
  <c r="S135" i="7"/>
  <c r="Q65" i="7"/>
  <c r="P65" i="7"/>
  <c r="O65" i="7"/>
  <c r="Q69" i="7"/>
  <c r="P69" i="7"/>
  <c r="O69" i="7"/>
  <c r="X80" i="7"/>
  <c r="W80" i="7"/>
  <c r="Y80" i="7"/>
  <c r="X14" i="7"/>
  <c r="W14" i="7"/>
  <c r="Y14" i="7"/>
  <c r="G139" i="7"/>
  <c r="F139" i="7"/>
  <c r="H139" i="7"/>
  <c r="Y143" i="7"/>
  <c r="X143" i="7"/>
  <c r="W143" i="7"/>
  <c r="U21" i="7"/>
  <c r="T21" i="7"/>
  <c r="S21" i="7"/>
  <c r="K148" i="7"/>
  <c r="M148" i="7"/>
  <c r="L148" i="7"/>
  <c r="F18" i="7"/>
  <c r="H18" i="7"/>
  <c r="G18" i="7"/>
  <c r="F109" i="7"/>
  <c r="G109" i="7"/>
  <c r="H109" i="7"/>
  <c r="O123" i="7"/>
  <c r="Q123" i="7"/>
  <c r="P123" i="7"/>
  <c r="Y15" i="7"/>
  <c r="W15" i="7"/>
  <c r="X15" i="7"/>
  <c r="BS196" i="3"/>
  <c r="BL202" i="3" s="1"/>
  <c r="J31" i="4" s="1"/>
  <c r="G48" i="7"/>
  <c r="F48" i="7"/>
  <c r="H48" i="7"/>
  <c r="F158" i="7"/>
  <c r="H158" i="7"/>
  <c r="G158" i="7"/>
  <c r="L150" i="7"/>
  <c r="K150" i="7"/>
  <c r="M150" i="7"/>
  <c r="H25" i="7"/>
  <c r="G25" i="7"/>
  <c r="F25" i="7"/>
  <c r="G57" i="7"/>
  <c r="F57" i="7"/>
  <c r="H57" i="7"/>
  <c r="P68" i="7"/>
  <c r="O68" i="7"/>
  <c r="Q68" i="7"/>
  <c r="M147" i="7"/>
  <c r="L147" i="7"/>
  <c r="K147" i="7"/>
  <c r="K43" i="7"/>
  <c r="M43" i="7"/>
  <c r="L43" i="7"/>
  <c r="W97" i="7"/>
  <c r="X97" i="7"/>
  <c r="Y97" i="7"/>
  <c r="Q132" i="7"/>
  <c r="P132" i="7"/>
  <c r="O132" i="7"/>
  <c r="L131" i="7"/>
  <c r="M131" i="7"/>
  <c r="K131" i="7"/>
  <c r="Q46" i="7"/>
  <c r="P46" i="7"/>
  <c r="O46" i="7"/>
  <c r="Q92" i="7"/>
  <c r="P92" i="7"/>
  <c r="O92" i="7"/>
  <c r="Y127" i="7"/>
  <c r="X127" i="7"/>
  <c r="W127" i="7"/>
  <c r="W75" i="7"/>
  <c r="Y75" i="7"/>
  <c r="X75" i="7"/>
  <c r="W94" i="7"/>
  <c r="Y94" i="7"/>
  <c r="X94" i="7"/>
  <c r="Y119" i="7"/>
  <c r="X119" i="7"/>
  <c r="W119" i="7"/>
  <c r="F96" i="7"/>
  <c r="H96" i="7"/>
  <c r="G96" i="7"/>
  <c r="M142" i="7"/>
  <c r="L142" i="7"/>
  <c r="K142" i="7"/>
  <c r="S88" i="7"/>
  <c r="T88" i="7"/>
  <c r="U88" i="7"/>
  <c r="U62" i="7"/>
  <c r="T62" i="7"/>
  <c r="S62" i="7"/>
  <c r="H87" i="7"/>
  <c r="G87" i="7"/>
  <c r="F87" i="7"/>
  <c r="P54" i="7"/>
  <c r="O54" i="7"/>
  <c r="Q54" i="7"/>
  <c r="W113" i="7"/>
  <c r="X113" i="7"/>
  <c r="Y113" i="7"/>
  <c r="Q37" i="7"/>
  <c r="O37" i="7"/>
  <c r="P37" i="7"/>
  <c r="U49" i="7"/>
  <c r="T49" i="7"/>
  <c r="S49" i="7"/>
  <c r="T166" i="7"/>
  <c r="U166" i="7"/>
  <c r="S166" i="7"/>
  <c r="O105" i="7"/>
  <c r="P105" i="7"/>
  <c r="Q105" i="7"/>
  <c r="M85" i="7"/>
  <c r="L85" i="7"/>
  <c r="K85" i="7"/>
  <c r="X34" i="7"/>
  <c r="Y34" i="7"/>
  <c r="W34" i="7"/>
  <c r="Y129" i="7"/>
  <c r="X129" i="7"/>
  <c r="W129" i="7"/>
  <c r="K79" i="7"/>
  <c r="M79" i="7"/>
  <c r="L79" i="7"/>
  <c r="X87" i="7"/>
  <c r="Y87" i="7"/>
  <c r="W87" i="7"/>
  <c r="Y171" i="7"/>
  <c r="X171" i="7"/>
  <c r="W171" i="7"/>
  <c r="U3" i="7"/>
  <c r="T3" i="7"/>
  <c r="S3" i="7"/>
  <c r="Q13" i="7"/>
  <c r="P13" i="7"/>
  <c r="O13" i="7"/>
  <c r="K124" i="7"/>
  <c r="M124" i="7"/>
  <c r="L124" i="7"/>
  <c r="F120" i="7"/>
  <c r="H120" i="7"/>
  <c r="G120" i="7"/>
  <c r="L19" i="7"/>
  <c r="K19" i="7"/>
  <c r="M19" i="7"/>
  <c r="X42" i="7"/>
  <c r="Y42" i="7"/>
  <c r="W42" i="7"/>
  <c r="Q167" i="7"/>
  <c r="P167" i="7"/>
  <c r="O167" i="7"/>
  <c r="Q137" i="7"/>
  <c r="O137" i="7"/>
  <c r="P137" i="7"/>
  <c r="U99" i="7"/>
  <c r="S99" i="7"/>
  <c r="T99" i="7"/>
  <c r="K41" i="7"/>
  <c r="L41" i="7"/>
  <c r="M41" i="7"/>
  <c r="L114" i="7"/>
  <c r="K114" i="7"/>
  <c r="M114" i="7"/>
  <c r="Y29" i="7"/>
  <c r="X29" i="7"/>
  <c r="W29" i="7"/>
  <c r="M171" i="7"/>
  <c r="K171" i="7"/>
  <c r="L171" i="7"/>
  <c r="Q63" i="7"/>
  <c r="P63" i="7"/>
  <c r="O63" i="7"/>
  <c r="M61" i="7"/>
  <c r="L61" i="7"/>
  <c r="K61" i="7"/>
  <c r="O93" i="7"/>
  <c r="Q93" i="7"/>
  <c r="P93" i="7"/>
  <c r="M15" i="7"/>
  <c r="L15" i="7"/>
  <c r="K15" i="7"/>
  <c r="F58" i="7"/>
  <c r="H58" i="7"/>
  <c r="G58" i="7"/>
  <c r="P166" i="7"/>
  <c r="O166" i="7"/>
  <c r="Q166" i="7"/>
  <c r="Q110" i="7"/>
  <c r="O110" i="7"/>
  <c r="P110" i="7"/>
  <c r="G137" i="7"/>
  <c r="F137" i="7"/>
  <c r="H137" i="7"/>
  <c r="M105" i="7"/>
  <c r="L105" i="7"/>
  <c r="K105" i="7"/>
  <c r="S85" i="7"/>
  <c r="T85" i="7"/>
  <c r="U85" i="7"/>
  <c r="O34" i="7"/>
  <c r="P34" i="7"/>
  <c r="Q34" i="7"/>
  <c r="F91" i="7"/>
  <c r="H91" i="7"/>
  <c r="G91" i="7"/>
  <c r="Q114" i="7"/>
  <c r="P114" i="7"/>
  <c r="O114" i="7"/>
  <c r="Q115" i="7"/>
  <c r="P115" i="7"/>
  <c r="O115" i="7"/>
  <c r="M23" i="7"/>
  <c r="L23" i="7"/>
  <c r="K23" i="7"/>
  <c r="H74" i="7"/>
  <c r="F74" i="7"/>
  <c r="G74" i="7"/>
  <c r="K101" i="7"/>
  <c r="L101" i="7"/>
  <c r="M101" i="7"/>
  <c r="L20" i="7"/>
  <c r="K20" i="7"/>
  <c r="M20" i="7"/>
  <c r="G157" i="7"/>
  <c r="F157" i="7"/>
  <c r="H157" i="7"/>
  <c r="X145" i="7"/>
  <c r="Y145" i="7"/>
  <c r="W145" i="7"/>
  <c r="L109" i="7"/>
  <c r="K109" i="7"/>
  <c r="M109" i="7"/>
  <c r="L126" i="7"/>
  <c r="K126" i="7"/>
  <c r="M126" i="7"/>
  <c r="T83" i="7"/>
  <c r="S83" i="7"/>
  <c r="U83" i="7"/>
  <c r="Y91" i="7"/>
  <c r="W91" i="7"/>
  <c r="X91" i="7"/>
  <c r="Q136" i="7"/>
  <c r="P136" i="7"/>
  <c r="O136" i="7"/>
  <c r="M115" i="7"/>
  <c r="L115" i="7"/>
  <c r="K115" i="7"/>
  <c r="G171" i="7"/>
  <c r="F171" i="7"/>
  <c r="H171" i="7"/>
  <c r="U74" i="7"/>
  <c r="S74" i="7"/>
  <c r="T74" i="7"/>
  <c r="H170" i="7"/>
  <c r="G170" i="7"/>
  <c r="F170" i="7"/>
  <c r="Y168" i="7"/>
  <c r="X168" i="7"/>
  <c r="W168" i="7"/>
  <c r="X165" i="7"/>
  <c r="Y165" i="7"/>
  <c r="W165" i="7"/>
  <c r="Q125" i="7"/>
  <c r="P125" i="7"/>
  <c r="O125" i="7"/>
  <c r="H31" i="7"/>
  <c r="G31" i="7"/>
  <c r="F31" i="7"/>
  <c r="H69" i="7"/>
  <c r="G69" i="7"/>
  <c r="F69" i="7"/>
  <c r="U5" i="7"/>
  <c r="T5" i="7"/>
  <c r="S5" i="7"/>
  <c r="Y18" i="7"/>
  <c r="X18" i="7"/>
  <c r="W18" i="7"/>
  <c r="U15" i="7"/>
  <c r="T15" i="7"/>
  <c r="S15" i="7"/>
  <c r="U126" i="7"/>
  <c r="S126" i="7"/>
  <c r="T126" i="7"/>
  <c r="W83" i="7"/>
  <c r="X83" i="7"/>
  <c r="Y83" i="7"/>
  <c r="L82" i="7"/>
  <c r="M82" i="7"/>
  <c r="K82" i="7"/>
  <c r="Q91" i="7"/>
  <c r="P91" i="7"/>
  <c r="O91" i="7"/>
  <c r="O26" i="7"/>
  <c r="Q26" i="7"/>
  <c r="P26" i="7"/>
  <c r="H112" i="7"/>
  <c r="F112" i="7"/>
  <c r="G112" i="7"/>
  <c r="P106" i="7"/>
  <c r="O106" i="7"/>
  <c r="Q106" i="7"/>
  <c r="W101" i="7"/>
  <c r="X101" i="7"/>
  <c r="Y101" i="7"/>
  <c r="G126" i="7"/>
  <c r="F126" i="7"/>
  <c r="H126" i="7"/>
  <c r="F83" i="7"/>
  <c r="H83" i="7"/>
  <c r="G83" i="7"/>
  <c r="Q82" i="7"/>
  <c r="P82" i="7"/>
  <c r="O82" i="7"/>
  <c r="W6" i="7"/>
  <c r="Y6" i="7"/>
  <c r="X6" i="7"/>
  <c r="W136" i="7"/>
  <c r="Y136" i="7"/>
  <c r="X136" i="7"/>
  <c r="X126" i="7"/>
  <c r="W126" i="7"/>
  <c r="Y126" i="7"/>
  <c r="H82" i="7"/>
  <c r="F82" i="7"/>
  <c r="G82" i="7"/>
  <c r="H51" i="7"/>
  <c r="F51" i="7"/>
  <c r="G51" i="7"/>
  <c r="F6" i="7"/>
  <c r="G6" i="7"/>
  <c r="H6" i="7"/>
  <c r="M91" i="7"/>
  <c r="L91" i="7"/>
  <c r="K91" i="7"/>
  <c r="F160" i="7"/>
  <c r="H160" i="7"/>
  <c r="G160" i="7"/>
  <c r="U26" i="7"/>
  <c r="T26" i="7"/>
  <c r="S26" i="7"/>
  <c r="H162" i="7"/>
  <c r="F162" i="7"/>
  <c r="G162" i="7"/>
  <c r="P2" i="7"/>
  <c r="O2" i="7"/>
  <c r="Q2" i="7"/>
  <c r="W134" i="7"/>
  <c r="Y134" i="7"/>
  <c r="X134" i="7"/>
  <c r="Q53" i="7"/>
  <c r="P53" i="7"/>
  <c r="O53" i="7"/>
  <c r="L107" i="7"/>
  <c r="K107" i="7"/>
  <c r="M107" i="7"/>
  <c r="W112" i="7"/>
  <c r="Y112" i="7"/>
  <c r="X112" i="7"/>
  <c r="U54" i="7"/>
  <c r="T54" i="7"/>
  <c r="S54" i="7"/>
  <c r="H73" i="7"/>
  <c r="G73" i="7"/>
  <c r="F73" i="7"/>
  <c r="Y128" i="7"/>
  <c r="W128" i="7"/>
  <c r="X128" i="7"/>
  <c r="G113" i="7"/>
  <c r="F113" i="7"/>
  <c r="H113" i="7"/>
  <c r="W146" i="7"/>
  <c r="Y146" i="7"/>
  <c r="X146" i="7"/>
  <c r="T86" i="7"/>
  <c r="U86" i="7"/>
  <c r="S86" i="7"/>
  <c r="U35" i="7"/>
  <c r="T35" i="7"/>
  <c r="S35" i="7"/>
  <c r="Y66" i="7"/>
  <c r="W66" i="7"/>
  <c r="X66" i="7"/>
  <c r="M170" i="7"/>
  <c r="L170" i="7"/>
  <c r="K170" i="7"/>
  <c r="H56" i="7"/>
  <c r="G56" i="7"/>
  <c r="F56" i="7"/>
  <c r="K50" i="7"/>
  <c r="L50" i="7"/>
  <c r="M50" i="7"/>
  <c r="P45" i="7"/>
  <c r="Q45" i="7"/>
  <c r="O45" i="7"/>
  <c r="Y108" i="7"/>
  <c r="X108" i="7"/>
  <c r="W108" i="7"/>
  <c r="X20" i="7"/>
  <c r="W20" i="7"/>
  <c r="Y20" i="7"/>
  <c r="X37" i="7"/>
  <c r="W37" i="7"/>
  <c r="Y37" i="7"/>
  <c r="Y156" i="7"/>
  <c r="X156" i="7"/>
  <c r="W156" i="7"/>
  <c r="W70" i="7"/>
  <c r="Y70" i="7"/>
  <c r="X70" i="7"/>
  <c r="M7" i="7"/>
  <c r="L7" i="7"/>
  <c r="K7" i="7"/>
  <c r="W125" i="7"/>
  <c r="Y125" i="7"/>
  <c r="X125" i="7"/>
  <c r="G104" i="7"/>
  <c r="H104" i="7"/>
  <c r="F104" i="7"/>
  <c r="G102" i="7"/>
  <c r="F102" i="7"/>
  <c r="H102" i="7"/>
  <c r="X144" i="7"/>
  <c r="W144" i="7"/>
  <c r="Y144" i="7"/>
  <c r="Q17" i="7"/>
  <c r="O17" i="7"/>
  <c r="P17" i="7"/>
  <c r="L154" i="7"/>
  <c r="K154" i="7"/>
  <c r="M154" i="7"/>
  <c r="K31" i="7"/>
  <c r="M31" i="7"/>
  <c r="L31" i="7"/>
  <c r="Q135" i="7"/>
  <c r="P135" i="7"/>
  <c r="O135" i="7"/>
  <c r="U65" i="7"/>
  <c r="T65" i="7"/>
  <c r="S65" i="7"/>
  <c r="G117" i="7"/>
  <c r="F117" i="7"/>
  <c r="H117" i="7"/>
  <c r="P80" i="7"/>
  <c r="O80" i="7"/>
  <c r="Q80" i="7"/>
  <c r="L14" i="7"/>
  <c r="M14" i="7"/>
  <c r="K14" i="7"/>
  <c r="M143" i="7"/>
  <c r="L143" i="7"/>
  <c r="K143" i="7"/>
  <c r="H21" i="7"/>
  <c r="F21" i="7"/>
  <c r="G21" i="7"/>
  <c r="X148" i="7"/>
  <c r="W148" i="7"/>
  <c r="Y148" i="7"/>
  <c r="S18" i="7"/>
  <c r="T18" i="7"/>
  <c r="U18" i="7"/>
  <c r="S109" i="7"/>
  <c r="T109" i="7"/>
  <c r="U109" i="7"/>
  <c r="M153" i="7"/>
  <c r="L153" i="7"/>
  <c r="K153" i="7"/>
  <c r="Y48" i="7"/>
  <c r="X48" i="7"/>
  <c r="W48" i="7"/>
  <c r="Y158" i="7"/>
  <c r="X158" i="7"/>
  <c r="W158" i="7"/>
  <c r="X150" i="7"/>
  <c r="W150" i="7"/>
  <c r="Y150" i="7"/>
  <c r="T25" i="7"/>
  <c r="S25" i="7"/>
  <c r="U25" i="7"/>
  <c r="M57" i="7"/>
  <c r="L57" i="7"/>
  <c r="K57" i="7"/>
  <c r="U68" i="7"/>
  <c r="T68" i="7"/>
  <c r="S68" i="7"/>
  <c r="X147" i="7"/>
  <c r="W147" i="7"/>
  <c r="Y147" i="7"/>
  <c r="H43" i="7"/>
  <c r="G43" i="7"/>
  <c r="F43" i="7"/>
  <c r="W132" i="7"/>
  <c r="Y132" i="7"/>
  <c r="X132" i="7"/>
  <c r="Q131" i="7"/>
  <c r="P131" i="7"/>
  <c r="O131" i="7"/>
  <c r="S46" i="7"/>
  <c r="U46" i="7"/>
  <c r="T46" i="7"/>
  <c r="Y130" i="7"/>
  <c r="X130" i="7"/>
  <c r="W130" i="7"/>
  <c r="Y161" i="7"/>
  <c r="X161" i="7"/>
  <c r="W161" i="7"/>
  <c r="T94" i="7"/>
  <c r="U94" i="7"/>
  <c r="S94" i="7"/>
  <c r="M119" i="7"/>
  <c r="L119" i="7"/>
  <c r="K119" i="7"/>
  <c r="U96" i="7"/>
  <c r="S96" i="7"/>
  <c r="T96" i="7"/>
  <c r="X160" i="7"/>
  <c r="W160" i="7"/>
  <c r="Y160" i="7"/>
  <c r="L138" i="7"/>
  <c r="K138" i="7"/>
  <c r="M138" i="7"/>
  <c r="P154" i="7"/>
  <c r="O154" i="7"/>
  <c r="Q154" i="7"/>
  <c r="L80" i="7"/>
  <c r="M80" i="7"/>
  <c r="K80" i="7"/>
  <c r="X167" i="7"/>
  <c r="Y167" i="7"/>
  <c r="W167" i="7"/>
  <c r="P111" i="7"/>
  <c r="O111" i="7"/>
  <c r="Q111" i="7"/>
  <c r="T115" i="7"/>
  <c r="U115" i="7"/>
  <c r="S115" i="7"/>
  <c r="M163" i="7"/>
  <c r="L163" i="7"/>
  <c r="K163" i="7"/>
  <c r="P169" i="7"/>
  <c r="Q169" i="7"/>
  <c r="O169" i="7"/>
  <c r="S133" i="7"/>
  <c r="U133" i="7"/>
  <c r="T133" i="7"/>
  <c r="H138" i="7"/>
  <c r="G138" i="7"/>
  <c r="F138" i="7"/>
  <c r="O71" i="7"/>
  <c r="P71" i="7"/>
  <c r="Q71" i="7"/>
  <c r="M166" i="7"/>
  <c r="K166" i="7"/>
  <c r="L166" i="7"/>
  <c r="O83" i="7"/>
  <c r="P83" i="7"/>
  <c r="Q83" i="7"/>
  <c r="P142" i="7"/>
  <c r="O142" i="7"/>
  <c r="Q142" i="7"/>
  <c r="K87" i="7"/>
  <c r="L87" i="7"/>
  <c r="M87" i="7"/>
  <c r="K106" i="7"/>
  <c r="M106" i="7"/>
  <c r="L106" i="7"/>
  <c r="Q74" i="7"/>
  <c r="P74" i="7"/>
  <c r="O74" i="7"/>
  <c r="W124" i="7"/>
  <c r="Y124" i="7"/>
  <c r="X124" i="7"/>
  <c r="T139" i="7"/>
  <c r="S139" i="7"/>
  <c r="U139" i="7"/>
  <c r="P75" i="7"/>
  <c r="Q75" i="7"/>
  <c r="O75" i="7"/>
  <c r="W79" i="7"/>
  <c r="Y79" i="7"/>
  <c r="X79" i="7"/>
  <c r="P112" i="7"/>
  <c r="Q112" i="7"/>
  <c r="O112" i="7"/>
  <c r="L165" i="7"/>
  <c r="M165" i="7"/>
  <c r="K165" i="7"/>
  <c r="H5" i="7"/>
  <c r="G5" i="7"/>
  <c r="F5" i="7"/>
  <c r="X123" i="7"/>
  <c r="Y123" i="7"/>
  <c r="W123" i="7"/>
  <c r="U58" i="7"/>
  <c r="S58" i="7"/>
  <c r="T58" i="7"/>
  <c r="Q39" i="7"/>
  <c r="P39" i="7"/>
  <c r="O39" i="7"/>
  <c r="M127" i="7"/>
  <c r="L127" i="7"/>
  <c r="K127" i="7"/>
  <c r="H114" i="7"/>
  <c r="G114" i="7"/>
  <c r="F114" i="7"/>
  <c r="U112" i="7"/>
  <c r="T112" i="7"/>
  <c r="S112" i="7"/>
  <c r="Q20" i="7"/>
  <c r="P20" i="7"/>
  <c r="O20" i="7"/>
  <c r="U82" i="7"/>
  <c r="T82" i="7"/>
  <c r="S82" i="7"/>
  <c r="Q51" i="7"/>
  <c r="P51" i="7"/>
  <c r="O51" i="7"/>
  <c r="S6" i="7"/>
  <c r="U6" i="7"/>
  <c r="T6" i="7"/>
  <c r="Q151" i="7"/>
  <c r="P151" i="7"/>
  <c r="O151" i="7"/>
  <c r="S160" i="7"/>
  <c r="T160" i="7"/>
  <c r="U160" i="7"/>
  <c r="Q62" i="7"/>
  <c r="O62" i="7"/>
  <c r="P62" i="7"/>
  <c r="Y162" i="7"/>
  <c r="X162" i="7"/>
  <c r="W162" i="7"/>
  <c r="M2" i="7"/>
  <c r="K2" i="7"/>
  <c r="L2" i="7"/>
  <c r="O134" i="7"/>
  <c r="P134" i="7"/>
  <c r="Q134" i="7"/>
  <c r="T53" i="7"/>
  <c r="S53" i="7"/>
  <c r="U53" i="7"/>
  <c r="G116" i="7"/>
  <c r="F116" i="7"/>
  <c r="H116" i="7"/>
  <c r="Q107" i="7"/>
  <c r="O107" i="7"/>
  <c r="P107" i="7"/>
  <c r="T140" i="7"/>
  <c r="S140" i="7"/>
  <c r="U140" i="7"/>
  <c r="Y54" i="7"/>
  <c r="W54" i="7"/>
  <c r="X54" i="7"/>
  <c r="Y73" i="7"/>
  <c r="X73" i="7"/>
  <c r="W73" i="7"/>
  <c r="H128" i="7"/>
  <c r="G128" i="7"/>
  <c r="F128" i="7"/>
  <c r="P113" i="7"/>
  <c r="Q113" i="7"/>
  <c r="O113" i="7"/>
  <c r="G146" i="7"/>
  <c r="F146" i="7"/>
  <c r="H146" i="7"/>
  <c r="U78" i="7"/>
  <c r="T78" i="7"/>
  <c r="S78" i="7"/>
  <c r="P66" i="7"/>
  <c r="O66" i="7"/>
  <c r="Q66" i="7"/>
  <c r="T56" i="7"/>
  <c r="S56" i="7"/>
  <c r="U56" i="7"/>
  <c r="W50" i="7"/>
  <c r="Y50" i="7"/>
  <c r="X50" i="7"/>
  <c r="H45" i="7"/>
  <c r="F45" i="7"/>
  <c r="G45" i="7"/>
  <c r="H108" i="7"/>
  <c r="G108" i="7"/>
  <c r="F108" i="7"/>
  <c r="U37" i="7"/>
  <c r="T37" i="7"/>
  <c r="S37" i="7"/>
  <c r="Q156" i="7"/>
  <c r="P156" i="7"/>
  <c r="O156" i="7"/>
  <c r="K159" i="7"/>
  <c r="M159" i="7"/>
  <c r="L159" i="7"/>
  <c r="Q70" i="7"/>
  <c r="P70" i="7"/>
  <c r="O70" i="7"/>
  <c r="T7" i="7"/>
  <c r="S7" i="7"/>
  <c r="U7" i="7"/>
  <c r="Y104" i="7"/>
  <c r="X104" i="7"/>
  <c r="W104" i="7"/>
  <c r="M144" i="7"/>
  <c r="K144" i="7"/>
  <c r="L144" i="7"/>
  <c r="Y17" i="7"/>
  <c r="X17" i="7"/>
  <c r="W17" i="7"/>
  <c r="W154" i="7"/>
  <c r="Y154" i="7"/>
  <c r="X154" i="7"/>
  <c r="S31" i="7"/>
  <c r="T31" i="7"/>
  <c r="U31" i="7"/>
  <c r="H135" i="7"/>
  <c r="G135" i="7"/>
  <c r="F135" i="7"/>
  <c r="F65" i="7"/>
  <c r="H65" i="7"/>
  <c r="G65" i="7"/>
  <c r="M117" i="7"/>
  <c r="L117" i="7"/>
  <c r="K117" i="7"/>
  <c r="F80" i="7"/>
  <c r="H80" i="7"/>
  <c r="G80" i="7"/>
  <c r="L55" i="7"/>
  <c r="K55" i="7"/>
  <c r="M55" i="7"/>
  <c r="O14" i="7"/>
  <c r="P14" i="7"/>
  <c r="Q14" i="7"/>
  <c r="Q21" i="7"/>
  <c r="P21" i="7"/>
  <c r="O21" i="7"/>
  <c r="K49" i="7"/>
  <c r="M49" i="7"/>
  <c r="L49" i="7"/>
  <c r="H153" i="7"/>
  <c r="G153" i="7"/>
  <c r="F153" i="7"/>
  <c r="K48" i="7"/>
  <c r="L48" i="7"/>
  <c r="M48" i="7"/>
  <c r="L158" i="7"/>
  <c r="K158" i="7"/>
  <c r="M158" i="7"/>
  <c r="W118" i="7"/>
  <c r="X118" i="7"/>
  <c r="Y118" i="7"/>
  <c r="L25" i="7"/>
  <c r="K25" i="7"/>
  <c r="M25" i="7"/>
  <c r="T57" i="7"/>
  <c r="U57" i="7"/>
  <c r="S57" i="7"/>
  <c r="H68" i="7"/>
  <c r="F68" i="7"/>
  <c r="G68" i="7"/>
  <c r="Y27" i="7"/>
  <c r="X27" i="7"/>
  <c r="W27" i="7"/>
  <c r="U147" i="7"/>
  <c r="T147" i="7"/>
  <c r="S147" i="7"/>
  <c r="F90" i="7"/>
  <c r="G90" i="7"/>
  <c r="H90" i="7"/>
  <c r="W43" i="7"/>
  <c r="Y43" i="7"/>
  <c r="X43" i="7"/>
  <c r="M77" i="7"/>
  <c r="L77" i="7"/>
  <c r="K77" i="7"/>
  <c r="H132" i="7"/>
  <c r="G132" i="7"/>
  <c r="F132" i="7"/>
  <c r="Y131" i="7"/>
  <c r="X131" i="7"/>
  <c r="W131" i="7"/>
  <c r="P130" i="7"/>
  <c r="O130" i="7"/>
  <c r="Q130" i="7"/>
  <c r="H111" i="7"/>
  <c r="G111" i="7"/>
  <c r="F111" i="7"/>
  <c r="M161" i="7"/>
  <c r="K161" i="7"/>
  <c r="L161" i="7"/>
  <c r="M94" i="7"/>
  <c r="L94" i="7"/>
  <c r="K94" i="7"/>
  <c r="Q119" i="7"/>
  <c r="P119" i="7"/>
  <c r="O119" i="7"/>
  <c r="T122" i="7"/>
  <c r="S122" i="7"/>
  <c r="U122" i="7"/>
  <c r="I2" i="7"/>
  <c r="H2" i="7"/>
  <c r="G2" i="7"/>
  <c r="F2" i="7"/>
  <c r="F140" i="7"/>
  <c r="H140" i="7"/>
  <c r="G140" i="7"/>
  <c r="Y169" i="7"/>
  <c r="W169" i="7"/>
  <c r="X169" i="7"/>
  <c r="M133" i="7"/>
  <c r="K133" i="7"/>
  <c r="L133" i="7"/>
  <c r="Y45" i="7"/>
  <c r="W45" i="7"/>
  <c r="X45" i="7"/>
  <c r="Y159" i="7"/>
  <c r="W159" i="7"/>
  <c r="X159" i="7"/>
  <c r="Q120" i="7"/>
  <c r="O120" i="7"/>
  <c r="P120" i="7"/>
  <c r="U61" i="7"/>
  <c r="T61" i="7"/>
  <c r="S61" i="7"/>
  <c r="Q164" i="7"/>
  <c r="P164" i="7"/>
  <c r="O164" i="7"/>
  <c r="Q147" i="7"/>
  <c r="P147" i="7"/>
  <c r="O147" i="7"/>
  <c r="G161" i="7"/>
  <c r="F161" i="7"/>
  <c r="H161" i="7"/>
  <c r="S142" i="7"/>
  <c r="T142" i="7"/>
  <c r="U142" i="7"/>
  <c r="Y88" i="7"/>
  <c r="X88" i="7"/>
  <c r="W88" i="7"/>
  <c r="O67" i="7"/>
  <c r="P67" i="7"/>
  <c r="Q67" i="7"/>
  <c r="T63" i="7"/>
  <c r="S63" i="7"/>
  <c r="U63" i="7"/>
  <c r="O61" i="7"/>
  <c r="P61" i="7"/>
  <c r="Q61" i="7"/>
  <c r="U152" i="7"/>
  <c r="S152" i="7"/>
  <c r="T152" i="7"/>
  <c r="M93" i="7"/>
  <c r="L93" i="7"/>
  <c r="K93" i="7"/>
  <c r="P22" i="7"/>
  <c r="O22" i="7"/>
  <c r="Q22" i="7"/>
  <c r="M47" i="7"/>
  <c r="L47" i="7"/>
  <c r="K47" i="7"/>
  <c r="Q58" i="7"/>
  <c r="O58" i="7"/>
  <c r="P58" i="7"/>
  <c r="W149" i="7"/>
  <c r="Y149" i="7"/>
  <c r="X149" i="7"/>
  <c r="L121" i="7"/>
  <c r="M121" i="7"/>
  <c r="K121" i="7"/>
  <c r="S39" i="7"/>
  <c r="U39" i="7"/>
  <c r="T39" i="7"/>
  <c r="T72" i="7"/>
  <c r="S72" i="7"/>
  <c r="U72" i="7"/>
  <c r="F155" i="7"/>
  <c r="G155" i="7"/>
  <c r="H155" i="7"/>
  <c r="Q85" i="7"/>
  <c r="O85" i="7"/>
  <c r="P85" i="7"/>
  <c r="U136" i="7"/>
  <c r="S136" i="7"/>
  <c r="T136" i="7"/>
  <c r="Y163" i="7"/>
  <c r="W163" i="7"/>
  <c r="X163" i="7"/>
  <c r="U168" i="7"/>
  <c r="S168" i="7"/>
  <c r="T168" i="7"/>
  <c r="H165" i="7"/>
  <c r="G165" i="7"/>
  <c r="F165" i="7"/>
  <c r="U120" i="7"/>
  <c r="T120" i="7"/>
  <c r="S120" i="7"/>
  <c r="Q89" i="7"/>
  <c r="P89" i="7"/>
  <c r="O89" i="7"/>
  <c r="F71" i="7"/>
  <c r="H71" i="7"/>
  <c r="G71" i="7"/>
  <c r="Y121" i="7"/>
  <c r="X121" i="7"/>
  <c r="W121" i="7"/>
  <c r="X39" i="7"/>
  <c r="W39" i="7"/>
  <c r="Y39" i="7"/>
  <c r="F97" i="7"/>
  <c r="H97" i="7"/>
  <c r="G97" i="7"/>
  <c r="M99" i="7"/>
  <c r="L99" i="7"/>
  <c r="K99" i="7"/>
  <c r="M83" i="7"/>
  <c r="K83" i="7"/>
  <c r="L83" i="7"/>
  <c r="M129" i="7"/>
  <c r="L129" i="7"/>
  <c r="K129" i="7"/>
  <c r="L26" i="7"/>
  <c r="M26" i="7"/>
  <c r="K26" i="7"/>
  <c r="F95" i="7"/>
  <c r="H95" i="7"/>
  <c r="G95" i="7"/>
  <c r="H63" i="7"/>
  <c r="G63" i="7"/>
  <c r="F63" i="7"/>
  <c r="G168" i="7"/>
  <c r="F168" i="7"/>
  <c r="H168" i="7"/>
  <c r="F89" i="7"/>
  <c r="H89" i="7"/>
  <c r="G89" i="7"/>
  <c r="Q11" i="7"/>
  <c r="P11" i="7"/>
  <c r="O11" i="7"/>
  <c r="BU196" i="3"/>
  <c r="BM202" i="3" s="1"/>
  <c r="K31" i="4" s="1"/>
  <c r="U51" i="7"/>
  <c r="T51" i="7"/>
  <c r="S51" i="7"/>
  <c r="M122" i="7"/>
  <c r="K122" i="7"/>
  <c r="L122" i="7"/>
  <c r="G151" i="7"/>
  <c r="F151" i="7"/>
  <c r="H151" i="7"/>
  <c r="F88" i="7"/>
  <c r="H88" i="7"/>
  <c r="G88" i="7"/>
  <c r="Q160" i="7"/>
  <c r="O160" i="7"/>
  <c r="P160" i="7"/>
  <c r="H67" i="7"/>
  <c r="F67" i="7"/>
  <c r="G67" i="7"/>
  <c r="H62" i="7"/>
  <c r="G62" i="7"/>
  <c r="F62" i="7"/>
  <c r="T2" i="7"/>
  <c r="S2" i="7"/>
  <c r="U2" i="7"/>
  <c r="T134" i="7"/>
  <c r="S134" i="7"/>
  <c r="U134" i="7"/>
  <c r="H53" i="7"/>
  <c r="G53" i="7"/>
  <c r="F53" i="7"/>
  <c r="M116" i="7"/>
  <c r="K116" i="7"/>
  <c r="L116" i="7"/>
  <c r="U107" i="7"/>
  <c r="T107" i="7"/>
  <c r="S107" i="7"/>
  <c r="Y140" i="7"/>
  <c r="X140" i="7"/>
  <c r="W140" i="7"/>
  <c r="H54" i="7"/>
  <c r="G54" i="7"/>
  <c r="F54" i="7"/>
  <c r="M73" i="7"/>
  <c r="L73" i="7"/>
  <c r="K73" i="7"/>
  <c r="O128" i="7"/>
  <c r="P128" i="7"/>
  <c r="Q128" i="7"/>
  <c r="K113" i="7"/>
  <c r="M113" i="7"/>
  <c r="L113" i="7"/>
  <c r="T146" i="7"/>
  <c r="S146" i="7"/>
  <c r="U146" i="7"/>
  <c r="H78" i="7"/>
  <c r="G78" i="7"/>
  <c r="F78" i="7"/>
  <c r="K169" i="7"/>
  <c r="M169" i="7"/>
  <c r="L169" i="7"/>
  <c r="X133" i="7"/>
  <c r="Y133" i="7"/>
  <c r="W133" i="7"/>
  <c r="P56" i="7"/>
  <c r="O56" i="7"/>
  <c r="Q56" i="7"/>
  <c r="M13" i="7"/>
  <c r="K13" i="7"/>
  <c r="L13" i="7"/>
  <c r="T45" i="7"/>
  <c r="U45" i="7"/>
  <c r="S45" i="7"/>
  <c r="S108" i="7"/>
  <c r="U108" i="7"/>
  <c r="T108" i="7"/>
  <c r="G37" i="7"/>
  <c r="H37" i="7"/>
  <c r="F37" i="7"/>
  <c r="H156" i="7"/>
  <c r="G156" i="7"/>
  <c r="F156" i="7"/>
  <c r="P159" i="7"/>
  <c r="Q159" i="7"/>
  <c r="O159" i="7"/>
  <c r="G70" i="7"/>
  <c r="F70" i="7"/>
  <c r="H70" i="7"/>
  <c r="Q7" i="7"/>
  <c r="O7" i="7"/>
  <c r="P7" i="7"/>
  <c r="L104" i="7"/>
  <c r="K104" i="7"/>
  <c r="M104" i="7"/>
  <c r="Q144" i="7"/>
  <c r="P144" i="7"/>
  <c r="O144" i="7"/>
  <c r="M17" i="7"/>
  <c r="L17" i="7"/>
  <c r="K17" i="7"/>
  <c r="S154" i="7"/>
  <c r="U154" i="7"/>
  <c r="T154" i="7"/>
  <c r="Q19" i="7"/>
  <c r="P19" i="7"/>
  <c r="O19" i="7"/>
  <c r="Y135" i="7"/>
  <c r="W135" i="7"/>
  <c r="X135" i="7"/>
  <c r="U103" i="7"/>
  <c r="T103" i="7"/>
  <c r="S103" i="7"/>
  <c r="U117" i="7"/>
  <c r="T117" i="7"/>
  <c r="S117" i="7"/>
  <c r="U80" i="7"/>
  <c r="T80" i="7"/>
  <c r="S80" i="7"/>
  <c r="F55" i="7"/>
  <c r="G55" i="7"/>
  <c r="H55" i="7"/>
  <c r="G42" i="7"/>
  <c r="F42" i="7"/>
  <c r="H42" i="7"/>
  <c r="Y21" i="7"/>
  <c r="X21" i="7"/>
  <c r="W21" i="7"/>
  <c r="L167" i="7"/>
  <c r="M167" i="7"/>
  <c r="K167" i="7"/>
  <c r="P49" i="7"/>
  <c r="O49" i="7"/>
  <c r="Q49" i="7"/>
  <c r="Y153" i="7"/>
  <c r="W153" i="7"/>
  <c r="X153" i="7"/>
  <c r="K164" i="7"/>
  <c r="M164" i="7"/>
  <c r="L164" i="7"/>
  <c r="Y22" i="7"/>
  <c r="X22" i="7"/>
  <c r="W22" i="7"/>
  <c r="M118" i="7"/>
  <c r="L118" i="7"/>
  <c r="K118" i="7"/>
  <c r="Y25" i="7"/>
  <c r="X25" i="7"/>
  <c r="W25" i="7"/>
  <c r="W57" i="7"/>
  <c r="X57" i="7"/>
  <c r="Y57" i="7"/>
  <c r="U149" i="7"/>
  <c r="T149" i="7"/>
  <c r="S149" i="7"/>
  <c r="M68" i="7"/>
  <c r="L68" i="7"/>
  <c r="K68" i="7"/>
  <c r="F27" i="7"/>
  <c r="G27" i="7"/>
  <c r="H27" i="7"/>
  <c r="H147" i="7"/>
  <c r="G147" i="7"/>
  <c r="F147" i="7"/>
  <c r="Q90" i="7"/>
  <c r="O90" i="7"/>
  <c r="P90" i="7"/>
  <c r="U43" i="7"/>
  <c r="T43" i="7"/>
  <c r="S43" i="7"/>
  <c r="Q77" i="7"/>
  <c r="P77" i="7"/>
  <c r="O77" i="7"/>
  <c r="S132" i="7"/>
  <c r="T132" i="7"/>
  <c r="U132" i="7"/>
  <c r="T131" i="7"/>
  <c r="U131" i="7"/>
  <c r="S131" i="7"/>
  <c r="U130" i="7"/>
  <c r="T130" i="7"/>
  <c r="S130" i="7"/>
  <c r="L111" i="7"/>
  <c r="M111" i="7"/>
  <c r="K111" i="7"/>
  <c r="O161" i="7"/>
  <c r="P161" i="7"/>
  <c r="Q161" i="7"/>
  <c r="F94" i="7"/>
  <c r="G94" i="7"/>
  <c r="H94" i="7"/>
  <c r="G119" i="7"/>
  <c r="F119" i="7"/>
  <c r="H119" i="7"/>
  <c r="BM196" i="3" l="1"/>
  <c r="BI202" i="3" s="1"/>
  <c r="G3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3536F-CA81-4133-8082-2EA8218BAB68}" keepAlive="1" name="Forespørgsel - book" description="Forbindelse til forespørgslen 'book' i projektmappen." type="5" refreshedVersion="8" background="1" saveData="1">
    <dbPr connection="Provider=Microsoft.Mashup.OleDb.1;Data Source=$Workbook$;Location=book;Extended Properties=&quot;&quot;" command="SELECT * FROM [book]"/>
  </connection>
  <connection id="2" xr16:uid="{473D04E9-4C4C-4322-9C0A-0D0058C3D445}" keepAlive="1" name="Forespørgsel - book (2)" description="Forbindelse til forespørgslen 'book (2)' i projektmappen." type="5" refreshedVersion="0" background="1" saveData="1">
    <dbPr connection="Provider=Microsoft.Mashup.OleDb.1;Data Source=$Workbook$;Location=&quot;book (2)&quot;;Extended Properties=&quot;&quot;" command="SELECT * FROM [book (2)]"/>
  </connection>
</connections>
</file>

<file path=xl/sharedStrings.xml><?xml version="1.0" encoding="utf-8"?>
<sst xmlns="http://schemas.openxmlformats.org/spreadsheetml/2006/main" count="1950" uniqueCount="511">
  <si>
    <t>book nr</t>
  </si>
  <si>
    <t>navn</t>
  </si>
  <si>
    <t>Checkin</t>
  </si>
  <si>
    <t>checkout</t>
  </si>
  <si>
    <t>booking dato</t>
  </si>
  <si>
    <t>nation</t>
  </si>
  <si>
    <t>web</t>
  </si>
  <si>
    <t>ankomst</t>
  </si>
  <si>
    <t>bed</t>
  </si>
  <si>
    <t>rabat</t>
  </si>
  <si>
    <t>antal værelser</t>
  </si>
  <si>
    <t>nr gæst</t>
  </si>
  <si>
    <t>Email</t>
  </si>
  <si>
    <t>telefon</t>
  </si>
  <si>
    <t>Spouse</t>
  </si>
  <si>
    <t>enkelt</t>
  </si>
  <si>
    <t>morgenmad</t>
  </si>
  <si>
    <t>pris ialt</t>
  </si>
  <si>
    <t>known</t>
  </si>
  <si>
    <t>Anette Jeppesen</t>
  </si>
  <si>
    <t>dk</t>
  </si>
  <si>
    <t>jeppesen1808@hotmail.com</t>
  </si>
  <si>
    <t>kim</t>
  </si>
  <si>
    <t>N</t>
  </si>
  <si>
    <t>Y</t>
  </si>
  <si>
    <t>Elisa Kalia</t>
  </si>
  <si>
    <t>OPIN</t>
  </si>
  <si>
    <t>elisa.kalia@gmail.com</t>
  </si>
  <si>
    <t>Louise Hjelmar Krøjgaard</t>
  </si>
  <si>
    <t>louisehjelmer@hotmail.com</t>
  </si>
  <si>
    <t>11</t>
  </si>
  <si>
    <t>kurt kurtsen</t>
  </si>
  <si>
    <t>hjk@hjkh.p</t>
  </si>
  <si>
    <t>333333333</t>
  </si>
  <si>
    <t>kurtsine</t>
  </si>
  <si>
    <t>Torben Larsen</t>
  </si>
  <si>
    <t>dob</t>
  </si>
  <si>
    <t>hatolamail@gmailcom</t>
  </si>
  <si>
    <t>Alice Lydia Andersen</t>
  </si>
  <si>
    <t>db</t>
  </si>
  <si>
    <t>aliceogjoel@mail.dk</t>
  </si>
  <si>
    <t>Bent Jespersen</t>
  </si>
  <si>
    <t>bent.jespersen@hotmail.dk</t>
  </si>
  <si>
    <t>Eva Kerschel</t>
  </si>
  <si>
    <t>D</t>
  </si>
  <si>
    <t>enk</t>
  </si>
  <si>
    <t>abu5@online.de</t>
  </si>
  <si>
    <t>Kurt Sørensen</t>
  </si>
  <si>
    <t>bc</t>
  </si>
  <si>
    <t>Claus Kaae</t>
  </si>
  <si>
    <t>clauskaae@mail.dk</t>
  </si>
  <si>
    <t>YY</t>
  </si>
  <si>
    <t>Ole Graversen</t>
  </si>
  <si>
    <t>indcheck</t>
  </si>
  <si>
    <t>udcheck</t>
  </si>
  <si>
    <t>book dato</t>
  </si>
  <si>
    <t>Nat</t>
  </si>
  <si>
    <t>bed type</t>
  </si>
  <si>
    <t>værelser</t>
  </si>
  <si>
    <t>gæster</t>
  </si>
  <si>
    <t>email</t>
  </si>
  <si>
    <t>phone</t>
  </si>
  <si>
    <t>spouse</t>
  </si>
  <si>
    <t>BF</t>
  </si>
  <si>
    <t>pris</t>
  </si>
  <si>
    <t>comments</t>
  </si>
  <si>
    <t>cansl</t>
  </si>
  <si>
    <t>Hund / opred</t>
  </si>
  <si>
    <t>Ingo Krug</t>
  </si>
  <si>
    <t>ingo.krug@gmail.com</t>
  </si>
  <si>
    <t>Marie-Cathrine Saling</t>
  </si>
  <si>
    <t>Heino Landt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</si>
  <si>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</si>
  <si>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</si>
  <si>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</si>
  <si>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</si>
  <si>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</si>
  <si>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</si>
  <si>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</si>
  <si>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</si>
  <si>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</si>
  <si>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</si>
  <si>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</si>
  <si>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DK</t>
  </si>
  <si>
    <t>arneas3250@gmail.com</t>
  </si>
  <si>
    <t>Hund</t>
  </si>
  <si>
    <t>Karsten</t>
  </si>
  <si>
    <t>k.holmer@city.dk</t>
  </si>
  <si>
    <t>Peter Juliussen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</si>
  <si>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</si>
  <si>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</si>
  <si>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</si>
  <si>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</si>
  <si>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</si>
  <si>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</si>
  <si>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</si>
  <si>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</si>
  <si>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Erik Petersen</t>
  </si>
  <si>
    <t>erpt67@gmail.com</t>
  </si>
  <si>
    <t>Susanne</t>
  </si>
  <si>
    <t>Camilla Lörqvist</t>
  </si>
  <si>
    <t>S</t>
  </si>
  <si>
    <t>camillalr7@gmail.com</t>
  </si>
  <si>
    <t>Stine Plæhn</t>
  </si>
  <si>
    <t>stinechri@hotmail.com</t>
  </si>
  <si>
    <t>wonder</t>
  </si>
  <si>
    <t>Ole</t>
  </si>
  <si>
    <t>ole@christoph.dk</t>
  </si>
  <si>
    <t>Wonder</t>
  </si>
  <si>
    <t>Henrik Sørensen</t>
  </si>
  <si>
    <t>hencom@webspeed.dk</t>
  </si>
  <si>
    <t>Gitte Horup</t>
  </si>
  <si>
    <t>gitte.horup@skanderborg.dk</t>
  </si>
  <si>
    <t>FM</t>
  </si>
  <si>
    <t>Liv Helledie</t>
  </si>
  <si>
    <t>LIV/wonder  + baby</t>
  </si>
  <si>
    <t>Niels Erik Rasmussen</t>
  </si>
  <si>
    <t>Marianne</t>
  </si>
  <si>
    <t>Jan Gubbertsen</t>
  </si>
  <si>
    <t>gubbertsen@gmail.com</t>
  </si>
  <si>
    <t>Mette</t>
  </si>
  <si>
    <t>Marian Jørn Hansen</t>
  </si>
  <si>
    <t>mjh@BBFadvokater.dk</t>
  </si>
  <si>
    <t>Sigvart Asle Lie</t>
  </si>
  <si>
    <t>BC</t>
  </si>
  <si>
    <t>Maria Aa Løvenstrøm</t>
  </si>
  <si>
    <t>m_aastradsen@hotmail.com</t>
  </si>
  <si>
    <t>Hanne Rene</t>
  </si>
  <si>
    <t>rene1085@gmail.com</t>
  </si>
  <si>
    <t>Jørn</t>
  </si>
  <si>
    <t>Grete Bossenmeyer</t>
  </si>
  <si>
    <t>WEB</t>
  </si>
  <si>
    <t>Sing</t>
  </si>
  <si>
    <t>grete_bossenmeyer@yahoo.fr</t>
  </si>
  <si>
    <t>Stig Prehn</t>
  </si>
  <si>
    <t>isprehn@dbmail.dk</t>
  </si>
  <si>
    <t>Inge</t>
  </si>
  <si>
    <t>Britt Whalström</t>
  </si>
  <si>
    <t>brwa60@yahoo.se</t>
  </si>
  <si>
    <t>Peter</t>
  </si>
  <si>
    <t>Jürgen Kielmann</t>
  </si>
  <si>
    <t>Heiko Lepski</t>
  </si>
  <si>
    <t>Erik Friis</t>
  </si>
  <si>
    <t>Tove</t>
  </si>
  <si>
    <t>Dorte Strøm</t>
  </si>
  <si>
    <t>adrejse@gmail.com</t>
  </si>
  <si>
    <t>Barbara Gsponer</t>
  </si>
  <si>
    <t>CH</t>
  </si>
  <si>
    <t>Jan Faber Petersen</t>
  </si>
  <si>
    <t>Finn Müllertz</t>
  </si>
  <si>
    <t>Jan Erlandsson</t>
  </si>
  <si>
    <t>Jan Andersen</t>
  </si>
  <si>
    <t>pija@mail.tele.dk</t>
  </si>
  <si>
    <t>Pia</t>
  </si>
  <si>
    <t>Christina Mahler</t>
  </si>
  <si>
    <t>n</t>
  </si>
  <si>
    <t>Barn 9 år</t>
  </si>
  <si>
    <t>Stig Ravnkilde Erichsen</t>
  </si>
  <si>
    <t>stigspost2@hotmail.com</t>
  </si>
  <si>
    <t>Ernö</t>
  </si>
  <si>
    <t>Katja Czajkowski Krabbe</t>
  </si>
  <si>
    <t>katjaczajkowski@hotmail.com</t>
  </si>
  <si>
    <t>Emma</t>
  </si>
  <si>
    <t>Barn Emma</t>
  </si>
  <si>
    <t>Ken Lentonsson</t>
  </si>
  <si>
    <t>lentonssonken@hotmail.com</t>
  </si>
  <si>
    <t>renee</t>
  </si>
  <si>
    <t>req 5</t>
  </si>
  <si>
    <t>Barbara Ocklenburg</t>
  </si>
  <si>
    <t>Adrian Smyczak</t>
  </si>
  <si>
    <t>PL</t>
  </si>
  <si>
    <t>Preben Schmidt</t>
  </si>
  <si>
    <t>Niels Ellebæk</t>
  </si>
  <si>
    <t>Ruth</t>
  </si>
  <si>
    <t>Margaret Toomik</t>
  </si>
  <si>
    <t>Arne Sahlstedt</t>
  </si>
  <si>
    <t>arne.sahlstedt@gmail.com</t>
  </si>
  <si>
    <t>Birgitta</t>
  </si>
  <si>
    <t>Kaj Henriksen</t>
  </si>
  <si>
    <t>kajhenriksen@gmail.com</t>
  </si>
  <si>
    <t>adsrejse@gmail.com</t>
  </si>
  <si>
    <t>Melanie Dahlke</t>
  </si>
  <si>
    <t>Pia Nielsen</t>
  </si>
  <si>
    <t>pistnielsen@gmail.com</t>
  </si>
  <si>
    <t>Anders Andersen</t>
  </si>
  <si>
    <t>donduckvejle@gmail.com</t>
  </si>
  <si>
    <t>Thibaut Mouly</t>
  </si>
  <si>
    <t>thibaut@posteo.de</t>
  </si>
  <si>
    <t>overnatning</t>
  </si>
  <si>
    <t>week to week</t>
  </si>
  <si>
    <t>Ankomst statestik</t>
  </si>
  <si>
    <t>NL</t>
  </si>
  <si>
    <t>AND</t>
  </si>
  <si>
    <t>sum</t>
  </si>
  <si>
    <t>sum 25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</si>
  <si>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</si>
  <si>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</si>
  <si>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</si>
  <si>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</si>
  <si>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</si>
  <si>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</si>
  <si>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</si>
  <si>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</si>
  <si>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</si>
  <si>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</si>
  <si>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</si>
  <si>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</si>
  <si>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</si>
  <si>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</si>
  <si>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</si>
  <si>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</si>
  <si>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</si>
  <si>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</si>
  <si>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</si>
  <si>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</si>
  <si>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</si>
  <si>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</si>
  <si>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</si>
  <si>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</si>
  <si>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</si>
  <si>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</si>
  <si>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</si>
  <si>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</si>
  <si>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</si>
  <si>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</si>
  <si>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</si>
  <si>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</si>
  <si>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</si>
  <si>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</si>
  <si>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</si>
  <si>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</si>
  <si>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</si>
  <si>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</si>
  <si>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</si>
  <si>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</si>
  <si>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</si>
  <si>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</si>
  <si>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</si>
  <si>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Danmarks Statestik inberetning 2024</t>
  </si>
  <si>
    <t>lande kode</t>
  </si>
  <si>
    <t>A</t>
  </si>
  <si>
    <t>ANKOMSTER</t>
  </si>
  <si>
    <t>OVERNATNINGER</t>
  </si>
  <si>
    <t>week</t>
  </si>
  <si>
    <t>day</t>
  </si>
  <si>
    <t>dato</t>
  </si>
  <si>
    <t>bf</t>
  </si>
  <si>
    <t>BFF</t>
  </si>
  <si>
    <t>CHI</t>
  </si>
  <si>
    <t>CHO</t>
  </si>
  <si>
    <t>commets</t>
  </si>
  <si>
    <t>mandag</t>
  </si>
  <si>
    <t>tirsdag</t>
  </si>
  <si>
    <t>onsdag</t>
  </si>
  <si>
    <t>torsdag</t>
  </si>
  <si>
    <t>fredag</t>
  </si>
  <si>
    <t>DE</t>
  </si>
  <si>
    <t>lørdag</t>
  </si>
  <si>
    <t>søndag</t>
  </si>
  <si>
    <t>dobb</t>
  </si>
  <si>
    <t>kr.him.</t>
  </si>
  <si>
    <t>grundlovsdag</t>
  </si>
  <si>
    <t>dob+</t>
  </si>
  <si>
    <t>hund</t>
  </si>
  <si>
    <t>1. pinse</t>
  </si>
  <si>
    <t>2. pinse</t>
  </si>
  <si>
    <t>V1</t>
  </si>
  <si>
    <t>SE</t>
  </si>
  <si>
    <t>ch</t>
  </si>
  <si>
    <t>db/enk</t>
  </si>
  <si>
    <t>post nord</t>
  </si>
  <si>
    <t>v5</t>
  </si>
  <si>
    <t>dag</t>
  </si>
  <si>
    <t>dd</t>
  </si>
  <si>
    <t>chi N</t>
  </si>
  <si>
    <t>V2</t>
  </si>
  <si>
    <t>V3</t>
  </si>
  <si>
    <t>V4</t>
  </si>
  <si>
    <t>V5</t>
  </si>
  <si>
    <t>Ank</t>
  </si>
  <si>
    <t>NAT</t>
  </si>
  <si>
    <t>BED</t>
  </si>
  <si>
    <t>KNW</t>
  </si>
  <si>
    <t>ANK</t>
  </si>
  <si>
    <t>booking nr</t>
  </si>
  <si>
    <t>bf pr rum</t>
  </si>
  <si>
    <t>antal vær</t>
  </si>
  <si>
    <t>fler vær</t>
  </si>
  <si>
    <t>1-U</t>
  </si>
  <si>
    <t>1-I</t>
  </si>
  <si>
    <t>2-U</t>
  </si>
  <si>
    <t>2-I</t>
  </si>
  <si>
    <t>3-U</t>
  </si>
  <si>
    <t>3-I</t>
  </si>
  <si>
    <t>4-U</t>
  </si>
  <si>
    <t>4-I</t>
  </si>
  <si>
    <t>5-U</t>
  </si>
  <si>
    <t>5-I</t>
  </si>
  <si>
    <t>6-U</t>
  </si>
  <si>
    <t>6-I</t>
  </si>
  <si>
    <t>Lars Thaarbøl</t>
  </si>
  <si>
    <t>thaarboel@gmail.com</t>
  </si>
  <si>
    <t>Lone Wind</t>
  </si>
  <si>
    <t>Lars Sørensen</t>
  </si>
  <si>
    <t>srensen360@gmail.com</t>
  </si>
  <si>
    <t>tillæg hund</t>
  </si>
  <si>
    <t>Maria Bendixen</t>
  </si>
  <si>
    <t>missmahia@hotmail.com</t>
  </si>
  <si>
    <t>Torben Sømberg</t>
  </si>
  <si>
    <t>Bente</t>
  </si>
  <si>
    <t>Maja Sigsgaard</t>
  </si>
  <si>
    <t>maja.sigsgaard@gmail.com</t>
  </si>
  <si>
    <t>Bettina Zimmerer</t>
  </si>
  <si>
    <t>de</t>
  </si>
  <si>
    <t>Angelika Koch</t>
  </si>
  <si>
    <t>Linda Kristiansen</t>
  </si>
  <si>
    <t>Peter Vahlkvist</t>
  </si>
  <si>
    <t>Bettina Herrmann</t>
  </si>
  <si>
    <t>Cansl</t>
  </si>
  <si>
    <t>Kaj Hansen</t>
  </si>
  <si>
    <t>Gitte</t>
  </si>
  <si>
    <t>se</t>
  </si>
  <si>
    <t>US</t>
  </si>
  <si>
    <t>John Thomsen</t>
  </si>
  <si>
    <t>Tina Zeeberg-Foote</t>
  </si>
  <si>
    <t>Katrine Willems</t>
  </si>
  <si>
    <t>katrinewillems@gmail.com</t>
  </si>
  <si>
    <t>Lars Olsen</t>
  </si>
  <si>
    <t>Marianne Jacobsen</t>
  </si>
  <si>
    <t>pl</t>
  </si>
  <si>
    <t>ku</t>
  </si>
  <si>
    <t>ø45</t>
  </si>
  <si>
    <t>kontakt@anderspoul.dk</t>
  </si>
  <si>
    <t>Ulla Bræstrup Lillemæhlum</t>
  </si>
  <si>
    <t>Jens Aage Hansen</t>
  </si>
  <si>
    <t>Lis Asger</t>
  </si>
  <si>
    <t>Carsten Lauritzen</t>
  </si>
  <si>
    <t>Carsten Mejer</t>
  </si>
  <si>
    <t>cmejer55@gmail.com</t>
  </si>
  <si>
    <t>Anette Holmslykke Andersen</t>
  </si>
  <si>
    <t>anette.holmslykke.andersen@gmail.com</t>
  </si>
  <si>
    <t>Joel</t>
  </si>
  <si>
    <t>Alice Andersen</t>
  </si>
  <si>
    <t>Leif Thomsen</t>
  </si>
  <si>
    <t>leif.thomsen@osnanet.de</t>
  </si>
  <si>
    <t>Estelle Aebersold</t>
  </si>
  <si>
    <t>F</t>
  </si>
  <si>
    <t>Elisabeth Fischer</t>
  </si>
  <si>
    <t>Marianne Skifter</t>
  </si>
  <si>
    <t>Tony</t>
  </si>
  <si>
    <t>Kalina Piskorska</t>
  </si>
  <si>
    <t>Helle Møller</t>
  </si>
  <si>
    <t>Anders Poul</t>
  </si>
  <si>
    <t>Lilian Christensen</t>
  </si>
  <si>
    <t>liliehopla@gmail.com</t>
  </si>
  <si>
    <t>Lars Berlau</t>
  </si>
  <si>
    <t>larsberlau@hp.com</t>
  </si>
  <si>
    <t>Claudia Chelaru</t>
  </si>
  <si>
    <t>løber</t>
  </si>
  <si>
    <t>minus dun</t>
  </si>
  <si>
    <t>SU</t>
  </si>
  <si>
    <t>Line Lundbæk</t>
  </si>
  <si>
    <t>Jesper Ørnfeld-Jensen</t>
  </si>
  <si>
    <t>0630tirs</t>
  </si>
  <si>
    <t>Lotte</t>
  </si>
  <si>
    <t>17-18</t>
  </si>
  <si>
    <t>1430-1530</t>
  </si>
  <si>
    <t>SING</t>
  </si>
  <si>
    <t>1430</t>
  </si>
  <si>
    <t>1430-1500</t>
  </si>
  <si>
    <t>14-15</t>
  </si>
  <si>
    <t>15-16</t>
  </si>
  <si>
    <t>16-17</t>
  </si>
  <si>
    <t>19-20</t>
  </si>
  <si>
    <t>Kim Teglbegt</t>
  </si>
  <si>
    <t>Lene Bysted</t>
  </si>
  <si>
    <t>Anne Hastrup</t>
  </si>
  <si>
    <t>Mia Yndal</t>
  </si>
  <si>
    <t>Nicklas Severs</t>
  </si>
  <si>
    <t>Kristina Nordlund</t>
  </si>
  <si>
    <t>Shannon Aiyken</t>
  </si>
  <si>
    <t>au</t>
  </si>
  <si>
    <t>løber fr/D par</t>
  </si>
  <si>
    <t>ru</t>
  </si>
  <si>
    <t>nl</t>
  </si>
  <si>
    <t>FI</t>
  </si>
  <si>
    <t>Zoltan Krenner</t>
  </si>
  <si>
    <t>Fi</t>
  </si>
  <si>
    <t>Søren Munthe</t>
  </si>
  <si>
    <t>Grochocks Elzbieta</t>
  </si>
  <si>
    <t>Froukje Ubelts</t>
  </si>
  <si>
    <t>Pia Honore</t>
  </si>
  <si>
    <t>72433@sunclass.dk</t>
  </si>
  <si>
    <t>Lone,Amalie;sofie</t>
  </si>
  <si>
    <t>K</t>
  </si>
  <si>
    <t>ras</t>
  </si>
  <si>
    <t>r</t>
  </si>
  <si>
    <t>Gull-Britt Jeppsson</t>
  </si>
  <si>
    <t>Poul Wiborg</t>
  </si>
  <si>
    <t>Anni</t>
  </si>
  <si>
    <t>Willy Lagwinski</t>
  </si>
  <si>
    <t>Mona Andersen</t>
  </si>
  <si>
    <t>Helena Käck</t>
  </si>
  <si>
    <t>Gitte Grøndahl</t>
  </si>
  <si>
    <t>evt</t>
  </si>
  <si>
    <t>Mårten Wetterberg</t>
  </si>
  <si>
    <t>opr.d1</t>
  </si>
  <si>
    <t>etap</t>
  </si>
  <si>
    <t>glut</t>
  </si>
  <si>
    <t>Lenna Nielsen</t>
  </si>
  <si>
    <t>1 glutenfri</t>
  </si>
  <si>
    <t>Marit List</t>
  </si>
  <si>
    <t>Uffe Feldtmose</t>
  </si>
  <si>
    <t>Anette Arleth</t>
  </si>
  <si>
    <t>anette@arleth.dk</t>
  </si>
  <si>
    <t>opredning</t>
  </si>
  <si>
    <t>Julie Klint Kjersgaard</t>
  </si>
  <si>
    <t>bok Daniella Gabris</t>
  </si>
  <si>
    <t>4540401575</t>
  </si>
  <si>
    <t>48696265594</t>
  </si>
  <si>
    <t>4521667343</t>
  </si>
  <si>
    <t>4531909358</t>
  </si>
  <si>
    <t>4522280789</t>
  </si>
  <si>
    <t>baby</t>
  </si>
  <si>
    <t>Rene Faigh</t>
  </si>
  <si>
    <t>Amelie Nilsson</t>
  </si>
  <si>
    <t>46708873644</t>
  </si>
  <si>
    <t>Erik Frigalt</t>
  </si>
  <si>
    <t>erikfrigalt@gmail.com</t>
  </si>
  <si>
    <t>Maj</t>
  </si>
  <si>
    <t>Margit Olsen</t>
  </si>
  <si>
    <t>18-19</t>
  </si>
  <si>
    <t>Carole Kaagaard</t>
  </si>
  <si>
    <t>Jan Gregersen</t>
  </si>
  <si>
    <t>4561208672</t>
  </si>
  <si>
    <t>kornvej4@gmail.com</t>
  </si>
  <si>
    <t>Heidi Elung Henningsen</t>
  </si>
  <si>
    <t>emil</t>
  </si>
  <si>
    <t>Jordan Culverson</t>
  </si>
  <si>
    <t>Annette Cappell</t>
  </si>
  <si>
    <t>Thomas Nilsson</t>
  </si>
  <si>
    <t>Cathrine Roswall Larsen</t>
  </si>
  <si>
    <t>2230</t>
  </si>
  <si>
    <t>Bertil Nordström</t>
  </si>
  <si>
    <t>1500</t>
  </si>
  <si>
    <t>Ulrich Koch Mortensen</t>
  </si>
  <si>
    <t>Susanne Føgh Sørensen</t>
  </si>
  <si>
    <t>Troels</t>
  </si>
  <si>
    <t>4540608644</t>
  </si>
  <si>
    <t>AnneMarie Müller</t>
  </si>
  <si>
    <t>Dk</t>
  </si>
  <si>
    <t>4522869397</t>
  </si>
  <si>
    <t>4540152965</t>
  </si>
  <si>
    <t>4553833450</t>
  </si>
  <si>
    <t>4522258702</t>
  </si>
  <si>
    <t>4522701312</t>
  </si>
  <si>
    <t>4522672278</t>
  </si>
  <si>
    <t>powiborg@jubii.dk</t>
  </si>
  <si>
    <t>4522502885</t>
  </si>
  <si>
    <t>4540313108</t>
  </si>
  <si>
    <t>Karsten H. Jensen</t>
  </si>
  <si>
    <t>4522534814</t>
  </si>
  <si>
    <t>491723577225</t>
  </si>
  <si>
    <t>491712826942</t>
  </si>
  <si>
    <t xml:space="preserve">Gitte Glann </t>
  </si>
  <si>
    <t>4522331608</t>
  </si>
  <si>
    <t>Kim Teglberg</t>
  </si>
  <si>
    <t>kim.teglberg1@gmail.com</t>
  </si>
  <si>
    <t>dtb teglbetg</t>
  </si>
  <si>
    <t>46703652992</t>
  </si>
  <si>
    <t>Susanne Thorup</t>
  </si>
  <si>
    <t>4527139833</t>
  </si>
  <si>
    <t>4591418508</t>
  </si>
  <si>
    <t>DK/US</t>
  </si>
  <si>
    <t>Yvonne Thorelli</t>
  </si>
  <si>
    <t>MO</t>
  </si>
  <si>
    <t>Marlene Westh Kofoed</t>
  </si>
  <si>
    <t>Andrea Antonio Altavilla</t>
  </si>
  <si>
    <t>Marianne Mortensen</t>
  </si>
  <si>
    <t>1600</t>
  </si>
  <si>
    <t>mmpc66@gmail.com</t>
  </si>
  <si>
    <t>Jonas Lundqvist</t>
  </si>
  <si>
    <t>460735767839</t>
  </si>
  <si>
    <t>IT</t>
  </si>
  <si>
    <t>1150</t>
  </si>
  <si>
    <t>Janeth Ljungkvist</t>
  </si>
  <si>
    <t>460709781961</t>
  </si>
  <si>
    <t>4540632582</t>
  </si>
  <si>
    <t>4525240507</t>
  </si>
  <si>
    <t>4901781458111</t>
  </si>
  <si>
    <t>4561680692</t>
  </si>
  <si>
    <t>1400</t>
  </si>
  <si>
    <t>it</t>
  </si>
  <si>
    <t>Sena Nur Mercan</t>
  </si>
  <si>
    <t>TR</t>
  </si>
  <si>
    <t>Marie Louise Jensen</t>
  </si>
  <si>
    <t>barn 11 år</t>
  </si>
  <si>
    <t>Margit Motzfeldt</t>
  </si>
  <si>
    <t>margit.motzfeldt@privat.dk</t>
  </si>
  <si>
    <t>Kristine Landa</t>
  </si>
  <si>
    <t>4530705490</t>
  </si>
  <si>
    <t>4527570750</t>
  </si>
  <si>
    <t>Aexander Weintraube</t>
  </si>
  <si>
    <t>4526241192</t>
  </si>
  <si>
    <t>4591191885</t>
  </si>
  <si>
    <t>Tina Petersen</t>
  </si>
  <si>
    <t>4748046793</t>
  </si>
  <si>
    <t>4746412292</t>
  </si>
  <si>
    <t>eliassolsvik@gmail.com</t>
  </si>
  <si>
    <t>491794119596</t>
  </si>
  <si>
    <t>4525582842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</si>
</sst>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dd/mm/yy;@"/>
    <numFmt numFmtId="165" formatCode="yyyy\-mm\-dd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2DC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0" fontId="7" fillId="0" borderId="0" applyNumberFormat="0" applyFill="0" applyBorder="0" applyAlignment="0" applyProtection="0"/>
  </cellStyleXfs>
  <cellXfs count="2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164" fontId="0" fillId="0" borderId="16" xfId="0" applyNumberFormat="1" applyBorder="1"/>
    <xf numFmtId="0" fontId="0" fillId="4" borderId="17" xfId="0" applyFill="1" applyBorder="1"/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8" xfId="0" applyFill="1" applyBorder="1"/>
    <xf numFmtId="0" fontId="0" fillId="4" borderId="4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20" xfId="0" applyFill="1" applyBorder="1"/>
    <xf numFmtId="0" fontId="0" fillId="4" borderId="4" xfId="0" applyFill="1" applyBorder="1" applyAlignment="1">
      <alignment horizontal="center"/>
    </xf>
    <xf numFmtId="0" fontId="0" fillId="0" borderId="21" xfId="0" applyBorder="1"/>
    <xf numFmtId="164" fontId="0" fillId="0" borderId="21" xfId="0" applyNumberFormat="1" applyBorder="1"/>
    <xf numFmtId="0" fontId="0" fillId="0" borderId="2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2" xfId="0" applyBorder="1"/>
    <xf numFmtId="164" fontId="0" fillId="0" borderId="22" xfId="0" applyNumberFormat="1" applyBorder="1"/>
    <xf numFmtId="0" fontId="0" fillId="0" borderId="2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23" xfId="0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7" xfId="0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3" fillId="2" borderId="23" xfId="0" applyFont="1" applyFill="1" applyBorder="1" applyAlignment="1">
      <alignment horizontal="right"/>
    </xf>
    <xf numFmtId="14" fontId="5" fillId="2" borderId="29" xfId="0" applyNumberFormat="1" applyFont="1" applyFill="1" applyBorder="1" applyAlignment="1">
      <alignment horizontal="center"/>
    </xf>
    <xf numFmtId="0" fontId="2" fillId="0" borderId="23" xfId="0" applyFont="1" applyBorder="1"/>
    <xf numFmtId="164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7" xfId="0" applyBorder="1"/>
    <xf numFmtId="164" fontId="0" fillId="0" borderId="13" xfId="0" applyNumberFormat="1" applyBorder="1"/>
    <xf numFmtId="164" fontId="0" fillId="0" borderId="14" xfId="0" applyNumberForma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0" borderId="10" xfId="0" applyBorder="1"/>
    <xf numFmtId="164" fontId="0" fillId="0" borderId="20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6" borderId="32" xfId="0" applyFill="1" applyBorder="1"/>
    <xf numFmtId="0" fontId="0" fillId="6" borderId="33" xfId="0" applyFill="1" applyBorder="1"/>
    <xf numFmtId="0" fontId="0" fillId="0" borderId="32" xfId="0" applyBorder="1"/>
    <xf numFmtId="0" fontId="0" fillId="0" borderId="33" xfId="0" applyBorder="1"/>
    <xf numFmtId="164" fontId="0" fillId="6" borderId="33" xfId="0" applyNumberFormat="1" applyFill="1" applyBorder="1"/>
    <xf numFmtId="0" fontId="0" fillId="6" borderId="34" xfId="0" applyFill="1" applyBorder="1"/>
    <xf numFmtId="164" fontId="0" fillId="0" borderId="33" xfId="0" applyNumberFormat="1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0" xfId="0" applyNumberFormat="1"/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7" fillId="0" borderId="0" xfId="2"/>
    <xf numFmtId="0" fontId="0" fillId="10" borderId="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2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2" applyAlignment="1">
      <alignment horizontal="left"/>
    </xf>
    <xf numFmtId="0" fontId="0" fillId="6" borderId="0" xfId="0" applyFill="1"/>
    <xf numFmtId="44" fontId="1" fillId="0" borderId="0" xfId="1"/>
    <xf numFmtId="0" fontId="0" fillId="6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/>
    <xf numFmtId="0" fontId="0" fillId="14" borderId="9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2" borderId="2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9" xfId="0" applyFill="1" applyBorder="1" applyAlignment="1">
      <alignment horizontal="left"/>
    </xf>
    <xf numFmtId="0" fontId="8" fillId="0" borderId="0" xfId="0" applyFont="1"/>
    <xf numFmtId="44" fontId="8" fillId="0" borderId="0" xfId="1" applyFont="1"/>
    <xf numFmtId="0" fontId="0" fillId="5" borderId="12" xfId="0" applyFill="1" applyBorder="1"/>
    <xf numFmtId="0" fontId="0" fillId="5" borderId="7" xfId="0" applyFill="1" applyBorder="1"/>
    <xf numFmtId="0" fontId="0" fillId="5" borderId="24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5" borderId="26" xfId="0" applyFill="1" applyBorder="1"/>
    <xf numFmtId="0" fontId="0" fillId="5" borderId="19" xfId="0" applyFill="1" applyBorder="1"/>
    <xf numFmtId="49" fontId="2" fillId="0" borderId="0" xfId="0" applyNumberFormat="1" applyFont="1" applyAlignment="1">
      <alignment horizontal="left"/>
    </xf>
    <xf numFmtId="49" fontId="0" fillId="6" borderId="33" xfId="0" applyNumberFormat="1" applyFill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9" fillId="0" borderId="35" xfId="0" applyNumberFormat="1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36" xfId="0" applyFill="1" applyBorder="1" applyAlignment="1">
      <alignment horizontal="center"/>
    </xf>
    <xf numFmtId="0" fontId="0" fillId="5" borderId="37" xfId="0" applyFill="1" applyBorder="1"/>
    <xf numFmtId="0" fontId="0" fillId="5" borderId="38" xfId="0" applyFill="1" applyBorder="1"/>
    <xf numFmtId="0" fontId="0" fillId="3" borderId="14" xfId="0" applyFill="1" applyBorder="1" applyAlignment="1">
      <alignment horizontal="center"/>
    </xf>
    <xf numFmtId="0" fontId="0" fillId="0" borderId="9" xfId="0" applyBorder="1"/>
    <xf numFmtId="0" fontId="0" fillId="0" borderId="20" xfId="0" applyBorder="1"/>
    <xf numFmtId="0" fontId="0" fillId="0" borderId="32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6" borderId="32" xfId="0" applyFill="1" applyBorder="1" applyAlignment="1">
      <alignment horizontal="center"/>
    </xf>
    <xf numFmtId="164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7" borderId="4" xfId="0" applyFill="1" applyBorder="1"/>
    <xf numFmtId="0" fontId="0" fillId="5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9" borderId="4" xfId="0" applyFill="1" applyBorder="1"/>
    <xf numFmtId="0" fontId="0" fillId="13" borderId="4" xfId="0" applyFill="1" applyBorder="1"/>
    <xf numFmtId="0" fontId="0" fillId="0" borderId="12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5" xfId="0" applyBorder="1"/>
    <xf numFmtId="0" fontId="0" fillId="0" borderId="19" xfId="0" applyBorder="1"/>
    <xf numFmtId="0" fontId="0" fillId="3" borderId="13" xfId="0" applyFill="1" applyBorder="1"/>
    <xf numFmtId="0" fontId="0" fillId="3" borderId="14" xfId="0" applyFill="1" applyBorder="1"/>
    <xf numFmtId="0" fontId="0" fillId="4" borderId="9" xfId="0" applyFill="1" applyBorder="1"/>
    <xf numFmtId="0" fontId="0" fillId="4" borderId="20" xfId="0" applyFill="1" applyBorder="1"/>
    <xf numFmtId="0" fontId="10" fillId="13" borderId="4" xfId="0" applyFont="1" applyFill="1" applyBorder="1" applyAlignment="1">
      <alignment horizontal="center"/>
    </xf>
    <xf numFmtId="0" fontId="0" fillId="3" borderId="18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8" xfId="0" applyBorder="1"/>
    <xf numFmtId="0" fontId="2" fillId="2" borderId="28" xfId="0" applyFont="1" applyFill="1" applyBorder="1" applyAlignment="1">
      <alignment horizontal="center" vertical="center"/>
    </xf>
  </cellXfs>
  <cellStyles count="3">
    <cellStyle name="Link" xfId="2" builtinId="8"/>
    <cellStyle name="Normal" xfId="0" builtinId="0"/>
    <cellStyle name="Valuta" xfId="1" builtinId="4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F2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133</c:v>
                </c:pt>
                <c:pt idx="1">
                  <c:v>148</c:v>
                </c:pt>
                <c:pt idx="2">
                  <c:v>180</c:v>
                </c:pt>
                <c:pt idx="3">
                  <c:v>199</c:v>
                </c:pt>
                <c:pt idx="4">
                  <c:v>216</c:v>
                </c:pt>
                <c:pt idx="5">
                  <c:v>232</c:v>
                </c:pt>
                <c:pt idx="6">
                  <c:v>243</c:v>
                </c:pt>
                <c:pt idx="7">
                  <c:v>272</c:v>
                </c:pt>
                <c:pt idx="8">
                  <c:v>282</c:v>
                </c:pt>
                <c:pt idx="9">
                  <c:v>286</c:v>
                </c:pt>
                <c:pt idx="10">
                  <c:v>303</c:v>
                </c:pt>
                <c:pt idx="11">
                  <c:v>316</c:v>
                </c:pt>
                <c:pt idx="12">
                  <c:v>331</c:v>
                </c:pt>
                <c:pt idx="13">
                  <c:v>336</c:v>
                </c:pt>
                <c:pt idx="14">
                  <c:v>336</c:v>
                </c:pt>
                <c:pt idx="15">
                  <c:v>369</c:v>
                </c:pt>
                <c:pt idx="16">
                  <c:v>374</c:v>
                </c:pt>
                <c:pt idx="17">
                  <c:v>379</c:v>
                </c:pt>
                <c:pt idx="18">
                  <c:v>405</c:v>
                </c:pt>
                <c:pt idx="19">
                  <c:v>418</c:v>
                </c:pt>
                <c:pt idx="20">
                  <c:v>430</c:v>
                </c:pt>
                <c:pt idx="21">
                  <c:v>435</c:v>
                </c:pt>
                <c:pt idx="22">
                  <c:v>435</c:v>
                </c:pt>
                <c:pt idx="23">
                  <c:v>440</c:v>
                </c:pt>
                <c:pt idx="24">
                  <c:v>448</c:v>
                </c:pt>
                <c:pt idx="25">
                  <c:v>474</c:v>
                </c:pt>
                <c:pt idx="26">
                  <c:v>480</c:v>
                </c:pt>
                <c:pt idx="27">
                  <c:v>489</c:v>
                </c:pt>
                <c:pt idx="28">
                  <c:v>506</c:v>
                </c:pt>
                <c:pt idx="29">
                  <c:v>515</c:v>
                </c:pt>
                <c:pt idx="30">
                  <c:v>519</c:v>
                </c:pt>
                <c:pt idx="31">
                  <c:v>530</c:v>
                </c:pt>
                <c:pt idx="32">
                  <c:v>545</c:v>
                </c:pt>
                <c:pt idx="33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266-ABD3-12D75A60475B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266-ABD3-12D75A60475B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266-ABD3-12D75A60475B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266-ABD3-12D75A60475B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266-ABD3-12D75A60475B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F-4266-ABD3-12D75A60475B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F-4266-ABD3-12D75A60475B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266-ABD3-12D75A60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Ankomster og overnatninger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'book stat'!$BD$200:$BR$200</c:f>
              <c:strCache>
                <c:ptCount val="15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  <c:pt idx="11">
                  <c:v>FI</c:v>
                </c:pt>
                <c:pt idx="12">
                  <c:v>CH</c:v>
                </c:pt>
                <c:pt idx="13">
                  <c:v>IT</c:v>
                </c:pt>
                <c:pt idx="14">
                  <c:v>TR</c:v>
                </c:pt>
              </c:strCache>
            </c:strRef>
          </c:cat>
          <c:val>
            <c:numRef>
              <c:f>'book stat'!$BD$201:$BR$201</c:f>
              <c:numCache>
                <c:formatCode>General</c:formatCode>
                <c:ptCount val="15"/>
                <c:pt idx="0">
                  <c:v>158</c:v>
                </c:pt>
                <c:pt idx="1">
                  <c:v>25</c:v>
                </c:pt>
                <c:pt idx="2">
                  <c:v>4</c:v>
                </c:pt>
                <c:pt idx="3">
                  <c:v>21</c:v>
                </c:pt>
                <c:pt idx="4">
                  <c:v>2</c:v>
                </c:pt>
                <c:pt idx="5">
                  <c:v>18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82C-A80F-50EB30194DD6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'book stat'!$BD$200:$BR$200</c:f>
              <c:strCache>
                <c:ptCount val="15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  <c:pt idx="11">
                  <c:v>FI</c:v>
                </c:pt>
                <c:pt idx="12">
                  <c:v>CH</c:v>
                </c:pt>
                <c:pt idx="13">
                  <c:v>IT</c:v>
                </c:pt>
                <c:pt idx="14">
                  <c:v>TR</c:v>
                </c:pt>
              </c:strCache>
            </c:strRef>
          </c:cat>
          <c:val>
            <c:numRef>
              <c:f>'book stat'!$BD$202:$BR$202</c:f>
              <c:numCache>
                <c:formatCode>General</c:formatCode>
                <c:ptCount val="15"/>
                <c:pt idx="0">
                  <c:v>398</c:v>
                </c:pt>
                <c:pt idx="1">
                  <c:v>67</c:v>
                </c:pt>
                <c:pt idx="2">
                  <c:v>19</c:v>
                </c:pt>
                <c:pt idx="3">
                  <c:v>100</c:v>
                </c:pt>
                <c:pt idx="4">
                  <c:v>6</c:v>
                </c:pt>
                <c:pt idx="5">
                  <c:v>39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F-482C-A80F-50EB3019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51360"/>
        <c:axId val="1215457120"/>
      </c:barChart>
      <c:catAx>
        <c:axId val="12154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457120"/>
        <c:crosses val="autoZero"/>
        <c:auto val="1"/>
        <c:lblAlgn val="ctr"/>
        <c:lblOffset val="100"/>
        <c:noMultiLvlLbl val="0"/>
      </c:catAx>
      <c:valAx>
        <c:axId val="1215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133</c:v>
                </c:pt>
                <c:pt idx="1">
                  <c:v>148</c:v>
                </c:pt>
                <c:pt idx="2">
                  <c:v>180</c:v>
                </c:pt>
                <c:pt idx="3">
                  <c:v>199</c:v>
                </c:pt>
                <c:pt idx="4">
                  <c:v>216</c:v>
                </c:pt>
                <c:pt idx="5">
                  <c:v>232</c:v>
                </c:pt>
                <c:pt idx="6">
                  <c:v>243</c:v>
                </c:pt>
                <c:pt idx="7">
                  <c:v>272</c:v>
                </c:pt>
                <c:pt idx="8">
                  <c:v>282</c:v>
                </c:pt>
                <c:pt idx="9">
                  <c:v>286</c:v>
                </c:pt>
                <c:pt idx="10">
                  <c:v>303</c:v>
                </c:pt>
                <c:pt idx="11">
                  <c:v>316</c:v>
                </c:pt>
                <c:pt idx="12">
                  <c:v>331</c:v>
                </c:pt>
                <c:pt idx="13">
                  <c:v>336</c:v>
                </c:pt>
                <c:pt idx="14">
                  <c:v>336</c:v>
                </c:pt>
                <c:pt idx="15">
                  <c:v>369</c:v>
                </c:pt>
                <c:pt idx="16">
                  <c:v>374</c:v>
                </c:pt>
                <c:pt idx="17">
                  <c:v>379</c:v>
                </c:pt>
                <c:pt idx="18">
                  <c:v>405</c:v>
                </c:pt>
                <c:pt idx="19">
                  <c:v>418</c:v>
                </c:pt>
                <c:pt idx="20">
                  <c:v>430</c:v>
                </c:pt>
                <c:pt idx="21">
                  <c:v>435</c:v>
                </c:pt>
                <c:pt idx="22">
                  <c:v>435</c:v>
                </c:pt>
                <c:pt idx="23">
                  <c:v>440</c:v>
                </c:pt>
                <c:pt idx="24">
                  <c:v>448</c:v>
                </c:pt>
                <c:pt idx="25">
                  <c:v>474</c:v>
                </c:pt>
                <c:pt idx="26">
                  <c:v>480</c:v>
                </c:pt>
                <c:pt idx="27">
                  <c:v>489</c:v>
                </c:pt>
                <c:pt idx="28">
                  <c:v>506</c:v>
                </c:pt>
                <c:pt idx="29">
                  <c:v>515</c:v>
                </c:pt>
                <c:pt idx="30">
                  <c:v>519</c:v>
                </c:pt>
                <c:pt idx="31">
                  <c:v>530</c:v>
                </c:pt>
                <c:pt idx="32">
                  <c:v>545</c:v>
                </c:pt>
                <c:pt idx="33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5-412B-80A2-EAC2E2E6960A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5-412B-80A2-EAC2E2E6960A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5-412B-80A2-EAC2E2E6960A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5-412B-80A2-EAC2E2E6960A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5-412B-80A2-EAC2E2E6960A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5-412B-80A2-EAC2E2E6960A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5-412B-80A2-EAC2E2E6960A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5-412B-80A2-EAC2E2E6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Ankomster og overnatninger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'book stat'!$BD$200:$BR$200</c:f>
              <c:strCache>
                <c:ptCount val="15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  <c:pt idx="11">
                  <c:v>FI</c:v>
                </c:pt>
                <c:pt idx="12">
                  <c:v>CH</c:v>
                </c:pt>
                <c:pt idx="13">
                  <c:v>IT</c:v>
                </c:pt>
                <c:pt idx="14">
                  <c:v>TR</c:v>
                </c:pt>
              </c:strCache>
            </c:strRef>
          </c:cat>
          <c:val>
            <c:numRef>
              <c:f>'book stat'!$BD$201:$BR$201</c:f>
              <c:numCache>
                <c:formatCode>General</c:formatCode>
                <c:ptCount val="15"/>
                <c:pt idx="0">
                  <c:v>158</c:v>
                </c:pt>
                <c:pt idx="1">
                  <c:v>25</c:v>
                </c:pt>
                <c:pt idx="2">
                  <c:v>4</c:v>
                </c:pt>
                <c:pt idx="3">
                  <c:v>21</c:v>
                </c:pt>
                <c:pt idx="4">
                  <c:v>2</c:v>
                </c:pt>
                <c:pt idx="5">
                  <c:v>18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E82-B6A6-78C00B667D89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'book stat'!$BD$200:$BR$200</c:f>
              <c:strCache>
                <c:ptCount val="15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  <c:pt idx="11">
                  <c:v>FI</c:v>
                </c:pt>
                <c:pt idx="12">
                  <c:v>CH</c:v>
                </c:pt>
                <c:pt idx="13">
                  <c:v>IT</c:v>
                </c:pt>
                <c:pt idx="14">
                  <c:v>TR</c:v>
                </c:pt>
              </c:strCache>
            </c:strRef>
          </c:cat>
          <c:val>
            <c:numRef>
              <c:f>'book stat'!$BD$202:$BR$202</c:f>
              <c:numCache>
                <c:formatCode>General</c:formatCode>
                <c:ptCount val="15"/>
                <c:pt idx="0">
                  <c:v>398</c:v>
                </c:pt>
                <c:pt idx="1">
                  <c:v>67</c:v>
                </c:pt>
                <c:pt idx="2">
                  <c:v>19</c:v>
                </c:pt>
                <c:pt idx="3">
                  <c:v>100</c:v>
                </c:pt>
                <c:pt idx="4">
                  <c:v>6</c:v>
                </c:pt>
                <c:pt idx="5">
                  <c:v>39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E82-B6A6-78C00B6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51360"/>
        <c:axId val="1215457120"/>
      </c:barChart>
      <c:catAx>
        <c:axId val="12154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457120"/>
        <c:crosses val="autoZero"/>
        <c:auto val="1"/>
        <c:lblAlgn val="ctr"/>
        <c:lblOffset val="100"/>
        <c:noMultiLvlLbl val="0"/>
      </c:catAx>
      <c:valAx>
        <c:axId val="1215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117475</xdr:colOff>
      <xdr:row>207</xdr:row>
      <xdr:rowOff>38100</xdr:rowOff>
    </xdr:from>
    <xdr:to>
      <xdr:col>42</xdr:col>
      <xdr:colOff>422275</xdr:colOff>
      <xdr:row>222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225425</xdr:colOff>
      <xdr:row>202</xdr:row>
      <xdr:rowOff>155575</xdr:rowOff>
    </xdr:from>
    <xdr:to>
      <xdr:col>72</xdr:col>
      <xdr:colOff>28575</xdr:colOff>
      <xdr:row>217</xdr:row>
      <xdr:rowOff>136525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5F01168-66D9-88CB-2A8D-34CC97B5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12700</xdr:colOff>
      <xdr:row>26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16</xdr:col>
      <xdr:colOff>12700</xdr:colOff>
      <xdr:row>48</xdr:row>
      <xdr:rowOff>63500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B779AF-6299-49A2-B2D1-28D643539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Blå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tinechri@hotmail.com" TargetMode="External"/><Relationship Id="rId18" Type="http://schemas.openxmlformats.org/officeDocument/2006/relationships/hyperlink" Target="mailto:peter.juliusssen@gmail.com" TargetMode="External"/><Relationship Id="rId26" Type="http://schemas.openxmlformats.org/officeDocument/2006/relationships/hyperlink" Target="mailto:katjaczajkowski@hotmail.com" TargetMode="External"/><Relationship Id="rId39" Type="http://schemas.openxmlformats.org/officeDocument/2006/relationships/hyperlink" Target="mailto:kontakt@anderspoul.dk" TargetMode="External"/><Relationship Id="rId21" Type="http://schemas.openxmlformats.org/officeDocument/2006/relationships/hyperlink" Target="mailto:jkritv@online.no" TargetMode="External"/><Relationship Id="rId34" Type="http://schemas.openxmlformats.org/officeDocument/2006/relationships/hyperlink" Target="mailto:missmahia@hotmail.com" TargetMode="External"/><Relationship Id="rId42" Type="http://schemas.openxmlformats.org/officeDocument/2006/relationships/hyperlink" Target="mailto:aliceogjoel@mail.dk" TargetMode="External"/><Relationship Id="rId47" Type="http://schemas.openxmlformats.org/officeDocument/2006/relationships/hyperlink" Target="mailto:anette@arleth.dk" TargetMode="External"/><Relationship Id="rId50" Type="http://schemas.openxmlformats.org/officeDocument/2006/relationships/hyperlink" Target="mailto:erikfrigalt@gmail.com" TargetMode="External"/><Relationship Id="rId55" Type="http://schemas.openxmlformats.org/officeDocument/2006/relationships/hyperlink" Target="mailto:mmpc66@gmail.com" TargetMode="External"/><Relationship Id="rId7" Type="http://schemas.openxmlformats.org/officeDocument/2006/relationships/hyperlink" Target="mailto:m_aastradsen@hotmail.com" TargetMode="External"/><Relationship Id="rId2" Type="http://schemas.openxmlformats.org/officeDocument/2006/relationships/hyperlink" Target="mailto:adrejse@gmail.com" TargetMode="External"/><Relationship Id="rId16" Type="http://schemas.openxmlformats.org/officeDocument/2006/relationships/hyperlink" Target="mailto:jeppesen1808@hotmailcom" TargetMode="External"/><Relationship Id="rId29" Type="http://schemas.openxmlformats.org/officeDocument/2006/relationships/hyperlink" Target="mailto:pistnielsen@g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clauskaae@mail.dk" TargetMode="External"/><Relationship Id="rId32" Type="http://schemas.openxmlformats.org/officeDocument/2006/relationships/hyperlink" Target="mailto:thaarboel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cmejer55@gmail.com" TargetMode="External"/><Relationship Id="rId45" Type="http://schemas.openxmlformats.org/officeDocument/2006/relationships/hyperlink" Target="mailto:larsberlau@hp.com" TargetMode="External"/><Relationship Id="rId53" Type="http://schemas.openxmlformats.org/officeDocument/2006/relationships/hyperlink" Target="mailto:powiborg@jubii.dk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grete_bossenmeyer@yahoo.fr" TargetMode="External"/><Relationship Id="rId19" Type="http://schemas.openxmlformats.org/officeDocument/2006/relationships/hyperlink" Target="mailto:k.holmer@city.dk" TargetMode="External"/><Relationship Id="rId4" Type="http://schemas.openxmlformats.org/officeDocument/2006/relationships/hyperlink" Target="mailto:isprehn@dbmail.dk" TargetMode="External"/><Relationship Id="rId9" Type="http://schemas.openxmlformats.org/officeDocument/2006/relationships/hyperlink" Target="mailto:gubbertsen@gmail.com" TargetMode="External"/><Relationship Id="rId14" Type="http://schemas.openxmlformats.org/officeDocument/2006/relationships/hyperlink" Target="mailto:camillalr7@gmail.com" TargetMode="External"/><Relationship Id="rId22" Type="http://schemas.openxmlformats.org/officeDocument/2006/relationships/hyperlink" Target="mailto:arne.sahlstedt@gmail.com" TargetMode="External"/><Relationship Id="rId27" Type="http://schemas.openxmlformats.org/officeDocument/2006/relationships/hyperlink" Target="mailto:stigspost2@hotmail.com" TargetMode="External"/><Relationship Id="rId30" Type="http://schemas.openxmlformats.org/officeDocument/2006/relationships/hyperlink" Target="mailto:donduckvejle@gmail.com" TargetMode="External"/><Relationship Id="rId35" Type="http://schemas.openxmlformats.org/officeDocument/2006/relationships/hyperlink" Target="mailto:maja.sigsgaard@gmail.com" TargetMode="External"/><Relationship Id="rId43" Type="http://schemas.openxmlformats.org/officeDocument/2006/relationships/hyperlink" Target="mailto:leif.thomsen@osnanet.de" TargetMode="External"/><Relationship Id="rId48" Type="http://schemas.openxmlformats.org/officeDocument/2006/relationships/hyperlink" Target="mailto:camillalr7@gmail.com" TargetMode="External"/><Relationship Id="rId56" Type="http://schemas.openxmlformats.org/officeDocument/2006/relationships/hyperlink" Target="mailto:margit.motzfeldt@privat.dk" TargetMode="External"/><Relationship Id="rId8" Type="http://schemas.openxmlformats.org/officeDocument/2006/relationships/hyperlink" Target="mailto:mjh@BBFadvokater.dk" TargetMode="External"/><Relationship Id="rId51" Type="http://schemas.openxmlformats.org/officeDocument/2006/relationships/hyperlink" Target="mailto:kornvej4@gmail.com" TargetMode="External"/><Relationship Id="rId3" Type="http://schemas.openxmlformats.org/officeDocument/2006/relationships/hyperlink" Target="mailto:brwa60@yahoo.se" TargetMode="External"/><Relationship Id="rId12" Type="http://schemas.openxmlformats.org/officeDocument/2006/relationships/hyperlink" Target="mailto:ole@christoph.dk" TargetMode="External"/><Relationship Id="rId17" Type="http://schemas.openxmlformats.org/officeDocument/2006/relationships/hyperlink" Target="mailto:knaackhe@gmx.de" TargetMode="External"/><Relationship Id="rId25" Type="http://schemas.openxmlformats.org/officeDocument/2006/relationships/hyperlink" Target="mailto:lentonssonken@hotmail.com" TargetMode="External"/><Relationship Id="rId33" Type="http://schemas.openxmlformats.org/officeDocument/2006/relationships/hyperlink" Target="mailto:srensen360@gmail.com" TargetMode="External"/><Relationship Id="rId38" Type="http://schemas.openxmlformats.org/officeDocument/2006/relationships/hyperlink" Target="mailto:katrinewillems@gmail.com" TargetMode="External"/><Relationship Id="rId46" Type="http://schemas.openxmlformats.org/officeDocument/2006/relationships/hyperlink" Target="mailto:72433@sunclass.dk" TargetMode="External"/><Relationship Id="rId20" Type="http://schemas.openxmlformats.org/officeDocument/2006/relationships/hyperlink" Target="mailto:arneas3250@gmail.com" TargetMode="External"/><Relationship Id="rId41" Type="http://schemas.openxmlformats.org/officeDocument/2006/relationships/hyperlink" Target="mailto:anette.holmslykke.andersen@gmail.com" TargetMode="External"/><Relationship Id="rId54" Type="http://schemas.openxmlformats.org/officeDocument/2006/relationships/hyperlink" Target="mailto:kim.teglberg1@gmail.com" TargetMode="External"/><Relationship Id="rId1" Type="http://schemas.openxmlformats.org/officeDocument/2006/relationships/hyperlink" Target="mailto:pija@mail.tele.dk" TargetMode="External"/><Relationship Id="rId6" Type="http://schemas.openxmlformats.org/officeDocument/2006/relationships/hyperlink" Target="mailto:rene1085@gmail.com" TargetMode="External"/><Relationship Id="rId15" Type="http://schemas.openxmlformats.org/officeDocument/2006/relationships/hyperlink" Target="mailto:erpt67@gmail.com" TargetMode="External"/><Relationship Id="rId23" Type="http://schemas.openxmlformats.org/officeDocument/2006/relationships/hyperlink" Target="mailto:kajhenriksen@gmail.com" TargetMode="External"/><Relationship Id="rId28" Type="http://schemas.openxmlformats.org/officeDocument/2006/relationships/hyperlink" Target="mailto:adsrejse@gmail.com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clauskaae@mail.dk" TargetMode="External"/><Relationship Id="rId57" Type="http://schemas.openxmlformats.org/officeDocument/2006/relationships/hyperlink" Target="mailto:eliassolsvik@gmail.com" TargetMode="External"/><Relationship Id="rId10" Type="http://schemas.openxmlformats.org/officeDocument/2006/relationships/hyperlink" Target="mailto:gitte.horup@skanderborg.dk" TargetMode="External"/><Relationship Id="rId31" Type="http://schemas.openxmlformats.org/officeDocument/2006/relationships/hyperlink" Target="mailto:thibaut@posteo.de" TargetMode="External"/><Relationship Id="rId44" Type="http://schemas.openxmlformats.org/officeDocument/2006/relationships/hyperlink" Target="mailto:liliehopla@gmail.com" TargetMode="External"/><Relationship Id="rId52" Type="http://schemas.openxmlformats.org/officeDocument/2006/relationships/hyperlink" Target="mailto:kajhenrikse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workbookViewId="0">
      <selection activeCell="D11" sqref="D11:D12"/>
    </sheetView>
  </sheetViews>
  <sheetFormatPr defaultRowHeight="14.5" x14ac:dyDescent="0.35"/>
  <cols>
    <col min="1" max="1" width="9.453125" bestFit="1" customWidth="1"/>
    <col min="2" max="2" width="21.08984375" bestFit="1" customWidth="1"/>
    <col min="3" max="3" width="10.08984375" style="20" bestFit="1" customWidth="1"/>
    <col min="4" max="4" width="10.90625" style="20" bestFit="1" customWidth="1"/>
    <col min="5" max="5" width="13.54296875" style="20" bestFit="1" customWidth="1"/>
    <col min="6" max="6" width="8.453125" bestFit="1" customWidth="1"/>
    <col min="7" max="7" width="6.54296875" bestFit="1" customWidth="1"/>
    <col min="8" max="8" width="10.453125" bestFit="1" customWidth="1"/>
    <col min="9" max="9" width="6.453125" bestFit="1" customWidth="1"/>
    <col min="10" max="10" width="7.453125" bestFit="1" customWidth="1"/>
    <col min="11" max="11" width="14.90625" bestFit="1" customWidth="1"/>
    <col min="12" max="12" width="9.453125" bestFit="1" customWidth="1"/>
    <col min="13" max="13" width="23.453125" bestFit="1" customWidth="1"/>
    <col min="14" max="14" width="10.54296875" bestFit="1" customWidth="1"/>
    <col min="15" max="15" width="9.453125" bestFit="1" customWidth="1"/>
    <col min="16" max="16" width="8.453125" bestFit="1" customWidth="1"/>
    <col min="17" max="17" width="13.08984375" bestFit="1" customWidth="1"/>
    <col min="18" max="18" width="9.453125" bestFit="1" customWidth="1"/>
    <col min="19" max="19" width="8.54296875" bestFit="1" customWidth="1"/>
  </cols>
  <sheetData>
    <row r="1" spans="1:19" x14ac:dyDescent="0.35">
      <c r="A1" t="s">
        <v>0</v>
      </c>
      <c r="B1" t="s">
        <v>1</v>
      </c>
      <c r="C1" s="20" t="s">
        <v>2</v>
      </c>
      <c r="D1" s="20" t="s">
        <v>3</v>
      </c>
      <c r="E1" s="2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00">
        <v>1</v>
      </c>
      <c r="B2" s="101" t="s">
        <v>19</v>
      </c>
      <c r="C2" s="104">
        <v>45805</v>
      </c>
      <c r="D2" s="104">
        <v>45809</v>
      </c>
      <c r="E2" s="104">
        <v>45433</v>
      </c>
      <c r="F2" s="101" t="s">
        <v>20</v>
      </c>
      <c r="G2" s="101" t="s">
        <v>6</v>
      </c>
      <c r="H2" s="101"/>
      <c r="I2" s="101"/>
      <c r="J2" s="101">
        <v>10</v>
      </c>
      <c r="K2" s="101">
        <v>1</v>
      </c>
      <c r="L2" s="101">
        <v>2</v>
      </c>
      <c r="M2" s="101" t="s">
        <v>21</v>
      </c>
      <c r="N2" s="101"/>
      <c r="O2" s="101" t="s">
        <v>22</v>
      </c>
      <c r="P2" s="101" t="s">
        <v>23</v>
      </c>
      <c r="Q2" s="101" t="s">
        <v>24</v>
      </c>
      <c r="R2" s="101">
        <v>4068</v>
      </c>
      <c r="S2" s="105" t="s">
        <v>23</v>
      </c>
    </row>
    <row r="3" spans="1:19" x14ac:dyDescent="0.35">
      <c r="A3" s="102">
        <v>2</v>
      </c>
      <c r="B3" s="103" t="s">
        <v>25</v>
      </c>
      <c r="C3" s="106">
        <v>45776</v>
      </c>
      <c r="D3" s="106">
        <v>45778</v>
      </c>
      <c r="E3" s="106">
        <v>45499</v>
      </c>
      <c r="F3" s="103" t="s">
        <v>20</v>
      </c>
      <c r="G3" s="103" t="s">
        <v>6</v>
      </c>
      <c r="H3" s="103"/>
      <c r="I3" s="103" t="s">
        <v>26</v>
      </c>
      <c r="J3" s="103">
        <v>10</v>
      </c>
      <c r="K3" s="103">
        <v>2</v>
      </c>
      <c r="L3" s="103">
        <v>4</v>
      </c>
      <c r="M3" s="103" t="s">
        <v>27</v>
      </c>
      <c r="N3" s="103"/>
      <c r="O3" s="103"/>
      <c r="P3" s="103" t="s">
        <v>23</v>
      </c>
      <c r="Q3" s="103" t="s">
        <v>24</v>
      </c>
      <c r="R3" s="103">
        <v>4068</v>
      </c>
      <c r="S3" s="107" t="s">
        <v>23</v>
      </c>
    </row>
    <row r="4" spans="1:19" x14ac:dyDescent="0.35">
      <c r="A4" s="100">
        <v>3</v>
      </c>
      <c r="B4" s="101" t="s">
        <v>28</v>
      </c>
      <c r="C4" s="104">
        <v>45813</v>
      </c>
      <c r="D4" s="104">
        <v>45817</v>
      </c>
      <c r="E4" s="104">
        <v>45515</v>
      </c>
      <c r="F4" s="101" t="s">
        <v>20</v>
      </c>
      <c r="G4" s="101" t="s">
        <v>6</v>
      </c>
      <c r="H4" s="101"/>
      <c r="I4" s="101"/>
      <c r="J4" s="101">
        <v>10</v>
      </c>
      <c r="K4" s="101">
        <v>2</v>
      </c>
      <c r="L4" s="101">
        <v>5</v>
      </c>
      <c r="M4" s="101" t="s">
        <v>29</v>
      </c>
      <c r="N4" s="101"/>
      <c r="O4" s="101"/>
      <c r="P4" s="101" t="s">
        <v>23</v>
      </c>
      <c r="Q4" s="101" t="s">
        <v>24</v>
      </c>
      <c r="R4" s="101">
        <v>8496</v>
      </c>
      <c r="S4" s="105" t="s">
        <v>23</v>
      </c>
    </row>
    <row r="12" spans="1:19" x14ac:dyDescent="0.35">
      <c r="A12" t="s">
        <v>30</v>
      </c>
      <c r="B12" t="s">
        <v>31</v>
      </c>
      <c r="C12" s="110">
        <v>45809</v>
      </c>
      <c r="D12" s="110">
        <v>45817</v>
      </c>
      <c r="E12" s="110">
        <v>45595</v>
      </c>
      <c r="G12" t="s">
        <v>6</v>
      </c>
      <c r="J12">
        <v>10</v>
      </c>
      <c r="K12">
        <v>1</v>
      </c>
      <c r="L12">
        <v>2</v>
      </c>
      <c r="M12" t="s">
        <v>32</v>
      </c>
      <c r="N12" t="s">
        <v>33</v>
      </c>
      <c r="O12" t="s">
        <v>34</v>
      </c>
      <c r="P12" t="s">
        <v>23</v>
      </c>
      <c r="Q12" t="s">
        <v>24</v>
      </c>
      <c r="R12">
        <v>8136</v>
      </c>
      <c r="S12" t="s">
        <v>23</v>
      </c>
    </row>
    <row r="84" spans="1:19" x14ac:dyDescent="0.35">
      <c r="A84">
        <v>83</v>
      </c>
      <c r="B84" t="s">
        <v>35</v>
      </c>
      <c r="C84" s="20">
        <v>45530</v>
      </c>
      <c r="D84" s="20">
        <v>45533</v>
      </c>
      <c r="E84" s="20">
        <v>45370</v>
      </c>
      <c r="F84" t="s">
        <v>20</v>
      </c>
      <c r="G84" t="s">
        <v>6</v>
      </c>
      <c r="I84" t="s">
        <v>36</v>
      </c>
      <c r="J84">
        <v>5</v>
      </c>
      <c r="K84">
        <v>2</v>
      </c>
      <c r="L84">
        <v>4</v>
      </c>
      <c r="M84" t="s">
        <v>37</v>
      </c>
      <c r="N84">
        <v>25271006</v>
      </c>
      <c r="P84" t="s">
        <v>23</v>
      </c>
      <c r="Q84" t="s">
        <v>24</v>
      </c>
      <c r="R84">
        <v>6241.5</v>
      </c>
      <c r="S84" t="s">
        <v>24</v>
      </c>
    </row>
    <row r="117" spans="1:19" x14ac:dyDescent="0.35">
      <c r="A117">
        <v>116</v>
      </c>
      <c r="B117" t="s">
        <v>38</v>
      </c>
      <c r="C117" s="20">
        <v>45543</v>
      </c>
      <c r="D117" s="20">
        <v>45548</v>
      </c>
      <c r="E117" s="20">
        <v>45446</v>
      </c>
      <c r="F117" t="s">
        <v>20</v>
      </c>
      <c r="G117" t="s">
        <v>6</v>
      </c>
      <c r="I117" t="s">
        <v>39</v>
      </c>
      <c r="J117">
        <v>10</v>
      </c>
      <c r="K117">
        <v>1</v>
      </c>
      <c r="L117">
        <v>2</v>
      </c>
      <c r="M117" t="s">
        <v>40</v>
      </c>
      <c r="N117">
        <v>60645846</v>
      </c>
      <c r="P117" t="s">
        <v>23</v>
      </c>
      <c r="Q117" t="s">
        <v>24</v>
      </c>
      <c r="R117">
        <v>4927.5</v>
      </c>
      <c r="S117" t="s">
        <v>24</v>
      </c>
    </row>
    <row r="134" spans="1:19" x14ac:dyDescent="0.35">
      <c r="A134">
        <v>133</v>
      </c>
      <c r="B134" t="s">
        <v>41</v>
      </c>
      <c r="C134" s="20">
        <v>45536</v>
      </c>
      <c r="D134" s="20">
        <v>45539</v>
      </c>
      <c r="E134" s="20">
        <v>45513</v>
      </c>
      <c r="F134" t="s">
        <v>20</v>
      </c>
      <c r="G134" t="s">
        <v>6</v>
      </c>
      <c r="I134" t="s">
        <v>36</v>
      </c>
      <c r="J134">
        <v>10</v>
      </c>
      <c r="K134">
        <v>1</v>
      </c>
      <c r="L134">
        <v>2</v>
      </c>
      <c r="M134" t="s">
        <v>42</v>
      </c>
      <c r="N134">
        <v>53311339</v>
      </c>
      <c r="P134" t="s">
        <v>23</v>
      </c>
      <c r="Q134" t="s">
        <v>24</v>
      </c>
      <c r="R134">
        <v>2956.5</v>
      </c>
      <c r="S134" t="s">
        <v>24</v>
      </c>
    </row>
    <row r="141" spans="1:19" x14ac:dyDescent="0.35">
      <c r="A141">
        <v>140</v>
      </c>
      <c r="B141" t="s">
        <v>43</v>
      </c>
      <c r="C141" s="20">
        <v>45533</v>
      </c>
      <c r="D141" s="20">
        <v>45536</v>
      </c>
      <c r="E141" s="20">
        <v>45530</v>
      </c>
      <c r="F141" t="s">
        <v>44</v>
      </c>
      <c r="G141" t="s">
        <v>6</v>
      </c>
      <c r="I141" t="s">
        <v>45</v>
      </c>
      <c r="J141">
        <v>5</v>
      </c>
      <c r="K141">
        <v>1</v>
      </c>
      <c r="L141">
        <v>1</v>
      </c>
      <c r="M141" t="s">
        <v>46</v>
      </c>
      <c r="N141">
        <v>8824910453</v>
      </c>
      <c r="P141" t="s">
        <v>24</v>
      </c>
      <c r="Q141" t="s">
        <v>24</v>
      </c>
      <c r="R141">
        <v>2565</v>
      </c>
      <c r="S141" t="s">
        <v>24</v>
      </c>
    </row>
    <row r="143" spans="1:19" x14ac:dyDescent="0.35">
      <c r="A143">
        <v>142</v>
      </c>
      <c r="B143" t="s">
        <v>47</v>
      </c>
      <c r="C143" s="20">
        <v>45544</v>
      </c>
      <c r="D143" s="20">
        <v>45549</v>
      </c>
      <c r="E143" s="20">
        <v>45534</v>
      </c>
      <c r="F143" t="s">
        <v>20</v>
      </c>
      <c r="G143" t="s">
        <v>48</v>
      </c>
      <c r="J143">
        <v>0</v>
      </c>
      <c r="K143">
        <v>1</v>
      </c>
      <c r="L143">
        <v>2</v>
      </c>
      <c r="P143" t="s">
        <v>23</v>
      </c>
      <c r="Q143" t="s">
        <v>23</v>
      </c>
      <c r="R143">
        <v>4525</v>
      </c>
      <c r="S143" t="s">
        <v>23</v>
      </c>
    </row>
    <row r="144" spans="1:19" x14ac:dyDescent="0.35">
      <c r="A144">
        <v>143</v>
      </c>
      <c r="B144" t="s">
        <v>49</v>
      </c>
      <c r="C144" s="20">
        <v>45557</v>
      </c>
      <c r="D144" s="20">
        <v>45560</v>
      </c>
      <c r="E144" s="20">
        <v>45533</v>
      </c>
      <c r="F144" t="s">
        <v>20</v>
      </c>
      <c r="G144" t="s">
        <v>6</v>
      </c>
      <c r="I144" t="s">
        <v>39</v>
      </c>
      <c r="J144">
        <v>10</v>
      </c>
      <c r="K144">
        <v>1</v>
      </c>
      <c r="L144">
        <v>2</v>
      </c>
      <c r="M144" t="s">
        <v>50</v>
      </c>
      <c r="P144" t="s">
        <v>23</v>
      </c>
      <c r="Q144" t="s">
        <v>24</v>
      </c>
      <c r="R144">
        <v>2956.5</v>
      </c>
      <c r="S144" t="s">
        <v>51</v>
      </c>
    </row>
    <row r="145" spans="1:19" x14ac:dyDescent="0.35">
      <c r="A145">
        <v>144</v>
      </c>
      <c r="B145" t="s">
        <v>52</v>
      </c>
      <c r="C145" s="20">
        <v>45559</v>
      </c>
      <c r="D145" s="20">
        <v>45563</v>
      </c>
      <c r="E145" s="20">
        <v>45541</v>
      </c>
      <c r="F145" t="s">
        <v>20</v>
      </c>
      <c r="G145" t="s">
        <v>48</v>
      </c>
      <c r="J145">
        <v>0</v>
      </c>
      <c r="K145">
        <v>1</v>
      </c>
      <c r="L145">
        <v>2</v>
      </c>
      <c r="P145" t="s">
        <v>23</v>
      </c>
      <c r="Q145" t="s">
        <v>24</v>
      </c>
      <c r="R145">
        <v>4380</v>
      </c>
      <c r="S145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A6-9140-4694-97B3-13CDB3E7C363}">
  <sheetPr filterMode="1"/>
  <dimension ref="A1:L136"/>
  <sheetViews>
    <sheetView workbookViewId="0">
      <selection activeCell="N9" sqref="N9"/>
    </sheetView>
  </sheetViews>
  <sheetFormatPr defaultRowHeight="14.5" x14ac:dyDescent="0.35"/>
  <cols>
    <col min="1" max="1" width="8.81640625" style="2"/>
    <col min="2" max="2" width="24.08984375" bestFit="1" customWidth="1"/>
    <col min="7" max="7" width="8.81640625" style="2"/>
  </cols>
  <sheetData>
    <row r="1" spans="1:12" x14ac:dyDescent="0.35">
      <c r="A1" s="3" t="s">
        <v>0</v>
      </c>
      <c r="B1" s="3" t="s">
        <v>1</v>
      </c>
      <c r="C1" s="99" t="s">
        <v>53</v>
      </c>
      <c r="D1" s="99" t="s">
        <v>54</v>
      </c>
      <c r="E1" s="99" t="s">
        <v>55</v>
      </c>
      <c r="F1" s="3" t="s">
        <v>56</v>
      </c>
      <c r="G1" s="3" t="s">
        <v>6</v>
      </c>
      <c r="H1" s="4" t="s">
        <v>7</v>
      </c>
      <c r="I1" s="3" t="s">
        <v>57</v>
      </c>
      <c r="J1" s="3" t="s">
        <v>9</v>
      </c>
      <c r="K1" s="3" t="s">
        <v>58</v>
      </c>
      <c r="L1" s="3" t="s">
        <v>59</v>
      </c>
    </row>
    <row r="2" spans="1:12" hidden="1" x14ac:dyDescent="0.35">
      <c r="A2" s="100">
        <v>1</v>
      </c>
      <c r="B2" s="101" t="s">
        <v>19</v>
      </c>
      <c r="C2" s="104">
        <v>45805</v>
      </c>
      <c r="D2" s="104">
        <v>45809</v>
      </c>
      <c r="E2" s="104">
        <v>45433</v>
      </c>
      <c r="F2" s="101" t="s">
        <v>20</v>
      </c>
      <c r="G2" s="101" t="s">
        <v>66</v>
      </c>
      <c r="H2" s="101"/>
      <c r="I2" s="123"/>
      <c r="J2" s="101">
        <v>10</v>
      </c>
      <c r="K2" s="101">
        <v>1</v>
      </c>
      <c r="L2" s="101">
        <v>2</v>
      </c>
    </row>
    <row r="3" spans="1:12" hidden="1" x14ac:dyDescent="0.35">
      <c r="A3" s="102">
        <v>2</v>
      </c>
      <c r="B3" s="103" t="s">
        <v>25</v>
      </c>
      <c r="C3" s="106">
        <v>45776</v>
      </c>
      <c r="D3" s="106">
        <v>45778</v>
      </c>
      <c r="E3" s="106">
        <v>45499</v>
      </c>
      <c r="F3" s="103" t="s">
        <v>20</v>
      </c>
      <c r="G3" s="103" t="s">
        <v>66</v>
      </c>
      <c r="H3" s="103"/>
      <c r="I3" s="124"/>
      <c r="J3" s="103">
        <v>10</v>
      </c>
      <c r="K3" s="103">
        <v>2</v>
      </c>
      <c r="L3" s="103">
        <v>4</v>
      </c>
    </row>
    <row r="4" spans="1:12" x14ac:dyDescent="0.35">
      <c r="A4" s="157">
        <v>56</v>
      </c>
      <c r="B4" s="103" t="s">
        <v>186</v>
      </c>
      <c r="C4" s="106">
        <v>45778</v>
      </c>
      <c r="D4" s="106">
        <v>45781</v>
      </c>
      <c r="E4" s="106">
        <v>45706</v>
      </c>
      <c r="F4" s="103" t="s">
        <v>346</v>
      </c>
      <c r="G4" s="124" t="s">
        <v>6</v>
      </c>
      <c r="H4" s="158"/>
      <c r="I4" s="124" t="s">
        <v>89</v>
      </c>
      <c r="J4" s="103">
        <v>10</v>
      </c>
      <c r="K4" s="103">
        <v>1</v>
      </c>
      <c r="L4" s="103">
        <v>2</v>
      </c>
    </row>
    <row r="5" spans="1:12" x14ac:dyDescent="0.35">
      <c r="A5" s="157">
        <v>67</v>
      </c>
      <c r="B5" s="103" t="s">
        <v>109</v>
      </c>
      <c r="C5" s="106">
        <v>45778</v>
      </c>
      <c r="D5" s="106">
        <v>45781</v>
      </c>
      <c r="E5" s="106">
        <v>45788</v>
      </c>
      <c r="F5" s="103" t="s">
        <v>83</v>
      </c>
      <c r="G5" s="124" t="s">
        <v>6</v>
      </c>
      <c r="H5" s="158"/>
      <c r="I5" s="124" t="s">
        <v>72</v>
      </c>
      <c r="J5" s="103">
        <v>10</v>
      </c>
      <c r="K5" s="103">
        <v>1</v>
      </c>
      <c r="L5" s="103">
        <v>1</v>
      </c>
    </row>
    <row r="6" spans="1:12" x14ac:dyDescent="0.35">
      <c r="A6" s="157">
        <v>78</v>
      </c>
      <c r="B6" s="103" t="s">
        <v>355</v>
      </c>
      <c r="C6" s="106">
        <v>45778</v>
      </c>
      <c r="D6" s="106">
        <v>45781</v>
      </c>
      <c r="E6" s="106">
        <v>45759</v>
      </c>
      <c r="F6" s="103" t="s">
        <v>83</v>
      </c>
      <c r="G6" s="124" t="s">
        <v>6</v>
      </c>
      <c r="H6" s="158"/>
      <c r="I6" s="124" t="s">
        <v>72</v>
      </c>
      <c r="J6" s="103">
        <v>10</v>
      </c>
      <c r="K6" s="103">
        <v>1</v>
      </c>
      <c r="L6" s="103">
        <v>1</v>
      </c>
    </row>
    <row r="7" spans="1:12" x14ac:dyDescent="0.35">
      <c r="A7" s="157">
        <v>61</v>
      </c>
      <c r="B7" t="s">
        <v>310</v>
      </c>
      <c r="C7" s="20">
        <v>45780</v>
      </c>
      <c r="D7" s="20">
        <v>45783</v>
      </c>
      <c r="E7" s="20">
        <v>45725</v>
      </c>
      <c r="F7" t="s">
        <v>83</v>
      </c>
      <c r="G7" s="2" t="s">
        <v>6</v>
      </c>
      <c r="H7" s="1"/>
      <c r="I7" s="2" t="s">
        <v>72</v>
      </c>
      <c r="J7">
        <v>10</v>
      </c>
      <c r="K7">
        <v>1</v>
      </c>
      <c r="L7">
        <v>2</v>
      </c>
    </row>
    <row r="8" spans="1:12" x14ac:dyDescent="0.35">
      <c r="A8" s="159">
        <v>20</v>
      </c>
      <c r="B8" t="s">
        <v>116</v>
      </c>
      <c r="C8" s="20">
        <v>45788</v>
      </c>
      <c r="D8" s="20">
        <v>45792</v>
      </c>
      <c r="E8" s="20">
        <v>45642</v>
      </c>
      <c r="F8" t="s">
        <v>83</v>
      </c>
      <c r="G8" s="2" t="s">
        <v>6</v>
      </c>
      <c r="H8" s="1"/>
      <c r="I8" s="2"/>
      <c r="J8">
        <v>15</v>
      </c>
      <c r="K8">
        <v>1</v>
      </c>
      <c r="L8">
        <v>2</v>
      </c>
    </row>
    <row r="9" spans="1:12" x14ac:dyDescent="0.35">
      <c r="A9" s="159">
        <v>12</v>
      </c>
      <c r="B9" s="116" t="s">
        <v>19</v>
      </c>
      <c r="C9" s="119">
        <v>45791</v>
      </c>
      <c r="D9" s="119">
        <v>45795</v>
      </c>
      <c r="E9" s="119">
        <v>45669</v>
      </c>
      <c r="F9" s="116" t="s">
        <v>83</v>
      </c>
      <c r="G9" s="2" t="s">
        <v>6</v>
      </c>
      <c r="H9" s="2"/>
      <c r="I9" s="2" t="s">
        <v>89</v>
      </c>
      <c r="J9" s="118">
        <v>10</v>
      </c>
      <c r="K9" s="118">
        <v>1</v>
      </c>
      <c r="L9" s="118">
        <v>2</v>
      </c>
    </row>
    <row r="10" spans="1:12" x14ac:dyDescent="0.35">
      <c r="A10" s="157">
        <v>49</v>
      </c>
      <c r="B10" t="s">
        <v>178</v>
      </c>
      <c r="C10" s="20">
        <v>45791</v>
      </c>
      <c r="D10" s="20">
        <v>45796</v>
      </c>
      <c r="E10" s="20">
        <v>45701</v>
      </c>
      <c r="F10" t="s">
        <v>83</v>
      </c>
      <c r="G10" s="2" t="s">
        <v>6</v>
      </c>
      <c r="H10" s="1"/>
      <c r="I10" s="2" t="s">
        <v>72</v>
      </c>
      <c r="J10">
        <v>10</v>
      </c>
      <c r="K10">
        <v>1</v>
      </c>
      <c r="L10">
        <v>1</v>
      </c>
    </row>
    <row r="11" spans="1:12" x14ac:dyDescent="0.35">
      <c r="A11" s="159">
        <v>5</v>
      </c>
      <c r="B11" s="121" t="s">
        <v>71</v>
      </c>
      <c r="C11" s="160">
        <v>45792</v>
      </c>
      <c r="D11" s="160">
        <v>45799</v>
      </c>
      <c r="E11" s="160">
        <v>45610</v>
      </c>
      <c r="F11" s="121" t="s">
        <v>44</v>
      </c>
      <c r="G11" s="161" t="s">
        <v>6</v>
      </c>
      <c r="H11" s="121"/>
      <c r="I11" s="161" t="s">
        <v>72</v>
      </c>
      <c r="J11" s="121">
        <v>10</v>
      </c>
      <c r="K11" s="121">
        <v>1</v>
      </c>
      <c r="L11" s="121">
        <v>2</v>
      </c>
    </row>
    <row r="12" spans="1:12" x14ac:dyDescent="0.35">
      <c r="A12" s="157">
        <v>73</v>
      </c>
      <c r="B12" t="s">
        <v>325</v>
      </c>
      <c r="C12" s="20">
        <v>45793</v>
      </c>
      <c r="D12" s="20">
        <v>45795</v>
      </c>
      <c r="E12" s="20">
        <v>45755</v>
      </c>
      <c r="F12" t="s">
        <v>83</v>
      </c>
      <c r="G12" s="2" t="s">
        <v>6</v>
      </c>
      <c r="H12" s="1"/>
      <c r="I12" s="2"/>
      <c r="J12">
        <v>10</v>
      </c>
      <c r="K12">
        <v>1</v>
      </c>
      <c r="L12">
        <v>2</v>
      </c>
    </row>
    <row r="13" spans="1:12" x14ac:dyDescent="0.35">
      <c r="A13" s="157">
        <v>46</v>
      </c>
      <c r="B13" t="s">
        <v>49</v>
      </c>
      <c r="C13" s="20">
        <v>45796</v>
      </c>
      <c r="D13" s="20">
        <v>45800</v>
      </c>
      <c r="E13" s="20">
        <v>45692</v>
      </c>
      <c r="F13" t="s">
        <v>83</v>
      </c>
      <c r="G13" s="2" t="s">
        <v>131</v>
      </c>
      <c r="H13" s="1"/>
      <c r="I13" s="2" t="s">
        <v>89</v>
      </c>
      <c r="J13">
        <v>10</v>
      </c>
      <c r="K13">
        <v>1</v>
      </c>
      <c r="L13">
        <v>2</v>
      </c>
    </row>
    <row r="14" spans="1:12" x14ac:dyDescent="0.35">
      <c r="A14" s="157">
        <v>99</v>
      </c>
      <c r="B14" t="s">
        <v>375</v>
      </c>
      <c r="C14" s="20">
        <v>45796</v>
      </c>
      <c r="D14" s="20">
        <v>45800</v>
      </c>
      <c r="E14" s="20">
        <v>45785</v>
      </c>
      <c r="F14" t="s">
        <v>83</v>
      </c>
      <c r="G14" s="2" t="s">
        <v>6</v>
      </c>
      <c r="H14" s="1" t="s">
        <v>368</v>
      </c>
      <c r="I14" s="2" t="s">
        <v>89</v>
      </c>
      <c r="J14">
        <v>10</v>
      </c>
      <c r="K14">
        <v>1</v>
      </c>
      <c r="L14">
        <v>2</v>
      </c>
    </row>
    <row r="15" spans="1:12" hidden="1" x14ac:dyDescent="0.35">
      <c r="A15" s="100">
        <v>14</v>
      </c>
      <c r="B15" t="s">
        <v>100</v>
      </c>
      <c r="C15" s="20">
        <v>45826</v>
      </c>
      <c r="D15" s="20">
        <v>45831</v>
      </c>
      <c r="E15" s="20">
        <v>45622</v>
      </c>
      <c r="F15" s="116" t="s">
        <v>101</v>
      </c>
      <c r="G15" t="s">
        <v>66</v>
      </c>
      <c r="H15" s="1"/>
      <c r="I15" s="2"/>
    </row>
    <row r="16" spans="1:12" x14ac:dyDescent="0.35">
      <c r="A16" s="157">
        <v>77</v>
      </c>
      <c r="B16" t="s">
        <v>353</v>
      </c>
      <c r="C16" s="20">
        <v>45802</v>
      </c>
      <c r="D16" s="20">
        <v>45807</v>
      </c>
      <c r="E16" s="20">
        <v>45758</v>
      </c>
      <c r="F16" t="s">
        <v>83</v>
      </c>
      <c r="G16" s="2" t="s">
        <v>6</v>
      </c>
      <c r="H16" s="1" t="s">
        <v>368</v>
      </c>
      <c r="I16" s="2" t="s">
        <v>89</v>
      </c>
      <c r="K16">
        <v>1</v>
      </c>
      <c r="L16">
        <v>2</v>
      </c>
    </row>
    <row r="17" spans="1:12" x14ac:dyDescent="0.35">
      <c r="A17" s="157">
        <v>63</v>
      </c>
      <c r="B17" t="s">
        <v>109</v>
      </c>
      <c r="C17" s="20">
        <v>45803</v>
      </c>
      <c r="D17" s="20">
        <v>45809</v>
      </c>
      <c r="E17" s="20">
        <v>45728</v>
      </c>
      <c r="F17" t="s">
        <v>83</v>
      </c>
      <c r="G17" s="2" t="s">
        <v>6</v>
      </c>
      <c r="H17" s="1"/>
      <c r="I17" s="2" t="s">
        <v>72</v>
      </c>
      <c r="J17">
        <v>10</v>
      </c>
      <c r="K17">
        <v>1</v>
      </c>
      <c r="L17">
        <v>1</v>
      </c>
    </row>
    <row r="18" spans="1:12" x14ac:dyDescent="0.35">
      <c r="A18" s="159">
        <v>36</v>
      </c>
      <c r="B18" t="s">
        <v>149</v>
      </c>
      <c r="C18" s="20">
        <v>45807</v>
      </c>
      <c r="D18" s="20">
        <v>45809</v>
      </c>
      <c r="E18" s="20">
        <v>45673</v>
      </c>
      <c r="F18" t="s">
        <v>83</v>
      </c>
      <c r="G18" s="2" t="s">
        <v>6</v>
      </c>
      <c r="H18" s="1"/>
      <c r="I18" s="2"/>
      <c r="J18">
        <v>10</v>
      </c>
      <c r="K18">
        <v>2</v>
      </c>
      <c r="L18">
        <v>4</v>
      </c>
    </row>
    <row r="19" spans="1:12" x14ac:dyDescent="0.35">
      <c r="A19" s="157">
        <v>28</v>
      </c>
      <c r="B19" t="s">
        <v>134</v>
      </c>
      <c r="C19" s="20">
        <v>45809</v>
      </c>
      <c r="D19" s="20">
        <v>45813</v>
      </c>
      <c r="E19" s="20">
        <v>45659</v>
      </c>
      <c r="F19" t="s">
        <v>83</v>
      </c>
      <c r="G19" s="2" t="s">
        <v>131</v>
      </c>
      <c r="H19" s="1"/>
      <c r="I19" s="2"/>
      <c r="J19">
        <v>10</v>
      </c>
      <c r="K19">
        <v>1</v>
      </c>
      <c r="L19">
        <v>2</v>
      </c>
    </row>
    <row r="20" spans="1:12" x14ac:dyDescent="0.35">
      <c r="A20" s="159">
        <v>3</v>
      </c>
      <c r="B20" s="121" t="s">
        <v>28</v>
      </c>
      <c r="C20" s="160">
        <v>45813</v>
      </c>
      <c r="D20" s="160">
        <v>45817</v>
      </c>
      <c r="E20" s="160">
        <v>45515</v>
      </c>
      <c r="F20" s="121" t="s">
        <v>20</v>
      </c>
      <c r="G20" s="161" t="s">
        <v>6</v>
      </c>
      <c r="H20" s="121"/>
      <c r="I20" s="161"/>
      <c r="J20" s="121">
        <v>10</v>
      </c>
      <c r="K20" s="121">
        <v>2</v>
      </c>
      <c r="L20" s="121">
        <v>5</v>
      </c>
    </row>
    <row r="21" spans="1:12" x14ac:dyDescent="0.35">
      <c r="A21" s="157">
        <v>60</v>
      </c>
      <c r="B21" t="s">
        <v>308</v>
      </c>
      <c r="C21" s="20">
        <v>45813</v>
      </c>
      <c r="D21" s="20">
        <v>45816</v>
      </c>
      <c r="E21" s="20">
        <v>45722</v>
      </c>
      <c r="F21" t="s">
        <v>83</v>
      </c>
      <c r="G21" s="2" t="s">
        <v>6</v>
      </c>
      <c r="H21" s="1"/>
      <c r="I21" s="2"/>
      <c r="J21">
        <v>10</v>
      </c>
      <c r="K21">
        <v>3</v>
      </c>
      <c r="L21">
        <v>6</v>
      </c>
    </row>
    <row r="22" spans="1:12" x14ac:dyDescent="0.35">
      <c r="A22" s="157">
        <v>25</v>
      </c>
      <c r="B22" t="s">
        <v>127</v>
      </c>
      <c r="C22" s="20">
        <v>45817</v>
      </c>
      <c r="D22" s="20">
        <v>45823</v>
      </c>
      <c r="E22" s="20">
        <v>45655</v>
      </c>
      <c r="F22" t="s">
        <v>83</v>
      </c>
      <c r="G22" s="2" t="s">
        <v>6</v>
      </c>
      <c r="H22" s="1"/>
      <c r="I22" s="2"/>
      <c r="K22">
        <v>1</v>
      </c>
      <c r="L22">
        <v>2</v>
      </c>
    </row>
    <row r="23" spans="1:12" x14ac:dyDescent="0.35">
      <c r="A23" s="159">
        <v>18</v>
      </c>
      <c r="B23" t="s">
        <v>111</v>
      </c>
      <c r="C23" s="20">
        <v>45818</v>
      </c>
      <c r="D23" s="20">
        <v>45824</v>
      </c>
      <c r="E23" s="20">
        <v>45642</v>
      </c>
      <c r="F23" t="s">
        <v>83</v>
      </c>
      <c r="G23" s="2" t="s">
        <v>6</v>
      </c>
      <c r="H23" s="1"/>
      <c r="I23" s="2"/>
      <c r="K23">
        <v>1</v>
      </c>
      <c r="L23">
        <v>2</v>
      </c>
    </row>
    <row r="24" spans="1:12" hidden="1" x14ac:dyDescent="0.35">
      <c r="A24" s="100">
        <v>23</v>
      </c>
      <c r="B24" t="s">
        <v>123</v>
      </c>
      <c r="C24" s="20">
        <v>45843</v>
      </c>
      <c r="D24" s="20">
        <v>45850</v>
      </c>
      <c r="E24" s="20">
        <v>45654</v>
      </c>
      <c r="F24" t="s">
        <v>23</v>
      </c>
      <c r="G24" t="s">
        <v>318</v>
      </c>
      <c r="H24" s="1"/>
      <c r="I24" s="2"/>
    </row>
    <row r="25" spans="1:12" x14ac:dyDescent="0.35">
      <c r="A25" s="157">
        <v>51</v>
      </c>
      <c r="B25" t="s">
        <v>300</v>
      </c>
      <c r="C25" s="20">
        <v>45818</v>
      </c>
      <c r="D25" s="20">
        <v>45825</v>
      </c>
      <c r="E25" s="20">
        <v>45704</v>
      </c>
      <c r="F25" t="s">
        <v>83</v>
      </c>
      <c r="G25" s="2" t="s">
        <v>6</v>
      </c>
      <c r="H25" s="1"/>
      <c r="I25" s="2"/>
      <c r="K25">
        <v>1</v>
      </c>
      <c r="L25">
        <v>2</v>
      </c>
    </row>
    <row r="26" spans="1:12" x14ac:dyDescent="0.35">
      <c r="A26" s="157">
        <v>52</v>
      </c>
      <c r="B26" t="s">
        <v>144</v>
      </c>
      <c r="C26" s="20">
        <v>45818</v>
      </c>
      <c r="D26" s="20">
        <v>45823</v>
      </c>
      <c r="E26" s="20">
        <v>45704</v>
      </c>
      <c r="F26" t="s">
        <v>83</v>
      </c>
      <c r="G26" s="2" t="s">
        <v>6</v>
      </c>
      <c r="H26" s="1"/>
      <c r="I26" s="2" t="s">
        <v>72</v>
      </c>
      <c r="K26">
        <v>1</v>
      </c>
      <c r="L26">
        <v>1</v>
      </c>
    </row>
    <row r="27" spans="1:12" x14ac:dyDescent="0.35">
      <c r="A27" s="159">
        <v>26</v>
      </c>
      <c r="B27" t="s">
        <v>319</v>
      </c>
      <c r="C27" s="20">
        <v>45819</v>
      </c>
      <c r="D27" s="20">
        <v>45826</v>
      </c>
      <c r="E27" s="20">
        <v>45704</v>
      </c>
      <c r="F27" t="s">
        <v>83</v>
      </c>
      <c r="G27" s="2" t="s">
        <v>6</v>
      </c>
      <c r="H27" s="1"/>
      <c r="I27" s="2"/>
      <c r="K27">
        <v>1</v>
      </c>
      <c r="L27">
        <v>2</v>
      </c>
    </row>
    <row r="28" spans="1:12" x14ac:dyDescent="0.35">
      <c r="A28" s="159">
        <v>11</v>
      </c>
      <c r="B28" s="116" t="s">
        <v>92</v>
      </c>
      <c r="C28" s="20">
        <v>45823</v>
      </c>
      <c r="D28" s="20">
        <v>45830</v>
      </c>
      <c r="E28" s="20">
        <v>45552</v>
      </c>
      <c r="F28" s="116" t="s">
        <v>44</v>
      </c>
      <c r="G28" s="2" t="s">
        <v>6</v>
      </c>
      <c r="H28" s="2"/>
      <c r="I28" s="2" t="s">
        <v>89</v>
      </c>
      <c r="J28" s="118">
        <v>10</v>
      </c>
      <c r="K28" s="118">
        <v>1</v>
      </c>
      <c r="L28" s="118">
        <v>2</v>
      </c>
    </row>
    <row r="29" spans="1:12" x14ac:dyDescent="0.35">
      <c r="A29" s="159">
        <v>38</v>
      </c>
      <c r="B29" t="s">
        <v>151</v>
      </c>
      <c r="C29" s="20">
        <v>45825</v>
      </c>
      <c r="D29" s="20">
        <v>45830</v>
      </c>
      <c r="E29" s="20">
        <v>45675</v>
      </c>
      <c r="F29" t="s">
        <v>83</v>
      </c>
      <c r="G29" s="2" t="s">
        <v>131</v>
      </c>
      <c r="H29" s="1"/>
      <c r="I29" s="2" t="s">
        <v>89</v>
      </c>
      <c r="J29">
        <v>10</v>
      </c>
      <c r="K29">
        <v>1</v>
      </c>
      <c r="L29">
        <v>2</v>
      </c>
    </row>
    <row r="30" spans="1:12" x14ac:dyDescent="0.35">
      <c r="A30" s="157">
        <v>55</v>
      </c>
      <c r="B30" t="s">
        <v>184</v>
      </c>
      <c r="C30" s="20">
        <v>45835</v>
      </c>
      <c r="D30" s="20">
        <v>45838</v>
      </c>
      <c r="E30" s="20">
        <v>45706</v>
      </c>
      <c r="F30" t="s">
        <v>83</v>
      </c>
      <c r="G30" s="2" t="s">
        <v>6</v>
      </c>
      <c r="H30" s="1"/>
      <c r="I30" s="2"/>
      <c r="J30">
        <v>5</v>
      </c>
      <c r="K30">
        <v>1</v>
      </c>
      <c r="L30">
        <v>2</v>
      </c>
    </row>
    <row r="31" spans="1:12" hidden="1" x14ac:dyDescent="0.35">
      <c r="A31" s="100">
        <v>30</v>
      </c>
      <c r="B31" t="s">
        <v>140</v>
      </c>
      <c r="C31" s="20">
        <v>45847</v>
      </c>
      <c r="D31" s="20">
        <v>45857</v>
      </c>
      <c r="E31" s="20">
        <v>45659</v>
      </c>
      <c r="F31" t="s">
        <v>44</v>
      </c>
      <c r="G31" t="s">
        <v>66</v>
      </c>
      <c r="H31" s="1"/>
      <c r="I31" s="2"/>
    </row>
    <row r="32" spans="1:12" hidden="1" x14ac:dyDescent="0.35">
      <c r="A32" s="157">
        <v>31</v>
      </c>
      <c r="B32" t="s">
        <v>141</v>
      </c>
      <c r="C32" s="20">
        <v>45840</v>
      </c>
      <c r="D32" s="20">
        <v>45845</v>
      </c>
      <c r="E32" s="20">
        <v>45662</v>
      </c>
      <c r="F32" t="s">
        <v>44</v>
      </c>
      <c r="G32" t="s">
        <v>124</v>
      </c>
      <c r="H32" s="1"/>
      <c r="I32" s="2"/>
      <c r="K32">
        <v>1</v>
      </c>
      <c r="L32">
        <v>2</v>
      </c>
    </row>
    <row r="33" spans="1:12" x14ac:dyDescent="0.35">
      <c r="A33" s="157">
        <v>100</v>
      </c>
      <c r="B33" t="s">
        <v>374</v>
      </c>
      <c r="C33" s="20">
        <v>45837</v>
      </c>
      <c r="D33" s="20">
        <v>45839</v>
      </c>
      <c r="E33" s="20">
        <v>45786</v>
      </c>
      <c r="F33" t="s">
        <v>83</v>
      </c>
      <c r="G33" s="2" t="s">
        <v>6</v>
      </c>
      <c r="H33" s="1"/>
      <c r="I33" s="2"/>
      <c r="J33">
        <v>10</v>
      </c>
      <c r="K33">
        <v>1</v>
      </c>
      <c r="L33">
        <v>2</v>
      </c>
    </row>
    <row r="34" spans="1:12" hidden="1" x14ac:dyDescent="0.35">
      <c r="A34" s="100">
        <v>33</v>
      </c>
      <c r="B34" t="s">
        <v>144</v>
      </c>
      <c r="C34" s="20">
        <v>45917</v>
      </c>
      <c r="D34" s="20">
        <v>45922</v>
      </c>
      <c r="E34" s="20">
        <v>45668</v>
      </c>
      <c r="F34" t="s">
        <v>83</v>
      </c>
      <c r="G34" t="s">
        <v>66</v>
      </c>
      <c r="H34" s="1"/>
      <c r="I34" s="2"/>
    </row>
    <row r="35" spans="1:12" hidden="1" x14ac:dyDescent="0.35">
      <c r="A35" s="157">
        <v>34</v>
      </c>
      <c r="B35" t="s">
        <v>146</v>
      </c>
      <c r="C35" s="20">
        <v>45864</v>
      </c>
      <c r="D35" s="20">
        <v>45870</v>
      </c>
      <c r="E35" s="20">
        <v>45669</v>
      </c>
      <c r="F35" t="s">
        <v>147</v>
      </c>
      <c r="G35" t="s">
        <v>124</v>
      </c>
      <c r="H35" s="1"/>
      <c r="I35" s="2"/>
      <c r="K35">
        <v>1</v>
      </c>
      <c r="L35">
        <v>2</v>
      </c>
    </row>
    <row r="36" spans="1:12" hidden="1" x14ac:dyDescent="0.35">
      <c r="A36" s="100">
        <v>35</v>
      </c>
      <c r="B36" t="s">
        <v>148</v>
      </c>
      <c r="C36" s="20">
        <v>45810</v>
      </c>
      <c r="D36" s="20">
        <v>45813</v>
      </c>
      <c r="E36" s="20">
        <v>45673</v>
      </c>
      <c r="F36" t="s">
        <v>83</v>
      </c>
      <c r="G36" t="s">
        <v>66</v>
      </c>
      <c r="H36" s="1"/>
      <c r="I36" s="2"/>
    </row>
    <row r="37" spans="1:12" x14ac:dyDescent="0.35">
      <c r="A37" s="159">
        <v>8</v>
      </c>
      <c r="B37" s="116" t="s">
        <v>82</v>
      </c>
      <c r="C37" s="119">
        <v>45841</v>
      </c>
      <c r="D37" s="119">
        <v>45848</v>
      </c>
      <c r="E37" s="119">
        <v>45575</v>
      </c>
      <c r="F37" s="116" t="s">
        <v>83</v>
      </c>
      <c r="G37" s="2" t="s">
        <v>6</v>
      </c>
      <c r="H37" s="2"/>
      <c r="I37" s="2"/>
      <c r="J37" s="118">
        <v>10</v>
      </c>
      <c r="K37" s="118">
        <v>1</v>
      </c>
      <c r="L37" s="118">
        <v>2</v>
      </c>
    </row>
    <row r="38" spans="1:12" hidden="1" x14ac:dyDescent="0.35">
      <c r="A38" s="102">
        <v>37</v>
      </c>
      <c r="B38" t="s">
        <v>150</v>
      </c>
      <c r="C38" s="20">
        <v>45855</v>
      </c>
      <c r="D38" s="20">
        <v>45860</v>
      </c>
      <c r="E38" s="20">
        <v>45675</v>
      </c>
      <c r="F38" t="s">
        <v>101</v>
      </c>
      <c r="G38" t="s">
        <v>66</v>
      </c>
      <c r="H38" s="1"/>
      <c r="I38" s="2"/>
    </row>
    <row r="39" spans="1:12" x14ac:dyDescent="0.35">
      <c r="A39" s="159">
        <v>9</v>
      </c>
      <c r="B39" s="116" t="s">
        <v>86</v>
      </c>
      <c r="C39" s="119">
        <v>45842</v>
      </c>
      <c r="D39" s="119">
        <v>45846</v>
      </c>
      <c r="E39" s="119">
        <v>45575</v>
      </c>
      <c r="F39" s="116" t="s">
        <v>83</v>
      </c>
      <c r="G39" s="2" t="s">
        <v>6</v>
      </c>
      <c r="H39" s="2"/>
      <c r="I39" s="2"/>
      <c r="J39" s="118">
        <v>10</v>
      </c>
      <c r="K39" s="118">
        <v>1</v>
      </c>
      <c r="L39" s="118">
        <v>2</v>
      </c>
    </row>
    <row r="40" spans="1:12" hidden="1" x14ac:dyDescent="0.35">
      <c r="A40" s="2">
        <v>39</v>
      </c>
      <c r="B40" t="s">
        <v>154</v>
      </c>
      <c r="C40" s="20">
        <v>45861</v>
      </c>
      <c r="D40" s="20">
        <v>45871</v>
      </c>
      <c r="E40" s="20">
        <v>45675</v>
      </c>
      <c r="F40" t="s">
        <v>44</v>
      </c>
      <c r="G40" t="s">
        <v>124</v>
      </c>
      <c r="H40" s="1"/>
      <c r="I40" s="2"/>
      <c r="K40">
        <v>1</v>
      </c>
      <c r="L40">
        <v>2</v>
      </c>
    </row>
    <row r="41" spans="1:12" x14ac:dyDescent="0.35">
      <c r="A41" s="2">
        <v>90</v>
      </c>
      <c r="B41" t="s">
        <v>339</v>
      </c>
      <c r="C41" s="20">
        <v>45843</v>
      </c>
      <c r="D41" s="20">
        <v>45850</v>
      </c>
      <c r="E41" s="20">
        <v>45775</v>
      </c>
      <c r="F41" t="s">
        <v>83</v>
      </c>
      <c r="G41" s="2" t="s">
        <v>6</v>
      </c>
      <c r="H41" s="1"/>
      <c r="I41" s="2"/>
      <c r="J41">
        <v>10</v>
      </c>
      <c r="K41">
        <v>1</v>
      </c>
      <c r="L41">
        <v>2</v>
      </c>
    </row>
    <row r="42" spans="1:12" x14ac:dyDescent="0.35">
      <c r="A42" s="2">
        <v>13</v>
      </c>
      <c r="B42" t="s">
        <v>97</v>
      </c>
      <c r="C42" s="20">
        <v>45844</v>
      </c>
      <c r="D42" s="20">
        <v>45851</v>
      </c>
      <c r="E42" s="20">
        <v>45669</v>
      </c>
      <c r="F42" s="116" t="s">
        <v>83</v>
      </c>
      <c r="G42" s="2" t="s">
        <v>6</v>
      </c>
      <c r="H42" s="1"/>
      <c r="I42" s="2"/>
      <c r="J42">
        <v>10</v>
      </c>
      <c r="K42">
        <v>1</v>
      </c>
      <c r="L42">
        <v>2</v>
      </c>
    </row>
    <row r="43" spans="1:12" x14ac:dyDescent="0.35">
      <c r="A43" s="2">
        <v>111</v>
      </c>
      <c r="B43" t="s">
        <v>398</v>
      </c>
      <c r="C43" s="20">
        <v>45845</v>
      </c>
      <c r="D43" s="20">
        <v>45850</v>
      </c>
      <c r="E43" s="20">
        <v>45821</v>
      </c>
      <c r="F43" t="s">
        <v>83</v>
      </c>
      <c r="G43" s="2" t="s">
        <v>6</v>
      </c>
      <c r="H43" s="1"/>
      <c r="I43" s="2"/>
      <c r="J43">
        <v>10</v>
      </c>
      <c r="K43">
        <v>1</v>
      </c>
      <c r="L43">
        <v>2</v>
      </c>
    </row>
    <row r="44" spans="1:12" hidden="1" x14ac:dyDescent="0.35">
      <c r="A44" s="2">
        <v>43</v>
      </c>
      <c r="B44" t="s">
        <v>168</v>
      </c>
      <c r="C44" s="20">
        <v>45835</v>
      </c>
      <c r="D44" s="20">
        <v>45843</v>
      </c>
      <c r="E44" s="20">
        <v>45684</v>
      </c>
      <c r="F44" t="s">
        <v>44</v>
      </c>
      <c r="G44" t="s">
        <v>124</v>
      </c>
      <c r="H44" s="1"/>
      <c r="I44" s="2" t="s">
        <v>72</v>
      </c>
      <c r="K44">
        <v>1</v>
      </c>
      <c r="L44">
        <v>1</v>
      </c>
    </row>
    <row r="45" spans="1:12" hidden="1" x14ac:dyDescent="0.35">
      <c r="A45" s="2">
        <v>44</v>
      </c>
      <c r="B45" t="s">
        <v>169</v>
      </c>
      <c r="C45" s="20">
        <v>45901</v>
      </c>
      <c r="D45" s="20">
        <v>45906</v>
      </c>
      <c r="E45" s="20">
        <v>45685</v>
      </c>
      <c r="F45" t="s">
        <v>170</v>
      </c>
      <c r="G45" t="s">
        <v>48</v>
      </c>
      <c r="H45" s="1"/>
      <c r="I45" s="2" t="s">
        <v>72</v>
      </c>
      <c r="K45">
        <v>1</v>
      </c>
      <c r="L45">
        <v>1</v>
      </c>
    </row>
    <row r="46" spans="1:12" hidden="1" x14ac:dyDescent="0.35">
      <c r="A46" s="2">
        <v>45</v>
      </c>
      <c r="B46" t="s">
        <v>171</v>
      </c>
      <c r="C46" s="20">
        <v>45803</v>
      </c>
      <c r="D46" s="20">
        <v>45807</v>
      </c>
      <c r="E46" s="20">
        <v>45689</v>
      </c>
      <c r="F46" t="s">
        <v>83</v>
      </c>
      <c r="G46" t="s">
        <v>48</v>
      </c>
      <c r="H46" s="1"/>
      <c r="I46" s="2"/>
      <c r="K46">
        <v>2</v>
      </c>
      <c r="L46">
        <v>2</v>
      </c>
    </row>
    <row r="47" spans="1:12" x14ac:dyDescent="0.35">
      <c r="A47" s="161">
        <v>21</v>
      </c>
      <c r="B47" t="s">
        <v>118</v>
      </c>
      <c r="C47" s="20">
        <v>45847</v>
      </c>
      <c r="D47" s="20">
        <v>45854</v>
      </c>
      <c r="E47" s="20">
        <v>45642</v>
      </c>
      <c r="F47" t="s">
        <v>83</v>
      </c>
      <c r="G47" s="2" t="s">
        <v>6</v>
      </c>
      <c r="H47" s="1"/>
      <c r="I47" s="2" t="s">
        <v>89</v>
      </c>
      <c r="K47">
        <v>1</v>
      </c>
      <c r="L47">
        <v>2</v>
      </c>
    </row>
    <row r="48" spans="1:12" hidden="1" x14ac:dyDescent="0.35">
      <c r="A48" s="2">
        <v>47</v>
      </c>
      <c r="B48" t="s">
        <v>174</v>
      </c>
      <c r="C48" s="20">
        <v>45874</v>
      </c>
      <c r="D48" s="20">
        <v>45881</v>
      </c>
      <c r="E48" s="20">
        <v>45696</v>
      </c>
      <c r="F48" t="s">
        <v>101</v>
      </c>
      <c r="G48" t="s">
        <v>124</v>
      </c>
      <c r="H48" s="1"/>
      <c r="I48" s="2" t="s">
        <v>72</v>
      </c>
      <c r="K48">
        <v>1</v>
      </c>
      <c r="L48">
        <v>1</v>
      </c>
    </row>
    <row r="49" spans="1:12" x14ac:dyDescent="0.35">
      <c r="A49" s="2">
        <v>10</v>
      </c>
      <c r="B49" s="116" t="s">
        <v>88</v>
      </c>
      <c r="C49" s="119">
        <v>45848</v>
      </c>
      <c r="D49" s="119">
        <v>45855</v>
      </c>
      <c r="E49" s="119">
        <v>45565</v>
      </c>
      <c r="F49" s="116" t="s">
        <v>83</v>
      </c>
      <c r="G49" s="2" t="s">
        <v>6</v>
      </c>
      <c r="H49" s="2"/>
      <c r="I49" s="2" t="s">
        <v>89</v>
      </c>
      <c r="J49" s="118">
        <v>10</v>
      </c>
      <c r="K49" s="118">
        <v>1</v>
      </c>
      <c r="L49" s="118">
        <v>2</v>
      </c>
    </row>
    <row r="50" spans="1:12" x14ac:dyDescent="0.35">
      <c r="A50" s="2">
        <v>4</v>
      </c>
      <c r="B50" t="s">
        <v>68</v>
      </c>
      <c r="C50" s="20">
        <v>45850</v>
      </c>
      <c r="D50" s="20">
        <v>45864</v>
      </c>
      <c r="E50" s="20">
        <v>45612</v>
      </c>
      <c r="F50" t="s">
        <v>44</v>
      </c>
      <c r="G50" s="2" t="s">
        <v>6</v>
      </c>
      <c r="I50" s="2" t="s">
        <v>39</v>
      </c>
      <c r="J50">
        <v>10</v>
      </c>
      <c r="K50">
        <v>1</v>
      </c>
      <c r="L50">
        <v>2</v>
      </c>
    </row>
    <row r="51" spans="1:12" hidden="1" x14ac:dyDescent="0.35">
      <c r="A51" s="2">
        <v>50</v>
      </c>
      <c r="B51" t="s">
        <v>416</v>
      </c>
      <c r="C51" s="20">
        <v>45827</v>
      </c>
      <c r="D51" s="20">
        <v>45832</v>
      </c>
      <c r="E51" s="20">
        <v>45703</v>
      </c>
      <c r="F51" t="s">
        <v>83</v>
      </c>
      <c r="G51" t="s">
        <v>124</v>
      </c>
      <c r="H51" s="1"/>
      <c r="I51" s="2" t="s">
        <v>132</v>
      </c>
      <c r="K51">
        <v>1</v>
      </c>
      <c r="L51">
        <v>2</v>
      </c>
    </row>
    <row r="52" spans="1:12" x14ac:dyDescent="0.35">
      <c r="A52" s="161">
        <v>17</v>
      </c>
      <c r="B52" t="s">
        <v>109</v>
      </c>
      <c r="C52" s="20">
        <v>45851</v>
      </c>
      <c r="D52" s="20">
        <v>45865</v>
      </c>
      <c r="E52" s="20">
        <v>45642</v>
      </c>
      <c r="F52" t="s">
        <v>83</v>
      </c>
      <c r="G52" s="2" t="s">
        <v>6</v>
      </c>
      <c r="H52" s="1"/>
      <c r="I52" s="2" t="s">
        <v>72</v>
      </c>
      <c r="K52">
        <v>1</v>
      </c>
      <c r="L52">
        <v>1</v>
      </c>
    </row>
    <row r="53" spans="1:12" x14ac:dyDescent="0.35">
      <c r="A53" s="2">
        <v>22</v>
      </c>
      <c r="B53" t="s">
        <v>121</v>
      </c>
      <c r="C53" s="20">
        <v>45854</v>
      </c>
      <c r="D53" s="20">
        <v>45861</v>
      </c>
      <c r="E53" s="20">
        <v>45669</v>
      </c>
      <c r="F53" t="s">
        <v>83</v>
      </c>
      <c r="G53" s="2" t="s">
        <v>6</v>
      </c>
      <c r="H53" s="1"/>
      <c r="I53" s="2" t="s">
        <v>89</v>
      </c>
      <c r="K53">
        <v>1</v>
      </c>
      <c r="L53">
        <v>2</v>
      </c>
    </row>
    <row r="54" spans="1:12" hidden="1" x14ac:dyDescent="0.35">
      <c r="A54" s="2">
        <v>53</v>
      </c>
      <c r="B54" t="s">
        <v>181</v>
      </c>
      <c r="C54" s="20">
        <v>45808</v>
      </c>
      <c r="D54" s="20">
        <v>45812</v>
      </c>
      <c r="E54" s="20">
        <v>45705</v>
      </c>
      <c r="F54" t="s">
        <v>44</v>
      </c>
      <c r="G54" t="s">
        <v>124</v>
      </c>
      <c r="H54" s="1"/>
      <c r="I54" s="2"/>
      <c r="K54">
        <v>1</v>
      </c>
      <c r="L54">
        <v>2</v>
      </c>
    </row>
    <row r="55" spans="1:12" hidden="1" x14ac:dyDescent="0.35">
      <c r="A55" s="2">
        <v>54</v>
      </c>
      <c r="B55" t="s">
        <v>182</v>
      </c>
      <c r="C55" s="20">
        <v>45830</v>
      </c>
      <c r="D55" s="20">
        <v>45833</v>
      </c>
      <c r="E55" s="20">
        <v>45706</v>
      </c>
      <c r="F55" t="s">
        <v>83</v>
      </c>
      <c r="G55" t="s">
        <v>66</v>
      </c>
      <c r="H55" s="1"/>
      <c r="I55" s="2"/>
    </row>
    <row r="56" spans="1:12" x14ac:dyDescent="0.35">
      <c r="A56" s="161">
        <v>27</v>
      </c>
      <c r="B56" t="s">
        <v>130</v>
      </c>
      <c r="C56" s="20">
        <v>45857</v>
      </c>
      <c r="D56" s="20">
        <v>45864</v>
      </c>
      <c r="E56" s="20">
        <v>45656</v>
      </c>
      <c r="F56" t="s">
        <v>83</v>
      </c>
      <c r="G56" s="2" t="s">
        <v>131</v>
      </c>
      <c r="H56" s="1"/>
      <c r="I56" s="2" t="s">
        <v>132</v>
      </c>
      <c r="J56">
        <v>10</v>
      </c>
      <c r="K56">
        <v>1</v>
      </c>
      <c r="L56">
        <v>2</v>
      </c>
    </row>
    <row r="57" spans="1:12" x14ac:dyDescent="0.35">
      <c r="A57" s="2">
        <v>40</v>
      </c>
      <c r="B57" t="s">
        <v>157</v>
      </c>
      <c r="C57" s="20">
        <v>45864</v>
      </c>
      <c r="D57" s="20">
        <v>45871</v>
      </c>
      <c r="E57" s="20">
        <v>45677</v>
      </c>
      <c r="F57" t="s">
        <v>83</v>
      </c>
      <c r="G57" s="2" t="s">
        <v>6</v>
      </c>
      <c r="H57" s="1"/>
      <c r="I57" s="2" t="s">
        <v>89</v>
      </c>
      <c r="J57">
        <v>10</v>
      </c>
      <c r="K57">
        <v>1</v>
      </c>
      <c r="L57">
        <v>2</v>
      </c>
    </row>
    <row r="58" spans="1:12" hidden="1" x14ac:dyDescent="0.35">
      <c r="A58" s="2">
        <v>57</v>
      </c>
      <c r="B58" t="s">
        <v>302</v>
      </c>
      <c r="C58" s="20">
        <v>45911</v>
      </c>
      <c r="D58" s="20">
        <v>45914</v>
      </c>
      <c r="E58" s="20">
        <v>45710</v>
      </c>
      <c r="F58" t="s">
        <v>83</v>
      </c>
      <c r="G58" t="s">
        <v>66</v>
      </c>
      <c r="H58" s="1"/>
      <c r="I58" s="2"/>
    </row>
    <row r="59" spans="1:12" x14ac:dyDescent="0.35">
      <c r="A59" s="2">
        <v>41</v>
      </c>
      <c r="B59" t="s">
        <v>160</v>
      </c>
      <c r="C59" s="20">
        <v>45864</v>
      </c>
      <c r="D59" s="20">
        <v>45870</v>
      </c>
      <c r="E59" s="20">
        <v>45677</v>
      </c>
      <c r="F59" t="s">
        <v>83</v>
      </c>
      <c r="G59" s="2" t="s">
        <v>6</v>
      </c>
      <c r="H59" s="1"/>
      <c r="I59" s="2" t="s">
        <v>39</v>
      </c>
      <c r="J59">
        <v>10</v>
      </c>
      <c r="K59">
        <v>1</v>
      </c>
      <c r="L59">
        <v>2</v>
      </c>
    </row>
    <row r="60" spans="1:12" x14ac:dyDescent="0.35">
      <c r="A60" s="2">
        <v>59</v>
      </c>
      <c r="B60" t="s">
        <v>306</v>
      </c>
      <c r="C60" s="20">
        <v>45867</v>
      </c>
      <c r="D60" s="20">
        <v>45872</v>
      </c>
      <c r="E60" s="20">
        <v>45719</v>
      </c>
      <c r="F60" t="s">
        <v>83</v>
      </c>
      <c r="G60" s="2" t="s">
        <v>6</v>
      </c>
      <c r="H60" s="1"/>
      <c r="I60" s="2"/>
      <c r="J60">
        <v>10</v>
      </c>
      <c r="K60">
        <v>1</v>
      </c>
      <c r="L60">
        <v>2</v>
      </c>
    </row>
    <row r="61" spans="1:12" x14ac:dyDescent="0.35">
      <c r="A61" s="161">
        <v>6</v>
      </c>
      <c r="B61" s="116" t="s">
        <v>75</v>
      </c>
      <c r="C61" s="119">
        <v>45873</v>
      </c>
      <c r="D61" s="119">
        <v>45879</v>
      </c>
      <c r="E61" s="119">
        <v>45592</v>
      </c>
      <c r="F61" s="116" t="s">
        <v>23</v>
      </c>
      <c r="G61" s="2" t="s">
        <v>6</v>
      </c>
      <c r="H61" s="2"/>
      <c r="I61" s="2"/>
      <c r="J61" s="118">
        <v>10</v>
      </c>
      <c r="K61" s="118">
        <v>1</v>
      </c>
      <c r="L61" s="118">
        <v>2</v>
      </c>
    </row>
    <row r="62" spans="1:12" x14ac:dyDescent="0.35">
      <c r="A62" s="2">
        <v>7</v>
      </c>
      <c r="B62" s="116" t="s">
        <v>79</v>
      </c>
      <c r="C62" s="119">
        <v>45873</v>
      </c>
      <c r="D62" s="119">
        <v>45879</v>
      </c>
      <c r="E62" s="119">
        <v>45592</v>
      </c>
      <c r="F62" s="116" t="s">
        <v>23</v>
      </c>
      <c r="G62" s="2" t="s">
        <v>6</v>
      </c>
      <c r="H62" s="2"/>
      <c r="I62" s="2" t="s">
        <v>72</v>
      </c>
      <c r="J62" s="118">
        <v>10</v>
      </c>
      <c r="K62" s="118">
        <v>1</v>
      </c>
      <c r="L62" s="118">
        <v>2</v>
      </c>
    </row>
    <row r="63" spans="1:12" hidden="1" x14ac:dyDescent="0.35">
      <c r="A63" s="2">
        <v>62</v>
      </c>
      <c r="B63" t="s">
        <v>312</v>
      </c>
      <c r="C63" s="20">
        <v>45829</v>
      </c>
      <c r="D63" s="20">
        <v>45836</v>
      </c>
      <c r="E63" s="20">
        <v>45727</v>
      </c>
      <c r="F63" t="s">
        <v>44</v>
      </c>
      <c r="G63" t="s">
        <v>124</v>
      </c>
      <c r="H63" s="1" t="s">
        <v>373</v>
      </c>
      <c r="I63" s="2"/>
      <c r="K63">
        <v>1</v>
      </c>
      <c r="L63">
        <v>2</v>
      </c>
    </row>
    <row r="64" spans="1:12" x14ac:dyDescent="0.35">
      <c r="A64" s="2">
        <v>16</v>
      </c>
      <c r="B64" t="s">
        <v>106</v>
      </c>
      <c r="C64" s="20">
        <v>45878</v>
      </c>
      <c r="D64" s="20">
        <v>45882</v>
      </c>
      <c r="E64" s="20">
        <v>45623</v>
      </c>
      <c r="F64" t="s">
        <v>83</v>
      </c>
      <c r="G64" s="2" t="s">
        <v>6</v>
      </c>
      <c r="H64" s="1"/>
      <c r="I64" s="2"/>
      <c r="J64">
        <v>10</v>
      </c>
      <c r="K64">
        <v>1</v>
      </c>
      <c r="L64">
        <v>2</v>
      </c>
    </row>
    <row r="65" spans="1:12" hidden="1" x14ac:dyDescent="0.35">
      <c r="A65" s="2">
        <v>64</v>
      </c>
      <c r="B65" t="s">
        <v>317</v>
      </c>
      <c r="C65" s="20">
        <v>45898</v>
      </c>
      <c r="D65" s="20">
        <v>45905</v>
      </c>
      <c r="E65" s="20">
        <v>45735</v>
      </c>
      <c r="F65" t="s">
        <v>44</v>
      </c>
      <c r="G65" t="s">
        <v>48</v>
      </c>
      <c r="H65" s="1" t="s">
        <v>372</v>
      </c>
      <c r="I65" s="2"/>
      <c r="K65">
        <v>1</v>
      </c>
      <c r="L65">
        <v>2</v>
      </c>
    </row>
    <row r="66" spans="1:12" hidden="1" x14ac:dyDescent="0.35">
      <c r="A66" s="2">
        <v>65</v>
      </c>
      <c r="B66" t="s">
        <v>302</v>
      </c>
      <c r="C66" s="20">
        <v>45918</v>
      </c>
      <c r="D66" s="20">
        <v>45921</v>
      </c>
      <c r="E66" s="20">
        <v>45735</v>
      </c>
      <c r="F66" t="s">
        <v>83</v>
      </c>
      <c r="G66" t="s">
        <v>48</v>
      </c>
      <c r="H66" s="1"/>
      <c r="I66" s="2" t="s">
        <v>89</v>
      </c>
      <c r="K66">
        <v>1</v>
      </c>
      <c r="L66">
        <v>2</v>
      </c>
    </row>
    <row r="67" spans="1:12" hidden="1" x14ac:dyDescent="0.35">
      <c r="A67" s="2">
        <v>66</v>
      </c>
      <c r="B67" t="s">
        <v>316</v>
      </c>
      <c r="C67" s="20">
        <v>45830</v>
      </c>
      <c r="D67" s="20">
        <v>45835</v>
      </c>
      <c r="E67" s="20">
        <v>45737</v>
      </c>
      <c r="F67" t="s">
        <v>83</v>
      </c>
      <c r="G67" t="s">
        <v>48</v>
      </c>
      <c r="H67" s="1"/>
      <c r="I67" s="2" t="s">
        <v>72</v>
      </c>
      <c r="K67">
        <v>1</v>
      </c>
      <c r="L67">
        <v>1</v>
      </c>
    </row>
    <row r="68" spans="1:12" x14ac:dyDescent="0.35">
      <c r="A68" s="161">
        <v>15</v>
      </c>
      <c r="B68" t="s">
        <v>103</v>
      </c>
      <c r="C68" s="20">
        <v>45882</v>
      </c>
      <c r="D68" s="20">
        <v>45886</v>
      </c>
      <c r="E68" s="20">
        <v>45622</v>
      </c>
      <c r="F68" s="116" t="s">
        <v>83</v>
      </c>
      <c r="G68" s="2" t="s">
        <v>6</v>
      </c>
      <c r="H68" s="1"/>
      <c r="I68" s="2"/>
      <c r="J68">
        <v>8</v>
      </c>
      <c r="K68">
        <v>2</v>
      </c>
      <c r="L68">
        <v>4</v>
      </c>
    </row>
    <row r="69" spans="1:12" hidden="1" x14ac:dyDescent="0.35">
      <c r="A69" s="2">
        <v>68</v>
      </c>
      <c r="B69" t="s">
        <v>315</v>
      </c>
      <c r="C69" s="20">
        <v>45838</v>
      </c>
      <c r="D69" s="20">
        <v>45843</v>
      </c>
      <c r="E69" s="20">
        <v>45740</v>
      </c>
      <c r="F69" t="s">
        <v>83</v>
      </c>
      <c r="G69" t="s">
        <v>48</v>
      </c>
      <c r="H69" s="1"/>
      <c r="I69" s="2" t="s">
        <v>367</v>
      </c>
      <c r="K69">
        <v>1</v>
      </c>
      <c r="L69">
        <v>2</v>
      </c>
    </row>
    <row r="70" spans="1:12" hidden="1" x14ac:dyDescent="0.35">
      <c r="A70" s="2">
        <v>69</v>
      </c>
      <c r="B70" t="s">
        <v>314</v>
      </c>
      <c r="C70" s="20">
        <v>45894</v>
      </c>
      <c r="D70" s="20">
        <v>45898</v>
      </c>
      <c r="E70" s="20">
        <v>45746</v>
      </c>
      <c r="G70" t="s">
        <v>66</v>
      </c>
      <c r="H70" s="1"/>
      <c r="I70" s="2"/>
    </row>
    <row r="71" spans="1:12" hidden="1" x14ac:dyDescent="0.35">
      <c r="A71" s="2">
        <v>70</v>
      </c>
      <c r="B71" t="s">
        <v>314</v>
      </c>
      <c r="C71" s="20">
        <v>45894</v>
      </c>
      <c r="D71" s="20">
        <v>45898</v>
      </c>
      <c r="E71" s="20">
        <v>45745</v>
      </c>
      <c r="G71" t="s">
        <v>66</v>
      </c>
      <c r="H71" s="1"/>
      <c r="I71" s="2"/>
    </row>
    <row r="72" spans="1:12" hidden="1" x14ac:dyDescent="0.35">
      <c r="A72" s="2">
        <v>71</v>
      </c>
      <c r="B72" t="s">
        <v>328</v>
      </c>
      <c r="C72" s="20">
        <v>45803</v>
      </c>
      <c r="D72" s="20">
        <v>45808</v>
      </c>
      <c r="E72" s="20">
        <v>45754</v>
      </c>
      <c r="F72" t="s">
        <v>83</v>
      </c>
      <c r="G72" t="s">
        <v>48</v>
      </c>
      <c r="H72" s="1"/>
      <c r="I72" s="2" t="s">
        <v>72</v>
      </c>
      <c r="K72">
        <v>1</v>
      </c>
      <c r="L72">
        <v>2</v>
      </c>
    </row>
    <row r="73" spans="1:12" hidden="1" x14ac:dyDescent="0.35">
      <c r="A73" s="2">
        <v>72</v>
      </c>
      <c r="B73" t="s">
        <v>327</v>
      </c>
      <c r="C73" s="20">
        <v>45870</v>
      </c>
      <c r="D73" s="20">
        <v>45874</v>
      </c>
      <c r="E73" s="20">
        <v>45755</v>
      </c>
      <c r="F73" t="s">
        <v>101</v>
      </c>
      <c r="G73" t="s">
        <v>48</v>
      </c>
      <c r="H73" s="1" t="s">
        <v>371</v>
      </c>
      <c r="I73" s="2"/>
      <c r="K73">
        <v>1</v>
      </c>
      <c r="L73">
        <v>2</v>
      </c>
    </row>
    <row r="74" spans="1:12" x14ac:dyDescent="0.35">
      <c r="A74" s="2">
        <v>19</v>
      </c>
      <c r="B74" t="s">
        <v>114</v>
      </c>
      <c r="C74" s="20">
        <v>45882</v>
      </c>
      <c r="D74" s="20">
        <v>45886</v>
      </c>
      <c r="E74" s="20">
        <v>45642</v>
      </c>
      <c r="F74" t="s">
        <v>83</v>
      </c>
      <c r="G74" s="2" t="s">
        <v>6</v>
      </c>
      <c r="H74" s="1"/>
      <c r="I74" s="2"/>
      <c r="K74">
        <v>2</v>
      </c>
      <c r="L74">
        <v>3</v>
      </c>
    </row>
    <row r="75" spans="1:12" hidden="1" x14ac:dyDescent="0.35">
      <c r="A75" s="2">
        <v>74</v>
      </c>
      <c r="B75" t="s">
        <v>324</v>
      </c>
      <c r="C75" s="20">
        <v>45833</v>
      </c>
      <c r="D75" s="20">
        <v>45837</v>
      </c>
      <c r="E75" s="20">
        <v>45755</v>
      </c>
      <c r="F75" t="s">
        <v>322</v>
      </c>
      <c r="G75" t="s">
        <v>48</v>
      </c>
      <c r="H75" s="1" t="s">
        <v>370</v>
      </c>
      <c r="I75" s="2" t="s">
        <v>89</v>
      </c>
      <c r="K75">
        <v>1</v>
      </c>
      <c r="L75">
        <v>2</v>
      </c>
    </row>
    <row r="76" spans="1:12" hidden="1" x14ac:dyDescent="0.35">
      <c r="A76" s="2">
        <v>75</v>
      </c>
      <c r="B76" t="s">
        <v>323</v>
      </c>
      <c r="C76" s="20">
        <v>45796</v>
      </c>
      <c r="D76" s="20">
        <v>45803</v>
      </c>
      <c r="E76" s="20">
        <v>45756</v>
      </c>
      <c r="F76" t="s">
        <v>83</v>
      </c>
      <c r="G76" t="s">
        <v>48</v>
      </c>
      <c r="H76" s="1" t="s">
        <v>369</v>
      </c>
      <c r="I76" s="2" t="s">
        <v>89</v>
      </c>
      <c r="K76">
        <v>1</v>
      </c>
      <c r="L76">
        <v>2</v>
      </c>
    </row>
    <row r="77" spans="1:12" hidden="1" x14ac:dyDescent="0.35">
      <c r="A77" s="2">
        <v>76</v>
      </c>
      <c r="B77" t="s">
        <v>333</v>
      </c>
      <c r="C77" s="20">
        <v>45806</v>
      </c>
      <c r="D77" s="20">
        <v>45810</v>
      </c>
      <c r="E77" s="20">
        <v>45757</v>
      </c>
      <c r="F77" t="s">
        <v>83</v>
      </c>
      <c r="G77" t="s">
        <v>66</v>
      </c>
      <c r="H77" s="1"/>
      <c r="I77" s="2"/>
    </row>
    <row r="78" spans="1:12" x14ac:dyDescent="0.35">
      <c r="A78" s="161">
        <v>24</v>
      </c>
      <c r="B78" t="s">
        <v>125</v>
      </c>
      <c r="C78" s="20">
        <v>45883</v>
      </c>
      <c r="D78" s="20">
        <v>45886</v>
      </c>
      <c r="E78" s="20">
        <v>45655</v>
      </c>
      <c r="F78" t="s">
        <v>83</v>
      </c>
      <c r="G78" s="2" t="s">
        <v>6</v>
      </c>
      <c r="H78" s="1"/>
      <c r="I78" s="2" t="s">
        <v>89</v>
      </c>
      <c r="K78">
        <v>1</v>
      </c>
      <c r="L78">
        <v>2</v>
      </c>
    </row>
    <row r="79" spans="1:12" x14ac:dyDescent="0.35">
      <c r="A79" s="2">
        <v>115</v>
      </c>
      <c r="B79" t="s">
        <v>100</v>
      </c>
      <c r="C79" s="20">
        <v>45886</v>
      </c>
      <c r="D79" s="20">
        <v>45892</v>
      </c>
      <c r="E79" s="20">
        <v>45826</v>
      </c>
      <c r="F79" t="s">
        <v>101</v>
      </c>
      <c r="G79" s="2" t="s">
        <v>6</v>
      </c>
      <c r="H79" s="1"/>
      <c r="I79" s="2"/>
      <c r="J79">
        <v>10</v>
      </c>
      <c r="K79">
        <v>1</v>
      </c>
      <c r="L79">
        <v>1</v>
      </c>
    </row>
    <row r="80" spans="1:12" hidden="1" x14ac:dyDescent="0.35">
      <c r="A80" s="2">
        <v>79</v>
      </c>
      <c r="B80" t="s">
        <v>351</v>
      </c>
      <c r="C80" s="20">
        <v>45904</v>
      </c>
      <c r="D80" s="20">
        <v>45907</v>
      </c>
      <c r="E80" s="20">
        <v>45759</v>
      </c>
      <c r="F80" t="s">
        <v>83</v>
      </c>
      <c r="G80" t="s">
        <v>66</v>
      </c>
      <c r="H80" s="1"/>
      <c r="I80" s="2"/>
    </row>
    <row r="81" spans="1:12" hidden="1" x14ac:dyDescent="0.35">
      <c r="A81" s="2">
        <v>80</v>
      </c>
      <c r="B81" t="s">
        <v>352</v>
      </c>
      <c r="C81" s="20">
        <v>45779</v>
      </c>
      <c r="D81" s="20">
        <v>45782</v>
      </c>
      <c r="E81" s="20">
        <v>45776</v>
      </c>
      <c r="F81" t="s">
        <v>83</v>
      </c>
      <c r="G81" t="s">
        <v>66</v>
      </c>
      <c r="H81" s="1"/>
      <c r="I81" s="2"/>
      <c r="J81">
        <v>10</v>
      </c>
    </row>
    <row r="82" spans="1:12" hidden="1" x14ac:dyDescent="0.35">
      <c r="A82" s="2">
        <v>81</v>
      </c>
      <c r="B82" t="s">
        <v>350</v>
      </c>
      <c r="C82" s="20">
        <v>45823</v>
      </c>
      <c r="D82" s="20">
        <v>45826</v>
      </c>
      <c r="E82" s="20">
        <v>45759</v>
      </c>
      <c r="F82" t="s">
        <v>170</v>
      </c>
      <c r="G82" t="s">
        <v>48</v>
      </c>
      <c r="H82" s="1"/>
      <c r="I82" s="2" t="s">
        <v>367</v>
      </c>
      <c r="K82">
        <v>1</v>
      </c>
      <c r="L82">
        <v>2</v>
      </c>
    </row>
    <row r="83" spans="1:12" hidden="1" x14ac:dyDescent="0.35">
      <c r="A83" s="2">
        <v>82</v>
      </c>
      <c r="B83" t="s">
        <v>348</v>
      </c>
      <c r="C83" s="20">
        <v>45789</v>
      </c>
      <c r="D83" s="20">
        <v>45794</v>
      </c>
      <c r="E83" s="20">
        <v>45761</v>
      </c>
      <c r="F83" t="s">
        <v>83</v>
      </c>
      <c r="G83" t="s">
        <v>48</v>
      </c>
      <c r="H83" s="1" t="s">
        <v>366</v>
      </c>
      <c r="I83" s="2" t="s">
        <v>89</v>
      </c>
      <c r="K83">
        <v>1</v>
      </c>
      <c r="L83">
        <v>2</v>
      </c>
    </row>
    <row r="84" spans="1:12" hidden="1" x14ac:dyDescent="0.35">
      <c r="A84" s="2">
        <v>83</v>
      </c>
      <c r="B84" t="s">
        <v>314</v>
      </c>
      <c r="C84" s="20">
        <v>45901</v>
      </c>
      <c r="D84" s="20">
        <v>45905</v>
      </c>
      <c r="E84" s="20">
        <v>45761</v>
      </c>
      <c r="F84" t="s">
        <v>44</v>
      </c>
      <c r="G84" t="s">
        <v>66</v>
      </c>
      <c r="H84" s="1"/>
      <c r="I84" s="2"/>
    </row>
    <row r="85" spans="1:12" hidden="1" x14ac:dyDescent="0.35">
      <c r="A85" s="2">
        <v>84</v>
      </c>
      <c r="B85" t="s">
        <v>347</v>
      </c>
      <c r="C85" s="20">
        <v>45878</v>
      </c>
      <c r="D85" s="20">
        <v>45881</v>
      </c>
      <c r="E85" s="20">
        <v>45764</v>
      </c>
      <c r="F85" t="s">
        <v>44</v>
      </c>
      <c r="G85" t="s">
        <v>48</v>
      </c>
      <c r="H85" s="1"/>
      <c r="I85" s="2" t="s">
        <v>89</v>
      </c>
      <c r="K85">
        <v>1</v>
      </c>
      <c r="L85">
        <v>2</v>
      </c>
    </row>
    <row r="86" spans="1:12" hidden="1" x14ac:dyDescent="0.35">
      <c r="A86" s="2">
        <v>85</v>
      </c>
      <c r="B86" t="s">
        <v>345</v>
      </c>
      <c r="C86" s="20">
        <v>45807</v>
      </c>
      <c r="D86" s="20">
        <v>45809</v>
      </c>
      <c r="E86" s="20">
        <v>45766</v>
      </c>
      <c r="F86" t="s">
        <v>346</v>
      </c>
      <c r="G86" t="s">
        <v>66</v>
      </c>
      <c r="H86" s="1"/>
      <c r="I86" s="2"/>
    </row>
    <row r="87" spans="1:12" hidden="1" x14ac:dyDescent="0.35">
      <c r="A87" s="2">
        <v>86</v>
      </c>
      <c r="B87" t="s">
        <v>314</v>
      </c>
      <c r="C87" s="20">
        <v>45914</v>
      </c>
      <c r="D87" s="20">
        <v>45918</v>
      </c>
      <c r="E87" s="20">
        <v>45768</v>
      </c>
      <c r="F87" t="s">
        <v>44</v>
      </c>
      <c r="G87" t="s">
        <v>48</v>
      </c>
      <c r="H87" s="1"/>
      <c r="I87" s="2"/>
      <c r="K87">
        <v>1</v>
      </c>
      <c r="L87">
        <v>2</v>
      </c>
    </row>
    <row r="88" spans="1:12" hidden="1" x14ac:dyDescent="0.35">
      <c r="A88" s="2">
        <v>87</v>
      </c>
      <c r="B88" t="s">
        <v>343</v>
      </c>
      <c r="C88" s="20">
        <v>45873</v>
      </c>
      <c r="D88" s="20">
        <v>45877</v>
      </c>
      <c r="E88" s="20">
        <v>45769</v>
      </c>
      <c r="F88" t="s">
        <v>44</v>
      </c>
      <c r="G88" t="s">
        <v>66</v>
      </c>
      <c r="H88" s="1"/>
      <c r="I88" s="2"/>
    </row>
    <row r="89" spans="1:12" x14ac:dyDescent="0.35">
      <c r="A89" s="161">
        <v>29</v>
      </c>
      <c r="B89" t="s">
        <v>137</v>
      </c>
      <c r="C89" s="20">
        <v>45894</v>
      </c>
      <c r="D89" s="20">
        <v>45900</v>
      </c>
      <c r="E89" s="20">
        <v>45659</v>
      </c>
      <c r="F89" t="s">
        <v>101</v>
      </c>
      <c r="G89" s="2" t="s">
        <v>131</v>
      </c>
      <c r="H89" s="1"/>
      <c r="I89" s="2"/>
      <c r="J89">
        <v>10</v>
      </c>
      <c r="K89">
        <v>1</v>
      </c>
      <c r="L89">
        <v>2</v>
      </c>
    </row>
    <row r="90" spans="1:12" hidden="1" x14ac:dyDescent="0.35">
      <c r="A90" s="2">
        <v>89</v>
      </c>
      <c r="B90" t="s">
        <v>357</v>
      </c>
      <c r="C90" s="20">
        <v>45779</v>
      </c>
      <c r="D90" s="20">
        <v>45781</v>
      </c>
      <c r="E90" s="20">
        <v>45775</v>
      </c>
      <c r="F90" t="s">
        <v>383</v>
      </c>
      <c r="G90" t="s">
        <v>48</v>
      </c>
      <c r="H90" s="1"/>
      <c r="I90" s="2" t="s">
        <v>72</v>
      </c>
      <c r="K90">
        <v>1</v>
      </c>
      <c r="L90">
        <v>1</v>
      </c>
    </row>
    <row r="91" spans="1:12" x14ac:dyDescent="0.35">
      <c r="A91" s="2">
        <v>48</v>
      </c>
      <c r="B91" t="s">
        <v>175</v>
      </c>
      <c r="C91" s="20">
        <v>45894</v>
      </c>
      <c r="D91" s="20">
        <v>45899</v>
      </c>
      <c r="E91" s="20">
        <v>45697</v>
      </c>
      <c r="F91" t="s">
        <v>101</v>
      </c>
      <c r="G91" s="2" t="s">
        <v>6</v>
      </c>
      <c r="H91" s="1"/>
      <c r="I91" s="2" t="s">
        <v>72</v>
      </c>
      <c r="J91">
        <v>10</v>
      </c>
      <c r="K91">
        <v>1</v>
      </c>
      <c r="L91">
        <v>1</v>
      </c>
    </row>
    <row r="92" spans="1:12" x14ac:dyDescent="0.35">
      <c r="A92" s="2">
        <v>91</v>
      </c>
      <c r="B92" t="s">
        <v>337</v>
      </c>
      <c r="C92" s="20">
        <v>45895</v>
      </c>
      <c r="D92" s="20">
        <v>45902</v>
      </c>
      <c r="E92" s="20">
        <v>45775</v>
      </c>
      <c r="F92" t="s">
        <v>83</v>
      </c>
      <c r="G92" s="2" t="s">
        <v>6</v>
      </c>
      <c r="H92" s="1"/>
      <c r="I92" s="2" t="s">
        <v>72</v>
      </c>
      <c r="J92">
        <v>10</v>
      </c>
      <c r="K92">
        <v>1</v>
      </c>
      <c r="L92">
        <v>2</v>
      </c>
    </row>
    <row r="93" spans="1:12" hidden="1" x14ac:dyDescent="0.35">
      <c r="A93" s="2">
        <v>92</v>
      </c>
      <c r="B93" t="s">
        <v>336</v>
      </c>
      <c r="C93" s="20">
        <v>45861</v>
      </c>
      <c r="D93" s="20">
        <v>45864</v>
      </c>
      <c r="E93" s="20">
        <v>45773</v>
      </c>
      <c r="F93" t="s">
        <v>83</v>
      </c>
      <c r="G93" t="s">
        <v>66</v>
      </c>
      <c r="H93" s="1"/>
      <c r="I93" s="2"/>
    </row>
    <row r="94" spans="1:12" hidden="1" x14ac:dyDescent="0.35">
      <c r="A94" s="2">
        <v>93</v>
      </c>
      <c r="B94" t="s">
        <v>334</v>
      </c>
      <c r="C94" s="20">
        <v>45824</v>
      </c>
      <c r="D94" s="20">
        <v>45827</v>
      </c>
      <c r="E94" s="20">
        <v>45775</v>
      </c>
      <c r="F94" t="s">
        <v>83</v>
      </c>
      <c r="G94" t="s">
        <v>48</v>
      </c>
      <c r="H94" s="1" t="s">
        <v>365</v>
      </c>
      <c r="I94" s="2" t="s">
        <v>89</v>
      </c>
      <c r="K94">
        <v>1</v>
      </c>
      <c r="L94">
        <v>2</v>
      </c>
    </row>
    <row r="95" spans="1:12" hidden="1" x14ac:dyDescent="0.35">
      <c r="A95" s="2">
        <v>94</v>
      </c>
      <c r="B95" t="s">
        <v>361</v>
      </c>
      <c r="C95" s="20">
        <v>45894</v>
      </c>
      <c r="D95" s="20">
        <v>45898</v>
      </c>
      <c r="E95" s="20">
        <v>45779</v>
      </c>
      <c r="F95" t="s">
        <v>83</v>
      </c>
      <c r="G95" t="s">
        <v>66</v>
      </c>
      <c r="H95" s="1"/>
      <c r="I95" s="2"/>
    </row>
    <row r="96" spans="1:12" hidden="1" x14ac:dyDescent="0.35">
      <c r="A96" s="2">
        <v>95</v>
      </c>
      <c r="B96" t="s">
        <v>362</v>
      </c>
      <c r="C96" s="20">
        <v>45873</v>
      </c>
      <c r="D96" s="20">
        <v>45877</v>
      </c>
      <c r="E96" s="20">
        <v>45780</v>
      </c>
      <c r="F96" t="s">
        <v>83</v>
      </c>
      <c r="G96" t="s">
        <v>48</v>
      </c>
      <c r="H96" s="1" t="s">
        <v>363</v>
      </c>
      <c r="I96" s="2"/>
      <c r="K96">
        <v>1</v>
      </c>
      <c r="L96">
        <v>2</v>
      </c>
    </row>
    <row r="97" spans="1:12" hidden="1" x14ac:dyDescent="0.35">
      <c r="A97" s="2">
        <v>96</v>
      </c>
      <c r="B97" t="s">
        <v>379</v>
      </c>
      <c r="C97" s="20">
        <v>45836</v>
      </c>
      <c r="D97" s="20">
        <v>45839</v>
      </c>
      <c r="E97" s="20">
        <v>45781</v>
      </c>
      <c r="F97" t="s">
        <v>101</v>
      </c>
      <c r="G97" t="s">
        <v>48</v>
      </c>
      <c r="H97" s="1"/>
      <c r="I97" s="2"/>
      <c r="K97">
        <v>1</v>
      </c>
      <c r="L97">
        <v>2</v>
      </c>
    </row>
    <row r="98" spans="1:12" hidden="1" x14ac:dyDescent="0.35">
      <c r="A98" s="2">
        <v>97</v>
      </c>
      <c r="B98" t="s">
        <v>377</v>
      </c>
      <c r="C98" s="20">
        <v>45852</v>
      </c>
      <c r="D98" s="20">
        <v>45856</v>
      </c>
      <c r="E98" s="20">
        <v>45782</v>
      </c>
      <c r="F98" t="s">
        <v>83</v>
      </c>
      <c r="G98" t="s">
        <v>48</v>
      </c>
      <c r="H98" s="1"/>
      <c r="I98" s="2"/>
      <c r="K98">
        <v>1</v>
      </c>
      <c r="L98">
        <v>2</v>
      </c>
    </row>
    <row r="99" spans="1:12" hidden="1" x14ac:dyDescent="0.35">
      <c r="A99" s="2">
        <v>98</v>
      </c>
      <c r="B99" t="s">
        <v>376</v>
      </c>
      <c r="C99" s="20">
        <v>45826</v>
      </c>
      <c r="D99" s="20">
        <v>45829</v>
      </c>
      <c r="E99" s="20">
        <v>45784</v>
      </c>
      <c r="F99" t="s">
        <v>83</v>
      </c>
      <c r="G99" t="s">
        <v>66</v>
      </c>
      <c r="H99" s="1"/>
      <c r="I99" s="2"/>
    </row>
    <row r="100" spans="1:12" x14ac:dyDescent="0.35">
      <c r="A100" s="2">
        <v>42</v>
      </c>
      <c r="B100" t="s">
        <v>164</v>
      </c>
      <c r="C100" s="20">
        <v>45896</v>
      </c>
      <c r="D100" s="20">
        <v>45900</v>
      </c>
      <c r="E100" s="20">
        <v>45681</v>
      </c>
      <c r="F100" t="s">
        <v>101</v>
      </c>
      <c r="G100" s="2" t="s">
        <v>6</v>
      </c>
      <c r="H100" s="1"/>
      <c r="I100" s="2" t="s">
        <v>39</v>
      </c>
      <c r="J100">
        <v>10</v>
      </c>
      <c r="K100">
        <v>1</v>
      </c>
      <c r="L100">
        <v>2</v>
      </c>
    </row>
    <row r="101" spans="1:12" x14ac:dyDescent="0.35">
      <c r="A101" s="2">
        <v>126</v>
      </c>
      <c r="B101" t="s">
        <v>427</v>
      </c>
      <c r="C101" s="20">
        <v>45902</v>
      </c>
      <c r="D101" s="20">
        <v>45907</v>
      </c>
      <c r="E101" s="20">
        <v>45845</v>
      </c>
      <c r="F101" t="s">
        <v>83</v>
      </c>
      <c r="G101" s="2" t="s">
        <v>6</v>
      </c>
      <c r="H101" s="1"/>
      <c r="I101" s="2" t="s">
        <v>89</v>
      </c>
      <c r="J101">
        <v>10</v>
      </c>
      <c r="K101">
        <v>1</v>
      </c>
      <c r="L101">
        <v>2</v>
      </c>
    </row>
    <row r="102" spans="1:12" hidden="1" x14ac:dyDescent="0.35">
      <c r="A102" s="2">
        <v>101</v>
      </c>
      <c r="B102" t="s">
        <v>380</v>
      </c>
      <c r="C102" s="20">
        <v>45865</v>
      </c>
      <c r="D102" s="20">
        <v>45867</v>
      </c>
      <c r="E102" s="20">
        <v>45818</v>
      </c>
      <c r="F102" t="s">
        <v>381</v>
      </c>
      <c r="G102" t="s">
        <v>66</v>
      </c>
      <c r="H102" s="1"/>
      <c r="I102" s="2"/>
    </row>
    <row r="103" spans="1:12" hidden="1" x14ac:dyDescent="0.35">
      <c r="A103" s="2">
        <v>102</v>
      </c>
      <c r="B103" t="s">
        <v>391</v>
      </c>
      <c r="C103" s="20">
        <v>45910</v>
      </c>
      <c r="D103" s="20">
        <v>45914</v>
      </c>
      <c r="E103" s="20">
        <v>45789</v>
      </c>
      <c r="F103" t="s">
        <v>83</v>
      </c>
      <c r="G103" t="s">
        <v>48</v>
      </c>
      <c r="H103" s="1"/>
      <c r="I103" s="2"/>
      <c r="K103">
        <v>1</v>
      </c>
      <c r="L103">
        <v>2</v>
      </c>
    </row>
    <row r="104" spans="1:12" hidden="1" x14ac:dyDescent="0.35">
      <c r="A104" s="2">
        <v>103</v>
      </c>
      <c r="B104" t="s">
        <v>390</v>
      </c>
      <c r="C104" s="20">
        <v>45886</v>
      </c>
      <c r="D104" s="20">
        <v>45892</v>
      </c>
      <c r="E104" s="20">
        <v>45795</v>
      </c>
      <c r="F104" t="s">
        <v>191</v>
      </c>
      <c r="G104" t="s">
        <v>48</v>
      </c>
      <c r="H104" s="1"/>
      <c r="I104" s="2" t="s">
        <v>89</v>
      </c>
      <c r="K104">
        <v>1</v>
      </c>
      <c r="L104">
        <v>2</v>
      </c>
    </row>
    <row r="105" spans="1:12" hidden="1" x14ac:dyDescent="0.35">
      <c r="A105" s="2">
        <v>104</v>
      </c>
      <c r="B105" t="s">
        <v>389</v>
      </c>
      <c r="C105" s="20">
        <v>45830</v>
      </c>
      <c r="D105" s="20">
        <v>45836</v>
      </c>
      <c r="E105" s="20">
        <v>45795</v>
      </c>
      <c r="F105" t="s">
        <v>170</v>
      </c>
      <c r="G105" t="s">
        <v>48</v>
      </c>
      <c r="H105" s="1"/>
      <c r="I105" s="2"/>
      <c r="K105">
        <v>1</v>
      </c>
      <c r="L105">
        <v>2</v>
      </c>
    </row>
    <row r="106" spans="1:12" hidden="1" x14ac:dyDescent="0.35">
      <c r="A106" s="2">
        <v>105</v>
      </c>
      <c r="B106" t="s">
        <v>388</v>
      </c>
      <c r="C106" s="20">
        <v>45926</v>
      </c>
      <c r="D106" s="20">
        <v>45930</v>
      </c>
      <c r="E106" s="20">
        <v>45797</v>
      </c>
      <c r="F106" t="s">
        <v>83</v>
      </c>
      <c r="G106" t="s">
        <v>48</v>
      </c>
      <c r="H106" s="1"/>
      <c r="I106" s="2"/>
      <c r="K106">
        <v>2</v>
      </c>
      <c r="L106">
        <v>2</v>
      </c>
    </row>
    <row r="107" spans="1:12" hidden="1" x14ac:dyDescent="0.35">
      <c r="A107" s="2">
        <v>106</v>
      </c>
      <c r="B107" t="s">
        <v>386</v>
      </c>
      <c r="C107" s="20">
        <v>45831</v>
      </c>
      <c r="D107" s="20">
        <v>45834</v>
      </c>
      <c r="E107" s="20">
        <v>45799</v>
      </c>
      <c r="F107" t="s">
        <v>387</v>
      </c>
      <c r="G107" t="s">
        <v>48</v>
      </c>
      <c r="H107" s="1"/>
      <c r="I107" s="2"/>
      <c r="K107">
        <v>1</v>
      </c>
      <c r="L107">
        <v>1</v>
      </c>
    </row>
    <row r="108" spans="1:12" hidden="1" x14ac:dyDescent="0.35">
      <c r="A108" s="2">
        <v>107</v>
      </c>
      <c r="B108" t="s">
        <v>405</v>
      </c>
      <c r="C108" s="20">
        <v>45807</v>
      </c>
      <c r="D108" s="20">
        <v>45809</v>
      </c>
      <c r="E108" s="20">
        <v>45799</v>
      </c>
      <c r="F108" t="s">
        <v>101</v>
      </c>
      <c r="G108" t="s">
        <v>48</v>
      </c>
      <c r="H108" s="1"/>
      <c r="I108" s="2"/>
      <c r="K108">
        <v>1</v>
      </c>
      <c r="L108">
        <v>1</v>
      </c>
    </row>
    <row r="109" spans="1:12" hidden="1" x14ac:dyDescent="0.35">
      <c r="A109" s="2">
        <v>108</v>
      </c>
      <c r="B109" t="s">
        <v>402</v>
      </c>
      <c r="C109" s="20">
        <v>45901</v>
      </c>
      <c r="D109" s="20">
        <v>45904</v>
      </c>
      <c r="E109" s="20">
        <v>45810</v>
      </c>
      <c r="F109" t="s">
        <v>101</v>
      </c>
      <c r="G109" t="s">
        <v>66</v>
      </c>
      <c r="H109" s="1"/>
      <c r="I109" s="2"/>
      <c r="K109">
        <v>1</v>
      </c>
      <c r="L109">
        <v>2</v>
      </c>
    </row>
    <row r="110" spans="1:12" hidden="1" x14ac:dyDescent="0.35">
      <c r="A110" s="2">
        <v>109</v>
      </c>
      <c r="B110" t="s">
        <v>401</v>
      </c>
      <c r="C110" s="20">
        <v>45894</v>
      </c>
      <c r="D110" s="20">
        <v>45896</v>
      </c>
      <c r="E110" s="20">
        <v>45815</v>
      </c>
      <c r="F110" t="s">
        <v>83</v>
      </c>
      <c r="G110" t="s">
        <v>318</v>
      </c>
      <c r="H110" s="1"/>
      <c r="I110" s="2"/>
    </row>
    <row r="111" spans="1:12" hidden="1" x14ac:dyDescent="0.35">
      <c r="A111" s="2">
        <v>110</v>
      </c>
      <c r="B111" t="s">
        <v>400</v>
      </c>
      <c r="C111" s="20">
        <v>45909</v>
      </c>
      <c r="D111" s="20">
        <v>45911</v>
      </c>
      <c r="E111" s="20">
        <v>45817</v>
      </c>
      <c r="F111" t="s">
        <v>170</v>
      </c>
      <c r="G111" t="s">
        <v>66</v>
      </c>
      <c r="H111" s="1"/>
      <c r="I111" s="2"/>
    </row>
    <row r="112" spans="1:12" x14ac:dyDescent="0.35">
      <c r="A112" s="2">
        <v>58</v>
      </c>
      <c r="B112" t="s">
        <v>303</v>
      </c>
      <c r="C112" s="20">
        <v>45904</v>
      </c>
      <c r="D112" s="20">
        <v>45908</v>
      </c>
      <c r="E112" s="20">
        <v>45714</v>
      </c>
      <c r="F112" t="s">
        <v>83</v>
      </c>
      <c r="G112" s="2" t="s">
        <v>6</v>
      </c>
      <c r="H112" s="1"/>
      <c r="I112" s="2"/>
      <c r="J112">
        <v>10</v>
      </c>
      <c r="K112">
        <v>1</v>
      </c>
      <c r="L112">
        <v>2</v>
      </c>
    </row>
    <row r="113" spans="1:12" hidden="1" x14ac:dyDescent="0.35">
      <c r="A113" s="2">
        <v>112</v>
      </c>
      <c r="B113" t="s">
        <v>397</v>
      </c>
      <c r="C113" s="20">
        <v>45892</v>
      </c>
      <c r="D113" s="20">
        <v>45895</v>
      </c>
      <c r="E113" s="20">
        <v>45821</v>
      </c>
      <c r="F113" t="s">
        <v>101</v>
      </c>
      <c r="G113" t="s">
        <v>48</v>
      </c>
      <c r="H113" s="1" t="s">
        <v>368</v>
      </c>
      <c r="I113" s="2" t="s">
        <v>89</v>
      </c>
      <c r="K113">
        <v>1</v>
      </c>
      <c r="L113">
        <v>2</v>
      </c>
    </row>
    <row r="114" spans="1:12" x14ac:dyDescent="0.35">
      <c r="A114" s="2">
        <v>88</v>
      </c>
      <c r="B114" t="s">
        <v>342</v>
      </c>
      <c r="C114" s="20">
        <v>45907</v>
      </c>
      <c r="D114" s="20">
        <v>45912</v>
      </c>
      <c r="E114" s="20">
        <v>45771</v>
      </c>
      <c r="F114" t="s">
        <v>83</v>
      </c>
      <c r="G114" s="2" t="s">
        <v>6</v>
      </c>
      <c r="H114" s="1"/>
      <c r="I114" s="2" t="s">
        <v>89</v>
      </c>
      <c r="J114">
        <v>10</v>
      </c>
      <c r="K114">
        <v>1</v>
      </c>
      <c r="L114">
        <v>2</v>
      </c>
    </row>
    <row r="115" spans="1:12" hidden="1" x14ac:dyDescent="0.35">
      <c r="A115" s="2">
        <v>114</v>
      </c>
      <c r="B115" t="s">
        <v>403</v>
      </c>
      <c r="C115" s="20">
        <v>45887</v>
      </c>
      <c r="D115" s="20">
        <v>45892</v>
      </c>
      <c r="E115" s="20">
        <v>45811</v>
      </c>
      <c r="F115" t="s">
        <v>83</v>
      </c>
      <c r="G115" t="s">
        <v>48</v>
      </c>
      <c r="H115" s="1"/>
      <c r="I115" s="2"/>
      <c r="K115">
        <v>1</v>
      </c>
      <c r="L115">
        <v>1</v>
      </c>
    </row>
    <row r="116" spans="1:12" x14ac:dyDescent="0.35">
      <c r="A116" s="2">
        <v>113</v>
      </c>
      <c r="B116" t="s">
        <v>49</v>
      </c>
      <c r="C116" s="20">
        <v>45911</v>
      </c>
      <c r="D116" s="20">
        <v>45914</v>
      </c>
      <c r="E116" s="20">
        <v>45826</v>
      </c>
      <c r="F116" t="s">
        <v>83</v>
      </c>
      <c r="G116" s="2" t="s">
        <v>6</v>
      </c>
      <c r="H116" s="1"/>
      <c r="I116" s="2"/>
      <c r="J116">
        <v>10</v>
      </c>
      <c r="K116">
        <v>1</v>
      </c>
      <c r="L116">
        <v>2</v>
      </c>
    </row>
    <row r="117" spans="1:12" x14ac:dyDescent="0.35">
      <c r="A117" s="161">
        <v>32</v>
      </c>
      <c r="B117" t="s">
        <v>142</v>
      </c>
      <c r="C117" s="20">
        <v>45913</v>
      </c>
      <c r="D117" s="20">
        <v>45921</v>
      </c>
      <c r="E117" s="20">
        <v>45669</v>
      </c>
      <c r="F117" t="s">
        <v>83</v>
      </c>
      <c r="G117" s="2" t="s">
        <v>131</v>
      </c>
      <c r="H117" s="1"/>
      <c r="I117" s="2" t="s">
        <v>89</v>
      </c>
      <c r="K117">
        <v>1</v>
      </c>
      <c r="L117">
        <v>2</v>
      </c>
    </row>
    <row r="118" spans="1:12" hidden="1" x14ac:dyDescent="0.35">
      <c r="A118" s="2">
        <v>117</v>
      </c>
      <c r="B118" t="s">
        <v>412</v>
      </c>
      <c r="C118" s="20">
        <v>45870</v>
      </c>
      <c r="D118" s="20">
        <v>45874</v>
      </c>
      <c r="E118" s="20">
        <v>45827</v>
      </c>
      <c r="F118" t="s">
        <v>83</v>
      </c>
      <c r="G118" t="s">
        <v>48</v>
      </c>
      <c r="H118" s="1" t="s">
        <v>370</v>
      </c>
      <c r="I118" s="2" t="s">
        <v>89</v>
      </c>
      <c r="K118">
        <v>1</v>
      </c>
      <c r="L118">
        <v>2</v>
      </c>
    </row>
    <row r="119" spans="1:12" hidden="1" x14ac:dyDescent="0.35">
      <c r="A119" s="2">
        <v>118</v>
      </c>
      <c r="B119" t="s">
        <v>411</v>
      </c>
      <c r="C119" s="20">
        <v>45887</v>
      </c>
      <c r="D119" s="20">
        <v>45891</v>
      </c>
      <c r="E119" s="20">
        <v>45829</v>
      </c>
      <c r="F119" t="s">
        <v>44</v>
      </c>
      <c r="G119" t="s">
        <v>48</v>
      </c>
      <c r="H119" s="1"/>
      <c r="I119" s="2"/>
      <c r="K119">
        <v>1</v>
      </c>
      <c r="L119">
        <v>2</v>
      </c>
    </row>
    <row r="120" spans="1:12" hidden="1" x14ac:dyDescent="0.35">
      <c r="A120" s="2">
        <v>119</v>
      </c>
      <c r="B120" t="s">
        <v>409</v>
      </c>
      <c r="C120" s="20">
        <v>45855</v>
      </c>
      <c r="D120" s="20">
        <v>45861</v>
      </c>
      <c r="E120" s="20">
        <v>45830</v>
      </c>
      <c r="F120" t="s">
        <v>83</v>
      </c>
      <c r="G120" t="s">
        <v>48</v>
      </c>
      <c r="H120" s="1"/>
      <c r="I120" s="2" t="s">
        <v>89</v>
      </c>
      <c r="K120">
        <v>1</v>
      </c>
      <c r="L120">
        <v>2</v>
      </c>
    </row>
    <row r="121" spans="1:12" hidden="1" x14ac:dyDescent="0.35">
      <c r="A121" s="2">
        <v>120</v>
      </c>
      <c r="B121" t="s">
        <v>425</v>
      </c>
      <c r="C121" s="20">
        <v>45838</v>
      </c>
      <c r="D121" s="20">
        <v>45840</v>
      </c>
      <c r="E121" s="20">
        <v>45834</v>
      </c>
      <c r="F121" t="s">
        <v>101</v>
      </c>
      <c r="G121" t="s">
        <v>48</v>
      </c>
      <c r="H121" s="1"/>
      <c r="I121" s="2" t="s">
        <v>89</v>
      </c>
      <c r="K121">
        <v>1</v>
      </c>
      <c r="L121">
        <v>2</v>
      </c>
    </row>
    <row r="122" spans="1:12" hidden="1" x14ac:dyDescent="0.35">
      <c r="A122" s="2">
        <v>121</v>
      </c>
      <c r="B122" t="s">
        <v>424</v>
      </c>
      <c r="C122" s="20">
        <v>45886</v>
      </c>
      <c r="D122" s="20">
        <v>45890</v>
      </c>
      <c r="E122" s="20">
        <v>45836</v>
      </c>
      <c r="F122" t="s">
        <v>83</v>
      </c>
      <c r="G122" t="s">
        <v>48</v>
      </c>
      <c r="H122" s="1" t="s">
        <v>370</v>
      </c>
      <c r="I122" s="2"/>
      <c r="K122">
        <v>1</v>
      </c>
      <c r="L122">
        <v>2</v>
      </c>
    </row>
    <row r="123" spans="1:12" hidden="1" x14ac:dyDescent="0.35">
      <c r="A123" s="2">
        <v>122</v>
      </c>
      <c r="B123" t="s">
        <v>436</v>
      </c>
      <c r="C123" s="20">
        <v>45905</v>
      </c>
      <c r="D123" s="20">
        <v>45907</v>
      </c>
      <c r="E123" s="20">
        <v>45839</v>
      </c>
      <c r="F123" t="s">
        <v>83</v>
      </c>
      <c r="G123" t="s">
        <v>48</v>
      </c>
      <c r="H123" s="1"/>
      <c r="I123" s="2"/>
      <c r="K123">
        <v>1</v>
      </c>
      <c r="L123">
        <v>2</v>
      </c>
    </row>
    <row r="124" spans="1:12" x14ac:dyDescent="0.35">
      <c r="A124" s="2">
        <v>116</v>
      </c>
      <c r="B124" t="s">
        <v>413</v>
      </c>
      <c r="C124" s="20">
        <v>45915</v>
      </c>
      <c r="D124" s="20">
        <v>45918</v>
      </c>
      <c r="E124" s="20">
        <v>45826</v>
      </c>
      <c r="F124" t="s">
        <v>83</v>
      </c>
      <c r="G124" s="2" t="s">
        <v>6</v>
      </c>
      <c r="H124" s="1"/>
      <c r="I124" s="2"/>
      <c r="J124">
        <v>10</v>
      </c>
      <c r="K124">
        <v>1</v>
      </c>
      <c r="L124">
        <v>2</v>
      </c>
    </row>
    <row r="125" spans="1:12" hidden="1" x14ac:dyDescent="0.35">
      <c r="A125" s="2">
        <v>124</v>
      </c>
      <c r="B125" t="s">
        <v>432</v>
      </c>
      <c r="C125" s="20">
        <v>45912</v>
      </c>
      <c r="D125" s="20">
        <v>45914</v>
      </c>
      <c r="E125" s="20">
        <v>45842</v>
      </c>
      <c r="F125" t="s">
        <v>83</v>
      </c>
      <c r="G125" t="s">
        <v>48</v>
      </c>
      <c r="H125" s="1"/>
      <c r="I125" s="2"/>
      <c r="K125">
        <v>2</v>
      </c>
      <c r="L125">
        <v>2</v>
      </c>
    </row>
    <row r="126" spans="1:12" hidden="1" x14ac:dyDescent="0.35">
      <c r="A126" s="2">
        <v>125</v>
      </c>
      <c r="B126" t="s">
        <v>430</v>
      </c>
      <c r="C126" s="20">
        <v>45891</v>
      </c>
      <c r="D126" s="20">
        <v>45893</v>
      </c>
      <c r="E126" s="20">
        <v>45843</v>
      </c>
      <c r="F126" t="s">
        <v>83</v>
      </c>
      <c r="G126" t="s">
        <v>48</v>
      </c>
      <c r="H126" s="1" t="s">
        <v>431</v>
      </c>
      <c r="I126" s="2"/>
      <c r="K126">
        <v>1</v>
      </c>
      <c r="L126">
        <v>2</v>
      </c>
    </row>
    <row r="127" spans="1:12" x14ac:dyDescent="0.35">
      <c r="A127" s="2">
        <v>123</v>
      </c>
      <c r="B127" t="s">
        <v>433</v>
      </c>
      <c r="C127" s="20">
        <v>45918</v>
      </c>
      <c r="D127" s="20">
        <v>45921</v>
      </c>
      <c r="E127" s="20">
        <v>45841</v>
      </c>
      <c r="F127" t="s">
        <v>83</v>
      </c>
      <c r="G127" s="2" t="s">
        <v>6</v>
      </c>
      <c r="H127" s="1"/>
      <c r="I127" s="2"/>
      <c r="J127">
        <v>5</v>
      </c>
      <c r="K127">
        <v>1</v>
      </c>
      <c r="L127">
        <v>2</v>
      </c>
    </row>
    <row r="128" spans="1:12" hidden="1" x14ac:dyDescent="0.35">
      <c r="A128" s="2">
        <v>127</v>
      </c>
      <c r="B128" t="s">
        <v>440</v>
      </c>
      <c r="C128" s="20">
        <v>45879</v>
      </c>
      <c r="D128" s="20">
        <v>45882</v>
      </c>
      <c r="E128" s="20">
        <v>45845</v>
      </c>
      <c r="F128" t="s">
        <v>101</v>
      </c>
      <c r="G128" t="s">
        <v>48</v>
      </c>
      <c r="H128" s="1"/>
      <c r="I128" s="2"/>
      <c r="K128">
        <v>2</v>
      </c>
      <c r="L128">
        <v>4</v>
      </c>
    </row>
    <row r="129" spans="1:12" hidden="1" x14ac:dyDescent="0.35">
      <c r="A129" s="2">
        <v>128</v>
      </c>
      <c r="B129" t="s">
        <v>439</v>
      </c>
      <c r="C129" s="20">
        <v>45895</v>
      </c>
      <c r="D129" s="20">
        <v>45897</v>
      </c>
      <c r="E129" s="20">
        <v>45846</v>
      </c>
      <c r="F129" t="s">
        <v>44</v>
      </c>
      <c r="G129" t="s">
        <v>48</v>
      </c>
      <c r="H129" s="1"/>
      <c r="I129" s="2"/>
      <c r="K129">
        <v>1</v>
      </c>
      <c r="L129">
        <v>2</v>
      </c>
    </row>
    <row r="130" spans="1:12" hidden="1" x14ac:dyDescent="0.35">
      <c r="A130" s="2">
        <v>129</v>
      </c>
      <c r="B130" t="s">
        <v>438</v>
      </c>
      <c r="C130" s="20">
        <v>45892</v>
      </c>
      <c r="D130" s="20">
        <v>45894</v>
      </c>
      <c r="E130" s="20">
        <v>45850</v>
      </c>
      <c r="F130" t="s">
        <v>322</v>
      </c>
      <c r="G130" t="s">
        <v>48</v>
      </c>
      <c r="H130" s="1"/>
      <c r="I130" s="2"/>
      <c r="K130">
        <v>1</v>
      </c>
      <c r="L130">
        <v>2</v>
      </c>
    </row>
    <row r="131" spans="1:12" hidden="1" x14ac:dyDescent="0.35">
      <c r="A131" s="2">
        <v>130</v>
      </c>
      <c r="B131" t="s">
        <v>446</v>
      </c>
      <c r="C131" s="20">
        <v>45862</v>
      </c>
      <c r="D131" s="20">
        <v>45864</v>
      </c>
      <c r="E131" s="20">
        <v>45851</v>
      </c>
      <c r="F131" t="s">
        <v>83</v>
      </c>
      <c r="G131" t="s">
        <v>48</v>
      </c>
      <c r="H131" s="1" t="s">
        <v>372</v>
      </c>
      <c r="I131" s="2" t="s">
        <v>39</v>
      </c>
      <c r="K131">
        <v>1</v>
      </c>
      <c r="L131">
        <v>2</v>
      </c>
    </row>
    <row r="132" spans="1:12" x14ac:dyDescent="0.35">
      <c r="A132" s="2">
        <v>131</v>
      </c>
      <c r="B132" t="s">
        <v>178</v>
      </c>
      <c r="C132" s="20">
        <v>45925</v>
      </c>
      <c r="D132" s="20">
        <v>45930</v>
      </c>
      <c r="E132" s="20">
        <v>45854</v>
      </c>
      <c r="F132" t="s">
        <v>83</v>
      </c>
      <c r="G132" s="2" t="s">
        <v>6</v>
      </c>
      <c r="H132" s="1"/>
      <c r="I132" s="2"/>
      <c r="J132">
        <v>10</v>
      </c>
      <c r="K132">
        <v>1</v>
      </c>
      <c r="L132">
        <v>1</v>
      </c>
    </row>
    <row r="133" spans="1:12" hidden="1" x14ac:dyDescent="0.35">
      <c r="A133" s="2">
        <v>132</v>
      </c>
      <c r="B133" t="s">
        <v>445</v>
      </c>
      <c r="C133" s="20">
        <v>45874</v>
      </c>
      <c r="D133" s="20">
        <v>45877</v>
      </c>
      <c r="E133" s="20">
        <v>45856</v>
      </c>
      <c r="F133" t="s">
        <v>83</v>
      </c>
      <c r="G133" t="s">
        <v>48</v>
      </c>
      <c r="H133" s="1"/>
      <c r="I133" s="2" t="s">
        <v>39</v>
      </c>
      <c r="K133">
        <v>1</v>
      </c>
      <c r="L133">
        <v>2</v>
      </c>
    </row>
    <row r="134" spans="1:12" hidden="1" x14ac:dyDescent="0.35">
      <c r="A134" s="2">
        <v>133</v>
      </c>
      <c r="B134" t="s">
        <v>443</v>
      </c>
      <c r="C134" s="20">
        <v>45904</v>
      </c>
      <c r="D134" s="20">
        <v>45908</v>
      </c>
      <c r="E134" s="20">
        <v>45857</v>
      </c>
      <c r="F134" t="s">
        <v>101</v>
      </c>
      <c r="G134" t="s">
        <v>48</v>
      </c>
      <c r="H134" s="1" t="s">
        <v>444</v>
      </c>
      <c r="I134" s="2" t="s">
        <v>39</v>
      </c>
      <c r="K134">
        <v>1</v>
      </c>
      <c r="L134">
        <v>2</v>
      </c>
    </row>
    <row r="135" spans="1:12" hidden="1" x14ac:dyDescent="0.35">
      <c r="A135" s="2">
        <v>134</v>
      </c>
      <c r="B135" t="s">
        <v>449</v>
      </c>
      <c r="C135" s="20">
        <v>45865</v>
      </c>
      <c r="D135" s="20">
        <v>45867</v>
      </c>
      <c r="E135" s="20">
        <v>45859</v>
      </c>
      <c r="F135" t="s">
        <v>450</v>
      </c>
      <c r="G135" t="s">
        <v>48</v>
      </c>
      <c r="H135" s="1"/>
      <c r="I135" s="2" t="s">
        <v>72</v>
      </c>
      <c r="K135">
        <v>1</v>
      </c>
      <c r="L135">
        <v>2</v>
      </c>
    </row>
    <row r="136" spans="1:12" hidden="1" x14ac:dyDescent="0.35">
      <c r="A136" s="2">
        <v>135</v>
      </c>
      <c r="B136" t="s">
        <v>441</v>
      </c>
      <c r="C136" s="20">
        <v>45891</v>
      </c>
      <c r="D136" s="20">
        <v>45893</v>
      </c>
      <c r="E136" s="20">
        <v>45860</v>
      </c>
      <c r="F136" t="s">
        <v>83</v>
      </c>
      <c r="G136" t="s">
        <v>48</v>
      </c>
      <c r="H136" s="1" t="s">
        <v>442</v>
      </c>
      <c r="I136" s="2"/>
      <c r="K136">
        <v>1</v>
      </c>
      <c r="L136">
        <v>2</v>
      </c>
    </row>
  </sheetData>
  <autoFilter ref="A1:L136" xr:uid="{E74FC8A6-9140-4694-97B3-13CDB3E7C363}">
    <filterColumn colId="6">
      <filters>
        <filter val="web"/>
      </filters>
    </filterColumn>
    <sortState xmlns:xlrd2="http://schemas.microsoft.com/office/spreadsheetml/2017/richdata2" ref="A4:L132">
      <sortCondition ref="C2:C136"/>
    </sortState>
  </autoFilter>
  <sortState xmlns:xlrd2="http://schemas.microsoft.com/office/spreadsheetml/2017/richdata2" ref="A2:L132">
    <sortCondition ref="C2:C132"/>
  </sortState>
  <pageMargins left="0.7" right="0.7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6"/>
  <sheetViews>
    <sheetView workbookViewId="0">
      <pane ySplit="1" topLeftCell="A128" activePane="bottomLeft" state="frozen"/>
      <selection pane="bottomLeft" activeCell="T134" sqref="T134"/>
    </sheetView>
  </sheetViews>
  <sheetFormatPr defaultRowHeight="14.5" x14ac:dyDescent="0.35"/>
  <cols>
    <col min="1" max="1" width="6.54296875" style="2" bestFit="1" customWidth="1"/>
    <col min="2" max="2" width="21.08984375" bestFit="1" customWidth="1"/>
    <col min="3" max="5" width="10.08984375" style="20" bestFit="1" customWidth="1"/>
    <col min="6" max="6" width="3.54296875" bestFit="1" customWidth="1"/>
    <col min="7" max="7" width="5.453125" bestFit="1" customWidth="1"/>
    <col min="8" max="8" width="8.54296875" style="1" customWidth="1"/>
    <col min="9" max="9" width="8.54296875" style="2" customWidth="1"/>
    <col min="13" max="13" width="24.453125" bestFit="1" customWidth="1"/>
    <col min="14" max="14" width="15.54296875" style="148" customWidth="1"/>
    <col min="15" max="15" width="16.1796875" bestFit="1" customWidth="1"/>
    <col min="16" max="16" width="8.54296875" style="2"/>
    <col min="17" max="17" width="8.54296875" style="2" customWidth="1"/>
    <col min="18" max="18" width="12.54296875" style="6" bestFit="1" customWidth="1"/>
    <col min="20" max="20" width="15.54296875" customWidth="1"/>
  </cols>
  <sheetData>
    <row r="1" spans="1:20" ht="20.149999999999999" customHeight="1" x14ac:dyDescent="0.35">
      <c r="A1" s="3" t="s">
        <v>0</v>
      </c>
      <c r="B1" s="3" t="s">
        <v>1</v>
      </c>
      <c r="C1" s="99" t="s">
        <v>53</v>
      </c>
      <c r="D1" s="99" t="s">
        <v>54</v>
      </c>
      <c r="E1" s="99" t="s">
        <v>55</v>
      </c>
      <c r="F1" s="3" t="s">
        <v>56</v>
      </c>
      <c r="G1" s="3" t="s">
        <v>6</v>
      </c>
      <c r="H1" s="4" t="s">
        <v>7</v>
      </c>
      <c r="I1" s="3" t="s">
        <v>57</v>
      </c>
      <c r="J1" s="3" t="s">
        <v>9</v>
      </c>
      <c r="K1" s="3" t="s">
        <v>58</v>
      </c>
      <c r="L1" s="3" t="s">
        <v>59</v>
      </c>
      <c r="M1" s="3" t="s">
        <v>60</v>
      </c>
      <c r="N1" s="145" t="s">
        <v>61</v>
      </c>
      <c r="O1" s="3" t="s">
        <v>62</v>
      </c>
      <c r="P1" s="3" t="s">
        <v>45</v>
      </c>
      <c r="Q1" s="3" t="s">
        <v>63</v>
      </c>
      <c r="R1" s="97" t="s">
        <v>64</v>
      </c>
      <c r="S1" s="3" t="s">
        <v>18</v>
      </c>
      <c r="T1" s="3" t="s">
        <v>65</v>
      </c>
    </row>
    <row r="2" spans="1:20" x14ac:dyDescent="0.35">
      <c r="A2" s="159">
        <v>1</v>
      </c>
      <c r="B2" s="101" t="s">
        <v>19</v>
      </c>
      <c r="C2" s="104">
        <v>45805</v>
      </c>
      <c r="D2" s="104">
        <v>45809</v>
      </c>
      <c r="E2" s="104">
        <v>45433</v>
      </c>
      <c r="F2" s="101" t="s">
        <v>20</v>
      </c>
      <c r="G2" s="101" t="s">
        <v>66</v>
      </c>
      <c r="H2" s="101"/>
      <c r="I2" s="123"/>
      <c r="J2" s="101">
        <v>10</v>
      </c>
      <c r="K2" s="101">
        <v>1</v>
      </c>
      <c r="L2" s="101">
        <v>2</v>
      </c>
      <c r="M2" s="101" t="s">
        <v>21</v>
      </c>
      <c r="N2" s="146"/>
      <c r="O2" s="101" t="s">
        <v>22</v>
      </c>
      <c r="P2" s="123" t="s">
        <v>23</v>
      </c>
      <c r="Q2" s="123" t="s">
        <v>24</v>
      </c>
      <c r="R2" s="101"/>
      <c r="S2" s="105" t="s">
        <v>23</v>
      </c>
    </row>
    <row r="3" spans="1:20" x14ac:dyDescent="0.35">
      <c r="A3" s="157">
        <v>2</v>
      </c>
      <c r="B3" s="103" t="s">
        <v>25</v>
      </c>
      <c r="C3" s="106">
        <v>45776</v>
      </c>
      <c r="D3" s="106">
        <v>45778</v>
      </c>
      <c r="E3" s="106">
        <v>45499</v>
      </c>
      <c r="F3" s="103" t="s">
        <v>20</v>
      </c>
      <c r="G3" s="103" t="s">
        <v>66</v>
      </c>
      <c r="H3" s="103"/>
      <c r="I3" s="124"/>
      <c r="J3" s="103">
        <v>10</v>
      </c>
      <c r="K3" s="103">
        <v>2</v>
      </c>
      <c r="L3" s="103">
        <v>4</v>
      </c>
      <c r="M3" s="103" t="s">
        <v>27</v>
      </c>
      <c r="N3" s="147"/>
      <c r="O3" s="103"/>
      <c r="P3" s="124" t="s">
        <v>23</v>
      </c>
      <c r="Q3" s="124" t="s">
        <v>24</v>
      </c>
      <c r="R3" s="103"/>
      <c r="S3" s="107" t="s">
        <v>24</v>
      </c>
    </row>
    <row r="4" spans="1:20" x14ac:dyDescent="0.35">
      <c r="A4" s="159">
        <v>3</v>
      </c>
      <c r="B4" s="101" t="s">
        <v>28</v>
      </c>
      <c r="C4" s="104">
        <v>45813</v>
      </c>
      <c r="D4" s="104">
        <v>45817</v>
      </c>
      <c r="E4" s="104">
        <v>45515</v>
      </c>
      <c r="F4" s="101" t="s">
        <v>20</v>
      </c>
      <c r="G4" s="101" t="s">
        <v>6</v>
      </c>
      <c r="H4" s="101"/>
      <c r="I4" s="123"/>
      <c r="J4" s="101">
        <v>10</v>
      </c>
      <c r="K4" s="101">
        <v>2</v>
      </c>
      <c r="L4" s="101">
        <v>5</v>
      </c>
      <c r="M4" s="101" t="s">
        <v>29</v>
      </c>
      <c r="N4" s="146"/>
      <c r="O4" s="101"/>
      <c r="P4" s="123" t="s">
        <v>23</v>
      </c>
      <c r="Q4" s="123" t="s">
        <v>24</v>
      </c>
      <c r="R4" s="101"/>
      <c r="S4" s="105" t="s">
        <v>24</v>
      </c>
      <c r="T4" s="121" t="s">
        <v>67</v>
      </c>
    </row>
    <row r="5" spans="1:20" x14ac:dyDescent="0.35">
      <c r="A5" s="157">
        <v>4</v>
      </c>
      <c r="B5" s="103" t="s">
        <v>68</v>
      </c>
      <c r="C5" s="106">
        <v>45850</v>
      </c>
      <c r="D5" s="106">
        <v>45864</v>
      </c>
      <c r="E5" s="106">
        <v>45612</v>
      </c>
      <c r="F5" s="103" t="s">
        <v>44</v>
      </c>
      <c r="G5" s="103" t="s">
        <v>6</v>
      </c>
      <c r="H5" s="103"/>
      <c r="I5" s="124" t="s">
        <v>39</v>
      </c>
      <c r="J5" s="103">
        <v>10</v>
      </c>
      <c r="K5" s="103">
        <v>1</v>
      </c>
      <c r="L5" s="103">
        <v>2</v>
      </c>
      <c r="M5" s="103" t="s">
        <v>69</v>
      </c>
      <c r="N5" s="147" t="s">
        <v>509</v>
      </c>
      <c r="O5" s="103" t="s">
        <v>70</v>
      </c>
      <c r="P5" s="124" t="s">
        <v>23</v>
      </c>
      <c r="Q5" s="124" t="s">
        <v>23</v>
      </c>
      <c r="R5" s="122">
        <v>13230</v>
      </c>
      <c r="S5" s="107" t="s">
        <v>51</v>
      </c>
    </row>
    <row r="6" spans="1:20" x14ac:dyDescent="0.35">
      <c r="A6" s="159">
        <v>5</v>
      </c>
      <c r="B6" s="101" t="s">
        <v>71</v>
      </c>
      <c r="C6" s="104">
        <v>45792</v>
      </c>
      <c r="D6" s="104">
        <v>45799</v>
      </c>
      <c r="E6" s="104">
        <v>45610</v>
      </c>
      <c r="F6" s="101" t="s">
        <v>44</v>
      </c>
      <c r="G6" s="101" t="s">
        <v>6</v>
      </c>
      <c r="H6" s="101"/>
      <c r="I6" s="123" t="s">
        <v>72</v>
      </c>
      <c r="J6" s="101">
        <v>10</v>
      </c>
      <c r="K6" s="101">
        <v>1</v>
      </c>
      <c r="L6" s="101">
        <v>2</v>
      </c>
      <c r="M6" s="101" t="s">
        <v>73</v>
      </c>
      <c r="N6" s="146">
        <v>49407112141</v>
      </c>
      <c r="O6" s="101" t="s">
        <v>74</v>
      </c>
      <c r="P6" s="123" t="s">
        <v>23</v>
      </c>
      <c r="Q6" s="123" t="s">
        <v>24</v>
      </c>
      <c r="R6" s="122">
        <v>8136</v>
      </c>
      <c r="S6" s="105" t="s">
        <v>24</v>
      </c>
    </row>
    <row r="7" spans="1:20" x14ac:dyDescent="0.35">
      <c r="A7" s="159">
        <v>6</v>
      </c>
      <c r="B7" s="116" t="s">
        <v>75</v>
      </c>
      <c r="C7" s="119">
        <v>45873</v>
      </c>
      <c r="D7" s="119">
        <v>45879</v>
      </c>
      <c r="E7" s="119">
        <v>45592</v>
      </c>
      <c r="F7" s="116" t="s">
        <v>23</v>
      </c>
      <c r="G7" s="2" t="s">
        <v>6</v>
      </c>
      <c r="H7" s="2"/>
      <c r="J7" s="118">
        <v>10</v>
      </c>
      <c r="K7" s="118">
        <v>1</v>
      </c>
      <c r="L7" s="118">
        <v>2</v>
      </c>
      <c r="M7" s="120" t="s">
        <v>76</v>
      </c>
      <c r="N7" s="148" t="s">
        <v>506</v>
      </c>
      <c r="O7" s="2" t="s">
        <v>77</v>
      </c>
      <c r="R7" s="98">
        <v>5670</v>
      </c>
      <c r="S7" s="2"/>
      <c r="T7" t="s">
        <v>78</v>
      </c>
    </row>
    <row r="8" spans="1:20" x14ac:dyDescent="0.35">
      <c r="A8" s="157">
        <v>7</v>
      </c>
      <c r="B8" s="116" t="s">
        <v>79</v>
      </c>
      <c r="C8" s="119">
        <v>45873</v>
      </c>
      <c r="D8" s="119">
        <v>45879</v>
      </c>
      <c r="E8" s="119">
        <v>45592</v>
      </c>
      <c r="F8" s="116" t="s">
        <v>23</v>
      </c>
      <c r="G8" s="2" t="s">
        <v>6</v>
      </c>
      <c r="H8" s="2"/>
      <c r="I8" s="2" t="s">
        <v>72</v>
      </c>
      <c r="J8" s="118">
        <v>10</v>
      </c>
      <c r="K8" s="118">
        <v>1</v>
      </c>
      <c r="L8" s="118">
        <v>2</v>
      </c>
      <c r="M8" s="117" t="s">
        <v>508</v>
      </c>
      <c r="N8" s="148" t="s">
        <v>507</v>
      </c>
      <c r="O8" s="2" t="s">
        <v>80</v>
      </c>
      <c r="Q8" s="2" t="s">
        <v>23</v>
      </c>
      <c r="R8" s="98">
        <v>5670</v>
      </c>
      <c r="S8" s="2"/>
      <c r="T8" t="s">
        <v>81</v>
      </c>
    </row>
    <row r="9" spans="1:20" x14ac:dyDescent="0.35">
      <c r="A9" s="159">
        <v>8</v>
      </c>
      <c r="B9" s="116" t="s">
        <v>82</v>
      </c>
      <c r="C9" s="119">
        <v>45841</v>
      </c>
      <c r="D9" s="119">
        <v>45848</v>
      </c>
      <c r="E9" s="119">
        <v>45575</v>
      </c>
      <c r="F9" s="116" t="s">
        <v>83</v>
      </c>
      <c r="G9" s="2" t="s">
        <v>6</v>
      </c>
      <c r="H9" s="2"/>
      <c r="J9" s="118">
        <v>10</v>
      </c>
      <c r="K9" s="118">
        <v>1</v>
      </c>
      <c r="L9" s="118">
        <v>2</v>
      </c>
      <c r="M9" s="120" t="s">
        <v>84</v>
      </c>
      <c r="N9" s="148" t="s">
        <v>459</v>
      </c>
      <c r="O9" s="2"/>
      <c r="Q9" s="2" t="s">
        <v>24</v>
      </c>
      <c r="R9" s="98">
        <v>7975</v>
      </c>
      <c r="S9" s="2"/>
      <c r="T9" t="s">
        <v>85</v>
      </c>
    </row>
    <row r="10" spans="1:20" x14ac:dyDescent="0.35">
      <c r="A10" s="159">
        <v>9</v>
      </c>
      <c r="B10" s="116" t="s">
        <v>460</v>
      </c>
      <c r="C10" s="119">
        <v>45842</v>
      </c>
      <c r="D10" s="119">
        <v>45846</v>
      </c>
      <c r="E10" s="119">
        <v>45575</v>
      </c>
      <c r="F10" s="116" t="s">
        <v>83</v>
      </c>
      <c r="G10" s="2" t="s">
        <v>6</v>
      </c>
      <c r="H10" s="2"/>
      <c r="J10" s="118">
        <v>10</v>
      </c>
      <c r="K10" s="118">
        <v>1</v>
      </c>
      <c r="L10" s="118">
        <v>2</v>
      </c>
      <c r="M10" s="120" t="s">
        <v>87</v>
      </c>
      <c r="N10" s="148" t="s">
        <v>461</v>
      </c>
      <c r="O10" s="2"/>
      <c r="Q10" s="2" t="s">
        <v>24</v>
      </c>
      <c r="R10" s="98">
        <v>4500</v>
      </c>
      <c r="S10" s="116" t="s">
        <v>24</v>
      </c>
    </row>
    <row r="11" spans="1:20" x14ac:dyDescent="0.35">
      <c r="A11" s="157">
        <v>10</v>
      </c>
      <c r="B11" s="116" t="s">
        <v>88</v>
      </c>
      <c r="C11" s="119">
        <v>45848</v>
      </c>
      <c r="D11" s="119">
        <v>45855</v>
      </c>
      <c r="E11" s="119">
        <v>45565</v>
      </c>
      <c r="F11" s="116" t="s">
        <v>83</v>
      </c>
      <c r="G11" s="2" t="s">
        <v>6</v>
      </c>
      <c r="H11" s="2"/>
      <c r="I11" s="2" t="s">
        <v>89</v>
      </c>
      <c r="J11" s="118">
        <v>10</v>
      </c>
      <c r="K11" s="118">
        <v>1</v>
      </c>
      <c r="L11" s="118">
        <v>2</v>
      </c>
      <c r="M11" s="117" t="s">
        <v>90</v>
      </c>
      <c r="N11" s="148" t="s">
        <v>454</v>
      </c>
      <c r="O11" s="2" t="s">
        <v>91</v>
      </c>
      <c r="Q11" s="2" t="s">
        <v>24</v>
      </c>
      <c r="R11" s="98">
        <v>7875</v>
      </c>
      <c r="S11" s="116" t="s">
        <v>24</v>
      </c>
    </row>
    <row r="12" spans="1:20" x14ac:dyDescent="0.35">
      <c r="A12" s="159">
        <v>11</v>
      </c>
      <c r="B12" s="116" t="s">
        <v>92</v>
      </c>
      <c r="C12" s="20">
        <v>45823</v>
      </c>
      <c r="D12" s="20">
        <v>45830</v>
      </c>
      <c r="E12" s="20">
        <v>45552</v>
      </c>
      <c r="F12" s="116" t="s">
        <v>44</v>
      </c>
      <c r="G12" s="2" t="s">
        <v>6</v>
      </c>
      <c r="H12" s="2"/>
      <c r="I12" s="2" t="s">
        <v>89</v>
      </c>
      <c r="J12" s="118">
        <v>10</v>
      </c>
      <c r="K12" s="118">
        <v>1</v>
      </c>
      <c r="L12" s="118">
        <v>2</v>
      </c>
      <c r="M12" s="120" t="s">
        <v>93</v>
      </c>
      <c r="N12" s="148">
        <v>49015170037134</v>
      </c>
      <c r="O12" s="2" t="s">
        <v>94</v>
      </c>
      <c r="Q12" s="2" t="s">
        <v>24</v>
      </c>
      <c r="R12" s="98">
        <v>7719</v>
      </c>
      <c r="S12" s="2"/>
    </row>
    <row r="13" spans="1:20" x14ac:dyDescent="0.35">
      <c r="A13" s="159">
        <v>12</v>
      </c>
      <c r="B13" s="116" t="s">
        <v>19</v>
      </c>
      <c r="C13" s="119">
        <v>45791</v>
      </c>
      <c r="D13" s="119">
        <v>45795</v>
      </c>
      <c r="E13" s="119">
        <v>45669</v>
      </c>
      <c r="F13" s="116" t="s">
        <v>83</v>
      </c>
      <c r="G13" s="2" t="s">
        <v>6</v>
      </c>
      <c r="H13" s="2"/>
      <c r="I13" s="2" t="s">
        <v>89</v>
      </c>
      <c r="J13" s="118">
        <v>10</v>
      </c>
      <c r="K13" s="118">
        <v>1</v>
      </c>
      <c r="L13" s="118">
        <v>2</v>
      </c>
      <c r="M13" s="117" t="s">
        <v>95</v>
      </c>
      <c r="O13" s="2" t="s">
        <v>96</v>
      </c>
      <c r="Q13" s="2" t="s">
        <v>24</v>
      </c>
      <c r="R13" s="98">
        <v>4068</v>
      </c>
      <c r="S13" s="116" t="s">
        <v>24</v>
      </c>
    </row>
    <row r="14" spans="1:20" x14ac:dyDescent="0.35">
      <c r="A14" s="157">
        <v>13</v>
      </c>
      <c r="B14" t="s">
        <v>97</v>
      </c>
      <c r="C14" s="20">
        <v>45844</v>
      </c>
      <c r="D14" s="20">
        <v>45851</v>
      </c>
      <c r="E14" s="20">
        <v>45669</v>
      </c>
      <c r="F14" s="116" t="s">
        <v>83</v>
      </c>
      <c r="G14" t="s">
        <v>6</v>
      </c>
      <c r="J14">
        <v>10</v>
      </c>
      <c r="K14">
        <v>1</v>
      </c>
      <c r="L14">
        <v>2</v>
      </c>
      <c r="M14" s="113" t="s">
        <v>98</v>
      </c>
      <c r="N14" s="148" t="s">
        <v>455</v>
      </c>
      <c r="O14" t="s">
        <v>99</v>
      </c>
      <c r="Q14" s="2" t="s">
        <v>23</v>
      </c>
      <c r="R14" s="6">
        <v>6615</v>
      </c>
    </row>
    <row r="15" spans="1:20" x14ac:dyDescent="0.35">
      <c r="A15" s="159">
        <v>14</v>
      </c>
      <c r="B15" t="s">
        <v>100</v>
      </c>
      <c r="C15" s="20">
        <v>45826</v>
      </c>
      <c r="D15" s="20">
        <v>45831</v>
      </c>
      <c r="E15" s="20">
        <v>45622</v>
      </c>
      <c r="F15" s="116" t="s">
        <v>101</v>
      </c>
      <c r="G15" t="s">
        <v>66</v>
      </c>
      <c r="M15" s="113" t="s">
        <v>102</v>
      </c>
    </row>
    <row r="16" spans="1:20" x14ac:dyDescent="0.35">
      <c r="A16" s="159">
        <v>15</v>
      </c>
      <c r="B16" t="s">
        <v>103</v>
      </c>
      <c r="C16" s="20">
        <v>45882</v>
      </c>
      <c r="D16" s="20">
        <v>45886</v>
      </c>
      <c r="E16" s="20">
        <v>45622</v>
      </c>
      <c r="F16" s="116" t="s">
        <v>83</v>
      </c>
      <c r="G16" t="s">
        <v>6</v>
      </c>
      <c r="J16">
        <v>8</v>
      </c>
      <c r="K16">
        <v>2</v>
      </c>
      <c r="L16">
        <v>4</v>
      </c>
      <c r="M16" s="113" t="s">
        <v>104</v>
      </c>
      <c r="Q16" s="2" t="s">
        <v>24</v>
      </c>
      <c r="R16" s="6">
        <v>9200</v>
      </c>
      <c r="T16" t="s">
        <v>105</v>
      </c>
    </row>
    <row r="17" spans="1:20" x14ac:dyDescent="0.35">
      <c r="A17" s="157">
        <v>16</v>
      </c>
      <c r="B17" t="s">
        <v>106</v>
      </c>
      <c r="C17" s="20">
        <v>45878</v>
      </c>
      <c r="D17" s="20">
        <v>45882</v>
      </c>
      <c r="E17" s="20">
        <v>45623</v>
      </c>
      <c r="F17" t="s">
        <v>83</v>
      </c>
      <c r="G17" t="s">
        <v>6</v>
      </c>
      <c r="H17" s="1" t="s">
        <v>484</v>
      </c>
      <c r="I17" s="2" t="s">
        <v>72</v>
      </c>
      <c r="J17">
        <v>10</v>
      </c>
      <c r="K17">
        <v>1</v>
      </c>
      <c r="L17">
        <v>2</v>
      </c>
      <c r="M17" s="113" t="s">
        <v>107</v>
      </c>
      <c r="Q17" s="2" t="s">
        <v>24</v>
      </c>
      <c r="R17" s="6">
        <v>4500</v>
      </c>
      <c r="T17" t="s">
        <v>108</v>
      </c>
    </row>
    <row r="18" spans="1:20" x14ac:dyDescent="0.35">
      <c r="A18" s="159">
        <v>17</v>
      </c>
      <c r="B18" t="s">
        <v>109</v>
      </c>
      <c r="C18" s="20">
        <v>45851</v>
      </c>
      <c r="D18" s="20">
        <v>45865</v>
      </c>
      <c r="E18" s="20">
        <v>45642</v>
      </c>
      <c r="F18" t="s">
        <v>83</v>
      </c>
      <c r="G18" t="s">
        <v>6</v>
      </c>
      <c r="I18" s="2" t="s">
        <v>72</v>
      </c>
      <c r="K18">
        <v>1</v>
      </c>
      <c r="L18">
        <v>1</v>
      </c>
      <c r="M18" s="113" t="s">
        <v>110</v>
      </c>
      <c r="P18" s="2" t="s">
        <v>24</v>
      </c>
      <c r="Q18" s="2" t="s">
        <v>24</v>
      </c>
      <c r="S18" t="s">
        <v>51</v>
      </c>
    </row>
    <row r="19" spans="1:20" x14ac:dyDescent="0.35">
      <c r="A19" s="159">
        <v>18</v>
      </c>
      <c r="B19" t="s">
        <v>111</v>
      </c>
      <c r="C19" s="20">
        <v>45818</v>
      </c>
      <c r="D19" s="20">
        <v>45824</v>
      </c>
      <c r="E19" s="20">
        <v>45642</v>
      </c>
      <c r="F19" t="s">
        <v>83</v>
      </c>
      <c r="G19" t="s">
        <v>6</v>
      </c>
      <c r="K19">
        <v>1</v>
      </c>
      <c r="L19">
        <v>2</v>
      </c>
      <c r="M19" s="113" t="s">
        <v>112</v>
      </c>
      <c r="N19" s="148">
        <v>4530604703</v>
      </c>
      <c r="Q19" s="2" t="s">
        <v>24</v>
      </c>
      <c r="T19" t="s">
        <v>113</v>
      </c>
    </row>
    <row r="20" spans="1:20" x14ac:dyDescent="0.35">
      <c r="A20" s="157">
        <v>19</v>
      </c>
      <c r="B20" t="s">
        <v>114</v>
      </c>
      <c r="C20" s="20">
        <v>45882</v>
      </c>
      <c r="D20" s="20">
        <v>45886</v>
      </c>
      <c r="E20" s="20">
        <v>45642</v>
      </c>
      <c r="F20" t="s">
        <v>83</v>
      </c>
      <c r="G20" t="s">
        <v>6</v>
      </c>
      <c r="K20">
        <v>2</v>
      </c>
      <c r="L20">
        <v>3</v>
      </c>
      <c r="Q20" s="2" t="s">
        <v>24</v>
      </c>
      <c r="S20" t="s">
        <v>51</v>
      </c>
      <c r="T20" t="s">
        <v>115</v>
      </c>
    </row>
    <row r="21" spans="1:20" x14ac:dyDescent="0.35">
      <c r="A21" s="159">
        <v>20</v>
      </c>
      <c r="B21" t="s">
        <v>116</v>
      </c>
      <c r="C21" s="20">
        <v>45788</v>
      </c>
      <c r="D21" s="20">
        <v>45792</v>
      </c>
      <c r="E21" s="20">
        <v>45642</v>
      </c>
      <c r="F21" t="s">
        <v>83</v>
      </c>
      <c r="G21" t="s">
        <v>6</v>
      </c>
      <c r="J21">
        <v>15</v>
      </c>
      <c r="K21">
        <v>1</v>
      </c>
      <c r="L21">
        <v>2</v>
      </c>
      <c r="O21" t="s">
        <v>117</v>
      </c>
      <c r="Q21" s="2" t="s">
        <v>24</v>
      </c>
      <c r="S21" t="s">
        <v>51</v>
      </c>
    </row>
    <row r="22" spans="1:20" x14ac:dyDescent="0.35">
      <c r="A22" s="159">
        <v>21</v>
      </c>
      <c r="B22" t="s">
        <v>118</v>
      </c>
      <c r="C22" s="20">
        <v>45847</v>
      </c>
      <c r="D22" s="20">
        <v>45854</v>
      </c>
      <c r="E22" s="20">
        <v>45642</v>
      </c>
      <c r="F22" t="s">
        <v>83</v>
      </c>
      <c r="G22" t="s">
        <v>6</v>
      </c>
      <c r="I22" s="2" t="s">
        <v>89</v>
      </c>
      <c r="K22">
        <v>1</v>
      </c>
      <c r="L22">
        <v>2</v>
      </c>
      <c r="M22" s="113" t="s">
        <v>119</v>
      </c>
      <c r="N22" s="148" t="s">
        <v>510</v>
      </c>
      <c r="O22" t="s">
        <v>120</v>
      </c>
      <c r="Q22" s="2" t="s">
        <v>24</v>
      </c>
      <c r="S22" t="s">
        <v>51</v>
      </c>
    </row>
    <row r="23" spans="1:20" x14ac:dyDescent="0.35">
      <c r="A23" s="157">
        <v>22</v>
      </c>
      <c r="B23" t="s">
        <v>121</v>
      </c>
      <c r="C23" s="20">
        <v>45854</v>
      </c>
      <c r="D23" s="20">
        <v>45861</v>
      </c>
      <c r="E23" s="20">
        <v>45669</v>
      </c>
      <c r="F23" t="s">
        <v>83</v>
      </c>
      <c r="G23" t="s">
        <v>6</v>
      </c>
      <c r="I23" s="2" t="s">
        <v>89</v>
      </c>
      <c r="K23">
        <v>1</v>
      </c>
      <c r="L23">
        <v>2</v>
      </c>
      <c r="M23" s="113" t="s">
        <v>122</v>
      </c>
      <c r="N23" s="148" t="s">
        <v>451</v>
      </c>
      <c r="Q23" s="2" t="s">
        <v>24</v>
      </c>
    </row>
    <row r="24" spans="1:20" x14ac:dyDescent="0.35">
      <c r="A24" s="159">
        <v>23</v>
      </c>
      <c r="B24" t="s">
        <v>123</v>
      </c>
      <c r="C24" s="20">
        <v>45843</v>
      </c>
      <c r="D24" s="20">
        <v>45850</v>
      </c>
      <c r="E24" s="20">
        <v>45654</v>
      </c>
      <c r="F24" t="s">
        <v>23</v>
      </c>
      <c r="G24" t="s">
        <v>318</v>
      </c>
    </row>
    <row r="25" spans="1:20" x14ac:dyDescent="0.35">
      <c r="A25" s="159">
        <v>24</v>
      </c>
      <c r="B25" t="s">
        <v>125</v>
      </c>
      <c r="C25" s="20">
        <v>45883</v>
      </c>
      <c r="D25" s="20">
        <v>45886</v>
      </c>
      <c r="E25" s="20">
        <v>45655</v>
      </c>
      <c r="F25" t="s">
        <v>83</v>
      </c>
      <c r="G25" t="s">
        <v>6</v>
      </c>
      <c r="I25" s="2" t="s">
        <v>89</v>
      </c>
      <c r="K25">
        <v>1</v>
      </c>
      <c r="L25">
        <v>2</v>
      </c>
      <c r="M25" s="113" t="s">
        <v>126</v>
      </c>
      <c r="N25" s="148">
        <v>4551251135</v>
      </c>
      <c r="Q25" s="2" t="s">
        <v>23</v>
      </c>
      <c r="R25" s="6">
        <v>2835</v>
      </c>
      <c r="S25" t="s">
        <v>51</v>
      </c>
      <c r="T25" t="s">
        <v>108</v>
      </c>
    </row>
    <row r="26" spans="1:20" x14ac:dyDescent="0.35">
      <c r="A26" s="157">
        <v>25</v>
      </c>
      <c r="B26" t="s">
        <v>127</v>
      </c>
      <c r="C26" s="20">
        <v>45817</v>
      </c>
      <c r="D26" s="20">
        <v>45823</v>
      </c>
      <c r="E26" s="20">
        <v>45655</v>
      </c>
      <c r="F26" t="s">
        <v>83</v>
      </c>
      <c r="G26" t="s">
        <v>6</v>
      </c>
      <c r="K26">
        <v>1</v>
      </c>
      <c r="L26">
        <v>2</v>
      </c>
      <c r="M26" s="113" t="s">
        <v>128</v>
      </c>
      <c r="N26" s="148" t="s">
        <v>422</v>
      </c>
      <c r="O26" t="s">
        <v>129</v>
      </c>
      <c r="Q26" s="2" t="s">
        <v>24</v>
      </c>
      <c r="S26" t="s">
        <v>51</v>
      </c>
      <c r="T26" t="s">
        <v>113</v>
      </c>
    </row>
    <row r="27" spans="1:20" x14ac:dyDescent="0.35">
      <c r="A27" s="159">
        <v>26</v>
      </c>
      <c r="B27" t="s">
        <v>319</v>
      </c>
      <c r="C27" s="20">
        <v>45819</v>
      </c>
      <c r="D27" s="20">
        <v>45826</v>
      </c>
      <c r="E27" s="20">
        <v>45704</v>
      </c>
      <c r="F27" t="s">
        <v>83</v>
      </c>
      <c r="G27" t="s">
        <v>6</v>
      </c>
      <c r="K27">
        <v>1</v>
      </c>
      <c r="L27">
        <v>2</v>
      </c>
      <c r="N27" s="149" t="s">
        <v>418</v>
      </c>
      <c r="O27" t="s">
        <v>320</v>
      </c>
      <c r="Q27" s="2" t="s">
        <v>24</v>
      </c>
      <c r="R27" s="6">
        <v>8750</v>
      </c>
      <c r="S27" t="s">
        <v>51</v>
      </c>
      <c r="T27" t="s">
        <v>113</v>
      </c>
    </row>
    <row r="28" spans="1:20" x14ac:dyDescent="0.35">
      <c r="A28" s="159">
        <v>27</v>
      </c>
      <c r="B28" t="s">
        <v>130</v>
      </c>
      <c r="C28" s="20">
        <v>45857</v>
      </c>
      <c r="D28" s="20">
        <v>45864</v>
      </c>
      <c r="E28" s="20">
        <v>45656</v>
      </c>
      <c r="F28" t="s">
        <v>83</v>
      </c>
      <c r="G28" t="s">
        <v>131</v>
      </c>
      <c r="I28" s="2" t="s">
        <v>132</v>
      </c>
      <c r="J28">
        <v>10</v>
      </c>
      <c r="K28">
        <v>1</v>
      </c>
      <c r="L28">
        <v>2</v>
      </c>
      <c r="M28" s="113" t="s">
        <v>133</v>
      </c>
      <c r="N28" s="148" t="s">
        <v>504</v>
      </c>
      <c r="Q28" s="2" t="s">
        <v>24</v>
      </c>
      <c r="S28" t="s">
        <v>51</v>
      </c>
    </row>
    <row r="29" spans="1:20" x14ac:dyDescent="0.35">
      <c r="A29" s="157">
        <v>28</v>
      </c>
      <c r="B29" t="s">
        <v>134</v>
      </c>
      <c r="C29" s="20">
        <v>45809</v>
      </c>
      <c r="D29" s="20">
        <v>45813</v>
      </c>
      <c r="E29" s="20">
        <v>45659</v>
      </c>
      <c r="F29" t="s">
        <v>83</v>
      </c>
      <c r="G29" t="s">
        <v>131</v>
      </c>
      <c r="J29">
        <v>10</v>
      </c>
      <c r="K29">
        <v>1</v>
      </c>
      <c r="L29">
        <v>2</v>
      </c>
      <c r="M29" s="113" t="s">
        <v>135</v>
      </c>
      <c r="O29" t="s">
        <v>136</v>
      </c>
      <c r="Q29" s="2" t="s">
        <v>23</v>
      </c>
      <c r="R29" s="6">
        <v>3348</v>
      </c>
      <c r="S29" t="s">
        <v>51</v>
      </c>
    </row>
    <row r="30" spans="1:20" x14ac:dyDescent="0.35">
      <c r="A30" s="159">
        <v>29</v>
      </c>
      <c r="B30" t="s">
        <v>137</v>
      </c>
      <c r="C30" s="20">
        <v>45894</v>
      </c>
      <c r="D30" s="20">
        <v>45900</v>
      </c>
      <c r="E30" s="20">
        <v>45659</v>
      </c>
      <c r="F30" t="s">
        <v>101</v>
      </c>
      <c r="G30" t="s">
        <v>131</v>
      </c>
      <c r="J30">
        <v>10</v>
      </c>
      <c r="K30">
        <v>1</v>
      </c>
      <c r="L30">
        <v>2</v>
      </c>
      <c r="M30" s="113" t="s">
        <v>138</v>
      </c>
      <c r="O30" t="s">
        <v>139</v>
      </c>
      <c r="Q30" s="2" t="s">
        <v>23</v>
      </c>
      <c r="R30" s="6">
        <v>5022</v>
      </c>
      <c r="S30" t="s">
        <v>51</v>
      </c>
    </row>
    <row r="31" spans="1:20" x14ac:dyDescent="0.35">
      <c r="A31" s="159">
        <v>30</v>
      </c>
      <c r="B31" t="s">
        <v>140</v>
      </c>
      <c r="C31" s="20">
        <v>45847</v>
      </c>
      <c r="D31" s="20">
        <v>45857</v>
      </c>
      <c r="E31" s="20">
        <v>45659</v>
      </c>
      <c r="F31" t="s">
        <v>44</v>
      </c>
      <c r="G31" t="s">
        <v>66</v>
      </c>
    </row>
    <row r="32" spans="1:20" x14ac:dyDescent="0.35">
      <c r="A32" s="157">
        <v>31</v>
      </c>
      <c r="B32" t="s">
        <v>141</v>
      </c>
      <c r="C32" s="20">
        <v>45840</v>
      </c>
      <c r="D32" s="20">
        <v>45845</v>
      </c>
      <c r="E32" s="20">
        <v>45662</v>
      </c>
      <c r="F32" t="s">
        <v>44</v>
      </c>
      <c r="G32" t="s">
        <v>124</v>
      </c>
      <c r="I32" s="2" t="s">
        <v>39</v>
      </c>
      <c r="K32">
        <v>1</v>
      </c>
      <c r="L32">
        <v>2</v>
      </c>
      <c r="N32" s="148" t="s">
        <v>462</v>
      </c>
      <c r="Q32" s="2" t="s">
        <v>24</v>
      </c>
      <c r="R32" s="6">
        <v>6250</v>
      </c>
    </row>
    <row r="33" spans="1:20" x14ac:dyDescent="0.35">
      <c r="A33" s="159">
        <v>32</v>
      </c>
      <c r="B33" t="s">
        <v>142</v>
      </c>
      <c r="C33" s="20">
        <v>45913</v>
      </c>
      <c r="D33" s="20">
        <v>45921</v>
      </c>
      <c r="E33" s="20">
        <v>45669</v>
      </c>
      <c r="F33" t="s">
        <v>83</v>
      </c>
      <c r="G33" t="s">
        <v>131</v>
      </c>
      <c r="I33" s="2" t="s">
        <v>89</v>
      </c>
      <c r="K33">
        <v>1</v>
      </c>
      <c r="L33">
        <v>2</v>
      </c>
      <c r="O33" t="s">
        <v>143</v>
      </c>
      <c r="Q33" s="2" t="s">
        <v>24</v>
      </c>
      <c r="R33" s="6">
        <v>8136</v>
      </c>
      <c r="S33" t="s">
        <v>51</v>
      </c>
    </row>
    <row r="34" spans="1:20" x14ac:dyDescent="0.35">
      <c r="A34" s="159">
        <v>33</v>
      </c>
      <c r="B34" t="s">
        <v>144</v>
      </c>
      <c r="C34" s="20">
        <v>45917</v>
      </c>
      <c r="D34" s="20">
        <v>45922</v>
      </c>
      <c r="E34" s="20">
        <v>45668</v>
      </c>
      <c r="F34" t="s">
        <v>83</v>
      </c>
      <c r="G34" t="s">
        <v>66</v>
      </c>
      <c r="M34" s="113" t="s">
        <v>145</v>
      </c>
    </row>
    <row r="35" spans="1:20" x14ac:dyDescent="0.35">
      <c r="A35" s="157">
        <v>34</v>
      </c>
      <c r="B35" t="s">
        <v>146</v>
      </c>
      <c r="C35" s="20">
        <v>45864</v>
      </c>
      <c r="D35" s="20">
        <v>45870</v>
      </c>
      <c r="E35" s="20">
        <v>45669</v>
      </c>
      <c r="F35" t="s">
        <v>147</v>
      </c>
      <c r="G35" t="s">
        <v>124</v>
      </c>
      <c r="H35" s="1" t="s">
        <v>491</v>
      </c>
      <c r="I35" s="2" t="s">
        <v>39</v>
      </c>
      <c r="K35">
        <v>1</v>
      </c>
      <c r="L35">
        <v>2</v>
      </c>
      <c r="Q35" s="2" t="s">
        <v>24</v>
      </c>
      <c r="R35" s="6">
        <v>7500</v>
      </c>
    </row>
    <row r="36" spans="1:20" x14ac:dyDescent="0.35">
      <c r="A36" s="159">
        <v>35</v>
      </c>
      <c r="B36" t="s">
        <v>148</v>
      </c>
      <c r="C36" s="20">
        <v>45810</v>
      </c>
      <c r="D36" s="20">
        <v>45813</v>
      </c>
      <c r="E36" s="20">
        <v>45673</v>
      </c>
      <c r="F36" t="s">
        <v>83</v>
      </c>
      <c r="G36" t="s">
        <v>66</v>
      </c>
    </row>
    <row r="37" spans="1:20" x14ac:dyDescent="0.35">
      <c r="A37" s="159">
        <v>36</v>
      </c>
      <c r="B37" t="s">
        <v>149</v>
      </c>
      <c r="C37" s="20">
        <v>45807</v>
      </c>
      <c r="D37" s="20">
        <v>45809</v>
      </c>
      <c r="E37" s="20">
        <v>45673</v>
      </c>
      <c r="F37" t="s">
        <v>83</v>
      </c>
      <c r="G37" t="s">
        <v>6</v>
      </c>
      <c r="J37">
        <v>10</v>
      </c>
      <c r="K37">
        <v>2</v>
      </c>
      <c r="L37">
        <v>4</v>
      </c>
      <c r="M37" s="113" t="s">
        <v>392</v>
      </c>
      <c r="N37" s="148">
        <v>4520143818</v>
      </c>
      <c r="O37" t="s">
        <v>393</v>
      </c>
      <c r="Q37" s="2" t="s">
        <v>24</v>
      </c>
      <c r="R37" s="6">
        <v>4068</v>
      </c>
      <c r="S37" t="s">
        <v>51</v>
      </c>
    </row>
    <row r="38" spans="1:20" x14ac:dyDescent="0.35">
      <c r="A38" s="157">
        <v>37</v>
      </c>
      <c r="B38" t="s">
        <v>150</v>
      </c>
      <c r="C38" s="20">
        <v>45855</v>
      </c>
      <c r="D38" s="20">
        <v>45860</v>
      </c>
      <c r="E38" s="20">
        <v>45675</v>
      </c>
      <c r="F38" t="s">
        <v>101</v>
      </c>
      <c r="G38" t="s">
        <v>66</v>
      </c>
      <c r="M38" s="113"/>
    </row>
    <row r="39" spans="1:20" x14ac:dyDescent="0.35">
      <c r="A39" s="159">
        <v>38</v>
      </c>
      <c r="B39" t="s">
        <v>151</v>
      </c>
      <c r="C39" s="20">
        <v>45825</v>
      </c>
      <c r="D39" s="20">
        <v>45830</v>
      </c>
      <c r="E39" s="20">
        <v>45675</v>
      </c>
      <c r="F39" t="s">
        <v>83</v>
      </c>
      <c r="G39" t="s">
        <v>131</v>
      </c>
      <c r="I39" s="2" t="s">
        <v>89</v>
      </c>
      <c r="J39">
        <v>10</v>
      </c>
      <c r="K39">
        <v>1</v>
      </c>
      <c r="L39">
        <v>2</v>
      </c>
      <c r="M39" s="113" t="s">
        <v>152</v>
      </c>
      <c r="N39" s="148">
        <v>4561792423</v>
      </c>
      <c r="O39" t="s">
        <v>153</v>
      </c>
      <c r="Q39" s="2" t="s">
        <v>24</v>
      </c>
      <c r="R39" s="6">
        <v>5085</v>
      </c>
      <c r="S39" t="s">
        <v>51</v>
      </c>
    </row>
    <row r="40" spans="1:20" x14ac:dyDescent="0.35">
      <c r="A40" s="2">
        <v>39</v>
      </c>
      <c r="B40" t="s">
        <v>154</v>
      </c>
      <c r="C40" s="20">
        <v>45861</v>
      </c>
      <c r="D40" s="20">
        <v>45871</v>
      </c>
      <c r="E40" s="20">
        <v>45675</v>
      </c>
      <c r="F40" t="s">
        <v>44</v>
      </c>
      <c r="G40" t="s">
        <v>124</v>
      </c>
      <c r="K40">
        <v>1</v>
      </c>
      <c r="L40">
        <v>2</v>
      </c>
      <c r="N40" s="148" t="s">
        <v>489</v>
      </c>
      <c r="Q40" s="2" t="s">
        <v>155</v>
      </c>
      <c r="R40" s="6">
        <v>10500</v>
      </c>
      <c r="T40" t="s">
        <v>156</v>
      </c>
    </row>
    <row r="41" spans="1:20" x14ac:dyDescent="0.35">
      <c r="A41" s="2">
        <v>40</v>
      </c>
      <c r="B41" t="s">
        <v>157</v>
      </c>
      <c r="C41" s="20">
        <v>45864</v>
      </c>
      <c r="D41" s="20">
        <v>45871</v>
      </c>
      <c r="E41" s="20">
        <v>45677</v>
      </c>
      <c r="F41" t="s">
        <v>83</v>
      </c>
      <c r="G41" t="s">
        <v>6</v>
      </c>
      <c r="I41" s="2" t="s">
        <v>89</v>
      </c>
      <c r="J41">
        <v>10</v>
      </c>
      <c r="K41">
        <v>1</v>
      </c>
      <c r="L41">
        <v>2</v>
      </c>
      <c r="M41" s="113" t="s">
        <v>158</v>
      </c>
      <c r="N41" s="148" t="s">
        <v>488</v>
      </c>
      <c r="O41" t="s">
        <v>159</v>
      </c>
      <c r="Q41" s="2" t="s">
        <v>24</v>
      </c>
      <c r="R41" s="6">
        <v>7875</v>
      </c>
      <c r="S41" t="s">
        <v>51</v>
      </c>
    </row>
    <row r="42" spans="1:20" x14ac:dyDescent="0.35">
      <c r="A42" s="2">
        <v>41</v>
      </c>
      <c r="B42" t="s">
        <v>160</v>
      </c>
      <c r="C42" s="20">
        <v>45864</v>
      </c>
      <c r="D42" s="20">
        <v>45870</v>
      </c>
      <c r="E42" s="20">
        <v>45677</v>
      </c>
      <c r="F42" t="s">
        <v>83</v>
      </c>
      <c r="G42" t="s">
        <v>6</v>
      </c>
      <c r="I42" s="2" t="s">
        <v>39</v>
      </c>
      <c r="J42">
        <v>10</v>
      </c>
      <c r="K42">
        <v>1</v>
      </c>
      <c r="L42">
        <v>2</v>
      </c>
      <c r="M42" s="113" t="s">
        <v>161</v>
      </c>
      <c r="N42" s="148" t="s">
        <v>490</v>
      </c>
      <c r="O42" t="s">
        <v>162</v>
      </c>
      <c r="Q42" s="2" t="s">
        <v>24</v>
      </c>
      <c r="S42" t="s">
        <v>51</v>
      </c>
      <c r="T42" t="s">
        <v>163</v>
      </c>
    </row>
    <row r="43" spans="1:20" x14ac:dyDescent="0.35">
      <c r="A43" s="2">
        <v>42</v>
      </c>
      <c r="B43" t="s">
        <v>164</v>
      </c>
      <c r="C43" s="20">
        <v>45896</v>
      </c>
      <c r="D43" s="20">
        <v>45900</v>
      </c>
      <c r="E43" s="20">
        <v>45681</v>
      </c>
      <c r="F43" t="s">
        <v>101</v>
      </c>
      <c r="G43" t="s">
        <v>6</v>
      </c>
      <c r="I43" s="2" t="s">
        <v>39</v>
      </c>
      <c r="J43">
        <v>10</v>
      </c>
      <c r="K43">
        <v>1</v>
      </c>
      <c r="L43">
        <v>2</v>
      </c>
      <c r="M43" s="113" t="s">
        <v>165</v>
      </c>
      <c r="O43" t="s">
        <v>166</v>
      </c>
      <c r="Q43" s="2" t="s">
        <v>24</v>
      </c>
      <c r="S43" t="s">
        <v>51</v>
      </c>
      <c r="T43" t="s">
        <v>167</v>
      </c>
    </row>
    <row r="44" spans="1:20" x14ac:dyDescent="0.35">
      <c r="A44" s="2">
        <v>43</v>
      </c>
      <c r="B44" t="s">
        <v>168</v>
      </c>
      <c r="C44" s="20">
        <v>45835</v>
      </c>
      <c r="D44" s="20">
        <v>45843</v>
      </c>
      <c r="E44" s="20">
        <v>45684</v>
      </c>
      <c r="F44" t="s">
        <v>44</v>
      </c>
      <c r="G44" t="s">
        <v>124</v>
      </c>
      <c r="I44" s="2" t="s">
        <v>72</v>
      </c>
      <c r="K44">
        <v>1</v>
      </c>
      <c r="L44">
        <v>1</v>
      </c>
      <c r="N44" s="148" t="s">
        <v>463</v>
      </c>
      <c r="P44" s="2" t="s">
        <v>24</v>
      </c>
      <c r="Q44" s="2" t="s">
        <v>24</v>
      </c>
      <c r="R44" s="6">
        <v>8160</v>
      </c>
    </row>
    <row r="45" spans="1:20" x14ac:dyDescent="0.35">
      <c r="A45" s="2">
        <v>44</v>
      </c>
      <c r="B45" t="s">
        <v>169</v>
      </c>
      <c r="C45" s="20">
        <v>45901</v>
      </c>
      <c r="D45" s="20">
        <v>45906</v>
      </c>
      <c r="E45" s="20">
        <v>45685</v>
      </c>
      <c r="F45" t="s">
        <v>170</v>
      </c>
      <c r="G45" t="s">
        <v>66</v>
      </c>
      <c r="I45" s="2" t="s">
        <v>72</v>
      </c>
    </row>
    <row r="46" spans="1:20" x14ac:dyDescent="0.35">
      <c r="A46" s="2">
        <v>45</v>
      </c>
      <c r="B46" t="s">
        <v>171</v>
      </c>
      <c r="C46" s="20">
        <v>45803</v>
      </c>
      <c r="D46" s="20">
        <v>45807</v>
      </c>
      <c r="E46" s="20">
        <v>45689</v>
      </c>
      <c r="F46" t="s">
        <v>83</v>
      </c>
      <c r="G46" t="s">
        <v>48</v>
      </c>
      <c r="K46">
        <v>2</v>
      </c>
      <c r="L46">
        <v>2</v>
      </c>
      <c r="O46" t="s">
        <v>172</v>
      </c>
      <c r="Q46" s="2" t="s">
        <v>23</v>
      </c>
      <c r="R46" s="6">
        <v>7440</v>
      </c>
    </row>
    <row r="47" spans="1:20" x14ac:dyDescent="0.35">
      <c r="A47" s="2">
        <v>46</v>
      </c>
      <c r="B47" t="s">
        <v>49</v>
      </c>
      <c r="C47" s="20">
        <v>45796</v>
      </c>
      <c r="D47" s="20">
        <v>45800</v>
      </c>
      <c r="E47" s="20">
        <v>45692</v>
      </c>
      <c r="F47" t="s">
        <v>83</v>
      </c>
      <c r="G47" t="s">
        <v>131</v>
      </c>
      <c r="I47" s="2" t="s">
        <v>89</v>
      </c>
      <c r="J47">
        <v>10</v>
      </c>
      <c r="K47">
        <v>1</v>
      </c>
      <c r="L47">
        <v>2</v>
      </c>
      <c r="M47" s="113" t="s">
        <v>50</v>
      </c>
      <c r="O47" t="s">
        <v>173</v>
      </c>
      <c r="Q47" s="2" t="s">
        <v>24</v>
      </c>
      <c r="R47" s="6">
        <v>4068</v>
      </c>
      <c r="S47" t="s">
        <v>51</v>
      </c>
    </row>
    <row r="48" spans="1:20" x14ac:dyDescent="0.35">
      <c r="A48" s="2">
        <v>47</v>
      </c>
      <c r="B48" t="s">
        <v>174</v>
      </c>
      <c r="C48" s="20">
        <v>45874</v>
      </c>
      <c r="D48" s="20">
        <v>45881</v>
      </c>
      <c r="E48" s="20">
        <v>45696</v>
      </c>
      <c r="F48" t="s">
        <v>101</v>
      </c>
      <c r="G48" t="s">
        <v>124</v>
      </c>
      <c r="I48" s="2" t="s">
        <v>72</v>
      </c>
      <c r="K48">
        <v>1</v>
      </c>
      <c r="L48">
        <v>1</v>
      </c>
      <c r="Q48" s="2" t="s">
        <v>24</v>
      </c>
      <c r="R48" s="6">
        <v>7350</v>
      </c>
    </row>
    <row r="49" spans="1:20" x14ac:dyDescent="0.35">
      <c r="A49" s="2">
        <v>48</v>
      </c>
      <c r="B49" t="s">
        <v>175</v>
      </c>
      <c r="C49" s="20">
        <v>45894</v>
      </c>
      <c r="D49" s="20">
        <v>45899</v>
      </c>
      <c r="E49" s="20">
        <v>45697</v>
      </c>
      <c r="F49" t="s">
        <v>101</v>
      </c>
      <c r="G49" t="s">
        <v>66</v>
      </c>
      <c r="M49" s="113" t="s">
        <v>176</v>
      </c>
      <c r="O49" t="s">
        <v>177</v>
      </c>
    </row>
    <row r="50" spans="1:20" x14ac:dyDescent="0.35">
      <c r="A50" s="2">
        <v>49</v>
      </c>
      <c r="B50" t="s">
        <v>178</v>
      </c>
      <c r="C50" s="20">
        <v>45791</v>
      </c>
      <c r="D50" s="20">
        <v>45796</v>
      </c>
      <c r="E50" s="20">
        <v>45701</v>
      </c>
      <c r="F50" t="s">
        <v>83</v>
      </c>
      <c r="G50" t="s">
        <v>6</v>
      </c>
      <c r="I50" s="2" t="s">
        <v>72</v>
      </c>
      <c r="J50">
        <v>10</v>
      </c>
      <c r="K50">
        <v>1</v>
      </c>
      <c r="L50">
        <v>1</v>
      </c>
      <c r="M50" s="113" t="s">
        <v>179</v>
      </c>
      <c r="P50" s="2" t="s">
        <v>24</v>
      </c>
      <c r="Q50" s="2" t="s">
        <v>24</v>
      </c>
      <c r="R50" s="6">
        <v>4185</v>
      </c>
    </row>
    <row r="51" spans="1:20" x14ac:dyDescent="0.35">
      <c r="A51" s="2">
        <v>50</v>
      </c>
      <c r="B51" t="s">
        <v>416</v>
      </c>
      <c r="C51" s="20">
        <v>45827</v>
      </c>
      <c r="D51" s="20">
        <v>45832</v>
      </c>
      <c r="E51" s="20">
        <v>45703</v>
      </c>
      <c r="F51" t="s">
        <v>83</v>
      </c>
      <c r="G51" t="s">
        <v>124</v>
      </c>
      <c r="I51" s="2" t="s">
        <v>132</v>
      </c>
      <c r="K51">
        <v>1</v>
      </c>
      <c r="L51">
        <v>2</v>
      </c>
      <c r="N51" s="148">
        <v>4529908962</v>
      </c>
      <c r="Q51" s="2" t="s">
        <v>23</v>
      </c>
      <c r="R51" s="6">
        <v>4650</v>
      </c>
      <c r="T51" t="s">
        <v>417</v>
      </c>
    </row>
    <row r="52" spans="1:20" x14ac:dyDescent="0.35">
      <c r="A52" s="2">
        <v>51</v>
      </c>
      <c r="B52" t="s">
        <v>300</v>
      </c>
      <c r="C52" s="20">
        <v>45818</v>
      </c>
      <c r="D52" s="20">
        <v>45825</v>
      </c>
      <c r="E52" s="20">
        <v>45704</v>
      </c>
      <c r="F52" t="s">
        <v>83</v>
      </c>
      <c r="G52" t="s">
        <v>6</v>
      </c>
      <c r="K52">
        <v>1</v>
      </c>
      <c r="L52">
        <v>2</v>
      </c>
      <c r="M52" s="113" t="s">
        <v>301</v>
      </c>
      <c r="N52" s="148" t="s">
        <v>420</v>
      </c>
      <c r="O52" t="s">
        <v>106</v>
      </c>
      <c r="Q52" s="2" t="s">
        <v>24</v>
      </c>
      <c r="R52" s="6">
        <v>8750</v>
      </c>
      <c r="S52" t="s">
        <v>51</v>
      </c>
      <c r="T52" t="s">
        <v>113</v>
      </c>
    </row>
    <row r="53" spans="1:20" x14ac:dyDescent="0.35">
      <c r="A53" s="2">
        <v>52</v>
      </c>
      <c r="B53" t="s">
        <v>144</v>
      </c>
      <c r="C53" s="20">
        <v>45818</v>
      </c>
      <c r="D53" s="20">
        <v>45823</v>
      </c>
      <c r="E53" s="20">
        <v>45704</v>
      </c>
      <c r="F53" t="s">
        <v>83</v>
      </c>
      <c r="G53" t="s">
        <v>6</v>
      </c>
      <c r="I53" s="2" t="s">
        <v>72</v>
      </c>
      <c r="K53">
        <v>1</v>
      </c>
      <c r="L53">
        <v>1</v>
      </c>
      <c r="M53" s="113" t="s">
        <v>180</v>
      </c>
      <c r="N53" s="148" t="s">
        <v>421</v>
      </c>
      <c r="P53" s="2" t="s">
        <v>24</v>
      </c>
      <c r="Q53" s="2" t="s">
        <v>24</v>
      </c>
      <c r="R53" s="6">
        <v>5250</v>
      </c>
      <c r="S53" t="s">
        <v>51</v>
      </c>
      <c r="T53" t="s">
        <v>113</v>
      </c>
    </row>
    <row r="54" spans="1:20" x14ac:dyDescent="0.35">
      <c r="A54" s="2">
        <v>53</v>
      </c>
      <c r="B54" t="s">
        <v>181</v>
      </c>
      <c r="C54" s="20">
        <v>45808</v>
      </c>
      <c r="D54" s="20">
        <v>45812</v>
      </c>
      <c r="E54" s="20">
        <v>45705</v>
      </c>
      <c r="F54" t="s">
        <v>44</v>
      </c>
      <c r="G54" t="s">
        <v>124</v>
      </c>
      <c r="K54">
        <v>1</v>
      </c>
      <c r="L54">
        <v>2</v>
      </c>
      <c r="Q54" s="2" t="s">
        <v>23</v>
      </c>
      <c r="R54" s="6">
        <v>3720</v>
      </c>
    </row>
    <row r="55" spans="1:20" x14ac:dyDescent="0.35">
      <c r="A55" s="2">
        <v>54</v>
      </c>
      <c r="B55" t="s">
        <v>182</v>
      </c>
      <c r="C55" s="20">
        <v>45830</v>
      </c>
      <c r="D55" s="20">
        <v>45833</v>
      </c>
      <c r="E55" s="20">
        <v>45706</v>
      </c>
      <c r="F55" t="s">
        <v>83</v>
      </c>
      <c r="G55" t="s">
        <v>66</v>
      </c>
      <c r="M55" s="113" t="s">
        <v>183</v>
      </c>
    </row>
    <row r="56" spans="1:20" x14ac:dyDescent="0.35">
      <c r="A56" s="2">
        <v>55</v>
      </c>
      <c r="B56" t="s">
        <v>184</v>
      </c>
      <c r="C56" s="20">
        <v>45835</v>
      </c>
      <c r="D56" s="20">
        <v>45838</v>
      </c>
      <c r="E56" s="20">
        <v>45706</v>
      </c>
      <c r="F56" t="s">
        <v>83</v>
      </c>
      <c r="G56" t="s">
        <v>6</v>
      </c>
      <c r="I56" s="2" t="s">
        <v>72</v>
      </c>
      <c r="J56">
        <v>5</v>
      </c>
      <c r="K56">
        <v>1</v>
      </c>
      <c r="L56">
        <v>2</v>
      </c>
      <c r="M56" s="113" t="s">
        <v>185</v>
      </c>
      <c r="N56" s="148" t="s">
        <v>471</v>
      </c>
      <c r="O56" t="s">
        <v>470</v>
      </c>
      <c r="Q56" s="2" t="s">
        <v>24</v>
      </c>
      <c r="R56" s="6">
        <v>3334.5</v>
      </c>
      <c r="T56" t="s">
        <v>359</v>
      </c>
    </row>
    <row r="57" spans="1:20" x14ac:dyDescent="0.35">
      <c r="A57" s="2">
        <v>56</v>
      </c>
      <c r="B57" t="s">
        <v>186</v>
      </c>
      <c r="C57" s="20">
        <v>45778</v>
      </c>
      <c r="D57" s="20">
        <v>45781</v>
      </c>
      <c r="E57" s="20">
        <v>45706</v>
      </c>
      <c r="F57" t="s">
        <v>346</v>
      </c>
      <c r="G57" t="s">
        <v>6</v>
      </c>
      <c r="I57" s="2" t="s">
        <v>89</v>
      </c>
      <c r="J57">
        <v>10</v>
      </c>
      <c r="K57">
        <v>1</v>
      </c>
      <c r="L57">
        <v>2</v>
      </c>
      <c r="M57" s="113" t="s">
        <v>187</v>
      </c>
      <c r="N57" s="148">
        <v>4560805642</v>
      </c>
      <c r="Q57" s="2" t="s">
        <v>24</v>
      </c>
      <c r="R57" s="6">
        <v>2961</v>
      </c>
      <c r="T57" t="s">
        <v>382</v>
      </c>
    </row>
    <row r="58" spans="1:20" x14ac:dyDescent="0.35">
      <c r="A58" s="2">
        <v>57</v>
      </c>
      <c r="B58" t="s">
        <v>302</v>
      </c>
      <c r="C58" s="20">
        <v>45911</v>
      </c>
      <c r="D58" s="20">
        <v>45914</v>
      </c>
      <c r="E58" s="20">
        <v>45710</v>
      </c>
      <c r="F58" t="s">
        <v>83</v>
      </c>
      <c r="G58" t="s">
        <v>66</v>
      </c>
    </row>
    <row r="59" spans="1:20" x14ac:dyDescent="0.35">
      <c r="A59" s="2">
        <v>58</v>
      </c>
      <c r="B59" t="s">
        <v>303</v>
      </c>
      <c r="C59" s="20">
        <v>45904</v>
      </c>
      <c r="D59" s="20">
        <v>45908</v>
      </c>
      <c r="E59" s="20">
        <v>45714</v>
      </c>
      <c r="F59" t="s">
        <v>83</v>
      </c>
      <c r="G59" t="s">
        <v>6</v>
      </c>
      <c r="J59">
        <v>10</v>
      </c>
      <c r="K59">
        <v>1</v>
      </c>
      <c r="L59">
        <v>2</v>
      </c>
      <c r="M59" s="113" t="s">
        <v>304</v>
      </c>
      <c r="O59" t="s">
        <v>153</v>
      </c>
      <c r="Q59" s="2" t="s">
        <v>24</v>
      </c>
      <c r="R59" s="6">
        <v>4268</v>
      </c>
      <c r="T59" t="s">
        <v>305</v>
      </c>
    </row>
    <row r="60" spans="1:20" x14ac:dyDescent="0.35">
      <c r="A60" s="2">
        <v>59</v>
      </c>
      <c r="B60" t="s">
        <v>306</v>
      </c>
      <c r="C60" s="20">
        <v>45867</v>
      </c>
      <c r="D60" s="20">
        <v>45872</v>
      </c>
      <c r="E60" s="20">
        <v>45719</v>
      </c>
      <c r="F60" t="s">
        <v>83</v>
      </c>
      <c r="G60" t="s">
        <v>6</v>
      </c>
      <c r="J60">
        <v>10</v>
      </c>
      <c r="K60">
        <v>1</v>
      </c>
      <c r="L60">
        <v>2</v>
      </c>
      <c r="M60" s="113" t="s">
        <v>307</v>
      </c>
      <c r="N60" s="148" t="s">
        <v>501</v>
      </c>
      <c r="Q60" s="2" t="s">
        <v>24</v>
      </c>
      <c r="R60" s="6">
        <v>5625</v>
      </c>
      <c r="S60" t="s">
        <v>51</v>
      </c>
    </row>
    <row r="61" spans="1:20" x14ac:dyDescent="0.35">
      <c r="A61" s="2">
        <v>60</v>
      </c>
      <c r="B61" t="s">
        <v>308</v>
      </c>
      <c r="C61" s="20">
        <v>45813</v>
      </c>
      <c r="D61" s="20">
        <v>45816</v>
      </c>
      <c r="E61" s="20">
        <v>45722</v>
      </c>
      <c r="F61" t="s">
        <v>83</v>
      </c>
      <c r="G61" t="s">
        <v>6</v>
      </c>
      <c r="J61">
        <v>10</v>
      </c>
      <c r="K61">
        <v>3</v>
      </c>
      <c r="L61">
        <v>6</v>
      </c>
      <c r="O61" t="s">
        <v>309</v>
      </c>
      <c r="Q61" s="2" t="s">
        <v>24</v>
      </c>
      <c r="R61" s="6">
        <v>9153</v>
      </c>
      <c r="S61" t="s">
        <v>51</v>
      </c>
    </row>
    <row r="62" spans="1:20" x14ac:dyDescent="0.35">
      <c r="A62" s="2">
        <v>61</v>
      </c>
      <c r="B62" t="s">
        <v>310</v>
      </c>
      <c r="C62" s="20">
        <v>45780</v>
      </c>
      <c r="D62" s="20">
        <v>45783</v>
      </c>
      <c r="E62" s="20">
        <v>45725</v>
      </c>
      <c r="F62" t="s">
        <v>83</v>
      </c>
      <c r="G62" t="s">
        <v>6</v>
      </c>
      <c r="I62" s="2" t="s">
        <v>72</v>
      </c>
      <c r="J62">
        <v>10</v>
      </c>
      <c r="K62">
        <v>1</v>
      </c>
      <c r="L62">
        <v>2</v>
      </c>
      <c r="M62" s="113" t="s">
        <v>311</v>
      </c>
      <c r="N62" s="148">
        <v>4529701904</v>
      </c>
      <c r="Q62" s="2" t="s">
        <v>24</v>
      </c>
      <c r="R62" s="6">
        <v>3051</v>
      </c>
      <c r="S62" t="s">
        <v>51</v>
      </c>
    </row>
    <row r="63" spans="1:20" x14ac:dyDescent="0.35">
      <c r="A63" s="2">
        <v>62</v>
      </c>
      <c r="B63" t="s">
        <v>312</v>
      </c>
      <c r="C63" s="20">
        <v>45829</v>
      </c>
      <c r="D63" s="20">
        <v>45836</v>
      </c>
      <c r="E63" s="20">
        <v>45727</v>
      </c>
      <c r="F63" t="s">
        <v>44</v>
      </c>
      <c r="G63" t="s">
        <v>124</v>
      </c>
      <c r="H63" s="1" t="s">
        <v>373</v>
      </c>
      <c r="K63">
        <v>1</v>
      </c>
      <c r="L63">
        <v>2</v>
      </c>
      <c r="Q63" s="2" t="s">
        <v>23</v>
      </c>
      <c r="R63" s="6">
        <v>6510</v>
      </c>
    </row>
    <row r="64" spans="1:20" x14ac:dyDescent="0.35">
      <c r="A64" s="2">
        <v>63</v>
      </c>
      <c r="B64" t="s">
        <v>109</v>
      </c>
      <c r="C64" s="20">
        <v>45803</v>
      </c>
      <c r="D64" s="20">
        <v>45809</v>
      </c>
      <c r="E64" s="20">
        <v>45728</v>
      </c>
      <c r="F64" t="s">
        <v>83</v>
      </c>
      <c r="G64" t="s">
        <v>6</v>
      </c>
      <c r="I64" s="2" t="s">
        <v>72</v>
      </c>
      <c r="J64">
        <v>10</v>
      </c>
      <c r="K64">
        <v>1</v>
      </c>
      <c r="L64">
        <v>1</v>
      </c>
      <c r="M64" s="113" t="s">
        <v>110</v>
      </c>
      <c r="P64" s="2" t="s">
        <v>24</v>
      </c>
      <c r="Q64" s="2" t="s">
        <v>24</v>
      </c>
    </row>
    <row r="65" spans="1:20" x14ac:dyDescent="0.35">
      <c r="A65" s="2">
        <v>64</v>
      </c>
      <c r="B65" t="s">
        <v>317</v>
      </c>
      <c r="C65" s="20">
        <v>45898</v>
      </c>
      <c r="D65" s="20">
        <v>45905</v>
      </c>
      <c r="E65" s="20">
        <v>45735</v>
      </c>
      <c r="F65" t="s">
        <v>44</v>
      </c>
      <c r="G65" t="s">
        <v>48</v>
      </c>
      <c r="H65" s="1" t="s">
        <v>372</v>
      </c>
      <c r="K65">
        <v>1</v>
      </c>
      <c r="L65">
        <v>2</v>
      </c>
      <c r="Q65" s="2" t="s">
        <v>24</v>
      </c>
      <c r="R65" s="6">
        <v>7910</v>
      </c>
    </row>
    <row r="66" spans="1:20" x14ac:dyDescent="0.35">
      <c r="A66" s="2">
        <v>65</v>
      </c>
      <c r="B66" t="s">
        <v>302</v>
      </c>
      <c r="C66" s="20">
        <v>45918</v>
      </c>
      <c r="D66" s="20">
        <v>45921</v>
      </c>
      <c r="E66" s="20">
        <v>45735</v>
      </c>
      <c r="F66" t="s">
        <v>83</v>
      </c>
      <c r="G66" t="s">
        <v>48</v>
      </c>
      <c r="I66" s="2" t="s">
        <v>89</v>
      </c>
      <c r="K66">
        <v>1</v>
      </c>
      <c r="L66">
        <v>2</v>
      </c>
      <c r="Q66" s="2" t="s">
        <v>23</v>
      </c>
      <c r="R66" s="6">
        <v>2790</v>
      </c>
    </row>
    <row r="67" spans="1:20" x14ac:dyDescent="0.35">
      <c r="A67" s="2">
        <v>66</v>
      </c>
      <c r="B67" t="s">
        <v>316</v>
      </c>
      <c r="C67" s="20">
        <v>45830</v>
      </c>
      <c r="D67" s="20">
        <v>45835</v>
      </c>
      <c r="E67" s="20">
        <v>45737</v>
      </c>
      <c r="F67" t="s">
        <v>83</v>
      </c>
      <c r="G67" t="s">
        <v>48</v>
      </c>
      <c r="I67" s="2" t="s">
        <v>72</v>
      </c>
      <c r="K67">
        <v>1</v>
      </c>
      <c r="L67">
        <v>1</v>
      </c>
      <c r="P67" s="2" t="s">
        <v>24</v>
      </c>
      <c r="Q67" s="2" t="s">
        <v>23</v>
      </c>
      <c r="R67" s="6">
        <v>4150</v>
      </c>
    </row>
    <row r="68" spans="1:20" x14ac:dyDescent="0.35">
      <c r="A68" s="2">
        <v>67</v>
      </c>
      <c r="B68" t="s">
        <v>109</v>
      </c>
      <c r="C68" s="20">
        <v>45778</v>
      </c>
      <c r="D68" s="20">
        <v>45781</v>
      </c>
      <c r="E68" s="20">
        <v>45788</v>
      </c>
      <c r="F68" t="s">
        <v>83</v>
      </c>
      <c r="G68" t="s">
        <v>6</v>
      </c>
      <c r="I68" s="2" t="s">
        <v>72</v>
      </c>
      <c r="J68">
        <v>10</v>
      </c>
      <c r="K68">
        <v>1</v>
      </c>
      <c r="L68">
        <v>1</v>
      </c>
      <c r="M68" s="113" t="s">
        <v>110</v>
      </c>
      <c r="P68" s="2" t="s">
        <v>24</v>
      </c>
      <c r="Q68" s="2" t="s">
        <v>24</v>
      </c>
      <c r="S68" t="s">
        <v>51</v>
      </c>
    </row>
    <row r="69" spans="1:20" x14ac:dyDescent="0.35">
      <c r="A69" s="2">
        <v>68</v>
      </c>
      <c r="B69" t="s">
        <v>315</v>
      </c>
      <c r="C69" s="20">
        <v>45838</v>
      </c>
      <c r="D69" s="20">
        <v>45843</v>
      </c>
      <c r="E69" s="20">
        <v>45740</v>
      </c>
      <c r="F69" t="s">
        <v>83</v>
      </c>
      <c r="G69" t="s">
        <v>48</v>
      </c>
      <c r="I69" s="2" t="s">
        <v>367</v>
      </c>
      <c r="K69">
        <v>1</v>
      </c>
      <c r="L69">
        <v>2</v>
      </c>
      <c r="N69" s="148">
        <v>4522801056</v>
      </c>
      <c r="Q69" s="2" t="s">
        <v>24</v>
      </c>
      <c r="R69" s="6">
        <v>6250</v>
      </c>
    </row>
    <row r="70" spans="1:20" x14ac:dyDescent="0.35">
      <c r="A70" s="2">
        <v>69</v>
      </c>
      <c r="B70" t="s">
        <v>314</v>
      </c>
      <c r="C70" s="20">
        <v>45894</v>
      </c>
      <c r="D70" s="20">
        <v>45898</v>
      </c>
      <c r="E70" s="20">
        <v>45746</v>
      </c>
      <c r="G70" t="s">
        <v>66</v>
      </c>
      <c r="Q70" s="2" t="s">
        <v>23</v>
      </c>
    </row>
    <row r="71" spans="1:20" x14ac:dyDescent="0.35">
      <c r="A71" s="2">
        <v>70</v>
      </c>
      <c r="B71" t="s">
        <v>314</v>
      </c>
      <c r="C71" s="20">
        <v>45894</v>
      </c>
      <c r="D71" s="20">
        <v>45898</v>
      </c>
      <c r="E71" s="20">
        <v>45745</v>
      </c>
      <c r="G71" t="s">
        <v>66</v>
      </c>
      <c r="Q71" s="2" t="s">
        <v>23</v>
      </c>
    </row>
    <row r="72" spans="1:20" x14ac:dyDescent="0.35">
      <c r="A72" s="2">
        <v>71</v>
      </c>
      <c r="B72" t="s">
        <v>328</v>
      </c>
      <c r="C72" s="20">
        <v>45803</v>
      </c>
      <c r="D72" s="20">
        <v>45808</v>
      </c>
      <c r="E72" s="20">
        <v>45754</v>
      </c>
      <c r="F72" t="s">
        <v>83</v>
      </c>
      <c r="G72" t="s">
        <v>48</v>
      </c>
      <c r="I72" s="2" t="s">
        <v>72</v>
      </c>
      <c r="K72">
        <v>1</v>
      </c>
      <c r="L72">
        <v>2</v>
      </c>
      <c r="N72" s="148">
        <v>4533443360</v>
      </c>
      <c r="Q72" s="2" t="s">
        <v>23</v>
      </c>
      <c r="R72" s="6">
        <v>4650</v>
      </c>
    </row>
    <row r="73" spans="1:20" x14ac:dyDescent="0.35">
      <c r="A73" s="2">
        <v>72</v>
      </c>
      <c r="B73" t="s">
        <v>327</v>
      </c>
      <c r="C73" s="20">
        <v>45870</v>
      </c>
      <c r="D73" s="20">
        <v>45874</v>
      </c>
      <c r="E73" s="20">
        <v>45755</v>
      </c>
      <c r="F73" t="s">
        <v>101</v>
      </c>
      <c r="G73" t="s">
        <v>48</v>
      </c>
      <c r="H73" s="1" t="s">
        <v>371</v>
      </c>
      <c r="K73">
        <v>1</v>
      </c>
      <c r="L73">
        <v>2</v>
      </c>
      <c r="N73" s="148" t="s">
        <v>486</v>
      </c>
      <c r="O73" t="s">
        <v>485</v>
      </c>
      <c r="Q73" s="2" t="s">
        <v>23</v>
      </c>
      <c r="R73" s="6">
        <v>4200</v>
      </c>
    </row>
    <row r="74" spans="1:20" x14ac:dyDescent="0.35">
      <c r="A74" s="2">
        <v>73</v>
      </c>
      <c r="B74" t="s">
        <v>325</v>
      </c>
      <c r="C74" s="20">
        <v>45793</v>
      </c>
      <c r="D74" s="20">
        <v>45795</v>
      </c>
      <c r="E74" s="20">
        <v>45755</v>
      </c>
      <c r="F74" t="s">
        <v>83</v>
      </c>
      <c r="G74" t="s">
        <v>6</v>
      </c>
      <c r="J74">
        <v>10</v>
      </c>
      <c r="K74">
        <v>1</v>
      </c>
      <c r="L74">
        <v>2</v>
      </c>
      <c r="M74" s="113" t="s">
        <v>326</v>
      </c>
      <c r="Q74" s="2" t="s">
        <v>24</v>
      </c>
      <c r="R74" s="6">
        <v>1854</v>
      </c>
    </row>
    <row r="75" spans="1:20" x14ac:dyDescent="0.35">
      <c r="A75" s="2">
        <v>74</v>
      </c>
      <c r="B75" t="s">
        <v>324</v>
      </c>
      <c r="C75" s="20">
        <v>45833</v>
      </c>
      <c r="D75" s="20">
        <v>45837</v>
      </c>
      <c r="E75" s="20">
        <v>45755</v>
      </c>
      <c r="F75" t="s">
        <v>322</v>
      </c>
      <c r="G75" t="s">
        <v>48</v>
      </c>
      <c r="H75" s="1" t="s">
        <v>370</v>
      </c>
      <c r="I75" s="2" t="s">
        <v>89</v>
      </c>
      <c r="K75">
        <v>1</v>
      </c>
      <c r="L75">
        <v>2</v>
      </c>
      <c r="N75" s="148" t="s">
        <v>472</v>
      </c>
      <c r="Q75" s="2" t="s">
        <v>23</v>
      </c>
      <c r="R75" s="6">
        <v>3720</v>
      </c>
      <c r="T75" t="s">
        <v>473</v>
      </c>
    </row>
    <row r="76" spans="1:20" x14ac:dyDescent="0.35">
      <c r="A76" s="2">
        <v>75</v>
      </c>
      <c r="B76" t="s">
        <v>323</v>
      </c>
      <c r="C76" s="20">
        <v>45796</v>
      </c>
      <c r="D76" s="20">
        <v>45803</v>
      </c>
      <c r="E76" s="20">
        <v>45756</v>
      </c>
      <c r="F76" t="s">
        <v>83</v>
      </c>
      <c r="G76" t="s">
        <v>48</v>
      </c>
      <c r="H76" s="1" t="s">
        <v>369</v>
      </c>
      <c r="I76" s="2" t="s">
        <v>89</v>
      </c>
      <c r="K76">
        <v>1</v>
      </c>
      <c r="L76">
        <v>2</v>
      </c>
      <c r="Q76" s="2" t="s">
        <v>24</v>
      </c>
      <c r="R76" s="6">
        <v>7910</v>
      </c>
    </row>
    <row r="77" spans="1:20" x14ac:dyDescent="0.35">
      <c r="A77" s="2">
        <v>76</v>
      </c>
      <c r="B77" t="s">
        <v>333</v>
      </c>
      <c r="C77" s="20">
        <v>45806</v>
      </c>
      <c r="D77" s="20">
        <v>45810</v>
      </c>
      <c r="E77" s="20">
        <v>45757</v>
      </c>
      <c r="F77" t="s">
        <v>83</v>
      </c>
      <c r="G77" t="s">
        <v>66</v>
      </c>
    </row>
    <row r="78" spans="1:20" x14ac:dyDescent="0.35">
      <c r="A78" s="2">
        <v>77</v>
      </c>
      <c r="B78" t="s">
        <v>353</v>
      </c>
      <c r="C78" s="20">
        <v>45802</v>
      </c>
      <c r="D78" s="20">
        <v>45807</v>
      </c>
      <c r="E78" s="20">
        <v>45758</v>
      </c>
      <c r="F78" t="s">
        <v>83</v>
      </c>
      <c r="G78" t="s">
        <v>6</v>
      </c>
      <c r="H78" s="1" t="s">
        <v>368</v>
      </c>
      <c r="I78" s="2" t="s">
        <v>89</v>
      </c>
      <c r="K78">
        <v>1</v>
      </c>
      <c r="L78">
        <v>2</v>
      </c>
      <c r="M78" s="113" t="s">
        <v>354</v>
      </c>
      <c r="N78" s="148">
        <v>4526703889</v>
      </c>
      <c r="Q78" s="2" t="s">
        <v>24</v>
      </c>
      <c r="R78" s="6">
        <v>5367.5</v>
      </c>
    </row>
    <row r="79" spans="1:20" x14ac:dyDescent="0.35">
      <c r="A79" s="2">
        <v>78</v>
      </c>
      <c r="B79" t="s">
        <v>355</v>
      </c>
      <c r="C79" s="20">
        <v>45778</v>
      </c>
      <c r="D79" s="20">
        <v>45781</v>
      </c>
      <c r="E79" s="20">
        <v>45759</v>
      </c>
      <c r="F79" t="s">
        <v>83</v>
      </c>
      <c r="G79" t="s">
        <v>6</v>
      </c>
      <c r="I79" s="2" t="s">
        <v>72</v>
      </c>
      <c r="J79">
        <v>10</v>
      </c>
      <c r="K79">
        <v>1</v>
      </c>
      <c r="L79">
        <v>1</v>
      </c>
      <c r="M79" s="113" t="s">
        <v>356</v>
      </c>
      <c r="N79" s="148">
        <v>4528767572</v>
      </c>
      <c r="Q79" s="2" t="s">
        <v>24</v>
      </c>
      <c r="R79" s="6">
        <v>2511</v>
      </c>
      <c r="T79" t="s">
        <v>358</v>
      </c>
    </row>
    <row r="80" spans="1:20" x14ac:dyDescent="0.35">
      <c r="A80" s="2">
        <v>79</v>
      </c>
      <c r="B80" t="s">
        <v>351</v>
      </c>
      <c r="C80" s="20">
        <v>45904</v>
      </c>
      <c r="D80" s="20">
        <v>45907</v>
      </c>
      <c r="E80" s="20">
        <v>45759</v>
      </c>
      <c r="F80" t="s">
        <v>83</v>
      </c>
      <c r="G80" t="s">
        <v>66</v>
      </c>
    </row>
    <row r="81" spans="1:18" x14ac:dyDescent="0.35">
      <c r="A81" s="2">
        <v>80</v>
      </c>
      <c r="B81" t="s">
        <v>352</v>
      </c>
      <c r="C81" s="20">
        <v>45779</v>
      </c>
      <c r="D81" s="20">
        <v>45782</v>
      </c>
      <c r="E81" s="20">
        <v>45776</v>
      </c>
      <c r="F81" t="s">
        <v>83</v>
      </c>
      <c r="G81" t="s">
        <v>66</v>
      </c>
      <c r="J81">
        <v>10</v>
      </c>
      <c r="M81" s="113" t="s">
        <v>332</v>
      </c>
    </row>
    <row r="82" spans="1:18" x14ac:dyDescent="0.35">
      <c r="A82" s="2">
        <v>81</v>
      </c>
      <c r="B82" t="s">
        <v>350</v>
      </c>
      <c r="C82" s="20">
        <v>45823</v>
      </c>
      <c r="D82" s="20">
        <v>45826</v>
      </c>
      <c r="E82" s="20">
        <v>45759</v>
      </c>
      <c r="F82" t="s">
        <v>170</v>
      </c>
      <c r="G82" t="s">
        <v>48</v>
      </c>
      <c r="I82" s="2" t="s">
        <v>367</v>
      </c>
      <c r="K82">
        <v>1</v>
      </c>
      <c r="L82">
        <v>2</v>
      </c>
      <c r="N82" s="148" t="s">
        <v>419</v>
      </c>
      <c r="Q82" s="2" t="s">
        <v>23</v>
      </c>
      <c r="R82" s="6">
        <v>2790</v>
      </c>
    </row>
    <row r="83" spans="1:18" x14ac:dyDescent="0.35">
      <c r="A83" s="2">
        <v>82</v>
      </c>
      <c r="B83" t="s">
        <v>348</v>
      </c>
      <c r="C83" s="20">
        <v>45789</v>
      </c>
      <c r="D83" s="20">
        <v>45794</v>
      </c>
      <c r="E83" s="20">
        <v>45761</v>
      </c>
      <c r="F83" t="s">
        <v>83</v>
      </c>
      <c r="G83" t="s">
        <v>48</v>
      </c>
      <c r="H83" s="1" t="s">
        <v>366</v>
      </c>
      <c r="I83" s="2" t="s">
        <v>89</v>
      </c>
      <c r="K83">
        <v>1</v>
      </c>
      <c r="L83">
        <v>2</v>
      </c>
      <c r="O83" t="s">
        <v>349</v>
      </c>
      <c r="Q83" s="2" t="s">
        <v>24</v>
      </c>
      <c r="R83" s="6">
        <v>5650</v>
      </c>
    </row>
    <row r="84" spans="1:18" x14ac:dyDescent="0.35">
      <c r="A84" s="2">
        <v>83</v>
      </c>
      <c r="B84" t="s">
        <v>314</v>
      </c>
      <c r="C84" s="20">
        <v>45901</v>
      </c>
      <c r="D84" s="20">
        <v>45905</v>
      </c>
      <c r="E84" s="20">
        <v>45761</v>
      </c>
      <c r="F84" t="s">
        <v>44</v>
      </c>
      <c r="G84" t="s">
        <v>66</v>
      </c>
    </row>
    <row r="85" spans="1:18" x14ac:dyDescent="0.35">
      <c r="A85" s="2">
        <v>84</v>
      </c>
      <c r="B85" t="s">
        <v>347</v>
      </c>
      <c r="C85" s="20">
        <v>45878</v>
      </c>
      <c r="D85" s="20">
        <v>45881</v>
      </c>
      <c r="E85" s="20">
        <v>45764</v>
      </c>
      <c r="F85" t="s">
        <v>44</v>
      </c>
      <c r="G85" t="s">
        <v>66</v>
      </c>
      <c r="I85" s="2" t="s">
        <v>89</v>
      </c>
    </row>
    <row r="86" spans="1:18" x14ac:dyDescent="0.35">
      <c r="A86" s="2">
        <v>85</v>
      </c>
      <c r="B86" t="s">
        <v>345</v>
      </c>
      <c r="C86" s="20">
        <v>45807</v>
      </c>
      <c r="D86" s="20">
        <v>45809</v>
      </c>
      <c r="E86" s="20">
        <v>45766</v>
      </c>
      <c r="F86" t="s">
        <v>346</v>
      </c>
      <c r="G86" t="s">
        <v>66</v>
      </c>
    </row>
    <row r="87" spans="1:18" x14ac:dyDescent="0.35">
      <c r="A87" s="2">
        <v>86</v>
      </c>
      <c r="B87" t="s">
        <v>314</v>
      </c>
      <c r="C87" s="20">
        <v>45914</v>
      </c>
      <c r="D87" s="20">
        <v>45918</v>
      </c>
      <c r="E87" s="20">
        <v>45768</v>
      </c>
      <c r="F87" t="s">
        <v>44</v>
      </c>
      <c r="G87" t="s">
        <v>66</v>
      </c>
    </row>
    <row r="88" spans="1:18" x14ac:dyDescent="0.35">
      <c r="A88" s="2">
        <v>87</v>
      </c>
      <c r="B88" t="s">
        <v>343</v>
      </c>
      <c r="C88" s="20">
        <v>45873</v>
      </c>
      <c r="D88" s="20">
        <v>45877</v>
      </c>
      <c r="E88" s="20">
        <v>45769</v>
      </c>
      <c r="F88" t="s">
        <v>44</v>
      </c>
      <c r="G88" t="s">
        <v>66</v>
      </c>
      <c r="M88" s="113" t="s">
        <v>344</v>
      </c>
    </row>
    <row r="89" spans="1:18" x14ac:dyDescent="0.35">
      <c r="A89" s="2">
        <v>88</v>
      </c>
      <c r="B89" t="s">
        <v>342</v>
      </c>
      <c r="C89" s="20">
        <v>45907</v>
      </c>
      <c r="D89" s="20">
        <v>45912</v>
      </c>
      <c r="E89" s="20">
        <v>45771</v>
      </c>
      <c r="F89" t="s">
        <v>83</v>
      </c>
      <c r="G89" t="s">
        <v>6</v>
      </c>
      <c r="I89" s="2" t="s">
        <v>89</v>
      </c>
      <c r="J89">
        <v>10</v>
      </c>
      <c r="K89">
        <v>1</v>
      </c>
      <c r="L89">
        <v>2</v>
      </c>
      <c r="M89" s="113" t="s">
        <v>40</v>
      </c>
      <c r="N89" s="148">
        <v>4560645846</v>
      </c>
      <c r="O89" t="s">
        <v>341</v>
      </c>
      <c r="Q89" s="2" t="s">
        <v>24</v>
      </c>
      <c r="R89" s="6">
        <v>5085</v>
      </c>
    </row>
    <row r="90" spans="1:18" x14ac:dyDescent="0.35">
      <c r="A90" s="2">
        <v>89</v>
      </c>
      <c r="B90" t="s">
        <v>357</v>
      </c>
      <c r="C90" s="20">
        <v>45779</v>
      </c>
      <c r="D90" s="20">
        <v>45781</v>
      </c>
      <c r="E90" s="20">
        <v>45775</v>
      </c>
      <c r="F90" t="s">
        <v>383</v>
      </c>
      <c r="G90" t="s">
        <v>48</v>
      </c>
      <c r="I90" s="2" t="s">
        <v>72</v>
      </c>
      <c r="K90">
        <v>1</v>
      </c>
      <c r="L90">
        <v>1</v>
      </c>
      <c r="N90" s="148">
        <v>4581918910</v>
      </c>
      <c r="Q90" s="2" t="s">
        <v>23</v>
      </c>
      <c r="R90" s="6">
        <v>1640</v>
      </c>
    </row>
    <row r="91" spans="1:18" x14ac:dyDescent="0.35">
      <c r="A91" s="2">
        <v>90</v>
      </c>
      <c r="B91" t="s">
        <v>339</v>
      </c>
      <c r="C91" s="20">
        <v>45843</v>
      </c>
      <c r="D91" s="20">
        <v>45850</v>
      </c>
      <c r="E91" s="20">
        <v>45775</v>
      </c>
      <c r="F91" t="s">
        <v>83</v>
      </c>
      <c r="G91" t="s">
        <v>6</v>
      </c>
      <c r="J91">
        <v>10</v>
      </c>
      <c r="K91">
        <v>1</v>
      </c>
      <c r="L91">
        <v>2</v>
      </c>
      <c r="M91" s="113" t="s">
        <v>340</v>
      </c>
      <c r="N91" s="148" t="s">
        <v>456</v>
      </c>
      <c r="Q91" s="2" t="s">
        <v>24</v>
      </c>
      <c r="R91" s="6">
        <v>7875</v>
      </c>
    </row>
    <row r="92" spans="1:18" x14ac:dyDescent="0.35">
      <c r="A92" s="2">
        <v>91</v>
      </c>
      <c r="B92" t="s">
        <v>337</v>
      </c>
      <c r="C92" s="20">
        <v>45895</v>
      </c>
      <c r="D92" s="20">
        <v>45902</v>
      </c>
      <c r="E92" s="20">
        <v>45775</v>
      </c>
      <c r="F92" t="s">
        <v>83</v>
      </c>
      <c r="G92" t="s">
        <v>6</v>
      </c>
      <c r="I92" s="2" t="s">
        <v>72</v>
      </c>
      <c r="J92">
        <v>10</v>
      </c>
      <c r="K92">
        <v>1</v>
      </c>
      <c r="L92">
        <v>2</v>
      </c>
      <c r="M92" s="113" t="s">
        <v>338</v>
      </c>
      <c r="Q92" s="2" t="s">
        <v>23</v>
      </c>
      <c r="R92" s="6">
        <v>5859</v>
      </c>
    </row>
    <row r="93" spans="1:18" x14ac:dyDescent="0.35">
      <c r="A93" s="2">
        <v>92</v>
      </c>
      <c r="B93" t="s">
        <v>336</v>
      </c>
      <c r="C93" s="20">
        <v>45861</v>
      </c>
      <c r="D93" s="20">
        <v>45864</v>
      </c>
      <c r="E93" s="20">
        <v>45773</v>
      </c>
      <c r="F93" t="s">
        <v>83</v>
      </c>
      <c r="G93" t="s">
        <v>66</v>
      </c>
    </row>
    <row r="94" spans="1:18" x14ac:dyDescent="0.35">
      <c r="A94" s="2">
        <v>93</v>
      </c>
      <c r="B94" t="s">
        <v>334</v>
      </c>
      <c r="C94" s="20">
        <v>45824</v>
      </c>
      <c r="D94" s="20">
        <v>45827</v>
      </c>
      <c r="E94" s="20">
        <v>45775</v>
      </c>
      <c r="F94" t="s">
        <v>83</v>
      </c>
      <c r="G94" t="s">
        <v>48</v>
      </c>
      <c r="H94" s="1" t="s">
        <v>365</v>
      </c>
      <c r="I94" s="2" t="s">
        <v>89</v>
      </c>
      <c r="K94">
        <v>1</v>
      </c>
      <c r="L94">
        <v>2</v>
      </c>
      <c r="N94" s="148">
        <v>4521662703</v>
      </c>
      <c r="O94" t="s">
        <v>335</v>
      </c>
      <c r="Q94" s="2" t="s">
        <v>24</v>
      </c>
      <c r="R94" s="6">
        <v>3390</v>
      </c>
    </row>
    <row r="95" spans="1:18" x14ac:dyDescent="0.35">
      <c r="A95" s="2">
        <v>94</v>
      </c>
      <c r="B95" t="s">
        <v>361</v>
      </c>
      <c r="C95" s="20">
        <v>45894</v>
      </c>
      <c r="D95" s="20">
        <v>45898</v>
      </c>
      <c r="E95" s="20">
        <v>45779</v>
      </c>
      <c r="F95" t="s">
        <v>83</v>
      </c>
      <c r="G95" t="s">
        <v>66</v>
      </c>
      <c r="M95" s="134"/>
    </row>
    <row r="96" spans="1:18" x14ac:dyDescent="0.35">
      <c r="A96" s="2">
        <v>95</v>
      </c>
      <c r="B96" t="s">
        <v>362</v>
      </c>
      <c r="C96" s="20">
        <v>45873</v>
      </c>
      <c r="D96" s="20">
        <v>45877</v>
      </c>
      <c r="E96" s="20">
        <v>45780</v>
      </c>
      <c r="F96" t="s">
        <v>83</v>
      </c>
      <c r="G96" t="s">
        <v>48</v>
      </c>
      <c r="H96" s="1" t="s">
        <v>363</v>
      </c>
      <c r="K96">
        <v>1</v>
      </c>
      <c r="L96">
        <v>2</v>
      </c>
      <c r="N96" s="148" t="s">
        <v>500</v>
      </c>
      <c r="O96" t="s">
        <v>364</v>
      </c>
      <c r="Q96" s="2" t="s">
        <v>24</v>
      </c>
      <c r="R96" s="6">
        <v>5000</v>
      </c>
    </row>
    <row r="97" spans="1:20" x14ac:dyDescent="0.35">
      <c r="A97" s="2">
        <v>96</v>
      </c>
      <c r="B97" t="s">
        <v>379</v>
      </c>
      <c r="C97" s="20">
        <v>45836</v>
      </c>
      <c r="D97" s="20">
        <v>45839</v>
      </c>
      <c r="E97" s="20">
        <v>45781</v>
      </c>
      <c r="F97" t="s">
        <v>101</v>
      </c>
      <c r="G97" t="s">
        <v>48</v>
      </c>
      <c r="K97">
        <v>1</v>
      </c>
      <c r="L97">
        <v>2</v>
      </c>
      <c r="N97" s="148" t="s">
        <v>469</v>
      </c>
      <c r="Q97" s="2" t="s">
        <v>23</v>
      </c>
      <c r="R97" s="6">
        <v>3030</v>
      </c>
    </row>
    <row r="98" spans="1:20" x14ac:dyDescent="0.35">
      <c r="A98" s="2">
        <v>97</v>
      </c>
      <c r="B98" t="s">
        <v>377</v>
      </c>
      <c r="C98" s="20">
        <v>45852</v>
      </c>
      <c r="D98" s="20">
        <v>45856</v>
      </c>
      <c r="E98" s="20">
        <v>45782</v>
      </c>
      <c r="F98" t="s">
        <v>83</v>
      </c>
      <c r="G98" t="s">
        <v>48</v>
      </c>
      <c r="K98">
        <v>1</v>
      </c>
      <c r="L98">
        <v>2</v>
      </c>
      <c r="N98" s="148" t="s">
        <v>453</v>
      </c>
      <c r="O98" t="s">
        <v>378</v>
      </c>
      <c r="Q98" s="2" t="s">
        <v>24</v>
      </c>
      <c r="R98" s="6">
        <v>5000</v>
      </c>
    </row>
    <row r="99" spans="1:20" x14ac:dyDescent="0.35">
      <c r="A99" s="2">
        <v>98</v>
      </c>
      <c r="B99" t="s">
        <v>376</v>
      </c>
      <c r="C99" s="20">
        <v>45826</v>
      </c>
      <c r="D99" s="20">
        <v>45829</v>
      </c>
      <c r="E99" s="20">
        <v>45784</v>
      </c>
      <c r="F99" t="s">
        <v>83</v>
      </c>
      <c r="G99" t="s">
        <v>66</v>
      </c>
      <c r="R99" s="135"/>
    </row>
    <row r="100" spans="1:20" x14ac:dyDescent="0.35">
      <c r="A100" s="2">
        <v>99</v>
      </c>
      <c r="B100" t="s">
        <v>375</v>
      </c>
      <c r="C100" s="20">
        <v>45796</v>
      </c>
      <c r="D100" s="20">
        <v>45800</v>
      </c>
      <c r="E100" s="20">
        <v>45785</v>
      </c>
      <c r="F100" t="s">
        <v>83</v>
      </c>
      <c r="G100" t="s">
        <v>6</v>
      </c>
      <c r="H100" s="1" t="s">
        <v>368</v>
      </c>
      <c r="I100" s="2" t="s">
        <v>89</v>
      </c>
      <c r="J100">
        <v>10</v>
      </c>
      <c r="K100">
        <v>1</v>
      </c>
      <c r="L100">
        <v>2</v>
      </c>
      <c r="Q100" s="2" t="s">
        <v>24</v>
      </c>
      <c r="R100" s="6">
        <v>4068</v>
      </c>
      <c r="S100" t="s">
        <v>51</v>
      </c>
    </row>
    <row r="101" spans="1:20" x14ac:dyDescent="0.35">
      <c r="A101" s="2">
        <v>100</v>
      </c>
      <c r="B101" t="s">
        <v>466</v>
      </c>
      <c r="C101" s="20">
        <v>45837</v>
      </c>
      <c r="D101" s="20">
        <v>45839</v>
      </c>
      <c r="E101" s="20">
        <v>45786</v>
      </c>
      <c r="F101" t="s">
        <v>83</v>
      </c>
      <c r="G101" t="s">
        <v>6</v>
      </c>
      <c r="J101">
        <v>10</v>
      </c>
      <c r="K101">
        <v>1</v>
      </c>
      <c r="L101">
        <v>2</v>
      </c>
      <c r="M101" s="113" t="s">
        <v>467</v>
      </c>
      <c r="N101" s="148" t="s">
        <v>465</v>
      </c>
      <c r="O101" t="s">
        <v>464</v>
      </c>
      <c r="Q101" s="2" t="s">
        <v>24</v>
      </c>
      <c r="R101" s="6">
        <v>2250</v>
      </c>
      <c r="S101" t="s">
        <v>51</v>
      </c>
      <c r="T101" t="s">
        <v>468</v>
      </c>
    </row>
    <row r="102" spans="1:20" x14ac:dyDescent="0.35">
      <c r="A102" s="2">
        <v>101</v>
      </c>
      <c r="B102" t="s">
        <v>380</v>
      </c>
      <c r="C102" s="20">
        <v>45865</v>
      </c>
      <c r="D102" s="20">
        <v>45867</v>
      </c>
      <c r="E102" s="20">
        <v>45818</v>
      </c>
      <c r="F102" t="s">
        <v>381</v>
      </c>
      <c r="G102" t="s">
        <v>66</v>
      </c>
    </row>
    <row r="103" spans="1:20" x14ac:dyDescent="0.35">
      <c r="A103" s="2">
        <v>102</v>
      </c>
      <c r="B103" t="s">
        <v>391</v>
      </c>
      <c r="C103" s="20">
        <v>45910</v>
      </c>
      <c r="D103" s="20">
        <v>45914</v>
      </c>
      <c r="E103" s="20">
        <v>45789</v>
      </c>
      <c r="F103" t="s">
        <v>83</v>
      </c>
      <c r="G103" t="s">
        <v>66</v>
      </c>
    </row>
    <row r="104" spans="1:20" x14ac:dyDescent="0.35">
      <c r="A104" s="2">
        <v>103</v>
      </c>
      <c r="B104" t="s">
        <v>390</v>
      </c>
      <c r="C104" s="20">
        <v>45886</v>
      </c>
      <c r="D104" s="20">
        <v>45892</v>
      </c>
      <c r="E104" s="20">
        <v>45795</v>
      </c>
      <c r="F104" t="s">
        <v>191</v>
      </c>
      <c r="G104" t="s">
        <v>48</v>
      </c>
      <c r="I104" s="2" t="s">
        <v>89</v>
      </c>
      <c r="K104">
        <v>1</v>
      </c>
      <c r="L104">
        <v>2</v>
      </c>
      <c r="Q104" s="2" t="s">
        <v>24</v>
      </c>
      <c r="R104" s="6">
        <v>7500</v>
      </c>
    </row>
    <row r="105" spans="1:20" x14ac:dyDescent="0.35">
      <c r="A105" s="2">
        <v>104</v>
      </c>
      <c r="B105" t="s">
        <v>389</v>
      </c>
      <c r="C105" s="20">
        <v>45830</v>
      </c>
      <c r="D105" s="20">
        <v>45836</v>
      </c>
      <c r="E105" s="20">
        <v>45795</v>
      </c>
      <c r="F105" t="s">
        <v>170</v>
      </c>
      <c r="G105" t="s">
        <v>48</v>
      </c>
      <c r="K105">
        <v>1</v>
      </c>
      <c r="L105">
        <v>2</v>
      </c>
      <c r="Q105" s="2" t="s">
        <v>23</v>
      </c>
      <c r="R105" s="6">
        <v>5580</v>
      </c>
    </row>
    <row r="106" spans="1:20" x14ac:dyDescent="0.35">
      <c r="A106" s="2">
        <v>105</v>
      </c>
      <c r="B106" t="s">
        <v>388</v>
      </c>
      <c r="C106" s="20">
        <v>45926</v>
      </c>
      <c r="D106" s="20">
        <v>45930</v>
      </c>
      <c r="E106" s="20">
        <v>45797</v>
      </c>
      <c r="F106" t="s">
        <v>83</v>
      </c>
      <c r="G106" t="s">
        <v>66</v>
      </c>
    </row>
    <row r="107" spans="1:20" x14ac:dyDescent="0.35">
      <c r="A107" s="2">
        <v>106</v>
      </c>
      <c r="B107" t="s">
        <v>386</v>
      </c>
      <c r="C107" s="20">
        <v>45831</v>
      </c>
      <c r="D107" s="20">
        <v>45834</v>
      </c>
      <c r="E107" s="20">
        <v>45799</v>
      </c>
      <c r="F107" t="s">
        <v>387</v>
      </c>
      <c r="G107" t="s">
        <v>48</v>
      </c>
      <c r="K107">
        <v>1</v>
      </c>
      <c r="L107">
        <v>1</v>
      </c>
      <c r="P107" s="2" t="s">
        <v>24</v>
      </c>
      <c r="Q107" s="2" t="s">
        <v>24</v>
      </c>
      <c r="R107" s="6">
        <v>2490</v>
      </c>
    </row>
    <row r="108" spans="1:20" x14ac:dyDescent="0.35">
      <c r="A108" s="2">
        <v>107</v>
      </c>
      <c r="B108" t="s">
        <v>405</v>
      </c>
      <c r="C108" s="20">
        <v>45807</v>
      </c>
      <c r="D108" s="20">
        <v>45809</v>
      </c>
      <c r="E108" s="20">
        <v>45799</v>
      </c>
      <c r="F108" t="s">
        <v>101</v>
      </c>
      <c r="G108" t="s">
        <v>48</v>
      </c>
      <c r="K108">
        <v>1</v>
      </c>
      <c r="L108">
        <v>1</v>
      </c>
      <c r="N108" s="148">
        <v>46730768646</v>
      </c>
      <c r="P108" s="2" t="s">
        <v>24</v>
      </c>
      <c r="Q108" s="2" t="s">
        <v>24</v>
      </c>
      <c r="R108" s="6">
        <v>1860</v>
      </c>
    </row>
    <row r="109" spans="1:20" x14ac:dyDescent="0.35">
      <c r="A109" s="2">
        <v>108</v>
      </c>
      <c r="B109" t="s">
        <v>402</v>
      </c>
      <c r="C109" s="20">
        <v>45901</v>
      </c>
      <c r="D109" s="20">
        <v>45904</v>
      </c>
      <c r="E109" s="20">
        <v>45810</v>
      </c>
      <c r="F109" t="s">
        <v>101</v>
      </c>
      <c r="G109" t="s">
        <v>66</v>
      </c>
    </row>
    <row r="110" spans="1:20" x14ac:dyDescent="0.35">
      <c r="A110" s="2">
        <v>109</v>
      </c>
      <c r="B110" t="s">
        <v>401</v>
      </c>
      <c r="C110" s="20">
        <v>45894</v>
      </c>
      <c r="D110" s="20">
        <v>45896</v>
      </c>
      <c r="E110" s="20">
        <v>45815</v>
      </c>
      <c r="F110" t="s">
        <v>83</v>
      </c>
      <c r="G110" t="s">
        <v>318</v>
      </c>
    </row>
    <row r="111" spans="1:20" x14ac:dyDescent="0.35">
      <c r="A111" s="2">
        <v>110</v>
      </c>
      <c r="B111" t="s">
        <v>400</v>
      </c>
      <c r="C111" s="20">
        <v>45909</v>
      </c>
      <c r="D111" s="20">
        <v>45911</v>
      </c>
      <c r="E111" s="20">
        <v>45817</v>
      </c>
      <c r="F111" t="s">
        <v>170</v>
      </c>
      <c r="G111" t="s">
        <v>66</v>
      </c>
    </row>
    <row r="112" spans="1:20" x14ac:dyDescent="0.35">
      <c r="A112" s="2">
        <v>111</v>
      </c>
      <c r="B112" t="s">
        <v>398</v>
      </c>
      <c r="C112" s="20">
        <v>45845</v>
      </c>
      <c r="D112" s="20">
        <v>45850</v>
      </c>
      <c r="E112" s="20">
        <v>45821</v>
      </c>
      <c r="F112" t="s">
        <v>83</v>
      </c>
      <c r="G112" t="s">
        <v>6</v>
      </c>
      <c r="J112">
        <v>10</v>
      </c>
      <c r="K112">
        <v>1</v>
      </c>
      <c r="L112">
        <v>2</v>
      </c>
      <c r="M112" s="113" t="s">
        <v>457</v>
      </c>
      <c r="N112" s="148" t="s">
        <v>458</v>
      </c>
      <c r="O112" t="s">
        <v>399</v>
      </c>
      <c r="P112" s="2" t="s">
        <v>23</v>
      </c>
      <c r="Q112" s="2" t="s">
        <v>24</v>
      </c>
      <c r="R112" s="6">
        <v>5625</v>
      </c>
    </row>
    <row r="113" spans="1:20" x14ac:dyDescent="0.35">
      <c r="A113" s="2">
        <v>112</v>
      </c>
      <c r="B113" t="s">
        <v>397</v>
      </c>
      <c r="C113" s="20">
        <v>45892</v>
      </c>
      <c r="D113" s="20">
        <v>45895</v>
      </c>
      <c r="E113" s="20">
        <v>45821</v>
      </c>
      <c r="F113" t="s">
        <v>101</v>
      </c>
      <c r="G113" t="s">
        <v>48</v>
      </c>
      <c r="H113" s="1" t="s">
        <v>368</v>
      </c>
      <c r="I113" s="2" t="s">
        <v>89</v>
      </c>
      <c r="K113">
        <v>1</v>
      </c>
      <c r="L113">
        <v>2</v>
      </c>
      <c r="Q113" s="2" t="s">
        <v>23</v>
      </c>
      <c r="R113" s="6">
        <v>3030</v>
      </c>
    </row>
    <row r="114" spans="1:20" x14ac:dyDescent="0.35">
      <c r="A114" s="2">
        <v>113</v>
      </c>
      <c r="B114" t="s">
        <v>49</v>
      </c>
      <c r="C114" s="20">
        <v>45911</v>
      </c>
      <c r="D114" s="20">
        <v>45914</v>
      </c>
      <c r="E114" s="20">
        <v>45826</v>
      </c>
      <c r="F114" t="s">
        <v>83</v>
      </c>
      <c r="G114" t="s">
        <v>6</v>
      </c>
      <c r="J114">
        <v>10</v>
      </c>
      <c r="K114">
        <v>1</v>
      </c>
      <c r="L114">
        <v>2</v>
      </c>
      <c r="M114" s="113" t="s">
        <v>50</v>
      </c>
      <c r="O114" t="s">
        <v>173</v>
      </c>
      <c r="Q114" s="2" t="s">
        <v>24</v>
      </c>
      <c r="R114" s="6">
        <v>3051</v>
      </c>
    </row>
    <row r="115" spans="1:20" x14ac:dyDescent="0.35">
      <c r="A115" s="2">
        <v>114</v>
      </c>
      <c r="B115" t="s">
        <v>403</v>
      </c>
      <c r="C115" s="20">
        <v>45887</v>
      </c>
      <c r="D115" s="20">
        <v>45892</v>
      </c>
      <c r="E115" s="20">
        <v>45811</v>
      </c>
      <c r="F115" t="s">
        <v>83</v>
      </c>
      <c r="G115" t="s">
        <v>48</v>
      </c>
      <c r="K115">
        <v>1</v>
      </c>
      <c r="L115">
        <v>1</v>
      </c>
      <c r="P115" s="2" t="s">
        <v>24</v>
      </c>
      <c r="Q115" s="2" t="s">
        <v>23</v>
      </c>
      <c r="R115" s="6">
        <v>4750</v>
      </c>
    </row>
    <row r="116" spans="1:20" x14ac:dyDescent="0.35">
      <c r="A116" s="2">
        <v>115</v>
      </c>
      <c r="B116" t="s">
        <v>100</v>
      </c>
      <c r="C116" s="20">
        <v>45886</v>
      </c>
      <c r="D116" s="20">
        <v>45892</v>
      </c>
      <c r="E116" s="20">
        <v>45826</v>
      </c>
      <c r="F116" t="s">
        <v>101</v>
      </c>
      <c r="G116" t="s">
        <v>6</v>
      </c>
      <c r="J116">
        <v>10</v>
      </c>
      <c r="K116">
        <v>1</v>
      </c>
      <c r="L116">
        <v>1</v>
      </c>
      <c r="M116" s="113" t="s">
        <v>102</v>
      </c>
      <c r="P116" s="2" t="s">
        <v>24</v>
      </c>
      <c r="Q116" s="2" t="s">
        <v>23</v>
      </c>
      <c r="R116" s="6">
        <v>4482</v>
      </c>
    </row>
    <row r="117" spans="1:20" x14ac:dyDescent="0.35">
      <c r="A117" s="2">
        <v>116</v>
      </c>
      <c r="B117" t="s">
        <v>413</v>
      </c>
      <c r="C117" s="20">
        <v>45915</v>
      </c>
      <c r="D117" s="20">
        <v>45918</v>
      </c>
      <c r="E117" s="20">
        <v>45826</v>
      </c>
      <c r="F117" t="s">
        <v>83</v>
      </c>
      <c r="G117" t="s">
        <v>6</v>
      </c>
      <c r="J117">
        <v>10</v>
      </c>
      <c r="K117">
        <v>1</v>
      </c>
      <c r="L117">
        <v>2</v>
      </c>
      <c r="M117" s="113" t="s">
        <v>414</v>
      </c>
      <c r="Q117" s="2" t="s">
        <v>24</v>
      </c>
      <c r="R117" s="6">
        <v>3366</v>
      </c>
      <c r="T117" t="s">
        <v>415</v>
      </c>
    </row>
    <row r="118" spans="1:20" x14ac:dyDescent="0.35">
      <c r="A118" s="2">
        <v>117</v>
      </c>
      <c r="B118" t="s">
        <v>412</v>
      </c>
      <c r="C118" s="20">
        <v>45870</v>
      </c>
      <c r="D118" s="20">
        <v>45874</v>
      </c>
      <c r="E118" s="20">
        <v>45827</v>
      </c>
      <c r="F118" t="s">
        <v>83</v>
      </c>
      <c r="G118" t="s">
        <v>48</v>
      </c>
      <c r="H118" s="1" t="s">
        <v>370</v>
      </c>
      <c r="I118" s="2" t="s">
        <v>89</v>
      </c>
      <c r="K118">
        <v>1</v>
      </c>
      <c r="L118">
        <v>2</v>
      </c>
      <c r="N118" s="148" t="s">
        <v>487</v>
      </c>
      <c r="Q118" s="2" t="s">
        <v>23</v>
      </c>
      <c r="R118" s="6">
        <v>4200</v>
      </c>
    </row>
    <row r="119" spans="1:20" x14ac:dyDescent="0.35">
      <c r="A119" s="2">
        <v>118</v>
      </c>
      <c r="B119" t="s">
        <v>411</v>
      </c>
      <c r="C119" s="20">
        <v>45887</v>
      </c>
      <c r="D119" s="20">
        <v>45891</v>
      </c>
      <c r="E119" s="20">
        <v>45829</v>
      </c>
      <c r="F119" t="s">
        <v>44</v>
      </c>
      <c r="G119" t="s">
        <v>48</v>
      </c>
      <c r="K119">
        <v>1</v>
      </c>
      <c r="L119">
        <v>2</v>
      </c>
      <c r="Q119" s="2" t="s">
        <v>23</v>
      </c>
      <c r="R119" s="6">
        <v>4200</v>
      </c>
    </row>
    <row r="120" spans="1:20" x14ac:dyDescent="0.35">
      <c r="A120" s="2">
        <v>119</v>
      </c>
      <c r="B120" t="s">
        <v>409</v>
      </c>
      <c r="C120" s="20">
        <v>45855</v>
      </c>
      <c r="D120" s="20">
        <v>45861</v>
      </c>
      <c r="E120" s="20">
        <v>45830</v>
      </c>
      <c r="F120" t="s">
        <v>83</v>
      </c>
      <c r="G120" t="s">
        <v>48</v>
      </c>
      <c r="I120" s="2" t="s">
        <v>89</v>
      </c>
      <c r="K120">
        <v>1</v>
      </c>
      <c r="L120">
        <v>2</v>
      </c>
      <c r="N120" s="148" t="s">
        <v>452</v>
      </c>
      <c r="Q120" s="2" t="s">
        <v>24</v>
      </c>
      <c r="R120" s="6">
        <v>6300</v>
      </c>
      <c r="T120" t="s">
        <v>410</v>
      </c>
    </row>
    <row r="121" spans="1:20" x14ac:dyDescent="0.35">
      <c r="A121" s="2">
        <v>120</v>
      </c>
      <c r="B121" t="s">
        <v>425</v>
      </c>
      <c r="C121" s="20">
        <v>45838</v>
      </c>
      <c r="D121" s="20">
        <v>45840</v>
      </c>
      <c r="E121" s="20">
        <v>45834</v>
      </c>
      <c r="F121" t="s">
        <v>101</v>
      </c>
      <c r="G121" t="s">
        <v>48</v>
      </c>
      <c r="I121" s="2" t="s">
        <v>89</v>
      </c>
      <c r="K121">
        <v>1</v>
      </c>
      <c r="L121">
        <v>2</v>
      </c>
      <c r="N121" s="148" t="s">
        <v>426</v>
      </c>
      <c r="Q121" s="2" t="s">
        <v>23</v>
      </c>
      <c r="R121" s="6">
        <v>2100</v>
      </c>
      <c r="T121" t="s">
        <v>415</v>
      </c>
    </row>
    <row r="122" spans="1:20" x14ac:dyDescent="0.35">
      <c r="A122" s="2">
        <v>121</v>
      </c>
      <c r="B122" t="s">
        <v>424</v>
      </c>
      <c r="C122" s="20">
        <v>45886</v>
      </c>
      <c r="D122" s="20">
        <v>45890</v>
      </c>
      <c r="E122" s="20">
        <v>45836</v>
      </c>
      <c r="F122" t="s">
        <v>83</v>
      </c>
      <c r="G122" t="s">
        <v>48</v>
      </c>
      <c r="H122" s="1" t="s">
        <v>370</v>
      </c>
      <c r="K122">
        <v>1</v>
      </c>
      <c r="L122">
        <v>2</v>
      </c>
      <c r="Q122" s="2" t="s">
        <v>24</v>
      </c>
      <c r="R122" s="6">
        <v>5000</v>
      </c>
    </row>
    <row r="123" spans="1:20" x14ac:dyDescent="0.35">
      <c r="A123" s="2">
        <v>122</v>
      </c>
      <c r="B123" t="s">
        <v>436</v>
      </c>
      <c r="C123" s="20">
        <v>45905</v>
      </c>
      <c r="D123" s="20">
        <v>45907</v>
      </c>
      <c r="E123" s="20">
        <v>45839</v>
      </c>
      <c r="F123" t="s">
        <v>83</v>
      </c>
      <c r="G123" t="s">
        <v>66</v>
      </c>
    </row>
    <row r="124" spans="1:20" x14ac:dyDescent="0.35">
      <c r="A124" s="2">
        <v>123</v>
      </c>
      <c r="B124" t="s">
        <v>433</v>
      </c>
      <c r="C124" s="20">
        <v>45918</v>
      </c>
      <c r="D124" s="20">
        <v>45921</v>
      </c>
      <c r="E124" s="20">
        <v>45841</v>
      </c>
      <c r="F124" t="s">
        <v>83</v>
      </c>
      <c r="G124" t="s">
        <v>6</v>
      </c>
      <c r="J124">
        <v>5</v>
      </c>
      <c r="K124">
        <v>1</v>
      </c>
      <c r="L124">
        <v>2</v>
      </c>
      <c r="M124" s="113" t="s">
        <v>435</v>
      </c>
      <c r="N124" s="148" t="s">
        <v>434</v>
      </c>
      <c r="Q124" s="2" t="s">
        <v>24</v>
      </c>
      <c r="R124" s="6">
        <v>3220.5</v>
      </c>
    </row>
    <row r="125" spans="1:20" x14ac:dyDescent="0.35">
      <c r="A125" s="2">
        <v>124</v>
      </c>
      <c r="B125" t="s">
        <v>432</v>
      </c>
      <c r="C125" s="20">
        <v>45912</v>
      </c>
      <c r="D125" s="20">
        <v>45914</v>
      </c>
      <c r="E125" s="20">
        <v>45842</v>
      </c>
      <c r="F125" t="s">
        <v>83</v>
      </c>
      <c r="G125" t="s">
        <v>48</v>
      </c>
      <c r="K125">
        <v>2</v>
      </c>
      <c r="L125">
        <v>2</v>
      </c>
      <c r="M125" s="113"/>
      <c r="Q125" s="2" t="s">
        <v>24</v>
      </c>
      <c r="R125" s="6">
        <v>3520</v>
      </c>
    </row>
    <row r="126" spans="1:20" x14ac:dyDescent="0.35">
      <c r="A126" s="2">
        <v>125</v>
      </c>
      <c r="B126" t="s">
        <v>430</v>
      </c>
      <c r="C126" s="20">
        <v>45891</v>
      </c>
      <c r="D126" s="20">
        <v>45893</v>
      </c>
      <c r="E126" s="20">
        <v>45843</v>
      </c>
      <c r="F126" t="s">
        <v>83</v>
      </c>
      <c r="G126" t="s">
        <v>48</v>
      </c>
      <c r="H126" s="1" t="s">
        <v>431</v>
      </c>
      <c r="K126">
        <v>1</v>
      </c>
      <c r="L126">
        <v>2</v>
      </c>
      <c r="Q126" s="2" t="s">
        <v>23</v>
      </c>
      <c r="R126" s="6">
        <v>2100</v>
      </c>
    </row>
    <row r="127" spans="1:20" x14ac:dyDescent="0.35">
      <c r="A127" s="2">
        <v>126</v>
      </c>
      <c r="B127" t="s">
        <v>427</v>
      </c>
      <c r="C127" s="20">
        <v>45902</v>
      </c>
      <c r="D127" s="20">
        <v>45907</v>
      </c>
      <c r="E127" s="20">
        <v>45845</v>
      </c>
      <c r="F127" t="s">
        <v>83</v>
      </c>
      <c r="G127" t="s">
        <v>6</v>
      </c>
      <c r="I127" s="2" t="s">
        <v>89</v>
      </c>
      <c r="J127">
        <v>10</v>
      </c>
      <c r="K127">
        <v>1</v>
      </c>
      <c r="L127">
        <v>2</v>
      </c>
      <c r="M127" s="113" t="s">
        <v>428</v>
      </c>
      <c r="O127" t="s">
        <v>429</v>
      </c>
      <c r="Q127" s="2" t="s">
        <v>24</v>
      </c>
      <c r="R127" s="6">
        <v>5085</v>
      </c>
    </row>
    <row r="128" spans="1:20" x14ac:dyDescent="0.35">
      <c r="A128" s="2">
        <v>127</v>
      </c>
      <c r="B128" t="s">
        <v>440</v>
      </c>
      <c r="C128" s="20">
        <v>45879</v>
      </c>
      <c r="D128" s="20">
        <v>45882</v>
      </c>
      <c r="E128" s="20">
        <v>45845</v>
      </c>
      <c r="F128" t="s">
        <v>101</v>
      </c>
      <c r="G128" t="s">
        <v>48</v>
      </c>
      <c r="K128">
        <v>2</v>
      </c>
      <c r="L128">
        <v>4</v>
      </c>
      <c r="Q128" s="2" t="s">
        <v>24</v>
      </c>
      <c r="R128" s="6">
        <v>7500</v>
      </c>
    </row>
    <row r="129" spans="1:20" x14ac:dyDescent="0.35">
      <c r="A129" s="2">
        <v>128</v>
      </c>
      <c r="B129" t="s">
        <v>439</v>
      </c>
      <c r="C129" s="20">
        <v>45895</v>
      </c>
      <c r="D129" s="20">
        <v>45897</v>
      </c>
      <c r="E129" s="20">
        <v>45846</v>
      </c>
      <c r="F129" t="s">
        <v>44</v>
      </c>
      <c r="G129" t="s">
        <v>48</v>
      </c>
      <c r="K129">
        <v>1</v>
      </c>
      <c r="L129">
        <v>2</v>
      </c>
      <c r="Q129" s="2" t="s">
        <v>23</v>
      </c>
      <c r="R129" s="6">
        <v>1859</v>
      </c>
    </row>
    <row r="130" spans="1:20" x14ac:dyDescent="0.35">
      <c r="A130" s="2">
        <v>129</v>
      </c>
      <c r="B130" t="s">
        <v>438</v>
      </c>
      <c r="C130" s="20">
        <v>45892</v>
      </c>
      <c r="D130" s="20">
        <v>45894</v>
      </c>
      <c r="E130" s="20">
        <v>45850</v>
      </c>
      <c r="F130" t="s">
        <v>322</v>
      </c>
      <c r="G130" t="s">
        <v>48</v>
      </c>
      <c r="K130">
        <v>1</v>
      </c>
      <c r="L130">
        <v>2</v>
      </c>
      <c r="Q130" s="2" t="s">
        <v>24</v>
      </c>
      <c r="R130" s="6">
        <v>2500</v>
      </c>
    </row>
    <row r="131" spans="1:20" x14ac:dyDescent="0.35">
      <c r="A131" s="2">
        <v>130</v>
      </c>
      <c r="B131" t="s">
        <v>446</v>
      </c>
      <c r="C131" s="20">
        <v>45862</v>
      </c>
      <c r="D131" s="20">
        <v>45864</v>
      </c>
      <c r="E131" s="20">
        <v>45851</v>
      </c>
      <c r="F131" t="s">
        <v>83</v>
      </c>
      <c r="G131" t="s">
        <v>48</v>
      </c>
      <c r="H131" s="1" t="s">
        <v>372</v>
      </c>
      <c r="I131" s="2" t="s">
        <v>39</v>
      </c>
      <c r="K131">
        <v>1</v>
      </c>
      <c r="L131">
        <v>2</v>
      </c>
      <c r="N131" s="148" t="s">
        <v>448</v>
      </c>
      <c r="O131" t="s">
        <v>447</v>
      </c>
      <c r="Q131" s="150" t="s">
        <v>24</v>
      </c>
      <c r="R131" s="6">
        <v>2500</v>
      </c>
    </row>
    <row r="132" spans="1:20" x14ac:dyDescent="0.35">
      <c r="A132" s="2">
        <v>131</v>
      </c>
      <c r="B132" t="s">
        <v>178</v>
      </c>
      <c r="C132" s="20">
        <v>45925</v>
      </c>
      <c r="D132" s="20">
        <v>45930</v>
      </c>
      <c r="E132" s="20">
        <v>45854</v>
      </c>
      <c r="F132" t="s">
        <v>83</v>
      </c>
      <c r="G132" t="s">
        <v>6</v>
      </c>
      <c r="J132">
        <v>10</v>
      </c>
      <c r="K132">
        <v>1</v>
      </c>
      <c r="L132">
        <v>1</v>
      </c>
      <c r="M132" s="113" t="s">
        <v>179</v>
      </c>
      <c r="P132" s="2" t="s">
        <v>24</v>
      </c>
      <c r="Q132" s="2" t="s">
        <v>24</v>
      </c>
      <c r="R132" s="6">
        <v>4185</v>
      </c>
    </row>
    <row r="133" spans="1:20" x14ac:dyDescent="0.35">
      <c r="A133" s="2">
        <v>132</v>
      </c>
      <c r="B133" t="s">
        <v>445</v>
      </c>
      <c r="C133" s="20">
        <v>45874</v>
      </c>
      <c r="D133" s="20">
        <v>45877</v>
      </c>
      <c r="E133" s="20">
        <v>45856</v>
      </c>
      <c r="F133" t="s">
        <v>83</v>
      </c>
      <c r="G133" t="s">
        <v>66</v>
      </c>
      <c r="I133" s="2" t="s">
        <v>39</v>
      </c>
    </row>
    <row r="134" spans="1:20" x14ac:dyDescent="0.35">
      <c r="A134" s="2">
        <v>133</v>
      </c>
      <c r="B134" t="s">
        <v>443</v>
      </c>
      <c r="C134" s="20">
        <v>45904</v>
      </c>
      <c r="D134" s="20">
        <v>45908</v>
      </c>
      <c r="E134" s="20">
        <v>45857</v>
      </c>
      <c r="F134" t="s">
        <v>101</v>
      </c>
      <c r="G134" t="s">
        <v>48</v>
      </c>
      <c r="H134" s="1" t="s">
        <v>444</v>
      </c>
      <c r="I134" s="2" t="s">
        <v>39</v>
      </c>
      <c r="K134">
        <v>1</v>
      </c>
      <c r="L134">
        <v>2</v>
      </c>
      <c r="Q134" s="2" t="s">
        <v>24</v>
      </c>
      <c r="R134" s="6">
        <v>3720</v>
      </c>
    </row>
    <row r="135" spans="1:20" x14ac:dyDescent="0.35">
      <c r="A135" s="2">
        <v>134</v>
      </c>
      <c r="B135" t="s">
        <v>449</v>
      </c>
      <c r="C135" s="20">
        <v>45865</v>
      </c>
      <c r="D135" s="20">
        <v>45867</v>
      </c>
      <c r="E135" s="20">
        <v>45859</v>
      </c>
      <c r="F135" t="s">
        <v>450</v>
      </c>
      <c r="G135" t="s">
        <v>48</v>
      </c>
      <c r="I135" s="2" t="s">
        <v>72</v>
      </c>
      <c r="K135">
        <v>1</v>
      </c>
      <c r="L135">
        <v>2</v>
      </c>
      <c r="N135" s="148" t="s">
        <v>503</v>
      </c>
      <c r="O135" t="s">
        <v>502</v>
      </c>
      <c r="Q135" s="2" t="s">
        <v>24</v>
      </c>
      <c r="R135" s="6">
        <v>2500</v>
      </c>
    </row>
    <row r="136" spans="1:20" x14ac:dyDescent="0.35">
      <c r="A136" s="2">
        <v>135</v>
      </c>
      <c r="B136" t="s">
        <v>441</v>
      </c>
      <c r="C136" s="20">
        <v>45891</v>
      </c>
      <c r="D136" s="20">
        <v>45893</v>
      </c>
      <c r="E136" s="20">
        <v>45860</v>
      </c>
      <c r="F136" t="s">
        <v>83</v>
      </c>
      <c r="G136" t="s">
        <v>48</v>
      </c>
      <c r="H136" s="1" t="s">
        <v>442</v>
      </c>
      <c r="K136">
        <v>1</v>
      </c>
      <c r="L136">
        <v>2</v>
      </c>
      <c r="Q136" s="2" t="s">
        <v>23</v>
      </c>
      <c r="R136" s="6">
        <v>2100</v>
      </c>
    </row>
    <row r="137" spans="1:20" x14ac:dyDescent="0.35">
      <c r="A137" s="2">
        <v>136</v>
      </c>
      <c r="B137" t="s">
        <v>474</v>
      </c>
      <c r="C137" s="20">
        <v>45905</v>
      </c>
      <c r="D137" s="20">
        <v>45907</v>
      </c>
      <c r="E137" s="20">
        <v>45866</v>
      </c>
      <c r="F137" t="s">
        <v>101</v>
      </c>
      <c r="G137" t="s">
        <v>48</v>
      </c>
      <c r="K137">
        <v>1</v>
      </c>
      <c r="L137">
        <v>2</v>
      </c>
      <c r="Q137" s="2" t="s">
        <v>23</v>
      </c>
      <c r="R137" s="6">
        <v>1860</v>
      </c>
    </row>
    <row r="138" spans="1:20" x14ac:dyDescent="0.35">
      <c r="A138" s="2">
        <v>137</v>
      </c>
      <c r="B138" t="s">
        <v>478</v>
      </c>
      <c r="C138" s="20">
        <v>45900</v>
      </c>
      <c r="D138" s="20">
        <v>45904</v>
      </c>
      <c r="E138" s="20">
        <v>45872</v>
      </c>
      <c r="F138" t="s">
        <v>83</v>
      </c>
      <c r="G138" t="s">
        <v>6</v>
      </c>
      <c r="H138" s="1" t="s">
        <v>479</v>
      </c>
      <c r="I138" s="2" t="s">
        <v>89</v>
      </c>
      <c r="J138">
        <v>5</v>
      </c>
      <c r="K138">
        <v>1</v>
      </c>
      <c r="L138">
        <v>2</v>
      </c>
      <c r="M138" s="113" t="s">
        <v>480</v>
      </c>
      <c r="Q138" s="2" t="s">
        <v>24</v>
      </c>
      <c r="R138" s="6">
        <v>4294</v>
      </c>
    </row>
    <row r="139" spans="1:20" x14ac:dyDescent="0.35">
      <c r="A139" s="2">
        <v>138</v>
      </c>
      <c r="B139" t="s">
        <v>481</v>
      </c>
      <c r="C139" s="20">
        <v>45874</v>
      </c>
      <c r="D139" s="20">
        <v>45877</v>
      </c>
      <c r="E139" s="20">
        <v>45872</v>
      </c>
      <c r="F139" t="s">
        <v>101</v>
      </c>
      <c r="G139" t="s">
        <v>48</v>
      </c>
      <c r="I139" s="2" t="s">
        <v>39</v>
      </c>
      <c r="K139">
        <v>1</v>
      </c>
      <c r="L139">
        <v>2</v>
      </c>
      <c r="N139" s="148" t="s">
        <v>482</v>
      </c>
      <c r="Q139" s="2" t="s">
        <v>23</v>
      </c>
      <c r="R139" s="6">
        <v>3150</v>
      </c>
    </row>
    <row r="140" spans="1:20" x14ac:dyDescent="0.35">
      <c r="A140" s="2">
        <v>139</v>
      </c>
      <c r="B140" t="s">
        <v>477</v>
      </c>
      <c r="C140" s="20">
        <v>45903</v>
      </c>
      <c r="D140" s="20">
        <v>45905</v>
      </c>
      <c r="E140" s="20">
        <v>45872</v>
      </c>
      <c r="F140" t="s">
        <v>483</v>
      </c>
      <c r="G140" t="s">
        <v>48</v>
      </c>
      <c r="I140" s="2" t="s">
        <v>39</v>
      </c>
      <c r="K140">
        <v>1</v>
      </c>
      <c r="L140">
        <v>2</v>
      </c>
      <c r="Q140" s="2" t="s">
        <v>23</v>
      </c>
      <c r="R140" s="6">
        <v>1860</v>
      </c>
    </row>
    <row r="141" spans="1:20" x14ac:dyDescent="0.35">
      <c r="A141" s="2">
        <v>140</v>
      </c>
      <c r="B141" t="s">
        <v>476</v>
      </c>
      <c r="C141" s="20">
        <v>45913</v>
      </c>
      <c r="D141" s="20">
        <v>45916</v>
      </c>
      <c r="E141" s="20">
        <v>45874</v>
      </c>
      <c r="F141" t="s">
        <v>83</v>
      </c>
      <c r="G141" t="s">
        <v>48</v>
      </c>
      <c r="K141">
        <v>1</v>
      </c>
      <c r="L141">
        <v>2</v>
      </c>
      <c r="Q141" s="2" t="s">
        <v>23</v>
      </c>
      <c r="R141" s="6">
        <v>2790</v>
      </c>
    </row>
    <row r="142" spans="1:20" x14ac:dyDescent="0.35">
      <c r="A142" s="2">
        <v>141</v>
      </c>
      <c r="B142" t="s">
        <v>497</v>
      </c>
      <c r="C142" s="20">
        <v>45899</v>
      </c>
      <c r="D142" s="20">
        <v>45901</v>
      </c>
      <c r="E142" s="20">
        <v>45875</v>
      </c>
      <c r="F142" t="s">
        <v>83</v>
      </c>
      <c r="G142" t="s">
        <v>6</v>
      </c>
      <c r="J142">
        <v>10</v>
      </c>
      <c r="K142">
        <v>1</v>
      </c>
      <c r="L142">
        <v>2</v>
      </c>
      <c r="M142" s="113" t="s">
        <v>498</v>
      </c>
      <c r="Q142" s="2" t="s">
        <v>24</v>
      </c>
      <c r="R142" s="6">
        <v>2034</v>
      </c>
    </row>
    <row r="143" spans="1:20" x14ac:dyDescent="0.35">
      <c r="A143" s="2">
        <v>142</v>
      </c>
      <c r="B143" t="s">
        <v>495</v>
      </c>
      <c r="C143" s="20">
        <v>45900</v>
      </c>
      <c r="D143" s="20">
        <v>45904</v>
      </c>
      <c r="E143" s="20">
        <v>45875</v>
      </c>
      <c r="F143" t="s">
        <v>83</v>
      </c>
      <c r="G143" t="s">
        <v>48</v>
      </c>
      <c r="H143" s="1" t="s">
        <v>479</v>
      </c>
      <c r="I143" s="2" t="s">
        <v>89</v>
      </c>
      <c r="K143">
        <v>1</v>
      </c>
      <c r="L143">
        <v>1</v>
      </c>
      <c r="Q143" s="2" t="s">
        <v>23</v>
      </c>
      <c r="R143" s="6">
        <v>3720</v>
      </c>
      <c r="T143" t="s">
        <v>496</v>
      </c>
    </row>
    <row r="144" spans="1:20" x14ac:dyDescent="0.35">
      <c r="A144" s="2">
        <v>143</v>
      </c>
      <c r="B144" t="s">
        <v>493</v>
      </c>
      <c r="C144" s="20">
        <v>45922</v>
      </c>
      <c r="D144" s="20">
        <v>45927</v>
      </c>
      <c r="E144" s="20">
        <v>45875</v>
      </c>
      <c r="F144" t="s">
        <v>494</v>
      </c>
      <c r="G144" t="s">
        <v>66</v>
      </c>
    </row>
    <row r="145" spans="1:18" x14ac:dyDescent="0.35">
      <c r="A145" s="2">
        <v>144</v>
      </c>
      <c r="B145" t="s">
        <v>499</v>
      </c>
      <c r="C145" s="20">
        <v>45878</v>
      </c>
      <c r="D145" s="20">
        <v>45881</v>
      </c>
      <c r="E145" s="20">
        <v>45875</v>
      </c>
      <c r="F145" t="s">
        <v>83</v>
      </c>
      <c r="G145" t="s">
        <v>48</v>
      </c>
      <c r="K145">
        <v>1</v>
      </c>
      <c r="L145">
        <v>2</v>
      </c>
      <c r="Q145" s="2" t="s">
        <v>23</v>
      </c>
      <c r="R145" s="6">
        <v>3150</v>
      </c>
    </row>
    <row r="146" spans="1:18" x14ac:dyDescent="0.35">
      <c r="A146" s="2">
        <v>145</v>
      </c>
      <c r="B146" t="s">
        <v>505</v>
      </c>
      <c r="C146" s="20">
        <v>45918</v>
      </c>
      <c r="D146" s="20">
        <v>45921</v>
      </c>
      <c r="E146" s="20">
        <v>45878</v>
      </c>
      <c r="F146" t="s">
        <v>83</v>
      </c>
      <c r="G146" t="s">
        <v>48</v>
      </c>
      <c r="K146">
        <v>1</v>
      </c>
      <c r="L146">
        <v>2</v>
      </c>
      <c r="Q146" s="2" t="s">
        <v>24</v>
      </c>
      <c r="R146" s="6">
        <v>3390</v>
      </c>
    </row>
  </sheetData>
  <hyperlinks>
    <hyperlink ref="M39" r:id="rId1" xr:uid="{ECABA75B-E1FA-4B42-91E1-E6EA3996B7A2}"/>
    <hyperlink ref="M34" r:id="rId2" xr:uid="{28FA1E0D-E53A-4618-B166-5BBA0F8B0A20}"/>
    <hyperlink ref="M30" r:id="rId3" xr:uid="{CB98324C-7B7D-4E8E-A28E-3C0AB09BC628}"/>
    <hyperlink ref="M29" r:id="rId4" xr:uid="{86055A6C-8A94-4822-AD6D-46C9943610F9}"/>
    <hyperlink ref="M28" r:id="rId5" xr:uid="{63B91F33-84C9-40B7-9EFF-008EBA532E14}"/>
    <hyperlink ref="M26" r:id="rId6" xr:uid="{65F987C7-A1D7-4BCD-8264-9C90342590C9}"/>
    <hyperlink ref="M25" r:id="rId7" xr:uid="{05A07741-C88C-443B-AB23-DE9B9BA2E915}"/>
    <hyperlink ref="M23" r:id="rId8" xr:uid="{68C4A14D-DDDB-4FC4-AB51-78A594279DE9}"/>
    <hyperlink ref="M22" r:id="rId9" xr:uid="{CBD9C979-2EF6-4BDF-8018-A6954CB60832}"/>
    <hyperlink ref="M19" r:id="rId10" xr:uid="{74D7DFD5-143A-4106-A168-795F986D050F}"/>
    <hyperlink ref="M18" r:id="rId11" xr:uid="{45BD7AF5-B290-43EA-924E-BE85C049B547}"/>
    <hyperlink ref="M17" r:id="rId12" xr:uid="{E4B3D472-2158-466A-8123-622E9838C6DC}"/>
    <hyperlink ref="M16" r:id="rId13" xr:uid="{8E73ED6E-B38C-44B6-8B52-3954331889CA}"/>
    <hyperlink ref="M15" r:id="rId14" xr:uid="{2E58B93C-E4E8-4D50-9A4D-C4811C6556BE}"/>
    <hyperlink ref="M14" r:id="rId15" xr:uid="{3017991D-FCF1-46EC-B271-C40B78AA03CC}"/>
    <hyperlink ref="M13" r:id="rId16" xr:uid="{4D23A797-6A1F-476E-B1E7-034AC35CC980}"/>
    <hyperlink ref="M12" r:id="rId17" xr:uid="{A959BCF5-2D89-4AF5-9A8B-CD15FD3590AF}"/>
    <hyperlink ref="M11" r:id="rId18" xr:uid="{DDB92593-F38B-447A-8B6C-4B8D01CC898A}"/>
    <hyperlink ref="M10" r:id="rId19" xr:uid="{C64F23BC-423B-4EBB-AB95-60D3BDC3BF73}"/>
    <hyperlink ref="M9" r:id="rId20" xr:uid="{309BF387-1977-49F0-8FD9-74EB3C8CDA5B}"/>
    <hyperlink ref="M7" r:id="rId21" xr:uid="{969669C7-A5DF-4EB3-8D9B-B11A15B0C10C}"/>
    <hyperlink ref="M49" r:id="rId22" xr:uid="{07FE7A45-F278-4523-9844-4E799932C74B}"/>
    <hyperlink ref="M50" r:id="rId23" xr:uid="{605A124F-F879-4563-A50D-B687A2D7BA5D}"/>
    <hyperlink ref="M47" r:id="rId24" xr:uid="{76C30046-3689-450E-BC02-4068C9A6B61C}"/>
    <hyperlink ref="M43" r:id="rId25" xr:uid="{5AEA1340-A5C3-43F0-B587-C12E9813594A}"/>
    <hyperlink ref="M42" r:id="rId26" xr:uid="{58B8F320-F20F-4A52-822C-FD3AF44EA130}"/>
    <hyperlink ref="M41" r:id="rId27" xr:uid="{E6A178AC-1114-412C-9F47-FCD74B133A33}"/>
    <hyperlink ref="M53" r:id="rId28" xr:uid="{8DE52F8A-8E1C-493F-AE32-BD73C38F1660}"/>
    <hyperlink ref="M55" r:id="rId29" xr:uid="{EABC96FC-7C4D-4E57-B2EA-5BBAD0AE86DD}"/>
    <hyperlink ref="M56" r:id="rId30" xr:uid="{013E3B08-3D0C-45C2-AE6B-19B7EB8E2EF4}"/>
    <hyperlink ref="M57" r:id="rId31" xr:uid="{120C3905-59C5-426C-B203-83891D4A8F20}"/>
    <hyperlink ref="M52" r:id="rId32" xr:uid="{77A30059-14EE-49F5-8E62-EC5C5C428DCA}"/>
    <hyperlink ref="M59" r:id="rId33" xr:uid="{0F81BCDB-7FB7-493C-BBD4-0C59E200C976}"/>
    <hyperlink ref="M60" r:id="rId34" xr:uid="{B18926D3-5632-4CDB-800C-675C78FE0D8E}"/>
    <hyperlink ref="M62" r:id="rId35" xr:uid="{5936CF3E-9256-41AA-B7F7-5AB1B5D366E5}"/>
    <hyperlink ref="M64" r:id="rId36" xr:uid="{3C9E430C-679F-426E-B755-980E33038665}"/>
    <hyperlink ref="M68" r:id="rId37" xr:uid="{D23544CA-40E2-4EE7-8814-06CBF50A20FD}"/>
    <hyperlink ref="M74" r:id="rId38" xr:uid="{E83BAF68-C091-4893-ACFC-04597DD0D546}"/>
    <hyperlink ref="M81" r:id="rId39" xr:uid="{121C2C97-97AC-430A-A332-E8D1165FED70}"/>
    <hyperlink ref="M92" r:id="rId40" xr:uid="{D7E70FC5-9287-4822-AE8C-09E38F90006E}"/>
    <hyperlink ref="M91" r:id="rId41" xr:uid="{492CBD7A-8D61-4119-85FE-06C7FC45132B}"/>
    <hyperlink ref="M89" r:id="rId42" xr:uid="{0A62EA6A-594A-4F60-9650-578FC857F5F0}"/>
    <hyperlink ref="M88" r:id="rId43" xr:uid="{6A04E927-736C-40C5-9119-0D26E2825E32}"/>
    <hyperlink ref="M78" r:id="rId44" xr:uid="{D2782B88-4FFA-476B-B1DD-5632B47B587B}"/>
    <hyperlink ref="M79" r:id="rId45" xr:uid="{B451EB8A-8679-4FE6-A44A-2FCF8106E9AA}"/>
    <hyperlink ref="M37" r:id="rId46" xr:uid="{AC981173-1833-4E8D-9643-F0F00B3A4139}"/>
    <hyperlink ref="M117" r:id="rId47" xr:uid="{8DAC6F66-4D64-4C69-9D63-CF96D4C605EE}"/>
    <hyperlink ref="M116" r:id="rId48" xr:uid="{65DC1333-BB5A-44D0-A44E-B66A5234F5AF}"/>
    <hyperlink ref="M114" r:id="rId49" xr:uid="{5E2ECEC5-65FB-4A89-8A30-3DC74B37BB11}"/>
    <hyperlink ref="M127" r:id="rId50" xr:uid="{38EEFF6F-A6B6-40CD-BE38-9EBA8D72554E}"/>
    <hyperlink ref="M124" r:id="rId51" xr:uid="{4E4CADBF-B468-44C2-9F1A-798F53D99273}"/>
    <hyperlink ref="M132" r:id="rId52" xr:uid="{B1E41849-0CF7-4ADF-8502-9E41EC90ED83}"/>
    <hyperlink ref="M112" r:id="rId53" xr:uid="{2A629928-F3B2-4059-8038-D549D4B7F8D0}"/>
    <hyperlink ref="M101" r:id="rId54" xr:uid="{91B9349B-351B-4085-AD45-336FBC556A97}"/>
    <hyperlink ref="M138" r:id="rId55" xr:uid="{320644E3-EFFB-4C26-AF1A-719868A444A5}"/>
    <hyperlink ref="M142" r:id="rId56" xr:uid="{4334D036-22DA-498A-B877-B9A809D252A4}"/>
    <hyperlink ref="M8" r:id="rId57" xr:uid="{3D54D13B-6238-4424-9E00-11065A9BE37A}"/>
  </hyperlinks>
  <pageMargins left="0.70866141732283472" right="0.70866141732283472" top="0.74803149606299213" bottom="0.74803149606299213" header="0.31496062992125984" footer="0.31496062992125984"/>
  <pageSetup paperSize="9" scale="70" orientation="landscape" r:id="rId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07"/>
  <sheetViews>
    <sheetView workbookViewId="0">
      <pane ySplit="1" topLeftCell="A94" activePane="bottomLeft" state="frozen"/>
      <selection pane="bottomLeft" activeCell="A110" sqref="A110"/>
    </sheetView>
  </sheetViews>
  <sheetFormatPr defaultRowHeight="14.5" x14ac:dyDescent="0.35"/>
  <cols>
    <col min="1" max="1" width="6.54296875" bestFit="1" customWidth="1"/>
    <col min="2" max="2" width="8.54296875" style="20" customWidth="1"/>
    <col min="3" max="3" width="7.54296875" bestFit="1" customWidth="1"/>
    <col min="4" max="4" width="10.453125" bestFit="1" customWidth="1"/>
    <col min="6" max="6" width="6.453125" bestFit="1" customWidth="1"/>
    <col min="7" max="7" width="3.54296875" bestFit="1" customWidth="1"/>
    <col min="11" max="50" width="10.08984375" bestFit="1" customWidth="1"/>
    <col min="54" max="55" width="3.54296875" customWidth="1"/>
    <col min="56" max="56" width="4.1796875" customWidth="1"/>
    <col min="57" max="58" width="3.54296875" customWidth="1"/>
    <col min="59" max="59" width="3.81640625" bestFit="1" customWidth="1"/>
    <col min="60" max="73" width="3.54296875" customWidth="1"/>
    <col min="74" max="75" width="2.453125" bestFit="1" customWidth="1"/>
    <col min="76" max="77" width="2.1796875" bestFit="1" customWidth="1"/>
    <col min="78" max="79" width="3.36328125" bestFit="1" customWidth="1"/>
    <col min="80" max="81" width="2.1796875" bestFit="1" customWidth="1"/>
  </cols>
  <sheetData>
    <row r="1" spans="1:83" x14ac:dyDescent="0.35">
      <c r="A1" t="str">
        <f>Database!A1</f>
        <v>book nr</v>
      </c>
      <c r="B1" s="20" t="str">
        <f>Database!E1</f>
        <v>book dato</v>
      </c>
      <c r="C1" t="str">
        <f>Database!K1</f>
        <v>værelser</v>
      </c>
      <c r="D1" t="s">
        <v>188</v>
      </c>
      <c r="F1" t="str">
        <f>Database!L1</f>
        <v>gæster</v>
      </c>
      <c r="G1" t="str">
        <f>Database!F1</f>
        <v>Nat</v>
      </c>
      <c r="I1" t="s">
        <v>189</v>
      </c>
      <c r="K1" s="5">
        <v>45658</v>
      </c>
      <c r="L1" s="5">
        <v>45663</v>
      </c>
      <c r="M1" s="5">
        <v>45670</v>
      </c>
      <c r="N1" s="5">
        <v>45677</v>
      </c>
      <c r="O1" s="5">
        <v>45684</v>
      </c>
      <c r="P1" s="5">
        <v>45691</v>
      </c>
      <c r="Q1" s="5">
        <v>45698</v>
      </c>
      <c r="R1" s="5">
        <v>45705</v>
      </c>
      <c r="S1" s="5">
        <v>45712</v>
      </c>
      <c r="T1" s="5">
        <v>45719</v>
      </c>
      <c r="U1" s="5">
        <v>45726</v>
      </c>
      <c r="V1" s="5">
        <v>45733</v>
      </c>
      <c r="W1" s="5">
        <v>45740</v>
      </c>
      <c r="X1" s="5">
        <v>45747</v>
      </c>
      <c r="Y1" s="5">
        <v>45754</v>
      </c>
      <c r="Z1" s="5">
        <v>45761</v>
      </c>
      <c r="AA1" s="5">
        <v>45768</v>
      </c>
      <c r="AB1" s="5">
        <v>45775</v>
      </c>
      <c r="AC1" s="5">
        <v>45782</v>
      </c>
      <c r="AD1" s="5">
        <v>45789</v>
      </c>
      <c r="AE1" s="5">
        <v>45796</v>
      </c>
      <c r="AF1" s="5">
        <v>45803</v>
      </c>
      <c r="AG1" s="5">
        <v>45810</v>
      </c>
      <c r="AH1" s="5">
        <v>45817</v>
      </c>
      <c r="AI1" s="5">
        <v>45824</v>
      </c>
      <c r="AJ1" s="5">
        <v>45831</v>
      </c>
      <c r="AK1" s="5">
        <v>45838</v>
      </c>
      <c r="AL1" s="5">
        <v>45845</v>
      </c>
      <c r="AM1" s="5">
        <v>45852</v>
      </c>
      <c r="AN1" s="5">
        <v>45859</v>
      </c>
      <c r="AO1" s="5">
        <v>45866</v>
      </c>
      <c r="AP1" s="5">
        <v>45873</v>
      </c>
      <c r="AQ1" s="5">
        <v>45880</v>
      </c>
      <c r="AR1" s="5">
        <v>45887</v>
      </c>
      <c r="AS1" s="5">
        <v>45894</v>
      </c>
      <c r="AT1" s="5">
        <v>45901</v>
      </c>
      <c r="AU1" s="5">
        <v>45908</v>
      </c>
      <c r="AV1" s="5">
        <v>45915</v>
      </c>
      <c r="AW1" s="5">
        <v>45922</v>
      </c>
      <c r="AX1" s="5">
        <v>45929</v>
      </c>
      <c r="AZ1" t="s">
        <v>190</v>
      </c>
      <c r="BB1" s="36" t="s">
        <v>83</v>
      </c>
      <c r="BC1" s="36" t="s">
        <v>83</v>
      </c>
      <c r="BD1" s="36" t="s">
        <v>101</v>
      </c>
      <c r="BE1" s="36" t="s">
        <v>101</v>
      </c>
      <c r="BF1" s="36" t="s">
        <v>23</v>
      </c>
      <c r="BG1" s="36" t="s">
        <v>23</v>
      </c>
      <c r="BH1" s="36" t="s">
        <v>44</v>
      </c>
      <c r="BI1" s="36" t="s">
        <v>44</v>
      </c>
      <c r="BJ1" s="36" t="s">
        <v>191</v>
      </c>
      <c r="BK1" s="36" t="s">
        <v>191</v>
      </c>
      <c r="BL1" s="36" t="s">
        <v>192</v>
      </c>
      <c r="BM1" s="36" t="s">
        <v>192</v>
      </c>
      <c r="BN1" s="2" t="str">
        <f>BJ200</f>
        <v>PL</v>
      </c>
      <c r="BO1" s="2" t="str">
        <f>BN1</f>
        <v>PL</v>
      </c>
      <c r="BP1" s="2" t="str">
        <f>BK200</f>
        <v>F</v>
      </c>
      <c r="BQ1" s="2" t="str">
        <f>BP1</f>
        <v>F</v>
      </c>
      <c r="BR1" s="2" t="str">
        <f>BL200</f>
        <v>CH</v>
      </c>
      <c r="BS1" s="2" t="str">
        <f>BR1</f>
        <v>CH</v>
      </c>
      <c r="BT1" s="2" t="str">
        <f>BM200</f>
        <v>US</v>
      </c>
      <c r="BU1" s="2" t="str">
        <f>BT1</f>
        <v>US</v>
      </c>
      <c r="BV1" t="s">
        <v>383</v>
      </c>
      <c r="BW1" t="s">
        <v>383</v>
      </c>
      <c r="BX1" t="s">
        <v>385</v>
      </c>
      <c r="BY1" t="s">
        <v>385</v>
      </c>
      <c r="BZ1" t="s">
        <v>147</v>
      </c>
      <c r="CA1" t="s">
        <v>147</v>
      </c>
      <c r="CB1" t="s">
        <v>483</v>
      </c>
      <c r="CC1" t="s">
        <v>483</v>
      </c>
      <c r="CD1" t="s">
        <v>494</v>
      </c>
      <c r="CE1" t="s">
        <v>494</v>
      </c>
    </row>
    <row r="2" spans="1:83" x14ac:dyDescent="0.35">
      <c r="A2">
        <f>Database!A2</f>
        <v>1</v>
      </c>
      <c r="B2" s="20">
        <f>Database!E2</f>
        <v>45433</v>
      </c>
      <c r="C2">
        <f>IF(Database!G2="cansl",0,Database!K2)</f>
        <v>0</v>
      </c>
      <c r="D2">
        <f>Database!D2-Database!C2</f>
        <v>4</v>
      </c>
      <c r="F2">
        <f>Database!L2</f>
        <v>2</v>
      </c>
      <c r="G2" t="str">
        <f>Database!F2</f>
        <v>dk</v>
      </c>
      <c r="K2">
        <f t="shared" ref="K2" si="0">IF(B2&lt;$K$1,C2*D2,0)</f>
        <v>0</v>
      </c>
      <c r="L2">
        <f t="shared" ref="L2" si="1">IF(B2&lt;$L$1,C2*D2,0)</f>
        <v>0</v>
      </c>
      <c r="M2">
        <f t="shared" ref="M2:AX8" si="2">IF($B2&lt;M$1,$C2*$D2,0)</f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BB2" s="28">
        <f>IF(AND($D2&gt;0,$G2=BB$1),$F2,0)</f>
        <v>2</v>
      </c>
      <c r="BC2" s="28">
        <f>IF(AND($D2&gt;0,$G2=BC$1),$D2,0)</f>
        <v>4</v>
      </c>
      <c r="BD2" s="28">
        <f>IF(AND($D2&gt;0,$G2=BD$1),$F2,0)</f>
        <v>0</v>
      </c>
      <c r="BE2" s="28">
        <f>IF(AND($D2&gt;0,$G2=BE$1),$D2,0)</f>
        <v>0</v>
      </c>
      <c r="BF2" s="28">
        <f>IF(AND($D2&gt;0,$G2=BF$1),$F2,0)</f>
        <v>0</v>
      </c>
      <c r="BG2" s="28">
        <f>IF(AND($D2&gt;0,$G2=BG$1),$D2,0)</f>
        <v>0</v>
      </c>
      <c r="BH2" s="28">
        <f>IF(AND($D2&gt;0,$G2=BH$1),$F2,0)</f>
        <v>0</v>
      </c>
      <c r="BI2" s="28">
        <f>IF(AND($D2&gt;0,$G2=BI$1),$D2,0)</f>
        <v>0</v>
      </c>
      <c r="BJ2" s="28">
        <f>IF(AND($D2&gt;0,$G2=BJ$1),$F2,0)</f>
        <v>0</v>
      </c>
      <c r="BK2" s="28">
        <f>IF(AND($D2&gt;0,$G2=BK$1),$D2,0)</f>
        <v>0</v>
      </c>
      <c r="BL2" s="28">
        <f>BN2+BP2+BR2+BT2+BV2</f>
        <v>0</v>
      </c>
      <c r="BM2" s="28">
        <f>BO2+BQ2+BS2+BU2+BW2</f>
        <v>0</v>
      </c>
      <c r="BN2">
        <f t="shared" ref="BN2:BP21" si="3">IF(AND($D2&gt;0,$G2=BN$1),$F2,0)</f>
        <v>0</v>
      </c>
      <c r="BO2">
        <f t="shared" si="3"/>
        <v>0</v>
      </c>
      <c r="BP2">
        <f t="shared" si="3"/>
        <v>0</v>
      </c>
      <c r="BQ2">
        <f t="shared" ref="BQ2:BQ33" si="4">IF(AND($D2&gt;0,$G2=BQ$1),$D2,0)</f>
        <v>0</v>
      </c>
      <c r="BR2">
        <f t="shared" ref="BR2:BR33" si="5">IF(AND($D2&gt;0,$G2=BR$1),$F2,0)</f>
        <v>0</v>
      </c>
      <c r="BS2">
        <f t="shared" ref="BS2:BS33" si="6">IF(AND($D2&gt;0,$G2=BS$1),$D2,0)</f>
        <v>0</v>
      </c>
      <c r="BT2">
        <f>IF(AND($D2&gt;0,$G2=BT$1),$F2,0)</f>
        <v>0</v>
      </c>
      <c r="BU2">
        <f>IF(AND($D2&gt;0,$G2=BU$1),$D2,0)</f>
        <v>0</v>
      </c>
      <c r="BV2">
        <f>IF(AND($D2&gt;0,$G2=BV$1),$F2,0)</f>
        <v>0</v>
      </c>
      <c r="BW2">
        <f>IF(AND($D2&gt;0,$G2=BW$1),$D2,0)</f>
        <v>0</v>
      </c>
      <c r="BX2">
        <f t="shared" ref="BX2:BX33" si="7">IF(AND($D2&gt;0,$G2=BX$1),$F2,0)</f>
        <v>0</v>
      </c>
      <c r="BY2">
        <f t="shared" ref="BY2:BY33" si="8">IF(AND($D2&gt;0,$G2=BY$1),$D2,0)</f>
        <v>0</v>
      </c>
      <c r="BZ2">
        <f>IF(AND($D2&gt;0,$G2=BZ$1),$F2,0)</f>
        <v>0</v>
      </c>
      <c r="CA2">
        <f>IF(AND($D2&gt;0,$G2=CA$1),$D2,0)</f>
        <v>0</v>
      </c>
      <c r="CB2">
        <f>IF(AND($D2&gt;0,$G2=CB$1),$F2,0)</f>
        <v>0</v>
      </c>
      <c r="CC2">
        <f>IF(AND($D2&gt;0,$G2=CC$1),$D2,0)</f>
        <v>0</v>
      </c>
      <c r="CD2">
        <f>IF(AND($D2&gt;0,$G2=CD$1),$F2,0)</f>
        <v>0</v>
      </c>
      <c r="CE2">
        <f>IF(AND($D2&gt;0,$G2=CE$1),$D2,0)</f>
        <v>0</v>
      </c>
    </row>
    <row r="3" spans="1:83" x14ac:dyDescent="0.35">
      <c r="A3">
        <f>Database!A3</f>
        <v>2</v>
      </c>
      <c r="B3" s="20">
        <f>Database!E3</f>
        <v>45499</v>
      </c>
      <c r="C3">
        <f>IF(Database!G3="cansl",0,Database!K3)</f>
        <v>0</v>
      </c>
      <c r="D3">
        <f>Database!D3-Database!C3</f>
        <v>2</v>
      </c>
      <c r="F3">
        <f>Database!L3</f>
        <v>4</v>
      </c>
      <c r="G3" t="str">
        <f>Database!F3</f>
        <v>dk</v>
      </c>
      <c r="K3">
        <f t="shared" ref="K3:K15" si="9">IF(B3&lt;$K$1,C3*D3,0)</f>
        <v>0</v>
      </c>
      <c r="L3">
        <f t="shared" ref="L3:L15" si="10">IF(B3&lt;$L$1,C3*D3,0)</f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BB3" s="28">
        <f>IF(AND($D3&gt;0,$G3=BB$1),$F3,0)</f>
        <v>4</v>
      </c>
      <c r="BC3" s="28">
        <f>IF(AND($D3&gt;0,$G3=BC$1),$D3,0)</f>
        <v>2</v>
      </c>
      <c r="BD3" s="28">
        <f>IF(AND($D3&gt;0,$G3=BD$1),$F3,0)</f>
        <v>0</v>
      </c>
      <c r="BE3" s="28">
        <f>IF(AND($D3&gt;0,$G3=BE$1),$D3,0)</f>
        <v>0</v>
      </c>
      <c r="BF3" s="28">
        <f>IF(AND($D3&gt;0,$G3=BF$1),$F3,0)</f>
        <v>0</v>
      </c>
      <c r="BG3" s="28">
        <f>IF(AND($D3&gt;0,$G3=BG$1),$D3,0)</f>
        <v>0</v>
      </c>
      <c r="BH3" s="28">
        <f>IF(AND($D3&gt;0,$G3=BH$1),$F3,0)</f>
        <v>0</v>
      </c>
      <c r="BI3" s="28">
        <f>IF(AND($D3&gt;0,$G3=BI$1),$D3,0)</f>
        <v>0</v>
      </c>
      <c r="BJ3" s="28">
        <f>IF(AND($D3&gt;0,$G3=BJ$1),$F3,0)</f>
        <v>0</v>
      </c>
      <c r="BK3" s="28">
        <f>IF(AND($D3&gt;0,$G3=BK$1),$D3,0)</f>
        <v>0</v>
      </c>
      <c r="BL3" s="28">
        <f t="shared" ref="BL3:BL66" si="11">BN3+BP3+BR3+BT3+BV3</f>
        <v>0</v>
      </c>
      <c r="BM3" s="28">
        <f t="shared" ref="BM3:BM66" si="12">BO3+BQ3+BS3+BU3+BW3</f>
        <v>0</v>
      </c>
      <c r="BN3">
        <f t="shared" si="3"/>
        <v>0</v>
      </c>
      <c r="BO3">
        <f t="shared" si="3"/>
        <v>0</v>
      </c>
      <c r="BP3">
        <f t="shared" si="3"/>
        <v>0</v>
      </c>
      <c r="BQ3">
        <f t="shared" si="4"/>
        <v>0</v>
      </c>
      <c r="BR3">
        <f t="shared" si="5"/>
        <v>0</v>
      </c>
      <c r="BS3">
        <f t="shared" si="6"/>
        <v>0</v>
      </c>
      <c r="BT3">
        <f t="shared" ref="BT3:BT33" si="13">IF(AND($D3&gt;0,$G3=BT$1),$F3,0)</f>
        <v>0</v>
      </c>
      <c r="BU3">
        <f t="shared" ref="BU3:BU33" si="14">IF(AND($D3&gt;0,$G3=BU$1),$D3,0)</f>
        <v>0</v>
      </c>
      <c r="BV3">
        <f t="shared" ref="BV3:BV66" si="15">IF(AND($D3&gt;0,$G3=BV$1),$F3,0)</f>
        <v>0</v>
      </c>
      <c r="BW3">
        <f t="shared" ref="BW3:BW66" si="16">IF(AND($D3&gt;0,$G3=BW$1),$D3,0)</f>
        <v>0</v>
      </c>
      <c r="BX3">
        <f t="shared" si="7"/>
        <v>0</v>
      </c>
      <c r="BY3">
        <f t="shared" si="8"/>
        <v>0</v>
      </c>
      <c r="BZ3">
        <f t="shared" ref="BZ3:BZ66" si="17">IF(AND($D3&gt;0,$G3=BZ$1),$F3,0)</f>
        <v>0</v>
      </c>
      <c r="CA3">
        <f t="shared" ref="CA3:CA66" si="18">IF(AND($D3&gt;0,$G3=CA$1),$D3,0)</f>
        <v>0</v>
      </c>
      <c r="CB3">
        <f t="shared" ref="CB3:CB66" si="19">IF(AND($D3&gt;0,$G3=CB$1),$F3,0)</f>
        <v>0</v>
      </c>
      <c r="CC3">
        <f t="shared" ref="CC3:CC66" si="20">IF(AND($D3&gt;0,$G3=CC$1),$D3,0)</f>
        <v>0</v>
      </c>
      <c r="CD3">
        <f t="shared" ref="CD3:CD66" si="21">IF(AND($D3&gt;0,$G3=CD$1),$F3,0)</f>
        <v>0</v>
      </c>
      <c r="CE3">
        <f t="shared" ref="CE3:CE66" si="22">IF(AND($D3&gt;0,$G3=CE$1),$D3,0)</f>
        <v>0</v>
      </c>
    </row>
    <row r="4" spans="1:83" x14ac:dyDescent="0.35">
      <c r="A4">
        <f>Database!A4</f>
        <v>3</v>
      </c>
      <c r="B4" s="20">
        <f>Database!E4</f>
        <v>45515</v>
      </c>
      <c r="C4">
        <f>IF(Database!G4="cansl",0,Database!K4)</f>
        <v>2</v>
      </c>
      <c r="D4">
        <f>Database!D4-Database!C4</f>
        <v>4</v>
      </c>
      <c r="F4">
        <f>Database!L4</f>
        <v>5</v>
      </c>
      <c r="G4" t="str">
        <f>Database!F4</f>
        <v>dk</v>
      </c>
      <c r="K4">
        <f t="shared" si="9"/>
        <v>8</v>
      </c>
      <c r="L4">
        <f t="shared" si="10"/>
        <v>8</v>
      </c>
      <c r="M4">
        <f t="shared" si="2"/>
        <v>8</v>
      </c>
      <c r="N4">
        <f t="shared" si="2"/>
        <v>8</v>
      </c>
      <c r="O4">
        <f t="shared" si="2"/>
        <v>8</v>
      </c>
      <c r="P4">
        <f t="shared" si="2"/>
        <v>8</v>
      </c>
      <c r="Q4">
        <f t="shared" si="2"/>
        <v>8</v>
      </c>
      <c r="R4">
        <f t="shared" si="2"/>
        <v>8</v>
      </c>
      <c r="S4">
        <f t="shared" si="2"/>
        <v>8</v>
      </c>
      <c r="T4">
        <f t="shared" si="2"/>
        <v>8</v>
      </c>
      <c r="U4">
        <f t="shared" si="2"/>
        <v>8</v>
      </c>
      <c r="V4">
        <f t="shared" si="2"/>
        <v>8</v>
      </c>
      <c r="W4">
        <f t="shared" si="2"/>
        <v>8</v>
      </c>
      <c r="X4">
        <f t="shared" si="2"/>
        <v>8</v>
      </c>
      <c r="Y4">
        <f t="shared" si="2"/>
        <v>8</v>
      </c>
      <c r="Z4">
        <f t="shared" si="2"/>
        <v>8</v>
      </c>
      <c r="AA4">
        <f t="shared" si="2"/>
        <v>8</v>
      </c>
      <c r="AB4">
        <f t="shared" si="2"/>
        <v>8</v>
      </c>
      <c r="AC4">
        <f t="shared" si="2"/>
        <v>8</v>
      </c>
      <c r="AD4">
        <f t="shared" si="2"/>
        <v>8</v>
      </c>
      <c r="AE4">
        <f t="shared" si="2"/>
        <v>8</v>
      </c>
      <c r="AF4">
        <f t="shared" si="2"/>
        <v>8</v>
      </c>
      <c r="AG4">
        <f t="shared" si="2"/>
        <v>8</v>
      </c>
      <c r="AH4">
        <f t="shared" si="2"/>
        <v>8</v>
      </c>
      <c r="AI4">
        <f t="shared" si="2"/>
        <v>8</v>
      </c>
      <c r="AJ4">
        <f t="shared" si="2"/>
        <v>8</v>
      </c>
      <c r="AK4">
        <f t="shared" si="2"/>
        <v>8</v>
      </c>
      <c r="AL4">
        <f t="shared" si="2"/>
        <v>8</v>
      </c>
      <c r="AM4">
        <f t="shared" si="2"/>
        <v>8</v>
      </c>
      <c r="AN4">
        <f t="shared" si="2"/>
        <v>8</v>
      </c>
      <c r="AO4">
        <f t="shared" si="2"/>
        <v>8</v>
      </c>
      <c r="AP4">
        <f t="shared" si="2"/>
        <v>8</v>
      </c>
      <c r="AQ4">
        <f t="shared" si="2"/>
        <v>8</v>
      </c>
      <c r="AR4">
        <f t="shared" si="2"/>
        <v>8</v>
      </c>
      <c r="AS4">
        <f t="shared" si="2"/>
        <v>8</v>
      </c>
      <c r="AT4">
        <f t="shared" si="2"/>
        <v>8</v>
      </c>
      <c r="AU4">
        <f t="shared" si="2"/>
        <v>8</v>
      </c>
      <c r="AV4">
        <f t="shared" si="2"/>
        <v>8</v>
      </c>
      <c r="AW4">
        <f t="shared" si="2"/>
        <v>8</v>
      </c>
      <c r="AX4">
        <f t="shared" si="2"/>
        <v>8</v>
      </c>
      <c r="BB4" s="28">
        <f t="shared" ref="BB4:BB67" si="23">IF(AND($D4&gt;0,$G4=BB$1),$F4,0)</f>
        <v>5</v>
      </c>
      <c r="BC4" s="28">
        <f t="shared" ref="BC4:BC67" si="24">IF(AND($D4&gt;0,$G4=BC$1),$D4,0)</f>
        <v>4</v>
      </c>
      <c r="BD4" s="28">
        <f t="shared" ref="BD4:BD67" si="25">IF(AND($D4&gt;0,$G4=BD$1),$F4,0)</f>
        <v>0</v>
      </c>
      <c r="BE4" s="28">
        <f t="shared" ref="BE4:BE67" si="26">IF(AND($D4&gt;0,$G4=BE$1),$D4,0)</f>
        <v>0</v>
      </c>
      <c r="BF4" s="28">
        <f t="shared" ref="BF4:BF67" si="27">IF(AND($D4&gt;0,$G4=BF$1),$F4,0)</f>
        <v>0</v>
      </c>
      <c r="BG4" s="28">
        <f t="shared" ref="BG4:BG67" si="28">IF(AND($D4&gt;0,$G4=BG$1),$D4,0)</f>
        <v>0</v>
      </c>
      <c r="BH4" s="28">
        <f t="shared" ref="BH4:BH67" si="29">IF(AND($D4&gt;0,$G4=BH$1),$F4,0)</f>
        <v>0</v>
      </c>
      <c r="BI4" s="28">
        <f t="shared" ref="BI4:BI67" si="30">IF(AND($D4&gt;0,$G4=BI$1),$D4,0)</f>
        <v>0</v>
      </c>
      <c r="BJ4" s="28">
        <f t="shared" ref="BJ4:BJ67" si="31">IF(AND($D4&gt;0,$G4=BJ$1),$F4,0)</f>
        <v>0</v>
      </c>
      <c r="BK4" s="28">
        <f t="shared" ref="BK4:BK67" si="32">IF(AND($D4&gt;0,$G4=BK$1),$D4,0)</f>
        <v>0</v>
      </c>
      <c r="BL4" s="28">
        <f t="shared" si="11"/>
        <v>0</v>
      </c>
      <c r="BM4" s="28">
        <f t="shared" si="12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4"/>
        <v>0</v>
      </c>
      <c r="BR4">
        <f t="shared" si="5"/>
        <v>0</v>
      </c>
      <c r="BS4">
        <f t="shared" si="6"/>
        <v>0</v>
      </c>
      <c r="BT4">
        <f t="shared" si="13"/>
        <v>0</v>
      </c>
      <c r="BU4">
        <f t="shared" si="14"/>
        <v>0</v>
      </c>
      <c r="BV4">
        <f t="shared" si="15"/>
        <v>0</v>
      </c>
      <c r="BW4">
        <f t="shared" si="16"/>
        <v>0</v>
      </c>
      <c r="BX4">
        <f t="shared" si="7"/>
        <v>0</v>
      </c>
      <c r="BY4">
        <f t="shared" si="8"/>
        <v>0</v>
      </c>
      <c r="BZ4">
        <f t="shared" si="17"/>
        <v>0</v>
      </c>
      <c r="CA4">
        <f t="shared" si="18"/>
        <v>0</v>
      </c>
      <c r="CB4">
        <f t="shared" si="19"/>
        <v>0</v>
      </c>
      <c r="CC4">
        <f t="shared" si="20"/>
        <v>0</v>
      </c>
      <c r="CD4">
        <f t="shared" si="21"/>
        <v>0</v>
      </c>
      <c r="CE4">
        <f t="shared" si="22"/>
        <v>0</v>
      </c>
    </row>
    <row r="5" spans="1:83" x14ac:dyDescent="0.35">
      <c r="A5">
        <f>Database!A5</f>
        <v>4</v>
      </c>
      <c r="B5" s="20">
        <f>Database!E5</f>
        <v>45612</v>
      </c>
      <c r="C5">
        <f>IF(Database!G5="cansl",0,Database!K5)</f>
        <v>1</v>
      </c>
      <c r="D5">
        <f>Database!D5-Database!C5</f>
        <v>14</v>
      </c>
      <c r="F5">
        <f>Database!L5</f>
        <v>2</v>
      </c>
      <c r="G5" t="str">
        <f>Database!F5</f>
        <v>D</v>
      </c>
      <c r="K5">
        <f t="shared" si="9"/>
        <v>14</v>
      </c>
      <c r="L5">
        <f t="shared" si="10"/>
        <v>14</v>
      </c>
      <c r="M5">
        <f t="shared" si="2"/>
        <v>14</v>
      </c>
      <c r="N5">
        <f t="shared" si="2"/>
        <v>14</v>
      </c>
      <c r="O5">
        <f t="shared" si="2"/>
        <v>14</v>
      </c>
      <c r="P5">
        <f t="shared" si="2"/>
        <v>14</v>
      </c>
      <c r="Q5">
        <f t="shared" si="2"/>
        <v>14</v>
      </c>
      <c r="R5">
        <f t="shared" si="2"/>
        <v>14</v>
      </c>
      <c r="S5">
        <f t="shared" si="2"/>
        <v>14</v>
      </c>
      <c r="T5">
        <f t="shared" si="2"/>
        <v>14</v>
      </c>
      <c r="U5">
        <f t="shared" si="2"/>
        <v>14</v>
      </c>
      <c r="V5">
        <f t="shared" si="2"/>
        <v>14</v>
      </c>
      <c r="W5">
        <f t="shared" si="2"/>
        <v>14</v>
      </c>
      <c r="X5">
        <f t="shared" si="2"/>
        <v>14</v>
      </c>
      <c r="Y5">
        <f t="shared" si="2"/>
        <v>14</v>
      </c>
      <c r="Z5">
        <f t="shared" si="2"/>
        <v>14</v>
      </c>
      <c r="AA5">
        <f t="shared" si="2"/>
        <v>14</v>
      </c>
      <c r="AB5">
        <f t="shared" si="2"/>
        <v>14</v>
      </c>
      <c r="AC5">
        <f t="shared" si="2"/>
        <v>14</v>
      </c>
      <c r="AD5">
        <f t="shared" si="2"/>
        <v>14</v>
      </c>
      <c r="AE5">
        <f t="shared" si="2"/>
        <v>14</v>
      </c>
      <c r="AF5">
        <f t="shared" si="2"/>
        <v>14</v>
      </c>
      <c r="AG5">
        <f t="shared" si="2"/>
        <v>14</v>
      </c>
      <c r="AH5">
        <f t="shared" si="2"/>
        <v>14</v>
      </c>
      <c r="AI5">
        <f t="shared" si="2"/>
        <v>14</v>
      </c>
      <c r="AJ5">
        <f t="shared" si="2"/>
        <v>14</v>
      </c>
      <c r="AK5">
        <f t="shared" si="2"/>
        <v>14</v>
      </c>
      <c r="AL5">
        <f t="shared" si="2"/>
        <v>14</v>
      </c>
      <c r="AM5">
        <f t="shared" si="2"/>
        <v>14</v>
      </c>
      <c r="AN5">
        <f t="shared" si="2"/>
        <v>14</v>
      </c>
      <c r="AO5">
        <f t="shared" si="2"/>
        <v>14</v>
      </c>
      <c r="AP5">
        <f t="shared" si="2"/>
        <v>14</v>
      </c>
      <c r="AQ5">
        <f t="shared" si="2"/>
        <v>14</v>
      </c>
      <c r="AR5">
        <f t="shared" si="2"/>
        <v>14</v>
      </c>
      <c r="AS5">
        <f t="shared" si="2"/>
        <v>14</v>
      </c>
      <c r="AT5">
        <f t="shared" si="2"/>
        <v>14</v>
      </c>
      <c r="AU5">
        <f t="shared" si="2"/>
        <v>14</v>
      </c>
      <c r="AV5">
        <f t="shared" si="2"/>
        <v>14</v>
      </c>
      <c r="AW5">
        <f t="shared" si="2"/>
        <v>14</v>
      </c>
      <c r="AX5">
        <f t="shared" si="2"/>
        <v>14</v>
      </c>
      <c r="BB5" s="28">
        <f t="shared" si="23"/>
        <v>0</v>
      </c>
      <c r="BC5" s="28">
        <f t="shared" si="24"/>
        <v>0</v>
      </c>
      <c r="BD5" s="28">
        <f t="shared" si="25"/>
        <v>0</v>
      </c>
      <c r="BE5" s="28">
        <f t="shared" si="26"/>
        <v>0</v>
      </c>
      <c r="BF5" s="28">
        <f t="shared" si="27"/>
        <v>0</v>
      </c>
      <c r="BG5" s="28">
        <f t="shared" si="28"/>
        <v>0</v>
      </c>
      <c r="BH5" s="28">
        <f t="shared" si="29"/>
        <v>2</v>
      </c>
      <c r="BI5" s="28">
        <f t="shared" si="30"/>
        <v>14</v>
      </c>
      <c r="BJ5" s="28">
        <f t="shared" si="31"/>
        <v>0</v>
      </c>
      <c r="BK5" s="28">
        <f t="shared" si="32"/>
        <v>0</v>
      </c>
      <c r="BL5" s="28">
        <f t="shared" si="11"/>
        <v>0</v>
      </c>
      <c r="BM5" s="28">
        <f t="shared" si="12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4"/>
        <v>0</v>
      </c>
      <c r="BR5">
        <f t="shared" si="5"/>
        <v>0</v>
      </c>
      <c r="BS5">
        <f t="shared" si="6"/>
        <v>0</v>
      </c>
      <c r="BT5">
        <f t="shared" si="13"/>
        <v>0</v>
      </c>
      <c r="BU5">
        <f t="shared" si="14"/>
        <v>0</v>
      </c>
      <c r="BV5">
        <f t="shared" si="15"/>
        <v>0</v>
      </c>
      <c r="BW5">
        <f t="shared" si="16"/>
        <v>0</v>
      </c>
      <c r="BX5">
        <f t="shared" si="7"/>
        <v>0</v>
      </c>
      <c r="BY5">
        <f t="shared" si="8"/>
        <v>0</v>
      </c>
      <c r="BZ5">
        <f t="shared" si="17"/>
        <v>0</v>
      </c>
      <c r="CA5">
        <f t="shared" si="18"/>
        <v>0</v>
      </c>
      <c r="CB5">
        <f t="shared" si="19"/>
        <v>0</v>
      </c>
      <c r="CC5">
        <f t="shared" si="20"/>
        <v>0</v>
      </c>
      <c r="CD5">
        <f t="shared" si="21"/>
        <v>0</v>
      </c>
      <c r="CE5">
        <f t="shared" si="22"/>
        <v>0</v>
      </c>
    </row>
    <row r="6" spans="1:83" x14ac:dyDescent="0.35">
      <c r="A6">
        <f>Database!A6</f>
        <v>5</v>
      </c>
      <c r="B6" s="20">
        <f>Database!E6</f>
        <v>45610</v>
      </c>
      <c r="C6">
        <f>IF(Database!G6="cansl",0,Database!K6)</f>
        <v>1</v>
      </c>
      <c r="D6">
        <f>Database!D6-Database!C6</f>
        <v>7</v>
      </c>
      <c r="F6">
        <f>Database!L6</f>
        <v>2</v>
      </c>
      <c r="G6" t="str">
        <f>Database!F6</f>
        <v>D</v>
      </c>
      <c r="K6">
        <f t="shared" si="9"/>
        <v>7</v>
      </c>
      <c r="L6">
        <f t="shared" si="10"/>
        <v>7</v>
      </c>
      <c r="M6">
        <f t="shared" si="2"/>
        <v>7</v>
      </c>
      <c r="N6">
        <f t="shared" si="2"/>
        <v>7</v>
      </c>
      <c r="O6">
        <f t="shared" si="2"/>
        <v>7</v>
      </c>
      <c r="P6">
        <f t="shared" si="2"/>
        <v>7</v>
      </c>
      <c r="Q6">
        <f t="shared" si="2"/>
        <v>7</v>
      </c>
      <c r="R6">
        <f t="shared" si="2"/>
        <v>7</v>
      </c>
      <c r="S6">
        <f t="shared" si="2"/>
        <v>7</v>
      </c>
      <c r="T6">
        <f t="shared" si="2"/>
        <v>7</v>
      </c>
      <c r="U6">
        <f t="shared" si="2"/>
        <v>7</v>
      </c>
      <c r="V6">
        <f t="shared" si="2"/>
        <v>7</v>
      </c>
      <c r="W6">
        <f t="shared" si="2"/>
        <v>7</v>
      </c>
      <c r="X6">
        <f t="shared" si="2"/>
        <v>7</v>
      </c>
      <c r="Y6">
        <f t="shared" si="2"/>
        <v>7</v>
      </c>
      <c r="Z6">
        <f t="shared" si="2"/>
        <v>7</v>
      </c>
      <c r="AA6">
        <f t="shared" si="2"/>
        <v>7</v>
      </c>
      <c r="AB6">
        <f t="shared" si="2"/>
        <v>7</v>
      </c>
      <c r="AC6">
        <f t="shared" si="2"/>
        <v>7</v>
      </c>
      <c r="AD6">
        <f t="shared" si="2"/>
        <v>7</v>
      </c>
      <c r="AE6">
        <f t="shared" si="2"/>
        <v>7</v>
      </c>
      <c r="AF6">
        <f t="shared" si="2"/>
        <v>7</v>
      </c>
      <c r="AG6">
        <f t="shared" si="2"/>
        <v>7</v>
      </c>
      <c r="AH6">
        <f t="shared" si="2"/>
        <v>7</v>
      </c>
      <c r="AI6">
        <f t="shared" si="2"/>
        <v>7</v>
      </c>
      <c r="AJ6">
        <f t="shared" si="2"/>
        <v>7</v>
      </c>
      <c r="AK6">
        <f t="shared" si="2"/>
        <v>7</v>
      </c>
      <c r="AL6">
        <f t="shared" si="2"/>
        <v>7</v>
      </c>
      <c r="AM6">
        <f t="shared" si="2"/>
        <v>7</v>
      </c>
      <c r="AN6">
        <f t="shared" si="2"/>
        <v>7</v>
      </c>
      <c r="AO6">
        <f t="shared" si="2"/>
        <v>7</v>
      </c>
      <c r="AP6">
        <f t="shared" si="2"/>
        <v>7</v>
      </c>
      <c r="AQ6">
        <f t="shared" si="2"/>
        <v>7</v>
      </c>
      <c r="AR6">
        <f t="shared" si="2"/>
        <v>7</v>
      </c>
      <c r="AS6">
        <f t="shared" si="2"/>
        <v>7</v>
      </c>
      <c r="AT6">
        <f t="shared" si="2"/>
        <v>7</v>
      </c>
      <c r="AU6">
        <f t="shared" si="2"/>
        <v>7</v>
      </c>
      <c r="AV6">
        <f t="shared" si="2"/>
        <v>7</v>
      </c>
      <c r="AW6">
        <f t="shared" si="2"/>
        <v>7</v>
      </c>
      <c r="AX6">
        <f t="shared" si="2"/>
        <v>7</v>
      </c>
      <c r="BB6" s="28">
        <f t="shared" si="23"/>
        <v>0</v>
      </c>
      <c r="BC6" s="28">
        <f t="shared" si="24"/>
        <v>0</v>
      </c>
      <c r="BD6" s="28">
        <f t="shared" si="25"/>
        <v>0</v>
      </c>
      <c r="BE6" s="28">
        <f t="shared" si="26"/>
        <v>0</v>
      </c>
      <c r="BF6" s="28">
        <f t="shared" si="27"/>
        <v>0</v>
      </c>
      <c r="BG6" s="28">
        <f t="shared" si="28"/>
        <v>0</v>
      </c>
      <c r="BH6" s="28">
        <f t="shared" si="29"/>
        <v>2</v>
      </c>
      <c r="BI6" s="28">
        <f t="shared" si="30"/>
        <v>7</v>
      </c>
      <c r="BJ6" s="28">
        <f t="shared" si="31"/>
        <v>0</v>
      </c>
      <c r="BK6" s="28">
        <f t="shared" si="32"/>
        <v>0</v>
      </c>
      <c r="BL6" s="28">
        <f t="shared" si="11"/>
        <v>0</v>
      </c>
      <c r="BM6" s="28">
        <f t="shared" si="12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4"/>
        <v>0</v>
      </c>
      <c r="BR6">
        <f t="shared" si="5"/>
        <v>0</v>
      </c>
      <c r="BS6">
        <f t="shared" si="6"/>
        <v>0</v>
      </c>
      <c r="BT6">
        <f t="shared" si="13"/>
        <v>0</v>
      </c>
      <c r="BU6">
        <f t="shared" si="14"/>
        <v>0</v>
      </c>
      <c r="BV6">
        <f t="shared" si="15"/>
        <v>0</v>
      </c>
      <c r="BW6">
        <f t="shared" si="16"/>
        <v>0</v>
      </c>
      <c r="BX6">
        <f t="shared" si="7"/>
        <v>0</v>
      </c>
      <c r="BY6">
        <f t="shared" si="8"/>
        <v>0</v>
      </c>
      <c r="BZ6">
        <f t="shared" si="17"/>
        <v>0</v>
      </c>
      <c r="CA6">
        <f t="shared" si="18"/>
        <v>0</v>
      </c>
      <c r="CB6">
        <f t="shared" si="19"/>
        <v>0</v>
      </c>
      <c r="CC6">
        <f t="shared" si="20"/>
        <v>0</v>
      </c>
      <c r="CD6">
        <f t="shared" si="21"/>
        <v>0</v>
      </c>
      <c r="CE6">
        <f t="shared" si="22"/>
        <v>0</v>
      </c>
    </row>
    <row r="7" spans="1:83" x14ac:dyDescent="0.35">
      <c r="A7">
        <f>Database!A7</f>
        <v>6</v>
      </c>
      <c r="B7" s="20">
        <f>Database!E7</f>
        <v>45592</v>
      </c>
      <c r="C7">
        <f>IF(Database!G7="cansl",0,Database!K7)</f>
        <v>1</v>
      </c>
      <c r="D7">
        <f>Database!D7-Database!C7</f>
        <v>6</v>
      </c>
      <c r="F7">
        <f>Database!L7</f>
        <v>2</v>
      </c>
      <c r="G7" t="str">
        <f>Database!F7</f>
        <v>N</v>
      </c>
      <c r="K7">
        <f t="shared" si="9"/>
        <v>6</v>
      </c>
      <c r="L7">
        <f t="shared" si="10"/>
        <v>6</v>
      </c>
      <c r="M7">
        <f t="shared" si="2"/>
        <v>6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6</v>
      </c>
      <c r="T7">
        <f t="shared" si="2"/>
        <v>6</v>
      </c>
      <c r="U7">
        <f t="shared" si="2"/>
        <v>6</v>
      </c>
      <c r="V7">
        <f t="shared" si="2"/>
        <v>6</v>
      </c>
      <c r="W7">
        <f t="shared" si="2"/>
        <v>6</v>
      </c>
      <c r="X7">
        <f t="shared" si="2"/>
        <v>6</v>
      </c>
      <c r="Y7">
        <f t="shared" si="2"/>
        <v>6</v>
      </c>
      <c r="Z7">
        <f t="shared" si="2"/>
        <v>6</v>
      </c>
      <c r="AA7">
        <f t="shared" si="2"/>
        <v>6</v>
      </c>
      <c r="AB7">
        <f t="shared" si="2"/>
        <v>6</v>
      </c>
      <c r="AC7">
        <f t="shared" si="2"/>
        <v>6</v>
      </c>
      <c r="AD7">
        <f t="shared" si="2"/>
        <v>6</v>
      </c>
      <c r="AE7">
        <f t="shared" si="2"/>
        <v>6</v>
      </c>
      <c r="AF7">
        <f t="shared" si="2"/>
        <v>6</v>
      </c>
      <c r="AG7">
        <f t="shared" si="2"/>
        <v>6</v>
      </c>
      <c r="AH7">
        <f t="shared" si="2"/>
        <v>6</v>
      </c>
      <c r="AI7">
        <f t="shared" si="2"/>
        <v>6</v>
      </c>
      <c r="AJ7">
        <f t="shared" si="2"/>
        <v>6</v>
      </c>
      <c r="AK7">
        <f t="shared" si="2"/>
        <v>6</v>
      </c>
      <c r="AL7">
        <f t="shared" si="2"/>
        <v>6</v>
      </c>
      <c r="AM7">
        <f t="shared" si="2"/>
        <v>6</v>
      </c>
      <c r="AN7">
        <f t="shared" si="2"/>
        <v>6</v>
      </c>
      <c r="AO7">
        <f t="shared" si="2"/>
        <v>6</v>
      </c>
      <c r="AP7">
        <f t="shared" si="2"/>
        <v>6</v>
      </c>
      <c r="AQ7">
        <f t="shared" si="2"/>
        <v>6</v>
      </c>
      <c r="AR7">
        <f t="shared" si="2"/>
        <v>6</v>
      </c>
      <c r="AS7">
        <f t="shared" si="2"/>
        <v>6</v>
      </c>
      <c r="AT7">
        <f t="shared" si="2"/>
        <v>6</v>
      </c>
      <c r="AU7">
        <f t="shared" si="2"/>
        <v>6</v>
      </c>
      <c r="AV7">
        <f t="shared" si="2"/>
        <v>6</v>
      </c>
      <c r="AW7">
        <f t="shared" si="2"/>
        <v>6</v>
      </c>
      <c r="AX7">
        <f t="shared" si="2"/>
        <v>6</v>
      </c>
      <c r="BB7" s="28">
        <f t="shared" si="23"/>
        <v>0</v>
      </c>
      <c r="BC7" s="28">
        <f t="shared" si="24"/>
        <v>0</v>
      </c>
      <c r="BD7" s="28">
        <f t="shared" si="25"/>
        <v>0</v>
      </c>
      <c r="BE7" s="28">
        <f t="shared" si="26"/>
        <v>0</v>
      </c>
      <c r="BF7" s="28">
        <f t="shared" si="27"/>
        <v>2</v>
      </c>
      <c r="BG7" s="28">
        <f t="shared" si="28"/>
        <v>6</v>
      </c>
      <c r="BH7" s="28">
        <f t="shared" si="29"/>
        <v>0</v>
      </c>
      <c r="BI7" s="28">
        <f t="shared" si="30"/>
        <v>0</v>
      </c>
      <c r="BJ7" s="28">
        <f t="shared" si="31"/>
        <v>0</v>
      </c>
      <c r="BK7" s="28">
        <f t="shared" si="32"/>
        <v>0</v>
      </c>
      <c r="BL7" s="28">
        <f t="shared" si="11"/>
        <v>0</v>
      </c>
      <c r="BM7" s="28">
        <f t="shared" si="12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4"/>
        <v>0</v>
      </c>
      <c r="BR7">
        <f t="shared" si="5"/>
        <v>0</v>
      </c>
      <c r="BS7">
        <f t="shared" si="6"/>
        <v>0</v>
      </c>
      <c r="BT7">
        <f t="shared" si="13"/>
        <v>0</v>
      </c>
      <c r="BU7">
        <f t="shared" si="14"/>
        <v>0</v>
      </c>
      <c r="BV7">
        <f t="shared" si="15"/>
        <v>0</v>
      </c>
      <c r="BW7">
        <f t="shared" si="16"/>
        <v>0</v>
      </c>
      <c r="BX7">
        <f t="shared" si="7"/>
        <v>0</v>
      </c>
      <c r="BY7">
        <f t="shared" si="8"/>
        <v>0</v>
      </c>
      <c r="BZ7">
        <f t="shared" si="17"/>
        <v>0</v>
      </c>
      <c r="CA7">
        <f t="shared" si="18"/>
        <v>0</v>
      </c>
      <c r="CB7">
        <f t="shared" si="19"/>
        <v>0</v>
      </c>
      <c r="CC7">
        <f t="shared" si="20"/>
        <v>0</v>
      </c>
      <c r="CD7">
        <f t="shared" si="21"/>
        <v>0</v>
      </c>
      <c r="CE7">
        <f t="shared" si="22"/>
        <v>0</v>
      </c>
    </row>
    <row r="8" spans="1:83" x14ac:dyDescent="0.35">
      <c r="A8">
        <f>Database!A8</f>
        <v>7</v>
      </c>
      <c r="B8" s="20">
        <f>Database!E8</f>
        <v>45592</v>
      </c>
      <c r="C8">
        <f>IF(Database!G8="cansl",0,Database!K8)</f>
        <v>1</v>
      </c>
      <c r="D8">
        <f>Database!D8-Database!C8</f>
        <v>6</v>
      </c>
      <c r="F8">
        <f>Database!L8</f>
        <v>2</v>
      </c>
      <c r="G8" t="str">
        <f>Database!F8</f>
        <v>N</v>
      </c>
      <c r="K8">
        <f t="shared" si="9"/>
        <v>6</v>
      </c>
      <c r="L8">
        <f t="shared" si="10"/>
        <v>6</v>
      </c>
      <c r="M8">
        <f t="shared" si="2"/>
        <v>6</v>
      </c>
      <c r="N8">
        <f t="shared" si="2"/>
        <v>6</v>
      </c>
      <c r="O8">
        <f t="shared" si="2"/>
        <v>6</v>
      </c>
      <c r="P8">
        <f t="shared" si="2"/>
        <v>6</v>
      </c>
      <c r="Q8">
        <f t="shared" si="2"/>
        <v>6</v>
      </c>
      <c r="R8">
        <f t="shared" si="2"/>
        <v>6</v>
      </c>
      <c r="S8">
        <f t="shared" si="2"/>
        <v>6</v>
      </c>
      <c r="T8">
        <f t="shared" si="2"/>
        <v>6</v>
      </c>
      <c r="U8">
        <f t="shared" si="2"/>
        <v>6</v>
      </c>
      <c r="V8">
        <f t="shared" si="2"/>
        <v>6</v>
      </c>
      <c r="W8">
        <f t="shared" si="2"/>
        <v>6</v>
      </c>
      <c r="X8">
        <f t="shared" si="2"/>
        <v>6</v>
      </c>
      <c r="Y8">
        <f t="shared" si="2"/>
        <v>6</v>
      </c>
      <c r="Z8">
        <f t="shared" si="2"/>
        <v>6</v>
      </c>
      <c r="AA8">
        <f t="shared" si="2"/>
        <v>6</v>
      </c>
      <c r="AB8">
        <f t="shared" si="2"/>
        <v>6</v>
      </c>
      <c r="AC8">
        <f t="shared" si="2"/>
        <v>6</v>
      </c>
      <c r="AD8">
        <f t="shared" si="2"/>
        <v>6</v>
      </c>
      <c r="AE8">
        <f t="shared" si="2"/>
        <v>6</v>
      </c>
      <c r="AF8">
        <f t="shared" si="2"/>
        <v>6</v>
      </c>
      <c r="AG8">
        <f t="shared" si="2"/>
        <v>6</v>
      </c>
      <c r="AH8">
        <f t="shared" si="2"/>
        <v>6</v>
      </c>
      <c r="AI8">
        <f t="shared" si="2"/>
        <v>6</v>
      </c>
      <c r="AJ8">
        <f t="shared" si="2"/>
        <v>6</v>
      </c>
      <c r="AK8">
        <f t="shared" si="2"/>
        <v>6</v>
      </c>
      <c r="AL8">
        <f t="shared" si="2"/>
        <v>6</v>
      </c>
      <c r="AM8">
        <f t="shared" ref="AM8:AX23" si="33">IF($B8&lt;AM$1,$C8*$D8,0)</f>
        <v>6</v>
      </c>
      <c r="AN8">
        <f t="shared" si="33"/>
        <v>6</v>
      </c>
      <c r="AO8">
        <f t="shared" si="33"/>
        <v>6</v>
      </c>
      <c r="AP8">
        <f t="shared" si="33"/>
        <v>6</v>
      </c>
      <c r="AQ8">
        <f t="shared" si="33"/>
        <v>6</v>
      </c>
      <c r="AR8">
        <f t="shared" si="33"/>
        <v>6</v>
      </c>
      <c r="AS8">
        <f t="shared" si="33"/>
        <v>6</v>
      </c>
      <c r="AT8">
        <f t="shared" si="33"/>
        <v>6</v>
      </c>
      <c r="AU8">
        <f t="shared" si="33"/>
        <v>6</v>
      </c>
      <c r="AV8">
        <f t="shared" si="33"/>
        <v>6</v>
      </c>
      <c r="AW8">
        <f t="shared" si="33"/>
        <v>6</v>
      </c>
      <c r="AX8">
        <f t="shared" si="33"/>
        <v>6</v>
      </c>
      <c r="BB8" s="28">
        <f t="shared" si="23"/>
        <v>0</v>
      </c>
      <c r="BC8" s="28">
        <f t="shared" si="24"/>
        <v>0</v>
      </c>
      <c r="BD8" s="28">
        <f t="shared" si="25"/>
        <v>0</v>
      </c>
      <c r="BE8" s="28">
        <f t="shared" si="26"/>
        <v>0</v>
      </c>
      <c r="BF8" s="28">
        <f t="shared" si="27"/>
        <v>2</v>
      </c>
      <c r="BG8" s="28">
        <f t="shared" si="28"/>
        <v>6</v>
      </c>
      <c r="BH8" s="28">
        <f t="shared" si="29"/>
        <v>0</v>
      </c>
      <c r="BI8" s="28">
        <f t="shared" si="30"/>
        <v>0</v>
      </c>
      <c r="BJ8" s="28">
        <f t="shared" si="31"/>
        <v>0</v>
      </c>
      <c r="BK8" s="28">
        <f t="shared" si="32"/>
        <v>0</v>
      </c>
      <c r="BL8" s="28">
        <f t="shared" si="11"/>
        <v>0</v>
      </c>
      <c r="BM8" s="28">
        <f t="shared" si="12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4"/>
        <v>0</v>
      </c>
      <c r="BR8">
        <f t="shared" si="5"/>
        <v>0</v>
      </c>
      <c r="BS8">
        <f t="shared" si="6"/>
        <v>0</v>
      </c>
      <c r="BT8">
        <f t="shared" si="13"/>
        <v>0</v>
      </c>
      <c r="BU8">
        <f t="shared" si="14"/>
        <v>0</v>
      </c>
      <c r="BV8">
        <f t="shared" si="15"/>
        <v>0</v>
      </c>
      <c r="BW8">
        <f t="shared" si="16"/>
        <v>0</v>
      </c>
      <c r="BX8">
        <f t="shared" si="7"/>
        <v>0</v>
      </c>
      <c r="BY8">
        <f t="shared" si="8"/>
        <v>0</v>
      </c>
      <c r="BZ8">
        <f t="shared" si="17"/>
        <v>0</v>
      </c>
      <c r="CA8">
        <f t="shared" si="18"/>
        <v>0</v>
      </c>
      <c r="CB8">
        <f t="shared" si="19"/>
        <v>0</v>
      </c>
      <c r="CC8">
        <f t="shared" si="20"/>
        <v>0</v>
      </c>
      <c r="CD8">
        <f t="shared" si="21"/>
        <v>0</v>
      </c>
      <c r="CE8">
        <f t="shared" si="22"/>
        <v>0</v>
      </c>
    </row>
    <row r="9" spans="1:83" x14ac:dyDescent="0.35">
      <c r="A9">
        <f>Database!A9</f>
        <v>8</v>
      </c>
      <c r="B9" s="20">
        <f>Database!E9</f>
        <v>45575</v>
      </c>
      <c r="C9">
        <f>IF(Database!G9="cansl",0,Database!K9)</f>
        <v>1</v>
      </c>
      <c r="D9">
        <f>Database!D9-Database!C9</f>
        <v>7</v>
      </c>
      <c r="F9">
        <f>Database!L9</f>
        <v>2</v>
      </c>
      <c r="G9" t="str">
        <f>Database!F9</f>
        <v>DK</v>
      </c>
      <c r="K9">
        <f t="shared" si="9"/>
        <v>7</v>
      </c>
      <c r="L9">
        <f t="shared" si="10"/>
        <v>7</v>
      </c>
      <c r="M9">
        <f t="shared" ref="M9:AB24" si="34">IF($B9&lt;M$1,$C9*$D9,0)</f>
        <v>7</v>
      </c>
      <c r="N9">
        <f t="shared" si="34"/>
        <v>7</v>
      </c>
      <c r="O9">
        <f t="shared" si="34"/>
        <v>7</v>
      </c>
      <c r="P9">
        <f t="shared" si="34"/>
        <v>7</v>
      </c>
      <c r="Q9">
        <f t="shared" si="34"/>
        <v>7</v>
      </c>
      <c r="R9">
        <f t="shared" si="34"/>
        <v>7</v>
      </c>
      <c r="S9">
        <f t="shared" si="34"/>
        <v>7</v>
      </c>
      <c r="T9">
        <f t="shared" si="34"/>
        <v>7</v>
      </c>
      <c r="U9">
        <f t="shared" si="34"/>
        <v>7</v>
      </c>
      <c r="V9">
        <f t="shared" si="34"/>
        <v>7</v>
      </c>
      <c r="W9">
        <f t="shared" si="34"/>
        <v>7</v>
      </c>
      <c r="X9">
        <f t="shared" si="34"/>
        <v>7</v>
      </c>
      <c r="Y9">
        <f t="shared" si="34"/>
        <v>7</v>
      </c>
      <c r="Z9">
        <f t="shared" si="34"/>
        <v>7</v>
      </c>
      <c r="AA9">
        <f t="shared" si="34"/>
        <v>7</v>
      </c>
      <c r="AB9">
        <f t="shared" si="34"/>
        <v>7</v>
      </c>
      <c r="AC9">
        <f t="shared" ref="AC9:AR24" si="35">IF($B9&lt;AC$1,$C9*$D9,0)</f>
        <v>7</v>
      </c>
      <c r="AD9">
        <f t="shared" si="35"/>
        <v>7</v>
      </c>
      <c r="AE9">
        <f t="shared" si="35"/>
        <v>7</v>
      </c>
      <c r="AF9">
        <f t="shared" si="35"/>
        <v>7</v>
      </c>
      <c r="AG9">
        <f t="shared" si="35"/>
        <v>7</v>
      </c>
      <c r="AH9">
        <f t="shared" si="35"/>
        <v>7</v>
      </c>
      <c r="AI9">
        <f t="shared" si="35"/>
        <v>7</v>
      </c>
      <c r="AJ9">
        <f t="shared" si="35"/>
        <v>7</v>
      </c>
      <c r="AK9">
        <f t="shared" si="35"/>
        <v>7</v>
      </c>
      <c r="AL9">
        <f t="shared" si="35"/>
        <v>7</v>
      </c>
      <c r="AM9">
        <f t="shared" si="35"/>
        <v>7</v>
      </c>
      <c r="AN9">
        <f t="shared" si="35"/>
        <v>7</v>
      </c>
      <c r="AO9">
        <f t="shared" si="35"/>
        <v>7</v>
      </c>
      <c r="AP9">
        <f t="shared" si="35"/>
        <v>7</v>
      </c>
      <c r="AQ9">
        <f t="shared" si="35"/>
        <v>7</v>
      </c>
      <c r="AR9">
        <f t="shared" si="35"/>
        <v>7</v>
      </c>
      <c r="AS9">
        <f t="shared" si="33"/>
        <v>7</v>
      </c>
      <c r="AT9">
        <f t="shared" si="33"/>
        <v>7</v>
      </c>
      <c r="AU9">
        <f t="shared" si="33"/>
        <v>7</v>
      </c>
      <c r="AV9">
        <f t="shared" si="33"/>
        <v>7</v>
      </c>
      <c r="AW9">
        <f t="shared" si="33"/>
        <v>7</v>
      </c>
      <c r="AX9">
        <f t="shared" si="33"/>
        <v>7</v>
      </c>
      <c r="BB9" s="28">
        <f t="shared" si="23"/>
        <v>2</v>
      </c>
      <c r="BC9" s="28">
        <f t="shared" si="24"/>
        <v>7</v>
      </c>
      <c r="BD9" s="28">
        <f t="shared" si="25"/>
        <v>0</v>
      </c>
      <c r="BE9" s="28">
        <f t="shared" si="26"/>
        <v>0</v>
      </c>
      <c r="BF9" s="28">
        <f t="shared" si="27"/>
        <v>0</v>
      </c>
      <c r="BG9" s="28">
        <f t="shared" si="28"/>
        <v>0</v>
      </c>
      <c r="BH9" s="28">
        <f t="shared" si="29"/>
        <v>0</v>
      </c>
      <c r="BI9" s="28">
        <f t="shared" si="30"/>
        <v>0</v>
      </c>
      <c r="BJ9" s="28">
        <f t="shared" si="31"/>
        <v>0</v>
      </c>
      <c r="BK9" s="28">
        <f t="shared" si="32"/>
        <v>0</v>
      </c>
      <c r="BL9" s="28">
        <f t="shared" si="11"/>
        <v>0</v>
      </c>
      <c r="BM9" s="28">
        <f t="shared" si="12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4"/>
        <v>0</v>
      </c>
      <c r="BR9">
        <f t="shared" si="5"/>
        <v>0</v>
      </c>
      <c r="BS9">
        <f t="shared" si="6"/>
        <v>0</v>
      </c>
      <c r="BT9">
        <f t="shared" si="13"/>
        <v>0</v>
      </c>
      <c r="BU9">
        <f t="shared" si="14"/>
        <v>0</v>
      </c>
      <c r="BV9">
        <f t="shared" si="15"/>
        <v>0</v>
      </c>
      <c r="BW9">
        <f t="shared" si="16"/>
        <v>0</v>
      </c>
      <c r="BX9">
        <f t="shared" si="7"/>
        <v>0</v>
      </c>
      <c r="BY9">
        <f t="shared" si="8"/>
        <v>0</v>
      </c>
      <c r="BZ9">
        <f t="shared" si="17"/>
        <v>0</v>
      </c>
      <c r="CA9">
        <f t="shared" si="18"/>
        <v>0</v>
      </c>
      <c r="CB9">
        <f t="shared" si="19"/>
        <v>0</v>
      </c>
      <c r="CC9">
        <f t="shared" si="20"/>
        <v>0</v>
      </c>
      <c r="CD9">
        <f t="shared" si="21"/>
        <v>0</v>
      </c>
      <c r="CE9">
        <f t="shared" si="22"/>
        <v>0</v>
      </c>
    </row>
    <row r="10" spans="1:83" x14ac:dyDescent="0.35">
      <c r="A10">
        <f>Database!A10</f>
        <v>9</v>
      </c>
      <c r="B10" s="20">
        <f>Database!E10</f>
        <v>45575</v>
      </c>
      <c r="C10">
        <f>IF(Database!G10="cansl",0,Database!K10)</f>
        <v>1</v>
      </c>
      <c r="D10">
        <f>Database!D10-Database!C10</f>
        <v>4</v>
      </c>
      <c r="F10">
        <f>Database!L10</f>
        <v>2</v>
      </c>
      <c r="G10" t="str">
        <f>Database!F10</f>
        <v>DK</v>
      </c>
      <c r="K10">
        <f t="shared" si="9"/>
        <v>4</v>
      </c>
      <c r="L10">
        <f t="shared" si="10"/>
        <v>4</v>
      </c>
      <c r="M10">
        <f t="shared" si="34"/>
        <v>4</v>
      </c>
      <c r="N10">
        <f t="shared" si="34"/>
        <v>4</v>
      </c>
      <c r="O10">
        <f t="shared" si="34"/>
        <v>4</v>
      </c>
      <c r="P10">
        <f t="shared" si="34"/>
        <v>4</v>
      </c>
      <c r="Q10">
        <f t="shared" si="34"/>
        <v>4</v>
      </c>
      <c r="R10">
        <f t="shared" si="34"/>
        <v>4</v>
      </c>
      <c r="S10">
        <f t="shared" si="34"/>
        <v>4</v>
      </c>
      <c r="T10">
        <f t="shared" si="34"/>
        <v>4</v>
      </c>
      <c r="U10">
        <f t="shared" si="34"/>
        <v>4</v>
      </c>
      <c r="V10">
        <f t="shared" si="34"/>
        <v>4</v>
      </c>
      <c r="W10">
        <f t="shared" si="34"/>
        <v>4</v>
      </c>
      <c r="X10">
        <f t="shared" si="34"/>
        <v>4</v>
      </c>
      <c r="Y10">
        <f t="shared" si="34"/>
        <v>4</v>
      </c>
      <c r="Z10">
        <f t="shared" si="34"/>
        <v>4</v>
      </c>
      <c r="AA10">
        <f t="shared" si="34"/>
        <v>4</v>
      </c>
      <c r="AB10">
        <f t="shared" si="34"/>
        <v>4</v>
      </c>
      <c r="AC10">
        <f t="shared" si="35"/>
        <v>4</v>
      </c>
      <c r="AD10">
        <f t="shared" si="35"/>
        <v>4</v>
      </c>
      <c r="AE10">
        <f t="shared" si="35"/>
        <v>4</v>
      </c>
      <c r="AF10">
        <f t="shared" si="35"/>
        <v>4</v>
      </c>
      <c r="AG10">
        <f t="shared" si="35"/>
        <v>4</v>
      </c>
      <c r="AH10">
        <f t="shared" si="35"/>
        <v>4</v>
      </c>
      <c r="AI10">
        <f t="shared" si="35"/>
        <v>4</v>
      </c>
      <c r="AJ10">
        <f t="shared" si="35"/>
        <v>4</v>
      </c>
      <c r="AK10">
        <f t="shared" si="35"/>
        <v>4</v>
      </c>
      <c r="AL10">
        <f t="shared" si="35"/>
        <v>4</v>
      </c>
      <c r="AM10">
        <f t="shared" si="35"/>
        <v>4</v>
      </c>
      <c r="AN10">
        <f t="shared" si="35"/>
        <v>4</v>
      </c>
      <c r="AO10">
        <f t="shared" si="35"/>
        <v>4</v>
      </c>
      <c r="AP10">
        <f t="shared" si="35"/>
        <v>4</v>
      </c>
      <c r="AQ10">
        <f t="shared" si="35"/>
        <v>4</v>
      </c>
      <c r="AR10">
        <f t="shared" si="35"/>
        <v>4</v>
      </c>
      <c r="AS10">
        <f t="shared" si="33"/>
        <v>4</v>
      </c>
      <c r="AT10">
        <f t="shared" si="33"/>
        <v>4</v>
      </c>
      <c r="AU10">
        <f t="shared" si="33"/>
        <v>4</v>
      </c>
      <c r="AV10">
        <f t="shared" si="33"/>
        <v>4</v>
      </c>
      <c r="AW10">
        <f t="shared" si="33"/>
        <v>4</v>
      </c>
      <c r="AX10">
        <f t="shared" si="33"/>
        <v>4</v>
      </c>
      <c r="BB10" s="28">
        <f t="shared" si="23"/>
        <v>2</v>
      </c>
      <c r="BC10" s="28">
        <f t="shared" si="24"/>
        <v>4</v>
      </c>
      <c r="BD10" s="28">
        <f t="shared" si="25"/>
        <v>0</v>
      </c>
      <c r="BE10" s="28">
        <f t="shared" si="26"/>
        <v>0</v>
      </c>
      <c r="BF10" s="28">
        <f t="shared" si="27"/>
        <v>0</v>
      </c>
      <c r="BG10" s="28">
        <f t="shared" si="28"/>
        <v>0</v>
      </c>
      <c r="BH10" s="28">
        <f t="shared" si="29"/>
        <v>0</v>
      </c>
      <c r="BI10" s="28">
        <f t="shared" si="30"/>
        <v>0</v>
      </c>
      <c r="BJ10" s="28">
        <f t="shared" si="31"/>
        <v>0</v>
      </c>
      <c r="BK10" s="28">
        <f t="shared" si="32"/>
        <v>0</v>
      </c>
      <c r="BL10" s="28">
        <f t="shared" si="11"/>
        <v>0</v>
      </c>
      <c r="BM10" s="28">
        <f t="shared" si="12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4"/>
        <v>0</v>
      </c>
      <c r="BR10">
        <f t="shared" si="5"/>
        <v>0</v>
      </c>
      <c r="BS10">
        <f t="shared" si="6"/>
        <v>0</v>
      </c>
      <c r="BT10">
        <f t="shared" si="13"/>
        <v>0</v>
      </c>
      <c r="BU10">
        <f t="shared" si="14"/>
        <v>0</v>
      </c>
      <c r="BV10">
        <f t="shared" si="15"/>
        <v>0</v>
      </c>
      <c r="BW10">
        <f t="shared" si="16"/>
        <v>0</v>
      </c>
      <c r="BX10">
        <f t="shared" si="7"/>
        <v>0</v>
      </c>
      <c r="BY10">
        <f t="shared" si="8"/>
        <v>0</v>
      </c>
      <c r="BZ10">
        <f t="shared" si="17"/>
        <v>0</v>
      </c>
      <c r="CA10">
        <f t="shared" si="18"/>
        <v>0</v>
      </c>
      <c r="CB10">
        <f t="shared" si="19"/>
        <v>0</v>
      </c>
      <c r="CC10">
        <f t="shared" si="20"/>
        <v>0</v>
      </c>
      <c r="CD10">
        <f t="shared" si="21"/>
        <v>0</v>
      </c>
      <c r="CE10">
        <f t="shared" si="22"/>
        <v>0</v>
      </c>
    </row>
    <row r="11" spans="1:83" x14ac:dyDescent="0.35">
      <c r="A11">
        <f>Database!A11</f>
        <v>10</v>
      </c>
      <c r="B11" s="20">
        <f>Database!E11</f>
        <v>45565</v>
      </c>
      <c r="C11">
        <f>IF(Database!G11="cansl",0,Database!K11)</f>
        <v>1</v>
      </c>
      <c r="D11">
        <f>Database!D11-Database!C11</f>
        <v>7</v>
      </c>
      <c r="F11">
        <f>Database!L11</f>
        <v>2</v>
      </c>
      <c r="G11" t="str">
        <f>Database!F11</f>
        <v>DK</v>
      </c>
      <c r="K11">
        <f t="shared" si="9"/>
        <v>7</v>
      </c>
      <c r="L11">
        <f t="shared" si="10"/>
        <v>7</v>
      </c>
      <c r="M11">
        <f t="shared" si="34"/>
        <v>7</v>
      </c>
      <c r="N11">
        <f t="shared" si="34"/>
        <v>7</v>
      </c>
      <c r="O11">
        <f t="shared" si="34"/>
        <v>7</v>
      </c>
      <c r="P11">
        <f t="shared" si="34"/>
        <v>7</v>
      </c>
      <c r="Q11">
        <f t="shared" si="34"/>
        <v>7</v>
      </c>
      <c r="R11">
        <f t="shared" si="34"/>
        <v>7</v>
      </c>
      <c r="S11">
        <f t="shared" si="34"/>
        <v>7</v>
      </c>
      <c r="T11">
        <f t="shared" si="34"/>
        <v>7</v>
      </c>
      <c r="U11">
        <f t="shared" si="34"/>
        <v>7</v>
      </c>
      <c r="V11">
        <f t="shared" si="34"/>
        <v>7</v>
      </c>
      <c r="W11">
        <f t="shared" si="34"/>
        <v>7</v>
      </c>
      <c r="X11">
        <f t="shared" si="34"/>
        <v>7</v>
      </c>
      <c r="Y11">
        <f t="shared" si="34"/>
        <v>7</v>
      </c>
      <c r="Z11">
        <f t="shared" si="34"/>
        <v>7</v>
      </c>
      <c r="AA11">
        <f t="shared" si="34"/>
        <v>7</v>
      </c>
      <c r="AB11">
        <f t="shared" si="34"/>
        <v>7</v>
      </c>
      <c r="AC11">
        <f t="shared" si="35"/>
        <v>7</v>
      </c>
      <c r="AD11">
        <f t="shared" si="35"/>
        <v>7</v>
      </c>
      <c r="AE11">
        <f t="shared" si="35"/>
        <v>7</v>
      </c>
      <c r="AF11">
        <f t="shared" si="35"/>
        <v>7</v>
      </c>
      <c r="AG11">
        <f t="shared" si="35"/>
        <v>7</v>
      </c>
      <c r="AH11">
        <f t="shared" si="35"/>
        <v>7</v>
      </c>
      <c r="AI11">
        <f t="shared" si="35"/>
        <v>7</v>
      </c>
      <c r="AJ11">
        <f t="shared" si="35"/>
        <v>7</v>
      </c>
      <c r="AK11">
        <f t="shared" si="35"/>
        <v>7</v>
      </c>
      <c r="AL11">
        <f t="shared" si="35"/>
        <v>7</v>
      </c>
      <c r="AM11">
        <f t="shared" si="35"/>
        <v>7</v>
      </c>
      <c r="AN11">
        <f t="shared" si="35"/>
        <v>7</v>
      </c>
      <c r="AO11">
        <f t="shared" si="35"/>
        <v>7</v>
      </c>
      <c r="AP11">
        <f t="shared" si="35"/>
        <v>7</v>
      </c>
      <c r="AQ11">
        <f t="shared" si="35"/>
        <v>7</v>
      </c>
      <c r="AR11">
        <f t="shared" si="35"/>
        <v>7</v>
      </c>
      <c r="AS11">
        <f t="shared" si="33"/>
        <v>7</v>
      </c>
      <c r="AT11">
        <f t="shared" si="33"/>
        <v>7</v>
      </c>
      <c r="AU11">
        <f t="shared" si="33"/>
        <v>7</v>
      </c>
      <c r="AV11">
        <f t="shared" si="33"/>
        <v>7</v>
      </c>
      <c r="AW11">
        <f t="shared" si="33"/>
        <v>7</v>
      </c>
      <c r="AX11">
        <f t="shared" si="33"/>
        <v>7</v>
      </c>
      <c r="BB11" s="28">
        <f t="shared" si="23"/>
        <v>2</v>
      </c>
      <c r="BC11" s="28">
        <f t="shared" si="24"/>
        <v>7</v>
      </c>
      <c r="BD11" s="28">
        <f t="shared" si="25"/>
        <v>0</v>
      </c>
      <c r="BE11" s="28">
        <f t="shared" si="26"/>
        <v>0</v>
      </c>
      <c r="BF11" s="28">
        <f t="shared" si="27"/>
        <v>0</v>
      </c>
      <c r="BG11" s="28">
        <f t="shared" si="28"/>
        <v>0</v>
      </c>
      <c r="BH11" s="28">
        <f t="shared" si="29"/>
        <v>0</v>
      </c>
      <c r="BI11" s="28">
        <f t="shared" si="30"/>
        <v>0</v>
      </c>
      <c r="BJ11" s="28">
        <f t="shared" si="31"/>
        <v>0</v>
      </c>
      <c r="BK11" s="28">
        <f t="shared" si="32"/>
        <v>0</v>
      </c>
      <c r="BL11" s="28">
        <f t="shared" si="11"/>
        <v>0</v>
      </c>
      <c r="BM11" s="28">
        <f t="shared" si="12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4"/>
        <v>0</v>
      </c>
      <c r="BR11">
        <f t="shared" si="5"/>
        <v>0</v>
      </c>
      <c r="BS11">
        <f t="shared" si="6"/>
        <v>0</v>
      </c>
      <c r="BT11">
        <f t="shared" si="13"/>
        <v>0</v>
      </c>
      <c r="BU11">
        <f t="shared" si="14"/>
        <v>0</v>
      </c>
      <c r="BV11">
        <f t="shared" si="15"/>
        <v>0</v>
      </c>
      <c r="BW11">
        <f t="shared" si="16"/>
        <v>0</v>
      </c>
      <c r="BX11">
        <f t="shared" si="7"/>
        <v>0</v>
      </c>
      <c r="BY11">
        <f t="shared" si="8"/>
        <v>0</v>
      </c>
      <c r="BZ11">
        <f t="shared" si="17"/>
        <v>0</v>
      </c>
      <c r="CA11">
        <f t="shared" si="18"/>
        <v>0</v>
      </c>
      <c r="CB11">
        <f t="shared" si="19"/>
        <v>0</v>
      </c>
      <c r="CC11">
        <f t="shared" si="20"/>
        <v>0</v>
      </c>
      <c r="CD11">
        <f t="shared" si="21"/>
        <v>0</v>
      </c>
      <c r="CE11">
        <f t="shared" si="22"/>
        <v>0</v>
      </c>
    </row>
    <row r="12" spans="1:83" x14ac:dyDescent="0.35">
      <c r="A12">
        <f>Database!A12</f>
        <v>11</v>
      </c>
      <c r="B12" s="20">
        <f>Database!E12</f>
        <v>45552</v>
      </c>
      <c r="C12">
        <f>IF(Database!G12="cansl",0,Database!K12)</f>
        <v>1</v>
      </c>
      <c r="D12">
        <f>Database!D12-Database!C12</f>
        <v>7</v>
      </c>
      <c r="F12">
        <f>Database!L12</f>
        <v>2</v>
      </c>
      <c r="G12" t="str">
        <f>Database!F12</f>
        <v>D</v>
      </c>
      <c r="K12">
        <f t="shared" si="9"/>
        <v>7</v>
      </c>
      <c r="L12">
        <f t="shared" si="10"/>
        <v>7</v>
      </c>
      <c r="M12">
        <f t="shared" si="34"/>
        <v>7</v>
      </c>
      <c r="N12">
        <f t="shared" si="34"/>
        <v>7</v>
      </c>
      <c r="O12">
        <f t="shared" si="34"/>
        <v>7</v>
      </c>
      <c r="P12">
        <f t="shared" si="34"/>
        <v>7</v>
      </c>
      <c r="Q12">
        <f t="shared" si="34"/>
        <v>7</v>
      </c>
      <c r="R12">
        <f t="shared" si="34"/>
        <v>7</v>
      </c>
      <c r="S12">
        <f t="shared" si="34"/>
        <v>7</v>
      </c>
      <c r="T12">
        <f t="shared" si="34"/>
        <v>7</v>
      </c>
      <c r="U12">
        <f t="shared" si="34"/>
        <v>7</v>
      </c>
      <c r="V12">
        <f t="shared" si="34"/>
        <v>7</v>
      </c>
      <c r="W12">
        <f t="shared" si="34"/>
        <v>7</v>
      </c>
      <c r="X12">
        <f t="shared" si="34"/>
        <v>7</v>
      </c>
      <c r="Y12">
        <f t="shared" si="34"/>
        <v>7</v>
      </c>
      <c r="Z12">
        <f t="shared" si="34"/>
        <v>7</v>
      </c>
      <c r="AA12">
        <f t="shared" si="34"/>
        <v>7</v>
      </c>
      <c r="AB12">
        <f t="shared" si="34"/>
        <v>7</v>
      </c>
      <c r="AC12">
        <f t="shared" si="35"/>
        <v>7</v>
      </c>
      <c r="AD12">
        <f t="shared" si="35"/>
        <v>7</v>
      </c>
      <c r="AE12">
        <f t="shared" si="35"/>
        <v>7</v>
      </c>
      <c r="AF12">
        <f t="shared" si="35"/>
        <v>7</v>
      </c>
      <c r="AG12">
        <f t="shared" si="35"/>
        <v>7</v>
      </c>
      <c r="AH12">
        <f t="shared" si="35"/>
        <v>7</v>
      </c>
      <c r="AI12">
        <f t="shared" si="35"/>
        <v>7</v>
      </c>
      <c r="AJ12">
        <f t="shared" si="35"/>
        <v>7</v>
      </c>
      <c r="AK12">
        <f t="shared" si="35"/>
        <v>7</v>
      </c>
      <c r="AL12">
        <f t="shared" si="35"/>
        <v>7</v>
      </c>
      <c r="AM12">
        <f t="shared" si="35"/>
        <v>7</v>
      </c>
      <c r="AN12">
        <f t="shared" si="35"/>
        <v>7</v>
      </c>
      <c r="AO12">
        <f t="shared" si="35"/>
        <v>7</v>
      </c>
      <c r="AP12">
        <f t="shared" si="35"/>
        <v>7</v>
      </c>
      <c r="AQ12">
        <f t="shared" si="35"/>
        <v>7</v>
      </c>
      <c r="AR12">
        <f t="shared" si="35"/>
        <v>7</v>
      </c>
      <c r="AS12">
        <f t="shared" si="33"/>
        <v>7</v>
      </c>
      <c r="AT12">
        <f t="shared" si="33"/>
        <v>7</v>
      </c>
      <c r="AU12">
        <f t="shared" si="33"/>
        <v>7</v>
      </c>
      <c r="AV12">
        <f t="shared" si="33"/>
        <v>7</v>
      </c>
      <c r="AW12">
        <f t="shared" si="33"/>
        <v>7</v>
      </c>
      <c r="AX12">
        <f t="shared" si="33"/>
        <v>7</v>
      </c>
      <c r="BB12" s="28">
        <f t="shared" si="23"/>
        <v>0</v>
      </c>
      <c r="BC12" s="28">
        <f t="shared" si="24"/>
        <v>0</v>
      </c>
      <c r="BD12" s="28">
        <f t="shared" si="25"/>
        <v>0</v>
      </c>
      <c r="BE12" s="28">
        <f t="shared" si="26"/>
        <v>0</v>
      </c>
      <c r="BF12" s="28">
        <f t="shared" si="27"/>
        <v>0</v>
      </c>
      <c r="BG12" s="28">
        <f t="shared" si="28"/>
        <v>0</v>
      </c>
      <c r="BH12" s="28">
        <f t="shared" si="29"/>
        <v>2</v>
      </c>
      <c r="BI12" s="28">
        <f t="shared" si="30"/>
        <v>7</v>
      </c>
      <c r="BJ12" s="28">
        <f t="shared" si="31"/>
        <v>0</v>
      </c>
      <c r="BK12" s="28">
        <f t="shared" si="32"/>
        <v>0</v>
      </c>
      <c r="BL12" s="28">
        <f t="shared" si="11"/>
        <v>0</v>
      </c>
      <c r="BM12" s="28">
        <f t="shared" si="12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4"/>
        <v>0</v>
      </c>
      <c r="BR12">
        <f t="shared" si="5"/>
        <v>0</v>
      </c>
      <c r="BS12">
        <f t="shared" si="6"/>
        <v>0</v>
      </c>
      <c r="BT12">
        <f t="shared" si="13"/>
        <v>0</v>
      </c>
      <c r="BU12">
        <f t="shared" si="14"/>
        <v>0</v>
      </c>
      <c r="BV12">
        <f t="shared" si="15"/>
        <v>0</v>
      </c>
      <c r="BW12">
        <f t="shared" si="16"/>
        <v>0</v>
      </c>
      <c r="BX12">
        <f t="shared" si="7"/>
        <v>0</v>
      </c>
      <c r="BY12">
        <f t="shared" si="8"/>
        <v>0</v>
      </c>
      <c r="BZ12">
        <f t="shared" si="17"/>
        <v>0</v>
      </c>
      <c r="CA12">
        <f t="shared" si="18"/>
        <v>0</v>
      </c>
      <c r="CB12">
        <f t="shared" si="19"/>
        <v>0</v>
      </c>
      <c r="CC12">
        <f t="shared" si="20"/>
        <v>0</v>
      </c>
      <c r="CD12">
        <f t="shared" si="21"/>
        <v>0</v>
      </c>
      <c r="CE12">
        <f t="shared" si="22"/>
        <v>0</v>
      </c>
    </row>
    <row r="13" spans="1:83" x14ac:dyDescent="0.35">
      <c r="A13">
        <f>Database!A13</f>
        <v>12</v>
      </c>
      <c r="B13" s="20">
        <f>Database!E13</f>
        <v>45669</v>
      </c>
      <c r="C13">
        <f>IF(Database!G13="cansl",0,Database!K13)</f>
        <v>1</v>
      </c>
      <c r="D13">
        <f>Database!D13-Database!C13</f>
        <v>4</v>
      </c>
      <c r="F13">
        <f>Database!L13</f>
        <v>2</v>
      </c>
      <c r="G13" t="str">
        <f>Database!F13</f>
        <v>DK</v>
      </c>
      <c r="K13">
        <f t="shared" si="9"/>
        <v>0</v>
      </c>
      <c r="L13">
        <f t="shared" si="10"/>
        <v>0</v>
      </c>
      <c r="M13">
        <f t="shared" si="34"/>
        <v>4</v>
      </c>
      <c r="N13">
        <f t="shared" si="34"/>
        <v>4</v>
      </c>
      <c r="O13">
        <f t="shared" si="34"/>
        <v>4</v>
      </c>
      <c r="P13">
        <f t="shared" si="34"/>
        <v>4</v>
      </c>
      <c r="Q13">
        <f t="shared" si="34"/>
        <v>4</v>
      </c>
      <c r="R13">
        <f t="shared" si="34"/>
        <v>4</v>
      </c>
      <c r="S13">
        <f t="shared" si="34"/>
        <v>4</v>
      </c>
      <c r="T13">
        <f t="shared" si="34"/>
        <v>4</v>
      </c>
      <c r="U13">
        <f t="shared" si="34"/>
        <v>4</v>
      </c>
      <c r="V13">
        <f t="shared" si="34"/>
        <v>4</v>
      </c>
      <c r="W13">
        <f t="shared" si="34"/>
        <v>4</v>
      </c>
      <c r="X13">
        <f t="shared" si="34"/>
        <v>4</v>
      </c>
      <c r="Y13">
        <f t="shared" si="34"/>
        <v>4</v>
      </c>
      <c r="Z13">
        <f t="shared" si="34"/>
        <v>4</v>
      </c>
      <c r="AA13">
        <f t="shared" si="34"/>
        <v>4</v>
      </c>
      <c r="AB13">
        <f t="shared" si="34"/>
        <v>4</v>
      </c>
      <c r="AC13">
        <f t="shared" si="35"/>
        <v>4</v>
      </c>
      <c r="AD13">
        <f t="shared" si="35"/>
        <v>4</v>
      </c>
      <c r="AE13">
        <f t="shared" si="35"/>
        <v>4</v>
      </c>
      <c r="AF13">
        <f t="shared" si="35"/>
        <v>4</v>
      </c>
      <c r="AG13">
        <f t="shared" si="35"/>
        <v>4</v>
      </c>
      <c r="AH13">
        <f t="shared" si="35"/>
        <v>4</v>
      </c>
      <c r="AI13">
        <f t="shared" si="35"/>
        <v>4</v>
      </c>
      <c r="AJ13">
        <f t="shared" si="35"/>
        <v>4</v>
      </c>
      <c r="AK13">
        <f t="shared" si="35"/>
        <v>4</v>
      </c>
      <c r="AL13">
        <f t="shared" si="35"/>
        <v>4</v>
      </c>
      <c r="AM13">
        <f t="shared" si="35"/>
        <v>4</v>
      </c>
      <c r="AN13">
        <f t="shared" si="35"/>
        <v>4</v>
      </c>
      <c r="AO13">
        <f t="shared" si="35"/>
        <v>4</v>
      </c>
      <c r="AP13">
        <f t="shared" si="35"/>
        <v>4</v>
      </c>
      <c r="AQ13">
        <f t="shared" si="35"/>
        <v>4</v>
      </c>
      <c r="AR13">
        <f t="shared" si="35"/>
        <v>4</v>
      </c>
      <c r="AS13">
        <f t="shared" si="33"/>
        <v>4</v>
      </c>
      <c r="AT13">
        <f t="shared" si="33"/>
        <v>4</v>
      </c>
      <c r="AU13">
        <f t="shared" si="33"/>
        <v>4</v>
      </c>
      <c r="AV13">
        <f t="shared" si="33"/>
        <v>4</v>
      </c>
      <c r="AW13">
        <f t="shared" si="33"/>
        <v>4</v>
      </c>
      <c r="AX13">
        <f t="shared" si="33"/>
        <v>4</v>
      </c>
      <c r="BB13" s="28">
        <f t="shared" si="23"/>
        <v>2</v>
      </c>
      <c r="BC13" s="28">
        <f t="shared" si="24"/>
        <v>4</v>
      </c>
      <c r="BD13" s="28">
        <f t="shared" si="25"/>
        <v>0</v>
      </c>
      <c r="BE13" s="28">
        <f t="shared" si="26"/>
        <v>0</v>
      </c>
      <c r="BF13" s="28">
        <f t="shared" si="27"/>
        <v>0</v>
      </c>
      <c r="BG13" s="28">
        <f t="shared" si="28"/>
        <v>0</v>
      </c>
      <c r="BH13" s="28">
        <f t="shared" si="29"/>
        <v>0</v>
      </c>
      <c r="BI13" s="28">
        <f t="shared" si="30"/>
        <v>0</v>
      </c>
      <c r="BJ13" s="28">
        <f t="shared" si="31"/>
        <v>0</v>
      </c>
      <c r="BK13" s="28">
        <f t="shared" si="32"/>
        <v>0</v>
      </c>
      <c r="BL13" s="28">
        <f t="shared" si="11"/>
        <v>0</v>
      </c>
      <c r="BM13" s="28">
        <f t="shared" si="12"/>
        <v>0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4"/>
        <v>0</v>
      </c>
      <c r="BR13">
        <f t="shared" si="5"/>
        <v>0</v>
      </c>
      <c r="BS13">
        <f t="shared" si="6"/>
        <v>0</v>
      </c>
      <c r="BT13">
        <f t="shared" si="13"/>
        <v>0</v>
      </c>
      <c r="BU13">
        <f t="shared" si="14"/>
        <v>0</v>
      </c>
      <c r="BV13">
        <f t="shared" si="15"/>
        <v>0</v>
      </c>
      <c r="BW13">
        <f t="shared" si="16"/>
        <v>0</v>
      </c>
      <c r="BX13">
        <f t="shared" si="7"/>
        <v>0</v>
      </c>
      <c r="BY13">
        <f t="shared" si="8"/>
        <v>0</v>
      </c>
      <c r="BZ13">
        <f t="shared" si="17"/>
        <v>0</v>
      </c>
      <c r="CA13">
        <f t="shared" si="18"/>
        <v>0</v>
      </c>
      <c r="CB13">
        <f t="shared" si="19"/>
        <v>0</v>
      </c>
      <c r="CC13">
        <f t="shared" si="20"/>
        <v>0</v>
      </c>
      <c r="CD13">
        <f t="shared" si="21"/>
        <v>0</v>
      </c>
      <c r="CE13">
        <f t="shared" si="22"/>
        <v>0</v>
      </c>
    </row>
    <row r="14" spans="1:83" x14ac:dyDescent="0.35">
      <c r="A14">
        <f>Database!A14</f>
        <v>13</v>
      </c>
      <c r="B14" s="20">
        <f>Database!E14</f>
        <v>45669</v>
      </c>
      <c r="C14">
        <f>IF(Database!G14="cansl",0,Database!K14)</f>
        <v>1</v>
      </c>
      <c r="D14">
        <f>Database!D14-Database!C14</f>
        <v>7</v>
      </c>
      <c r="F14">
        <f>Database!L14</f>
        <v>2</v>
      </c>
      <c r="G14" t="str">
        <f>Database!F14</f>
        <v>DK</v>
      </c>
      <c r="K14">
        <f t="shared" si="9"/>
        <v>0</v>
      </c>
      <c r="L14">
        <f t="shared" si="10"/>
        <v>0</v>
      </c>
      <c r="M14">
        <f t="shared" si="34"/>
        <v>7</v>
      </c>
      <c r="N14">
        <f t="shared" si="34"/>
        <v>7</v>
      </c>
      <c r="O14">
        <f t="shared" si="34"/>
        <v>7</v>
      </c>
      <c r="P14">
        <f t="shared" si="34"/>
        <v>7</v>
      </c>
      <c r="Q14">
        <f t="shared" si="34"/>
        <v>7</v>
      </c>
      <c r="R14">
        <f t="shared" si="34"/>
        <v>7</v>
      </c>
      <c r="S14">
        <f t="shared" si="34"/>
        <v>7</v>
      </c>
      <c r="T14">
        <f t="shared" si="34"/>
        <v>7</v>
      </c>
      <c r="U14">
        <f t="shared" si="34"/>
        <v>7</v>
      </c>
      <c r="V14">
        <f t="shared" si="34"/>
        <v>7</v>
      </c>
      <c r="W14">
        <f t="shared" si="34"/>
        <v>7</v>
      </c>
      <c r="X14">
        <f t="shared" si="34"/>
        <v>7</v>
      </c>
      <c r="Y14">
        <f t="shared" si="34"/>
        <v>7</v>
      </c>
      <c r="Z14">
        <f t="shared" si="34"/>
        <v>7</v>
      </c>
      <c r="AA14">
        <f t="shared" si="34"/>
        <v>7</v>
      </c>
      <c r="AB14">
        <f t="shared" si="34"/>
        <v>7</v>
      </c>
      <c r="AC14">
        <f t="shared" si="35"/>
        <v>7</v>
      </c>
      <c r="AD14">
        <f t="shared" si="35"/>
        <v>7</v>
      </c>
      <c r="AE14">
        <f t="shared" si="35"/>
        <v>7</v>
      </c>
      <c r="AF14">
        <f t="shared" si="35"/>
        <v>7</v>
      </c>
      <c r="AG14">
        <f t="shared" si="35"/>
        <v>7</v>
      </c>
      <c r="AH14">
        <f t="shared" si="35"/>
        <v>7</v>
      </c>
      <c r="AI14">
        <f t="shared" si="35"/>
        <v>7</v>
      </c>
      <c r="AJ14">
        <f t="shared" si="35"/>
        <v>7</v>
      </c>
      <c r="AK14">
        <f t="shared" si="35"/>
        <v>7</v>
      </c>
      <c r="AL14">
        <f t="shared" si="35"/>
        <v>7</v>
      </c>
      <c r="AM14">
        <f t="shared" si="35"/>
        <v>7</v>
      </c>
      <c r="AN14">
        <f t="shared" si="35"/>
        <v>7</v>
      </c>
      <c r="AO14">
        <f t="shared" si="35"/>
        <v>7</v>
      </c>
      <c r="AP14">
        <f t="shared" si="35"/>
        <v>7</v>
      </c>
      <c r="AQ14">
        <f t="shared" si="35"/>
        <v>7</v>
      </c>
      <c r="AR14">
        <f t="shared" si="35"/>
        <v>7</v>
      </c>
      <c r="AS14">
        <f t="shared" si="33"/>
        <v>7</v>
      </c>
      <c r="AT14">
        <f t="shared" si="33"/>
        <v>7</v>
      </c>
      <c r="AU14">
        <f t="shared" si="33"/>
        <v>7</v>
      </c>
      <c r="AV14">
        <f t="shared" si="33"/>
        <v>7</v>
      </c>
      <c r="AW14">
        <f t="shared" si="33"/>
        <v>7</v>
      </c>
      <c r="AX14">
        <f t="shared" si="33"/>
        <v>7</v>
      </c>
      <c r="BB14" s="28">
        <f t="shared" si="23"/>
        <v>2</v>
      </c>
      <c r="BC14" s="28">
        <f t="shared" si="24"/>
        <v>7</v>
      </c>
      <c r="BD14" s="28">
        <f t="shared" si="25"/>
        <v>0</v>
      </c>
      <c r="BE14" s="28">
        <f t="shared" si="26"/>
        <v>0</v>
      </c>
      <c r="BF14" s="28">
        <f t="shared" si="27"/>
        <v>0</v>
      </c>
      <c r="BG14" s="28">
        <f t="shared" si="28"/>
        <v>0</v>
      </c>
      <c r="BH14" s="28">
        <f t="shared" si="29"/>
        <v>0</v>
      </c>
      <c r="BI14" s="28">
        <f t="shared" si="30"/>
        <v>0</v>
      </c>
      <c r="BJ14" s="28">
        <f t="shared" si="31"/>
        <v>0</v>
      </c>
      <c r="BK14" s="28">
        <f t="shared" si="32"/>
        <v>0</v>
      </c>
      <c r="BL14" s="28">
        <f t="shared" si="11"/>
        <v>0</v>
      </c>
      <c r="BM14" s="28">
        <f t="shared" si="12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4"/>
        <v>0</v>
      </c>
      <c r="BR14">
        <f t="shared" si="5"/>
        <v>0</v>
      </c>
      <c r="BS14">
        <f t="shared" si="6"/>
        <v>0</v>
      </c>
      <c r="BT14">
        <f t="shared" si="13"/>
        <v>0</v>
      </c>
      <c r="BU14">
        <f t="shared" si="14"/>
        <v>0</v>
      </c>
      <c r="BV14">
        <f t="shared" si="15"/>
        <v>0</v>
      </c>
      <c r="BW14">
        <f t="shared" si="16"/>
        <v>0</v>
      </c>
      <c r="BX14">
        <f t="shared" si="7"/>
        <v>0</v>
      </c>
      <c r="BY14">
        <f t="shared" si="8"/>
        <v>0</v>
      </c>
      <c r="BZ14">
        <f t="shared" si="17"/>
        <v>0</v>
      </c>
      <c r="CA14">
        <f t="shared" si="18"/>
        <v>0</v>
      </c>
      <c r="CB14">
        <f t="shared" si="19"/>
        <v>0</v>
      </c>
      <c r="CC14">
        <f t="shared" si="20"/>
        <v>0</v>
      </c>
      <c r="CD14">
        <f t="shared" si="21"/>
        <v>0</v>
      </c>
      <c r="CE14">
        <f t="shared" si="22"/>
        <v>0</v>
      </c>
    </row>
    <row r="15" spans="1:83" x14ac:dyDescent="0.35">
      <c r="A15">
        <f>Database!A15</f>
        <v>14</v>
      </c>
      <c r="B15" s="20">
        <f>Database!E15</f>
        <v>45622</v>
      </c>
      <c r="C15">
        <f>IF(Database!G15="cansl",0,Database!K15)</f>
        <v>0</v>
      </c>
      <c r="D15">
        <f>Database!D15-Database!C15</f>
        <v>5</v>
      </c>
      <c r="F15">
        <f>Database!L15</f>
        <v>0</v>
      </c>
      <c r="G15" t="str">
        <f>Database!F15</f>
        <v>S</v>
      </c>
      <c r="K15">
        <f t="shared" si="9"/>
        <v>0</v>
      </c>
      <c r="L15">
        <f t="shared" si="10"/>
        <v>0</v>
      </c>
      <c r="M15">
        <f t="shared" si="34"/>
        <v>0</v>
      </c>
      <c r="N15">
        <f t="shared" si="34"/>
        <v>0</v>
      </c>
      <c r="O15">
        <f t="shared" si="34"/>
        <v>0</v>
      </c>
      <c r="P15">
        <f t="shared" si="34"/>
        <v>0</v>
      </c>
      <c r="Q15">
        <f t="shared" si="34"/>
        <v>0</v>
      </c>
      <c r="R15">
        <f t="shared" si="34"/>
        <v>0</v>
      </c>
      <c r="S15">
        <f t="shared" si="34"/>
        <v>0</v>
      </c>
      <c r="T15">
        <f t="shared" si="34"/>
        <v>0</v>
      </c>
      <c r="U15">
        <f t="shared" si="34"/>
        <v>0</v>
      </c>
      <c r="V15">
        <f t="shared" si="34"/>
        <v>0</v>
      </c>
      <c r="W15">
        <f t="shared" si="34"/>
        <v>0</v>
      </c>
      <c r="X15">
        <f t="shared" si="34"/>
        <v>0</v>
      </c>
      <c r="Y15">
        <f t="shared" si="34"/>
        <v>0</v>
      </c>
      <c r="Z15">
        <f t="shared" si="34"/>
        <v>0</v>
      </c>
      <c r="AA15">
        <f t="shared" si="34"/>
        <v>0</v>
      </c>
      <c r="AB15">
        <f t="shared" si="34"/>
        <v>0</v>
      </c>
      <c r="AC15">
        <f t="shared" si="35"/>
        <v>0</v>
      </c>
      <c r="AD15">
        <f t="shared" si="35"/>
        <v>0</v>
      </c>
      <c r="AE15">
        <f t="shared" si="35"/>
        <v>0</v>
      </c>
      <c r="AF15">
        <f t="shared" si="35"/>
        <v>0</v>
      </c>
      <c r="AG15">
        <f t="shared" si="35"/>
        <v>0</v>
      </c>
      <c r="AH15">
        <f t="shared" si="35"/>
        <v>0</v>
      </c>
      <c r="AI15">
        <f t="shared" si="35"/>
        <v>0</v>
      </c>
      <c r="AJ15">
        <f t="shared" si="35"/>
        <v>0</v>
      </c>
      <c r="AK15">
        <f t="shared" si="35"/>
        <v>0</v>
      </c>
      <c r="AL15">
        <f t="shared" si="35"/>
        <v>0</v>
      </c>
      <c r="AM15">
        <f t="shared" si="35"/>
        <v>0</v>
      </c>
      <c r="AN15">
        <f t="shared" si="35"/>
        <v>0</v>
      </c>
      <c r="AO15">
        <f t="shared" si="35"/>
        <v>0</v>
      </c>
      <c r="AP15">
        <f t="shared" si="35"/>
        <v>0</v>
      </c>
      <c r="AQ15">
        <f t="shared" si="35"/>
        <v>0</v>
      </c>
      <c r="AR15">
        <f t="shared" si="35"/>
        <v>0</v>
      </c>
      <c r="AS15">
        <f t="shared" si="33"/>
        <v>0</v>
      </c>
      <c r="AT15">
        <f t="shared" si="33"/>
        <v>0</v>
      </c>
      <c r="AU15">
        <f t="shared" si="33"/>
        <v>0</v>
      </c>
      <c r="AV15">
        <f t="shared" si="33"/>
        <v>0</v>
      </c>
      <c r="AW15">
        <f t="shared" si="33"/>
        <v>0</v>
      </c>
      <c r="AX15">
        <f t="shared" si="33"/>
        <v>0</v>
      </c>
      <c r="BB15" s="28">
        <f t="shared" si="23"/>
        <v>0</v>
      </c>
      <c r="BC15" s="28">
        <f t="shared" si="24"/>
        <v>0</v>
      </c>
      <c r="BD15" s="28">
        <f t="shared" si="25"/>
        <v>0</v>
      </c>
      <c r="BE15" s="28">
        <f t="shared" si="26"/>
        <v>5</v>
      </c>
      <c r="BF15" s="28">
        <f t="shared" si="27"/>
        <v>0</v>
      </c>
      <c r="BG15" s="28">
        <f t="shared" si="28"/>
        <v>0</v>
      </c>
      <c r="BH15" s="28">
        <f t="shared" si="29"/>
        <v>0</v>
      </c>
      <c r="BI15" s="28">
        <f t="shared" si="30"/>
        <v>0</v>
      </c>
      <c r="BJ15" s="28">
        <f t="shared" si="31"/>
        <v>0</v>
      </c>
      <c r="BK15" s="28">
        <f t="shared" si="32"/>
        <v>0</v>
      </c>
      <c r="BL15" s="28">
        <f t="shared" si="11"/>
        <v>0</v>
      </c>
      <c r="BM15" s="28">
        <f t="shared" si="12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4"/>
        <v>0</v>
      </c>
      <c r="BR15">
        <f t="shared" si="5"/>
        <v>0</v>
      </c>
      <c r="BS15">
        <f t="shared" si="6"/>
        <v>0</v>
      </c>
      <c r="BT15">
        <f t="shared" si="13"/>
        <v>0</v>
      </c>
      <c r="BU15">
        <f t="shared" si="14"/>
        <v>0</v>
      </c>
      <c r="BV15">
        <f t="shared" si="15"/>
        <v>0</v>
      </c>
      <c r="BW15">
        <f t="shared" si="16"/>
        <v>0</v>
      </c>
      <c r="BX15">
        <f t="shared" si="7"/>
        <v>0</v>
      </c>
      <c r="BY15">
        <f t="shared" si="8"/>
        <v>0</v>
      </c>
      <c r="BZ15">
        <f t="shared" si="17"/>
        <v>0</v>
      </c>
      <c r="CA15">
        <f t="shared" si="18"/>
        <v>0</v>
      </c>
      <c r="CB15">
        <f t="shared" si="19"/>
        <v>0</v>
      </c>
      <c r="CC15">
        <f t="shared" si="20"/>
        <v>0</v>
      </c>
      <c r="CD15">
        <f t="shared" si="21"/>
        <v>0</v>
      </c>
      <c r="CE15">
        <f t="shared" si="22"/>
        <v>0</v>
      </c>
    </row>
    <row r="16" spans="1:83" x14ac:dyDescent="0.35">
      <c r="A16">
        <f>Database!A16</f>
        <v>15</v>
      </c>
      <c r="B16" s="20">
        <f>Database!E16</f>
        <v>45622</v>
      </c>
      <c r="C16">
        <f>IF(Database!G16="cansl",0,Database!K16)</f>
        <v>2</v>
      </c>
      <c r="D16">
        <f>Database!D16-Database!C16</f>
        <v>4</v>
      </c>
      <c r="F16">
        <f>Database!L16</f>
        <v>4</v>
      </c>
      <c r="G16" t="str">
        <f>Database!F16</f>
        <v>DK</v>
      </c>
      <c r="K16">
        <f t="shared" ref="K16:K42" si="36">IF(B16&lt;$K$1,C16*D16,0)</f>
        <v>8</v>
      </c>
      <c r="L16">
        <f t="shared" ref="L16:L42" si="37">IF(B16&lt;$L$1,C16*D16,0)</f>
        <v>8</v>
      </c>
      <c r="M16">
        <f t="shared" si="34"/>
        <v>8</v>
      </c>
      <c r="N16">
        <f t="shared" si="34"/>
        <v>8</v>
      </c>
      <c r="O16">
        <f t="shared" si="34"/>
        <v>8</v>
      </c>
      <c r="P16">
        <f t="shared" si="34"/>
        <v>8</v>
      </c>
      <c r="Q16">
        <f t="shared" si="34"/>
        <v>8</v>
      </c>
      <c r="R16">
        <f t="shared" si="34"/>
        <v>8</v>
      </c>
      <c r="S16">
        <f t="shared" si="34"/>
        <v>8</v>
      </c>
      <c r="T16">
        <f t="shared" si="34"/>
        <v>8</v>
      </c>
      <c r="U16">
        <f t="shared" si="34"/>
        <v>8</v>
      </c>
      <c r="V16">
        <f t="shared" si="34"/>
        <v>8</v>
      </c>
      <c r="W16">
        <f t="shared" si="34"/>
        <v>8</v>
      </c>
      <c r="X16">
        <f t="shared" si="34"/>
        <v>8</v>
      </c>
      <c r="Y16">
        <f t="shared" si="34"/>
        <v>8</v>
      </c>
      <c r="Z16">
        <f t="shared" si="34"/>
        <v>8</v>
      </c>
      <c r="AA16">
        <f t="shared" si="34"/>
        <v>8</v>
      </c>
      <c r="AB16">
        <f t="shared" si="34"/>
        <v>8</v>
      </c>
      <c r="AC16">
        <f t="shared" si="35"/>
        <v>8</v>
      </c>
      <c r="AD16">
        <f t="shared" si="35"/>
        <v>8</v>
      </c>
      <c r="AE16">
        <f t="shared" si="35"/>
        <v>8</v>
      </c>
      <c r="AF16">
        <f t="shared" si="35"/>
        <v>8</v>
      </c>
      <c r="AG16">
        <f t="shared" si="35"/>
        <v>8</v>
      </c>
      <c r="AH16">
        <f t="shared" si="35"/>
        <v>8</v>
      </c>
      <c r="AI16">
        <f t="shared" si="35"/>
        <v>8</v>
      </c>
      <c r="AJ16">
        <f t="shared" si="35"/>
        <v>8</v>
      </c>
      <c r="AK16">
        <f t="shared" si="35"/>
        <v>8</v>
      </c>
      <c r="AL16">
        <f t="shared" si="35"/>
        <v>8</v>
      </c>
      <c r="AM16">
        <f t="shared" si="35"/>
        <v>8</v>
      </c>
      <c r="AN16">
        <f t="shared" si="35"/>
        <v>8</v>
      </c>
      <c r="AO16">
        <f t="shared" si="35"/>
        <v>8</v>
      </c>
      <c r="AP16">
        <f t="shared" si="35"/>
        <v>8</v>
      </c>
      <c r="AQ16">
        <f t="shared" si="35"/>
        <v>8</v>
      </c>
      <c r="AR16">
        <f t="shared" si="35"/>
        <v>8</v>
      </c>
      <c r="AS16">
        <f t="shared" si="33"/>
        <v>8</v>
      </c>
      <c r="AT16">
        <f t="shared" si="33"/>
        <v>8</v>
      </c>
      <c r="AU16">
        <f t="shared" si="33"/>
        <v>8</v>
      </c>
      <c r="AV16">
        <f t="shared" si="33"/>
        <v>8</v>
      </c>
      <c r="AW16">
        <f t="shared" si="33"/>
        <v>8</v>
      </c>
      <c r="AX16">
        <f t="shared" si="33"/>
        <v>8</v>
      </c>
      <c r="BB16" s="28">
        <f t="shared" si="23"/>
        <v>4</v>
      </c>
      <c r="BC16" s="28">
        <f t="shared" si="24"/>
        <v>4</v>
      </c>
      <c r="BD16" s="28">
        <f t="shared" si="25"/>
        <v>0</v>
      </c>
      <c r="BE16" s="28">
        <f t="shared" si="26"/>
        <v>0</v>
      </c>
      <c r="BF16" s="28">
        <f t="shared" si="27"/>
        <v>0</v>
      </c>
      <c r="BG16" s="28">
        <f t="shared" si="28"/>
        <v>0</v>
      </c>
      <c r="BH16" s="28">
        <f t="shared" si="29"/>
        <v>0</v>
      </c>
      <c r="BI16" s="28">
        <f t="shared" si="30"/>
        <v>0</v>
      </c>
      <c r="BJ16" s="28">
        <f t="shared" si="31"/>
        <v>0</v>
      </c>
      <c r="BK16" s="28">
        <f t="shared" si="32"/>
        <v>0</v>
      </c>
      <c r="BL16" s="28">
        <f t="shared" si="11"/>
        <v>0</v>
      </c>
      <c r="BM16" s="28">
        <f t="shared" si="12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4"/>
        <v>0</v>
      </c>
      <c r="BR16">
        <f t="shared" si="5"/>
        <v>0</v>
      </c>
      <c r="BS16">
        <f t="shared" si="6"/>
        <v>0</v>
      </c>
      <c r="BT16">
        <f t="shared" si="13"/>
        <v>0</v>
      </c>
      <c r="BU16">
        <f t="shared" si="14"/>
        <v>0</v>
      </c>
      <c r="BV16">
        <f t="shared" si="15"/>
        <v>0</v>
      </c>
      <c r="BW16">
        <f t="shared" si="16"/>
        <v>0</v>
      </c>
      <c r="BX16">
        <f t="shared" si="7"/>
        <v>0</v>
      </c>
      <c r="BY16">
        <f t="shared" si="8"/>
        <v>0</v>
      </c>
      <c r="BZ16">
        <f t="shared" si="17"/>
        <v>0</v>
      </c>
      <c r="CA16">
        <f t="shared" si="18"/>
        <v>0</v>
      </c>
      <c r="CB16">
        <f t="shared" si="19"/>
        <v>0</v>
      </c>
      <c r="CC16">
        <f t="shared" si="20"/>
        <v>0</v>
      </c>
      <c r="CD16">
        <f t="shared" si="21"/>
        <v>0</v>
      </c>
      <c r="CE16">
        <f t="shared" si="22"/>
        <v>0</v>
      </c>
    </row>
    <row r="17" spans="1:83" x14ac:dyDescent="0.35">
      <c r="A17">
        <f>Database!A17</f>
        <v>16</v>
      </c>
      <c r="B17" s="20">
        <f>Database!E17</f>
        <v>45623</v>
      </c>
      <c r="C17">
        <f>IF(Database!G17="cansl",0,Database!K17)</f>
        <v>1</v>
      </c>
      <c r="D17">
        <f>Database!D17-Database!C17</f>
        <v>4</v>
      </c>
      <c r="F17">
        <f>Database!L17</f>
        <v>2</v>
      </c>
      <c r="G17" t="str">
        <f>Database!F17</f>
        <v>DK</v>
      </c>
      <c r="K17">
        <f t="shared" si="36"/>
        <v>4</v>
      </c>
      <c r="L17">
        <f t="shared" si="37"/>
        <v>4</v>
      </c>
      <c r="M17">
        <f t="shared" si="34"/>
        <v>4</v>
      </c>
      <c r="N17">
        <f t="shared" si="34"/>
        <v>4</v>
      </c>
      <c r="O17">
        <f t="shared" si="34"/>
        <v>4</v>
      </c>
      <c r="P17">
        <f t="shared" si="34"/>
        <v>4</v>
      </c>
      <c r="Q17">
        <f t="shared" si="34"/>
        <v>4</v>
      </c>
      <c r="R17">
        <f t="shared" si="34"/>
        <v>4</v>
      </c>
      <c r="S17">
        <f t="shared" si="34"/>
        <v>4</v>
      </c>
      <c r="T17">
        <f t="shared" si="34"/>
        <v>4</v>
      </c>
      <c r="U17">
        <f t="shared" si="34"/>
        <v>4</v>
      </c>
      <c r="V17">
        <f t="shared" si="34"/>
        <v>4</v>
      </c>
      <c r="W17">
        <f t="shared" si="34"/>
        <v>4</v>
      </c>
      <c r="X17">
        <f t="shared" si="34"/>
        <v>4</v>
      </c>
      <c r="Y17">
        <f t="shared" si="34"/>
        <v>4</v>
      </c>
      <c r="Z17">
        <f t="shared" si="34"/>
        <v>4</v>
      </c>
      <c r="AA17">
        <f t="shared" si="34"/>
        <v>4</v>
      </c>
      <c r="AB17">
        <f t="shared" si="34"/>
        <v>4</v>
      </c>
      <c r="AC17">
        <f t="shared" si="35"/>
        <v>4</v>
      </c>
      <c r="AD17">
        <f t="shared" si="35"/>
        <v>4</v>
      </c>
      <c r="AE17">
        <f t="shared" si="35"/>
        <v>4</v>
      </c>
      <c r="AF17">
        <f t="shared" si="35"/>
        <v>4</v>
      </c>
      <c r="AG17">
        <f t="shared" si="35"/>
        <v>4</v>
      </c>
      <c r="AH17">
        <f t="shared" si="35"/>
        <v>4</v>
      </c>
      <c r="AI17">
        <f t="shared" si="35"/>
        <v>4</v>
      </c>
      <c r="AJ17">
        <f t="shared" si="35"/>
        <v>4</v>
      </c>
      <c r="AK17">
        <f t="shared" si="35"/>
        <v>4</v>
      </c>
      <c r="AL17">
        <f t="shared" si="35"/>
        <v>4</v>
      </c>
      <c r="AM17">
        <f t="shared" si="35"/>
        <v>4</v>
      </c>
      <c r="AN17">
        <f t="shared" si="35"/>
        <v>4</v>
      </c>
      <c r="AO17">
        <f t="shared" si="35"/>
        <v>4</v>
      </c>
      <c r="AP17">
        <f t="shared" si="35"/>
        <v>4</v>
      </c>
      <c r="AQ17">
        <f t="shared" si="35"/>
        <v>4</v>
      </c>
      <c r="AR17">
        <f t="shared" si="35"/>
        <v>4</v>
      </c>
      <c r="AS17">
        <f t="shared" si="33"/>
        <v>4</v>
      </c>
      <c r="AT17">
        <f t="shared" si="33"/>
        <v>4</v>
      </c>
      <c r="AU17">
        <f t="shared" si="33"/>
        <v>4</v>
      </c>
      <c r="AV17">
        <f t="shared" si="33"/>
        <v>4</v>
      </c>
      <c r="AW17">
        <f t="shared" si="33"/>
        <v>4</v>
      </c>
      <c r="AX17">
        <f t="shared" si="33"/>
        <v>4</v>
      </c>
      <c r="BB17" s="28">
        <f t="shared" si="23"/>
        <v>2</v>
      </c>
      <c r="BC17" s="28">
        <f t="shared" si="24"/>
        <v>4</v>
      </c>
      <c r="BD17" s="28">
        <f t="shared" si="25"/>
        <v>0</v>
      </c>
      <c r="BE17" s="28">
        <f t="shared" si="26"/>
        <v>0</v>
      </c>
      <c r="BF17" s="28">
        <f t="shared" si="27"/>
        <v>0</v>
      </c>
      <c r="BG17" s="28">
        <f t="shared" si="28"/>
        <v>0</v>
      </c>
      <c r="BH17" s="28">
        <f t="shared" si="29"/>
        <v>0</v>
      </c>
      <c r="BI17" s="28">
        <f t="shared" si="30"/>
        <v>0</v>
      </c>
      <c r="BJ17" s="28">
        <f t="shared" si="31"/>
        <v>0</v>
      </c>
      <c r="BK17" s="28">
        <f t="shared" si="32"/>
        <v>0</v>
      </c>
      <c r="BL17" s="28">
        <f t="shared" si="11"/>
        <v>0</v>
      </c>
      <c r="BM17" s="28">
        <f t="shared" si="12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4"/>
        <v>0</v>
      </c>
      <c r="BR17">
        <f t="shared" si="5"/>
        <v>0</v>
      </c>
      <c r="BS17">
        <f t="shared" si="6"/>
        <v>0</v>
      </c>
      <c r="BT17">
        <f t="shared" si="13"/>
        <v>0</v>
      </c>
      <c r="BU17">
        <f t="shared" si="14"/>
        <v>0</v>
      </c>
      <c r="BV17">
        <f t="shared" si="15"/>
        <v>0</v>
      </c>
      <c r="BW17">
        <f t="shared" si="16"/>
        <v>0</v>
      </c>
      <c r="BX17">
        <f t="shared" si="7"/>
        <v>0</v>
      </c>
      <c r="BY17">
        <f t="shared" si="8"/>
        <v>0</v>
      </c>
      <c r="BZ17">
        <f t="shared" si="17"/>
        <v>0</v>
      </c>
      <c r="CA17">
        <f t="shared" si="18"/>
        <v>0</v>
      </c>
      <c r="CB17">
        <f t="shared" si="19"/>
        <v>0</v>
      </c>
      <c r="CC17">
        <f t="shared" si="20"/>
        <v>0</v>
      </c>
      <c r="CD17">
        <f t="shared" si="21"/>
        <v>0</v>
      </c>
      <c r="CE17">
        <f t="shared" si="22"/>
        <v>0</v>
      </c>
    </row>
    <row r="18" spans="1:83" x14ac:dyDescent="0.35">
      <c r="A18">
        <f>Database!A18</f>
        <v>17</v>
      </c>
      <c r="B18" s="20">
        <f>Database!E18</f>
        <v>45642</v>
      </c>
      <c r="C18">
        <f>IF(Database!G18="cansl",0,Database!K18)</f>
        <v>1</v>
      </c>
      <c r="D18">
        <f>Database!D18-Database!C18</f>
        <v>14</v>
      </c>
      <c r="F18">
        <f>Database!L18</f>
        <v>1</v>
      </c>
      <c r="G18" t="str">
        <f>Database!F18</f>
        <v>DK</v>
      </c>
      <c r="K18">
        <f t="shared" si="36"/>
        <v>14</v>
      </c>
      <c r="L18">
        <f t="shared" si="37"/>
        <v>14</v>
      </c>
      <c r="M18">
        <f t="shared" si="34"/>
        <v>14</v>
      </c>
      <c r="N18">
        <f t="shared" si="34"/>
        <v>14</v>
      </c>
      <c r="O18">
        <f t="shared" si="34"/>
        <v>14</v>
      </c>
      <c r="P18">
        <f t="shared" si="34"/>
        <v>14</v>
      </c>
      <c r="Q18">
        <f t="shared" si="34"/>
        <v>14</v>
      </c>
      <c r="R18">
        <f t="shared" si="34"/>
        <v>14</v>
      </c>
      <c r="S18">
        <f t="shared" si="34"/>
        <v>14</v>
      </c>
      <c r="T18">
        <f t="shared" si="34"/>
        <v>14</v>
      </c>
      <c r="U18">
        <f t="shared" si="34"/>
        <v>14</v>
      </c>
      <c r="V18">
        <f t="shared" si="34"/>
        <v>14</v>
      </c>
      <c r="W18">
        <f t="shared" si="34"/>
        <v>14</v>
      </c>
      <c r="X18">
        <f t="shared" si="34"/>
        <v>14</v>
      </c>
      <c r="Y18">
        <f t="shared" si="34"/>
        <v>14</v>
      </c>
      <c r="Z18">
        <f t="shared" si="34"/>
        <v>14</v>
      </c>
      <c r="AA18">
        <f t="shared" si="34"/>
        <v>14</v>
      </c>
      <c r="AB18">
        <f t="shared" si="34"/>
        <v>14</v>
      </c>
      <c r="AC18">
        <f t="shared" si="35"/>
        <v>14</v>
      </c>
      <c r="AD18">
        <f t="shared" si="35"/>
        <v>14</v>
      </c>
      <c r="AE18">
        <f t="shared" si="35"/>
        <v>14</v>
      </c>
      <c r="AF18">
        <f t="shared" si="35"/>
        <v>14</v>
      </c>
      <c r="AG18">
        <f t="shared" si="35"/>
        <v>14</v>
      </c>
      <c r="AH18">
        <f t="shared" si="35"/>
        <v>14</v>
      </c>
      <c r="AI18">
        <f t="shared" si="35"/>
        <v>14</v>
      </c>
      <c r="AJ18">
        <f t="shared" si="35"/>
        <v>14</v>
      </c>
      <c r="AK18">
        <f t="shared" si="35"/>
        <v>14</v>
      </c>
      <c r="AL18">
        <f t="shared" si="35"/>
        <v>14</v>
      </c>
      <c r="AM18">
        <f t="shared" si="35"/>
        <v>14</v>
      </c>
      <c r="AN18">
        <f t="shared" si="35"/>
        <v>14</v>
      </c>
      <c r="AO18">
        <f t="shared" si="35"/>
        <v>14</v>
      </c>
      <c r="AP18">
        <f t="shared" si="35"/>
        <v>14</v>
      </c>
      <c r="AQ18">
        <f t="shared" si="35"/>
        <v>14</v>
      </c>
      <c r="AR18">
        <f t="shared" si="35"/>
        <v>14</v>
      </c>
      <c r="AS18">
        <f t="shared" si="33"/>
        <v>14</v>
      </c>
      <c r="AT18">
        <f t="shared" si="33"/>
        <v>14</v>
      </c>
      <c r="AU18">
        <f t="shared" si="33"/>
        <v>14</v>
      </c>
      <c r="AV18">
        <f t="shared" si="33"/>
        <v>14</v>
      </c>
      <c r="AW18">
        <f t="shared" si="33"/>
        <v>14</v>
      </c>
      <c r="AX18">
        <f t="shared" si="33"/>
        <v>14</v>
      </c>
      <c r="BB18" s="28">
        <f t="shared" si="23"/>
        <v>1</v>
      </c>
      <c r="BC18" s="28">
        <f t="shared" si="24"/>
        <v>14</v>
      </c>
      <c r="BD18" s="28">
        <f t="shared" si="25"/>
        <v>0</v>
      </c>
      <c r="BE18" s="28">
        <f t="shared" si="26"/>
        <v>0</v>
      </c>
      <c r="BF18" s="28">
        <f t="shared" si="27"/>
        <v>0</v>
      </c>
      <c r="BG18" s="28">
        <f t="shared" si="28"/>
        <v>0</v>
      </c>
      <c r="BH18" s="28">
        <f t="shared" si="29"/>
        <v>0</v>
      </c>
      <c r="BI18" s="28">
        <f t="shared" si="30"/>
        <v>0</v>
      </c>
      <c r="BJ18" s="28">
        <f t="shared" si="31"/>
        <v>0</v>
      </c>
      <c r="BK18" s="28">
        <f t="shared" si="32"/>
        <v>0</v>
      </c>
      <c r="BL18" s="28">
        <f t="shared" si="11"/>
        <v>0</v>
      </c>
      <c r="BM18" s="28">
        <f t="shared" si="12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4"/>
        <v>0</v>
      </c>
      <c r="BR18">
        <f t="shared" si="5"/>
        <v>0</v>
      </c>
      <c r="BS18">
        <f t="shared" si="6"/>
        <v>0</v>
      </c>
      <c r="BT18">
        <f t="shared" si="13"/>
        <v>0</v>
      </c>
      <c r="BU18">
        <f t="shared" si="14"/>
        <v>0</v>
      </c>
      <c r="BV18">
        <f t="shared" si="15"/>
        <v>0</v>
      </c>
      <c r="BW18">
        <f t="shared" si="16"/>
        <v>0</v>
      </c>
      <c r="BX18">
        <f t="shared" si="7"/>
        <v>0</v>
      </c>
      <c r="BY18">
        <f t="shared" si="8"/>
        <v>0</v>
      </c>
      <c r="BZ18">
        <f t="shared" si="17"/>
        <v>0</v>
      </c>
      <c r="CA18">
        <f t="shared" si="18"/>
        <v>0</v>
      </c>
      <c r="CB18">
        <f t="shared" si="19"/>
        <v>0</v>
      </c>
      <c r="CC18">
        <f t="shared" si="20"/>
        <v>0</v>
      </c>
      <c r="CD18">
        <f t="shared" si="21"/>
        <v>0</v>
      </c>
      <c r="CE18">
        <f t="shared" si="22"/>
        <v>0</v>
      </c>
    </row>
    <row r="19" spans="1:83" x14ac:dyDescent="0.35">
      <c r="A19">
        <f>Database!A19</f>
        <v>18</v>
      </c>
      <c r="B19" s="20">
        <f>Database!E19</f>
        <v>45642</v>
      </c>
      <c r="C19">
        <f>IF(Database!G19="cansl",0,Database!K19)</f>
        <v>1</v>
      </c>
      <c r="D19">
        <f>Database!D19-Database!C19</f>
        <v>6</v>
      </c>
      <c r="F19">
        <f>Database!L19</f>
        <v>2</v>
      </c>
      <c r="G19" t="str">
        <f>Database!F19</f>
        <v>DK</v>
      </c>
      <c r="K19">
        <f t="shared" si="36"/>
        <v>6</v>
      </c>
      <c r="L19">
        <f t="shared" si="37"/>
        <v>6</v>
      </c>
      <c r="M19">
        <f t="shared" si="34"/>
        <v>6</v>
      </c>
      <c r="N19">
        <f t="shared" si="34"/>
        <v>6</v>
      </c>
      <c r="O19">
        <f t="shared" si="34"/>
        <v>6</v>
      </c>
      <c r="P19">
        <f t="shared" si="34"/>
        <v>6</v>
      </c>
      <c r="Q19">
        <f t="shared" si="34"/>
        <v>6</v>
      </c>
      <c r="R19">
        <f t="shared" si="34"/>
        <v>6</v>
      </c>
      <c r="S19">
        <f t="shared" si="34"/>
        <v>6</v>
      </c>
      <c r="T19">
        <f t="shared" si="34"/>
        <v>6</v>
      </c>
      <c r="U19">
        <f t="shared" si="34"/>
        <v>6</v>
      </c>
      <c r="V19">
        <f t="shared" si="34"/>
        <v>6</v>
      </c>
      <c r="W19">
        <f t="shared" si="34"/>
        <v>6</v>
      </c>
      <c r="X19">
        <f t="shared" si="34"/>
        <v>6</v>
      </c>
      <c r="Y19">
        <f t="shared" si="34"/>
        <v>6</v>
      </c>
      <c r="Z19">
        <f t="shared" si="34"/>
        <v>6</v>
      </c>
      <c r="AA19">
        <f t="shared" si="34"/>
        <v>6</v>
      </c>
      <c r="AB19">
        <f t="shared" si="34"/>
        <v>6</v>
      </c>
      <c r="AC19">
        <f t="shared" si="35"/>
        <v>6</v>
      </c>
      <c r="AD19">
        <f t="shared" si="35"/>
        <v>6</v>
      </c>
      <c r="AE19">
        <f t="shared" si="35"/>
        <v>6</v>
      </c>
      <c r="AF19">
        <f t="shared" si="35"/>
        <v>6</v>
      </c>
      <c r="AG19">
        <f t="shared" si="35"/>
        <v>6</v>
      </c>
      <c r="AH19">
        <f t="shared" si="35"/>
        <v>6</v>
      </c>
      <c r="AI19">
        <f t="shared" si="35"/>
        <v>6</v>
      </c>
      <c r="AJ19">
        <f t="shared" si="35"/>
        <v>6</v>
      </c>
      <c r="AK19">
        <f t="shared" si="35"/>
        <v>6</v>
      </c>
      <c r="AL19">
        <f t="shared" si="35"/>
        <v>6</v>
      </c>
      <c r="AM19">
        <f t="shared" si="35"/>
        <v>6</v>
      </c>
      <c r="AN19">
        <f t="shared" si="35"/>
        <v>6</v>
      </c>
      <c r="AO19">
        <f t="shared" si="35"/>
        <v>6</v>
      </c>
      <c r="AP19">
        <f t="shared" si="35"/>
        <v>6</v>
      </c>
      <c r="AQ19">
        <f t="shared" si="35"/>
        <v>6</v>
      </c>
      <c r="AR19">
        <f t="shared" si="35"/>
        <v>6</v>
      </c>
      <c r="AS19">
        <f t="shared" si="33"/>
        <v>6</v>
      </c>
      <c r="AT19">
        <f t="shared" si="33"/>
        <v>6</v>
      </c>
      <c r="AU19">
        <f t="shared" si="33"/>
        <v>6</v>
      </c>
      <c r="AV19">
        <f t="shared" si="33"/>
        <v>6</v>
      </c>
      <c r="AW19">
        <f t="shared" si="33"/>
        <v>6</v>
      </c>
      <c r="AX19">
        <f t="shared" si="33"/>
        <v>6</v>
      </c>
      <c r="BB19" s="28">
        <f t="shared" si="23"/>
        <v>2</v>
      </c>
      <c r="BC19" s="28">
        <f t="shared" si="24"/>
        <v>6</v>
      </c>
      <c r="BD19" s="28">
        <f t="shared" si="25"/>
        <v>0</v>
      </c>
      <c r="BE19" s="28">
        <f t="shared" si="26"/>
        <v>0</v>
      </c>
      <c r="BF19" s="28">
        <f t="shared" si="27"/>
        <v>0</v>
      </c>
      <c r="BG19" s="28">
        <f t="shared" si="28"/>
        <v>0</v>
      </c>
      <c r="BH19" s="28">
        <f t="shared" si="29"/>
        <v>0</v>
      </c>
      <c r="BI19" s="28">
        <f t="shared" si="30"/>
        <v>0</v>
      </c>
      <c r="BJ19" s="28">
        <f t="shared" si="31"/>
        <v>0</v>
      </c>
      <c r="BK19" s="28">
        <f t="shared" si="32"/>
        <v>0</v>
      </c>
      <c r="BL19" s="28">
        <f t="shared" si="11"/>
        <v>0</v>
      </c>
      <c r="BM19" s="28">
        <f t="shared" si="12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4"/>
        <v>0</v>
      </c>
      <c r="BR19">
        <f t="shared" si="5"/>
        <v>0</v>
      </c>
      <c r="BS19">
        <f t="shared" si="6"/>
        <v>0</v>
      </c>
      <c r="BT19">
        <f t="shared" si="13"/>
        <v>0</v>
      </c>
      <c r="BU19">
        <f t="shared" si="14"/>
        <v>0</v>
      </c>
      <c r="BV19">
        <f t="shared" si="15"/>
        <v>0</v>
      </c>
      <c r="BW19">
        <f t="shared" si="16"/>
        <v>0</v>
      </c>
      <c r="BX19">
        <f t="shared" si="7"/>
        <v>0</v>
      </c>
      <c r="BY19">
        <f t="shared" si="8"/>
        <v>0</v>
      </c>
      <c r="BZ19">
        <f t="shared" si="17"/>
        <v>0</v>
      </c>
      <c r="CA19">
        <f t="shared" si="18"/>
        <v>0</v>
      </c>
      <c r="CB19">
        <f t="shared" si="19"/>
        <v>0</v>
      </c>
      <c r="CC19">
        <f t="shared" si="20"/>
        <v>0</v>
      </c>
      <c r="CD19">
        <f t="shared" si="21"/>
        <v>0</v>
      </c>
      <c r="CE19">
        <f t="shared" si="22"/>
        <v>0</v>
      </c>
    </row>
    <row r="20" spans="1:83" x14ac:dyDescent="0.35">
      <c r="A20">
        <f>Database!A20</f>
        <v>19</v>
      </c>
      <c r="B20" s="20">
        <f>Database!E20</f>
        <v>45642</v>
      </c>
      <c r="C20">
        <f>IF(Database!G20="cansl",0,Database!K20)</f>
        <v>2</v>
      </c>
      <c r="D20">
        <f>Database!D20-Database!C20</f>
        <v>4</v>
      </c>
      <c r="F20">
        <f>Database!L20</f>
        <v>3</v>
      </c>
      <c r="G20" t="str">
        <f>Database!F20</f>
        <v>DK</v>
      </c>
      <c r="K20">
        <f t="shared" si="36"/>
        <v>8</v>
      </c>
      <c r="L20">
        <f t="shared" si="37"/>
        <v>8</v>
      </c>
      <c r="M20">
        <f t="shared" si="34"/>
        <v>8</v>
      </c>
      <c r="N20">
        <f t="shared" si="34"/>
        <v>8</v>
      </c>
      <c r="O20">
        <f t="shared" si="34"/>
        <v>8</v>
      </c>
      <c r="P20">
        <f t="shared" si="34"/>
        <v>8</v>
      </c>
      <c r="Q20">
        <f t="shared" si="34"/>
        <v>8</v>
      </c>
      <c r="R20">
        <f t="shared" si="34"/>
        <v>8</v>
      </c>
      <c r="S20">
        <f t="shared" si="34"/>
        <v>8</v>
      </c>
      <c r="T20">
        <f t="shared" si="34"/>
        <v>8</v>
      </c>
      <c r="U20">
        <f t="shared" si="34"/>
        <v>8</v>
      </c>
      <c r="V20">
        <f t="shared" si="34"/>
        <v>8</v>
      </c>
      <c r="W20">
        <f t="shared" si="34"/>
        <v>8</v>
      </c>
      <c r="X20">
        <f t="shared" si="34"/>
        <v>8</v>
      </c>
      <c r="Y20">
        <f t="shared" si="34"/>
        <v>8</v>
      </c>
      <c r="Z20">
        <f t="shared" si="34"/>
        <v>8</v>
      </c>
      <c r="AA20">
        <f t="shared" si="34"/>
        <v>8</v>
      </c>
      <c r="AB20">
        <f t="shared" si="34"/>
        <v>8</v>
      </c>
      <c r="AC20">
        <f t="shared" si="35"/>
        <v>8</v>
      </c>
      <c r="AD20">
        <f t="shared" si="35"/>
        <v>8</v>
      </c>
      <c r="AE20">
        <f t="shared" si="35"/>
        <v>8</v>
      </c>
      <c r="AF20">
        <f t="shared" si="35"/>
        <v>8</v>
      </c>
      <c r="AG20">
        <f t="shared" si="35"/>
        <v>8</v>
      </c>
      <c r="AH20">
        <f t="shared" si="35"/>
        <v>8</v>
      </c>
      <c r="AI20">
        <f t="shared" si="35"/>
        <v>8</v>
      </c>
      <c r="AJ20">
        <f t="shared" si="35"/>
        <v>8</v>
      </c>
      <c r="AK20">
        <f t="shared" si="35"/>
        <v>8</v>
      </c>
      <c r="AL20">
        <f t="shared" si="35"/>
        <v>8</v>
      </c>
      <c r="AM20">
        <f t="shared" si="35"/>
        <v>8</v>
      </c>
      <c r="AN20">
        <f t="shared" si="35"/>
        <v>8</v>
      </c>
      <c r="AO20">
        <f t="shared" si="35"/>
        <v>8</v>
      </c>
      <c r="AP20">
        <f t="shared" si="35"/>
        <v>8</v>
      </c>
      <c r="AQ20">
        <f t="shared" si="35"/>
        <v>8</v>
      </c>
      <c r="AR20">
        <f t="shared" si="35"/>
        <v>8</v>
      </c>
      <c r="AS20">
        <f t="shared" si="33"/>
        <v>8</v>
      </c>
      <c r="AT20">
        <f t="shared" si="33"/>
        <v>8</v>
      </c>
      <c r="AU20">
        <f t="shared" si="33"/>
        <v>8</v>
      </c>
      <c r="AV20">
        <f t="shared" si="33"/>
        <v>8</v>
      </c>
      <c r="AW20">
        <f t="shared" si="33"/>
        <v>8</v>
      </c>
      <c r="AX20">
        <f t="shared" si="33"/>
        <v>8</v>
      </c>
      <c r="BB20" s="28">
        <f t="shared" si="23"/>
        <v>3</v>
      </c>
      <c r="BC20" s="28">
        <f t="shared" si="24"/>
        <v>4</v>
      </c>
      <c r="BD20" s="28">
        <f t="shared" si="25"/>
        <v>0</v>
      </c>
      <c r="BE20" s="28">
        <f t="shared" si="26"/>
        <v>0</v>
      </c>
      <c r="BF20" s="28">
        <f t="shared" si="27"/>
        <v>0</v>
      </c>
      <c r="BG20" s="28">
        <f t="shared" si="28"/>
        <v>0</v>
      </c>
      <c r="BH20" s="28">
        <f t="shared" si="29"/>
        <v>0</v>
      </c>
      <c r="BI20" s="28">
        <f t="shared" si="30"/>
        <v>0</v>
      </c>
      <c r="BJ20" s="28">
        <f t="shared" si="31"/>
        <v>0</v>
      </c>
      <c r="BK20" s="28">
        <f t="shared" si="32"/>
        <v>0</v>
      </c>
      <c r="BL20" s="28">
        <f t="shared" si="11"/>
        <v>0</v>
      </c>
      <c r="BM20" s="28">
        <f t="shared" si="12"/>
        <v>0</v>
      </c>
      <c r="BN20">
        <f t="shared" si="3"/>
        <v>0</v>
      </c>
      <c r="BO20">
        <f t="shared" si="3"/>
        <v>0</v>
      </c>
      <c r="BP20">
        <f t="shared" si="3"/>
        <v>0</v>
      </c>
      <c r="BQ20">
        <f t="shared" si="4"/>
        <v>0</v>
      </c>
      <c r="BR20">
        <f t="shared" si="5"/>
        <v>0</v>
      </c>
      <c r="BS20">
        <f t="shared" si="6"/>
        <v>0</v>
      </c>
      <c r="BT20">
        <f t="shared" si="13"/>
        <v>0</v>
      </c>
      <c r="BU20">
        <f t="shared" si="14"/>
        <v>0</v>
      </c>
      <c r="BV20">
        <f t="shared" si="15"/>
        <v>0</v>
      </c>
      <c r="BW20">
        <f t="shared" si="16"/>
        <v>0</v>
      </c>
      <c r="BX20">
        <f t="shared" si="7"/>
        <v>0</v>
      </c>
      <c r="BY20">
        <f t="shared" si="8"/>
        <v>0</v>
      </c>
      <c r="BZ20">
        <f t="shared" si="17"/>
        <v>0</v>
      </c>
      <c r="CA20">
        <f t="shared" si="18"/>
        <v>0</v>
      </c>
      <c r="CB20">
        <f t="shared" si="19"/>
        <v>0</v>
      </c>
      <c r="CC20">
        <f t="shared" si="20"/>
        <v>0</v>
      </c>
      <c r="CD20">
        <f t="shared" si="21"/>
        <v>0</v>
      </c>
      <c r="CE20">
        <f t="shared" si="22"/>
        <v>0</v>
      </c>
    </row>
    <row r="21" spans="1:83" x14ac:dyDescent="0.35">
      <c r="A21">
        <f>Database!A21</f>
        <v>20</v>
      </c>
      <c r="B21" s="20">
        <f>Database!E21</f>
        <v>45642</v>
      </c>
      <c r="C21">
        <f>IF(Database!G21="cansl",0,Database!K21)</f>
        <v>1</v>
      </c>
      <c r="D21">
        <f>Database!D21-Database!C21</f>
        <v>4</v>
      </c>
      <c r="F21">
        <f>Database!L21</f>
        <v>2</v>
      </c>
      <c r="G21" t="str">
        <f>Database!F21</f>
        <v>DK</v>
      </c>
      <c r="K21">
        <f t="shared" si="36"/>
        <v>4</v>
      </c>
      <c r="L21">
        <f t="shared" si="37"/>
        <v>4</v>
      </c>
      <c r="M21">
        <f t="shared" si="34"/>
        <v>4</v>
      </c>
      <c r="N21">
        <f t="shared" si="34"/>
        <v>4</v>
      </c>
      <c r="O21">
        <f t="shared" si="34"/>
        <v>4</v>
      </c>
      <c r="P21">
        <f t="shared" si="34"/>
        <v>4</v>
      </c>
      <c r="Q21">
        <f t="shared" si="34"/>
        <v>4</v>
      </c>
      <c r="R21">
        <f t="shared" si="34"/>
        <v>4</v>
      </c>
      <c r="S21">
        <f t="shared" si="34"/>
        <v>4</v>
      </c>
      <c r="T21">
        <f t="shared" si="34"/>
        <v>4</v>
      </c>
      <c r="U21">
        <f t="shared" si="34"/>
        <v>4</v>
      </c>
      <c r="V21">
        <f t="shared" si="34"/>
        <v>4</v>
      </c>
      <c r="W21">
        <f t="shared" si="34"/>
        <v>4</v>
      </c>
      <c r="X21">
        <f t="shared" si="34"/>
        <v>4</v>
      </c>
      <c r="Y21">
        <f t="shared" si="34"/>
        <v>4</v>
      </c>
      <c r="Z21">
        <f t="shared" si="34"/>
        <v>4</v>
      </c>
      <c r="AA21">
        <f t="shared" si="34"/>
        <v>4</v>
      </c>
      <c r="AB21">
        <f t="shared" si="34"/>
        <v>4</v>
      </c>
      <c r="AC21">
        <f t="shared" si="35"/>
        <v>4</v>
      </c>
      <c r="AD21">
        <f t="shared" si="35"/>
        <v>4</v>
      </c>
      <c r="AE21">
        <f t="shared" si="35"/>
        <v>4</v>
      </c>
      <c r="AF21">
        <f t="shared" si="35"/>
        <v>4</v>
      </c>
      <c r="AG21">
        <f t="shared" si="35"/>
        <v>4</v>
      </c>
      <c r="AH21">
        <f t="shared" si="35"/>
        <v>4</v>
      </c>
      <c r="AI21">
        <f t="shared" si="35"/>
        <v>4</v>
      </c>
      <c r="AJ21">
        <f t="shared" si="35"/>
        <v>4</v>
      </c>
      <c r="AK21">
        <f t="shared" si="35"/>
        <v>4</v>
      </c>
      <c r="AL21">
        <f t="shared" si="35"/>
        <v>4</v>
      </c>
      <c r="AM21">
        <f t="shared" si="33"/>
        <v>4</v>
      </c>
      <c r="AN21">
        <f t="shared" si="33"/>
        <v>4</v>
      </c>
      <c r="AO21">
        <f t="shared" si="33"/>
        <v>4</v>
      </c>
      <c r="AP21">
        <f t="shared" si="33"/>
        <v>4</v>
      </c>
      <c r="AQ21">
        <f t="shared" si="33"/>
        <v>4</v>
      </c>
      <c r="AR21">
        <f t="shared" si="33"/>
        <v>4</v>
      </c>
      <c r="AS21">
        <f t="shared" si="33"/>
        <v>4</v>
      </c>
      <c r="AT21">
        <f t="shared" si="33"/>
        <v>4</v>
      </c>
      <c r="AU21">
        <f t="shared" si="33"/>
        <v>4</v>
      </c>
      <c r="AV21">
        <f t="shared" si="33"/>
        <v>4</v>
      </c>
      <c r="AW21">
        <f t="shared" si="33"/>
        <v>4</v>
      </c>
      <c r="AX21">
        <f t="shared" si="33"/>
        <v>4</v>
      </c>
      <c r="BB21" s="28">
        <f t="shared" si="23"/>
        <v>2</v>
      </c>
      <c r="BC21" s="28">
        <f t="shared" si="24"/>
        <v>4</v>
      </c>
      <c r="BD21" s="28">
        <f t="shared" si="25"/>
        <v>0</v>
      </c>
      <c r="BE21" s="28">
        <f t="shared" si="26"/>
        <v>0</v>
      </c>
      <c r="BF21" s="28">
        <f t="shared" si="27"/>
        <v>0</v>
      </c>
      <c r="BG21" s="28">
        <f t="shared" si="28"/>
        <v>0</v>
      </c>
      <c r="BH21" s="28">
        <f t="shared" si="29"/>
        <v>0</v>
      </c>
      <c r="BI21" s="28">
        <f t="shared" si="30"/>
        <v>0</v>
      </c>
      <c r="BJ21" s="28">
        <f t="shared" si="31"/>
        <v>0</v>
      </c>
      <c r="BK21" s="28">
        <f t="shared" si="32"/>
        <v>0</v>
      </c>
      <c r="BL21" s="28">
        <f t="shared" si="11"/>
        <v>0</v>
      </c>
      <c r="BM21" s="28">
        <f t="shared" si="12"/>
        <v>0</v>
      </c>
      <c r="BN21">
        <f t="shared" si="3"/>
        <v>0</v>
      </c>
      <c r="BO21">
        <f t="shared" si="3"/>
        <v>0</v>
      </c>
      <c r="BP21">
        <f t="shared" si="3"/>
        <v>0</v>
      </c>
      <c r="BQ21">
        <f t="shared" si="4"/>
        <v>0</v>
      </c>
      <c r="BR21">
        <f t="shared" si="5"/>
        <v>0</v>
      </c>
      <c r="BS21">
        <f t="shared" si="6"/>
        <v>0</v>
      </c>
      <c r="BT21">
        <f t="shared" si="13"/>
        <v>0</v>
      </c>
      <c r="BU21">
        <f t="shared" si="14"/>
        <v>0</v>
      </c>
      <c r="BV21">
        <f t="shared" si="15"/>
        <v>0</v>
      </c>
      <c r="BW21">
        <f t="shared" si="16"/>
        <v>0</v>
      </c>
      <c r="BX21">
        <f t="shared" si="7"/>
        <v>0</v>
      </c>
      <c r="BY21">
        <f t="shared" si="8"/>
        <v>0</v>
      </c>
      <c r="BZ21">
        <f t="shared" si="17"/>
        <v>0</v>
      </c>
      <c r="CA21">
        <f t="shared" si="18"/>
        <v>0</v>
      </c>
      <c r="CB21">
        <f t="shared" si="19"/>
        <v>0</v>
      </c>
      <c r="CC21">
        <f t="shared" si="20"/>
        <v>0</v>
      </c>
      <c r="CD21">
        <f t="shared" si="21"/>
        <v>0</v>
      </c>
      <c r="CE21">
        <f t="shared" si="22"/>
        <v>0</v>
      </c>
    </row>
    <row r="22" spans="1:83" x14ac:dyDescent="0.35">
      <c r="A22">
        <f>Database!A22</f>
        <v>21</v>
      </c>
      <c r="B22" s="20">
        <f>Database!E22</f>
        <v>45642</v>
      </c>
      <c r="C22">
        <f>IF(Database!G22="cansl",0,Database!K22)</f>
        <v>1</v>
      </c>
      <c r="D22">
        <f>Database!D22-Database!C22</f>
        <v>7</v>
      </c>
      <c r="F22">
        <f>Database!L22</f>
        <v>2</v>
      </c>
      <c r="G22" t="str">
        <f>Database!F22</f>
        <v>DK</v>
      </c>
      <c r="K22">
        <f t="shared" si="36"/>
        <v>7</v>
      </c>
      <c r="L22">
        <f t="shared" si="37"/>
        <v>7</v>
      </c>
      <c r="M22">
        <f t="shared" si="34"/>
        <v>7</v>
      </c>
      <c r="N22">
        <f t="shared" si="34"/>
        <v>7</v>
      </c>
      <c r="O22">
        <f t="shared" si="34"/>
        <v>7</v>
      </c>
      <c r="P22">
        <f t="shared" si="34"/>
        <v>7</v>
      </c>
      <c r="Q22">
        <f t="shared" si="34"/>
        <v>7</v>
      </c>
      <c r="R22">
        <f t="shared" si="34"/>
        <v>7</v>
      </c>
      <c r="S22">
        <f t="shared" si="34"/>
        <v>7</v>
      </c>
      <c r="T22">
        <f t="shared" si="34"/>
        <v>7</v>
      </c>
      <c r="U22">
        <f t="shared" si="34"/>
        <v>7</v>
      </c>
      <c r="V22">
        <f t="shared" si="34"/>
        <v>7</v>
      </c>
      <c r="W22">
        <f t="shared" si="34"/>
        <v>7</v>
      </c>
      <c r="X22">
        <f t="shared" si="34"/>
        <v>7</v>
      </c>
      <c r="Y22">
        <f t="shared" si="34"/>
        <v>7</v>
      </c>
      <c r="Z22">
        <f t="shared" si="34"/>
        <v>7</v>
      </c>
      <c r="AA22">
        <f t="shared" si="34"/>
        <v>7</v>
      </c>
      <c r="AB22">
        <f t="shared" si="34"/>
        <v>7</v>
      </c>
      <c r="AC22">
        <f t="shared" si="35"/>
        <v>7</v>
      </c>
      <c r="AD22">
        <f t="shared" si="35"/>
        <v>7</v>
      </c>
      <c r="AE22">
        <f t="shared" si="35"/>
        <v>7</v>
      </c>
      <c r="AF22">
        <f t="shared" si="35"/>
        <v>7</v>
      </c>
      <c r="AG22">
        <f t="shared" si="35"/>
        <v>7</v>
      </c>
      <c r="AH22">
        <f t="shared" si="35"/>
        <v>7</v>
      </c>
      <c r="AI22">
        <f t="shared" si="35"/>
        <v>7</v>
      </c>
      <c r="AJ22">
        <f t="shared" si="35"/>
        <v>7</v>
      </c>
      <c r="AK22">
        <f t="shared" si="35"/>
        <v>7</v>
      </c>
      <c r="AL22">
        <f t="shared" si="35"/>
        <v>7</v>
      </c>
      <c r="AM22">
        <f t="shared" si="35"/>
        <v>7</v>
      </c>
      <c r="AN22">
        <f t="shared" si="35"/>
        <v>7</v>
      </c>
      <c r="AO22">
        <f t="shared" si="35"/>
        <v>7</v>
      </c>
      <c r="AP22">
        <f t="shared" si="35"/>
        <v>7</v>
      </c>
      <c r="AQ22">
        <f t="shared" si="35"/>
        <v>7</v>
      </c>
      <c r="AR22">
        <f t="shared" si="35"/>
        <v>7</v>
      </c>
      <c r="AS22">
        <f t="shared" si="33"/>
        <v>7</v>
      </c>
      <c r="AT22">
        <f t="shared" si="33"/>
        <v>7</v>
      </c>
      <c r="AU22">
        <f t="shared" si="33"/>
        <v>7</v>
      </c>
      <c r="AV22">
        <f t="shared" si="33"/>
        <v>7</v>
      </c>
      <c r="AW22">
        <f t="shared" si="33"/>
        <v>7</v>
      </c>
      <c r="AX22">
        <f t="shared" si="33"/>
        <v>7</v>
      </c>
      <c r="BB22" s="28">
        <f t="shared" si="23"/>
        <v>2</v>
      </c>
      <c r="BC22" s="28">
        <f t="shared" si="24"/>
        <v>7</v>
      </c>
      <c r="BD22" s="28">
        <f t="shared" si="25"/>
        <v>0</v>
      </c>
      <c r="BE22" s="28">
        <f t="shared" si="26"/>
        <v>0</v>
      </c>
      <c r="BF22" s="28">
        <f t="shared" si="27"/>
        <v>0</v>
      </c>
      <c r="BG22" s="28">
        <f t="shared" si="28"/>
        <v>0</v>
      </c>
      <c r="BH22" s="28">
        <f t="shared" si="29"/>
        <v>0</v>
      </c>
      <c r="BI22" s="28">
        <f t="shared" si="30"/>
        <v>0</v>
      </c>
      <c r="BJ22" s="28">
        <f t="shared" si="31"/>
        <v>0</v>
      </c>
      <c r="BK22" s="28">
        <f t="shared" si="32"/>
        <v>0</v>
      </c>
      <c r="BL22" s="28">
        <f t="shared" si="11"/>
        <v>0</v>
      </c>
      <c r="BM22" s="28">
        <f t="shared" si="12"/>
        <v>0</v>
      </c>
      <c r="BN22">
        <f t="shared" ref="BN22:BP41" si="38">IF(AND($D22&gt;0,$G22=BN$1),$F22,0)</f>
        <v>0</v>
      </c>
      <c r="BO22">
        <f t="shared" si="38"/>
        <v>0</v>
      </c>
      <c r="BP22">
        <f t="shared" si="38"/>
        <v>0</v>
      </c>
      <c r="BQ22">
        <f t="shared" si="4"/>
        <v>0</v>
      </c>
      <c r="BR22">
        <f t="shared" si="5"/>
        <v>0</v>
      </c>
      <c r="BS22">
        <f t="shared" si="6"/>
        <v>0</v>
      </c>
      <c r="BT22">
        <f t="shared" si="13"/>
        <v>0</v>
      </c>
      <c r="BU22">
        <f t="shared" si="14"/>
        <v>0</v>
      </c>
      <c r="BV22">
        <f t="shared" si="15"/>
        <v>0</v>
      </c>
      <c r="BW22">
        <f t="shared" si="16"/>
        <v>0</v>
      </c>
      <c r="BX22">
        <f t="shared" si="7"/>
        <v>0</v>
      </c>
      <c r="BY22">
        <f t="shared" si="8"/>
        <v>0</v>
      </c>
      <c r="BZ22">
        <f t="shared" si="17"/>
        <v>0</v>
      </c>
      <c r="CA22">
        <f t="shared" si="18"/>
        <v>0</v>
      </c>
      <c r="CB22">
        <f t="shared" si="19"/>
        <v>0</v>
      </c>
      <c r="CC22">
        <f t="shared" si="20"/>
        <v>0</v>
      </c>
      <c r="CD22">
        <f t="shared" si="21"/>
        <v>0</v>
      </c>
      <c r="CE22">
        <f t="shared" si="22"/>
        <v>0</v>
      </c>
    </row>
    <row r="23" spans="1:83" x14ac:dyDescent="0.35">
      <c r="A23">
        <f>Database!A23</f>
        <v>22</v>
      </c>
      <c r="B23" s="20">
        <f>Database!E23</f>
        <v>45669</v>
      </c>
      <c r="C23">
        <f>IF(Database!G23="cansl",0,Database!K23)</f>
        <v>1</v>
      </c>
      <c r="D23">
        <f>Database!D23-Database!C23</f>
        <v>7</v>
      </c>
      <c r="F23">
        <f>Database!L23</f>
        <v>2</v>
      </c>
      <c r="G23" t="str">
        <f>Database!F23</f>
        <v>DK</v>
      </c>
      <c r="K23">
        <f t="shared" si="36"/>
        <v>0</v>
      </c>
      <c r="L23">
        <f t="shared" si="37"/>
        <v>0</v>
      </c>
      <c r="M23">
        <f t="shared" si="34"/>
        <v>7</v>
      </c>
      <c r="N23">
        <f t="shared" si="34"/>
        <v>7</v>
      </c>
      <c r="O23">
        <f t="shared" si="34"/>
        <v>7</v>
      </c>
      <c r="P23">
        <f t="shared" si="34"/>
        <v>7</v>
      </c>
      <c r="Q23">
        <f t="shared" si="34"/>
        <v>7</v>
      </c>
      <c r="R23">
        <f t="shared" si="34"/>
        <v>7</v>
      </c>
      <c r="S23">
        <f t="shared" si="34"/>
        <v>7</v>
      </c>
      <c r="T23">
        <f t="shared" si="34"/>
        <v>7</v>
      </c>
      <c r="U23">
        <f t="shared" si="34"/>
        <v>7</v>
      </c>
      <c r="V23">
        <f t="shared" si="34"/>
        <v>7</v>
      </c>
      <c r="W23">
        <f t="shared" si="34"/>
        <v>7</v>
      </c>
      <c r="X23">
        <f t="shared" si="34"/>
        <v>7</v>
      </c>
      <c r="Y23">
        <f t="shared" si="34"/>
        <v>7</v>
      </c>
      <c r="Z23">
        <f t="shared" si="34"/>
        <v>7</v>
      </c>
      <c r="AA23">
        <f t="shared" si="34"/>
        <v>7</v>
      </c>
      <c r="AB23">
        <f t="shared" si="34"/>
        <v>7</v>
      </c>
      <c r="AC23">
        <f t="shared" si="35"/>
        <v>7</v>
      </c>
      <c r="AD23">
        <f t="shared" si="35"/>
        <v>7</v>
      </c>
      <c r="AE23">
        <f t="shared" si="35"/>
        <v>7</v>
      </c>
      <c r="AF23">
        <f t="shared" si="35"/>
        <v>7</v>
      </c>
      <c r="AG23">
        <f t="shared" si="35"/>
        <v>7</v>
      </c>
      <c r="AH23">
        <f t="shared" si="35"/>
        <v>7</v>
      </c>
      <c r="AI23">
        <f t="shared" si="35"/>
        <v>7</v>
      </c>
      <c r="AJ23">
        <f t="shared" si="35"/>
        <v>7</v>
      </c>
      <c r="AK23">
        <f t="shared" si="35"/>
        <v>7</v>
      </c>
      <c r="AL23">
        <f t="shared" si="35"/>
        <v>7</v>
      </c>
      <c r="AM23">
        <f t="shared" si="35"/>
        <v>7</v>
      </c>
      <c r="AN23">
        <f t="shared" si="35"/>
        <v>7</v>
      </c>
      <c r="AO23">
        <f t="shared" si="35"/>
        <v>7</v>
      </c>
      <c r="AP23">
        <f t="shared" si="35"/>
        <v>7</v>
      </c>
      <c r="AQ23">
        <f t="shared" si="35"/>
        <v>7</v>
      </c>
      <c r="AR23">
        <f t="shared" si="35"/>
        <v>7</v>
      </c>
      <c r="AS23">
        <f t="shared" si="33"/>
        <v>7</v>
      </c>
      <c r="AT23">
        <f t="shared" si="33"/>
        <v>7</v>
      </c>
      <c r="AU23">
        <f t="shared" si="33"/>
        <v>7</v>
      </c>
      <c r="AV23">
        <f t="shared" si="33"/>
        <v>7</v>
      </c>
      <c r="AW23">
        <f t="shared" si="33"/>
        <v>7</v>
      </c>
      <c r="AX23">
        <f t="shared" si="33"/>
        <v>7</v>
      </c>
      <c r="BB23" s="28">
        <f t="shared" si="23"/>
        <v>2</v>
      </c>
      <c r="BC23" s="28">
        <f t="shared" si="24"/>
        <v>7</v>
      </c>
      <c r="BD23" s="28">
        <f t="shared" si="25"/>
        <v>0</v>
      </c>
      <c r="BE23" s="28">
        <f t="shared" si="26"/>
        <v>0</v>
      </c>
      <c r="BF23" s="28">
        <f t="shared" si="27"/>
        <v>0</v>
      </c>
      <c r="BG23" s="28">
        <f t="shared" si="28"/>
        <v>0</v>
      </c>
      <c r="BH23" s="28">
        <f t="shared" si="29"/>
        <v>0</v>
      </c>
      <c r="BI23" s="28">
        <f t="shared" si="30"/>
        <v>0</v>
      </c>
      <c r="BJ23" s="28">
        <f t="shared" si="31"/>
        <v>0</v>
      </c>
      <c r="BK23" s="28">
        <f t="shared" si="32"/>
        <v>0</v>
      </c>
      <c r="BL23" s="28">
        <f t="shared" si="11"/>
        <v>0</v>
      </c>
      <c r="BM23" s="28">
        <f t="shared" si="12"/>
        <v>0</v>
      </c>
      <c r="BN23">
        <f t="shared" si="38"/>
        <v>0</v>
      </c>
      <c r="BO23">
        <f t="shared" si="38"/>
        <v>0</v>
      </c>
      <c r="BP23">
        <f t="shared" si="38"/>
        <v>0</v>
      </c>
      <c r="BQ23">
        <f t="shared" si="4"/>
        <v>0</v>
      </c>
      <c r="BR23">
        <f t="shared" si="5"/>
        <v>0</v>
      </c>
      <c r="BS23">
        <f t="shared" si="6"/>
        <v>0</v>
      </c>
      <c r="BT23">
        <f t="shared" si="13"/>
        <v>0</v>
      </c>
      <c r="BU23">
        <f t="shared" si="14"/>
        <v>0</v>
      </c>
      <c r="BV23">
        <f t="shared" si="15"/>
        <v>0</v>
      </c>
      <c r="BW23">
        <f t="shared" si="16"/>
        <v>0</v>
      </c>
      <c r="BX23">
        <f t="shared" si="7"/>
        <v>0</v>
      </c>
      <c r="BY23">
        <f t="shared" si="8"/>
        <v>0</v>
      </c>
      <c r="BZ23">
        <f t="shared" si="17"/>
        <v>0</v>
      </c>
      <c r="CA23">
        <f t="shared" si="18"/>
        <v>0</v>
      </c>
      <c r="CB23">
        <f t="shared" si="19"/>
        <v>0</v>
      </c>
      <c r="CC23">
        <f t="shared" si="20"/>
        <v>0</v>
      </c>
      <c r="CD23">
        <f t="shared" si="21"/>
        <v>0</v>
      </c>
      <c r="CE23">
        <f t="shared" si="22"/>
        <v>0</v>
      </c>
    </row>
    <row r="24" spans="1:83" x14ac:dyDescent="0.35">
      <c r="A24">
        <f>Database!A24</f>
        <v>23</v>
      </c>
      <c r="B24" s="20">
        <f>Database!E24</f>
        <v>45654</v>
      </c>
      <c r="C24">
        <f>IF(Database!G24="cansl",0,Database!K24)</f>
        <v>0</v>
      </c>
      <c r="D24">
        <f>Database!D24-Database!C24</f>
        <v>7</v>
      </c>
      <c r="F24">
        <f>Database!L24</f>
        <v>0</v>
      </c>
      <c r="G24" t="str">
        <f>Database!F24</f>
        <v>N</v>
      </c>
      <c r="K24">
        <f t="shared" si="36"/>
        <v>0</v>
      </c>
      <c r="L24">
        <f t="shared" si="37"/>
        <v>0</v>
      </c>
      <c r="M24">
        <f t="shared" si="34"/>
        <v>0</v>
      </c>
      <c r="N24">
        <f t="shared" si="34"/>
        <v>0</v>
      </c>
      <c r="O24">
        <f t="shared" si="34"/>
        <v>0</v>
      </c>
      <c r="P24">
        <f t="shared" si="34"/>
        <v>0</v>
      </c>
      <c r="Q24">
        <f t="shared" si="34"/>
        <v>0</v>
      </c>
      <c r="R24">
        <f t="shared" si="34"/>
        <v>0</v>
      </c>
      <c r="S24">
        <f t="shared" si="34"/>
        <v>0</v>
      </c>
      <c r="T24">
        <f t="shared" si="34"/>
        <v>0</v>
      </c>
      <c r="U24">
        <f t="shared" si="34"/>
        <v>0</v>
      </c>
      <c r="V24">
        <f t="shared" si="34"/>
        <v>0</v>
      </c>
      <c r="W24">
        <f t="shared" si="34"/>
        <v>0</v>
      </c>
      <c r="X24">
        <f t="shared" si="34"/>
        <v>0</v>
      </c>
      <c r="Y24">
        <f t="shared" si="34"/>
        <v>0</v>
      </c>
      <c r="Z24">
        <f t="shared" si="34"/>
        <v>0</v>
      </c>
      <c r="AA24">
        <f t="shared" si="34"/>
        <v>0</v>
      </c>
      <c r="AB24">
        <f t="shared" ref="M24:AB39" si="39">IF($B24&lt;AB$1,$C24*$D24,0)</f>
        <v>0</v>
      </c>
      <c r="AC24">
        <f t="shared" si="35"/>
        <v>0</v>
      </c>
      <c r="AD24">
        <f t="shared" si="35"/>
        <v>0</v>
      </c>
      <c r="AE24">
        <f t="shared" si="35"/>
        <v>0</v>
      </c>
      <c r="AF24">
        <f t="shared" si="35"/>
        <v>0</v>
      </c>
      <c r="AG24">
        <f t="shared" si="35"/>
        <v>0</v>
      </c>
      <c r="AH24">
        <f t="shared" si="35"/>
        <v>0</v>
      </c>
      <c r="AI24">
        <f t="shared" si="35"/>
        <v>0</v>
      </c>
      <c r="AJ24">
        <f t="shared" si="35"/>
        <v>0</v>
      </c>
      <c r="AK24">
        <f t="shared" si="35"/>
        <v>0</v>
      </c>
      <c r="AL24">
        <f t="shared" si="35"/>
        <v>0</v>
      </c>
      <c r="AM24">
        <f t="shared" si="35"/>
        <v>0</v>
      </c>
      <c r="AN24">
        <f t="shared" si="35"/>
        <v>0</v>
      </c>
      <c r="AO24">
        <f t="shared" si="35"/>
        <v>0</v>
      </c>
      <c r="AP24">
        <f t="shared" si="35"/>
        <v>0</v>
      </c>
      <c r="AQ24">
        <f t="shared" si="35"/>
        <v>0</v>
      </c>
      <c r="AR24">
        <f t="shared" si="35"/>
        <v>0</v>
      </c>
      <c r="AS24">
        <f t="shared" ref="AS24:AX39" si="40">IF($B24&lt;AS$1,$C24*$D24,0)</f>
        <v>0</v>
      </c>
      <c r="AT24">
        <f t="shared" si="40"/>
        <v>0</v>
      </c>
      <c r="AU24">
        <f t="shared" si="40"/>
        <v>0</v>
      </c>
      <c r="AV24">
        <f t="shared" si="40"/>
        <v>0</v>
      </c>
      <c r="AW24">
        <f t="shared" si="40"/>
        <v>0</v>
      </c>
      <c r="AX24">
        <f t="shared" si="40"/>
        <v>0</v>
      </c>
      <c r="BB24" s="28">
        <f t="shared" si="23"/>
        <v>0</v>
      </c>
      <c r="BC24" s="28">
        <f t="shared" si="24"/>
        <v>0</v>
      </c>
      <c r="BD24" s="28">
        <f t="shared" si="25"/>
        <v>0</v>
      </c>
      <c r="BE24" s="28">
        <f t="shared" si="26"/>
        <v>0</v>
      </c>
      <c r="BF24" s="28">
        <f t="shared" si="27"/>
        <v>0</v>
      </c>
      <c r="BG24" s="28">
        <f t="shared" si="28"/>
        <v>7</v>
      </c>
      <c r="BH24" s="28">
        <f t="shared" si="29"/>
        <v>0</v>
      </c>
      <c r="BI24" s="28">
        <f t="shared" si="30"/>
        <v>0</v>
      </c>
      <c r="BJ24" s="28">
        <f t="shared" si="31"/>
        <v>0</v>
      </c>
      <c r="BK24" s="28">
        <f t="shared" si="32"/>
        <v>0</v>
      </c>
      <c r="BL24" s="28">
        <f t="shared" si="11"/>
        <v>0</v>
      </c>
      <c r="BM24" s="28">
        <f t="shared" si="12"/>
        <v>0</v>
      </c>
      <c r="BN24">
        <f t="shared" si="38"/>
        <v>0</v>
      </c>
      <c r="BO24">
        <f t="shared" si="38"/>
        <v>0</v>
      </c>
      <c r="BP24">
        <f t="shared" si="38"/>
        <v>0</v>
      </c>
      <c r="BQ24">
        <f t="shared" si="4"/>
        <v>0</v>
      </c>
      <c r="BR24">
        <f t="shared" si="5"/>
        <v>0</v>
      </c>
      <c r="BS24">
        <f t="shared" si="6"/>
        <v>0</v>
      </c>
      <c r="BT24">
        <f t="shared" si="13"/>
        <v>0</v>
      </c>
      <c r="BU24">
        <f t="shared" si="14"/>
        <v>0</v>
      </c>
      <c r="BV24">
        <f t="shared" si="15"/>
        <v>0</v>
      </c>
      <c r="BW24">
        <f t="shared" si="16"/>
        <v>0</v>
      </c>
      <c r="BX24">
        <f t="shared" si="7"/>
        <v>0</v>
      </c>
      <c r="BY24">
        <f t="shared" si="8"/>
        <v>0</v>
      </c>
      <c r="BZ24">
        <f t="shared" si="17"/>
        <v>0</v>
      </c>
      <c r="CA24">
        <f t="shared" si="18"/>
        <v>0</v>
      </c>
      <c r="CB24">
        <f t="shared" si="19"/>
        <v>0</v>
      </c>
      <c r="CC24">
        <f t="shared" si="20"/>
        <v>0</v>
      </c>
      <c r="CD24">
        <f t="shared" si="21"/>
        <v>0</v>
      </c>
      <c r="CE24">
        <f t="shared" si="22"/>
        <v>0</v>
      </c>
    </row>
    <row r="25" spans="1:83" x14ac:dyDescent="0.35">
      <c r="A25">
        <f>Database!A25</f>
        <v>24</v>
      </c>
      <c r="B25" s="20">
        <f>Database!E25</f>
        <v>45655</v>
      </c>
      <c r="C25">
        <f>IF(Database!G25="cansl",0,Database!K25)</f>
        <v>1</v>
      </c>
      <c r="D25">
        <f>Database!D25-Database!C25</f>
        <v>3</v>
      </c>
      <c r="F25">
        <f>Database!L25</f>
        <v>2</v>
      </c>
      <c r="G25" t="str">
        <f>Database!F25</f>
        <v>DK</v>
      </c>
      <c r="K25">
        <f t="shared" si="36"/>
        <v>3</v>
      </c>
      <c r="L25">
        <f t="shared" si="37"/>
        <v>3</v>
      </c>
      <c r="M25">
        <f t="shared" si="39"/>
        <v>3</v>
      </c>
      <c r="N25">
        <f t="shared" si="39"/>
        <v>3</v>
      </c>
      <c r="O25">
        <f t="shared" si="39"/>
        <v>3</v>
      </c>
      <c r="P25">
        <f t="shared" si="39"/>
        <v>3</v>
      </c>
      <c r="Q25">
        <f t="shared" si="39"/>
        <v>3</v>
      </c>
      <c r="R25">
        <f t="shared" si="39"/>
        <v>3</v>
      </c>
      <c r="S25">
        <f t="shared" si="39"/>
        <v>3</v>
      </c>
      <c r="T25">
        <f t="shared" si="39"/>
        <v>3</v>
      </c>
      <c r="U25">
        <f t="shared" si="39"/>
        <v>3</v>
      </c>
      <c r="V25">
        <f t="shared" si="39"/>
        <v>3</v>
      </c>
      <c r="W25">
        <f t="shared" si="39"/>
        <v>3</v>
      </c>
      <c r="X25">
        <f t="shared" si="39"/>
        <v>3</v>
      </c>
      <c r="Y25">
        <f t="shared" si="39"/>
        <v>3</v>
      </c>
      <c r="Z25">
        <f t="shared" si="39"/>
        <v>3</v>
      </c>
      <c r="AA25">
        <f t="shared" si="39"/>
        <v>3</v>
      </c>
      <c r="AB25">
        <f t="shared" si="39"/>
        <v>3</v>
      </c>
      <c r="AC25">
        <f t="shared" ref="AC25:AR40" si="41">IF($B25&lt;AC$1,$C25*$D25,0)</f>
        <v>3</v>
      </c>
      <c r="AD25">
        <f t="shared" si="41"/>
        <v>3</v>
      </c>
      <c r="AE25">
        <f t="shared" si="41"/>
        <v>3</v>
      </c>
      <c r="AF25">
        <f t="shared" si="41"/>
        <v>3</v>
      </c>
      <c r="AG25">
        <f t="shared" si="41"/>
        <v>3</v>
      </c>
      <c r="AH25">
        <f t="shared" si="41"/>
        <v>3</v>
      </c>
      <c r="AI25">
        <f t="shared" si="41"/>
        <v>3</v>
      </c>
      <c r="AJ25">
        <f t="shared" si="41"/>
        <v>3</v>
      </c>
      <c r="AK25">
        <f t="shared" si="41"/>
        <v>3</v>
      </c>
      <c r="AL25">
        <f t="shared" si="41"/>
        <v>3</v>
      </c>
      <c r="AM25">
        <f t="shared" si="41"/>
        <v>3</v>
      </c>
      <c r="AN25">
        <f t="shared" si="41"/>
        <v>3</v>
      </c>
      <c r="AO25">
        <f t="shared" si="41"/>
        <v>3</v>
      </c>
      <c r="AP25">
        <f t="shared" si="41"/>
        <v>3</v>
      </c>
      <c r="AQ25">
        <f t="shared" si="41"/>
        <v>3</v>
      </c>
      <c r="AR25">
        <f t="shared" si="41"/>
        <v>3</v>
      </c>
      <c r="AS25">
        <f t="shared" si="40"/>
        <v>3</v>
      </c>
      <c r="AT25">
        <f t="shared" si="40"/>
        <v>3</v>
      </c>
      <c r="AU25">
        <f t="shared" si="40"/>
        <v>3</v>
      </c>
      <c r="AV25">
        <f t="shared" si="40"/>
        <v>3</v>
      </c>
      <c r="AW25">
        <f t="shared" si="40"/>
        <v>3</v>
      </c>
      <c r="AX25">
        <f t="shared" si="40"/>
        <v>3</v>
      </c>
      <c r="BB25" s="28">
        <f t="shared" si="23"/>
        <v>2</v>
      </c>
      <c r="BC25" s="28">
        <f t="shared" si="24"/>
        <v>3</v>
      </c>
      <c r="BD25" s="28">
        <f t="shared" si="25"/>
        <v>0</v>
      </c>
      <c r="BE25" s="28">
        <f t="shared" si="26"/>
        <v>0</v>
      </c>
      <c r="BF25" s="28">
        <f t="shared" si="27"/>
        <v>0</v>
      </c>
      <c r="BG25" s="28">
        <f t="shared" si="28"/>
        <v>0</v>
      </c>
      <c r="BH25" s="28">
        <f t="shared" si="29"/>
        <v>0</v>
      </c>
      <c r="BI25" s="28">
        <f t="shared" si="30"/>
        <v>0</v>
      </c>
      <c r="BJ25" s="28">
        <f t="shared" si="31"/>
        <v>0</v>
      </c>
      <c r="BK25" s="28">
        <f t="shared" si="32"/>
        <v>0</v>
      </c>
      <c r="BL25" s="28">
        <f t="shared" si="11"/>
        <v>0</v>
      </c>
      <c r="BM25" s="28">
        <f t="shared" si="12"/>
        <v>0</v>
      </c>
      <c r="BN25">
        <f t="shared" si="38"/>
        <v>0</v>
      </c>
      <c r="BO25">
        <f t="shared" si="38"/>
        <v>0</v>
      </c>
      <c r="BP25">
        <f t="shared" si="38"/>
        <v>0</v>
      </c>
      <c r="BQ25">
        <f t="shared" si="4"/>
        <v>0</v>
      </c>
      <c r="BR25">
        <f t="shared" si="5"/>
        <v>0</v>
      </c>
      <c r="BS25">
        <f t="shared" si="6"/>
        <v>0</v>
      </c>
      <c r="BT25">
        <f t="shared" si="13"/>
        <v>0</v>
      </c>
      <c r="BU25">
        <f t="shared" si="14"/>
        <v>0</v>
      </c>
      <c r="BV25">
        <f t="shared" si="15"/>
        <v>0</v>
      </c>
      <c r="BW25">
        <f t="shared" si="16"/>
        <v>0</v>
      </c>
      <c r="BX25">
        <f t="shared" si="7"/>
        <v>0</v>
      </c>
      <c r="BY25">
        <f t="shared" si="8"/>
        <v>0</v>
      </c>
      <c r="BZ25">
        <f t="shared" si="17"/>
        <v>0</v>
      </c>
      <c r="CA25">
        <f t="shared" si="18"/>
        <v>0</v>
      </c>
      <c r="CB25">
        <f t="shared" si="19"/>
        <v>0</v>
      </c>
      <c r="CC25">
        <f t="shared" si="20"/>
        <v>0</v>
      </c>
      <c r="CD25">
        <f t="shared" si="21"/>
        <v>0</v>
      </c>
      <c r="CE25">
        <f t="shared" si="22"/>
        <v>0</v>
      </c>
    </row>
    <row r="26" spans="1:83" x14ac:dyDescent="0.35">
      <c r="A26">
        <f>Database!A26</f>
        <v>25</v>
      </c>
      <c r="B26" s="20">
        <f>Database!E26</f>
        <v>45655</v>
      </c>
      <c r="C26">
        <f>IF(Database!G26="cansl",0,Database!K26)</f>
        <v>1</v>
      </c>
      <c r="D26">
        <f>Database!D26-Database!C26</f>
        <v>6</v>
      </c>
      <c r="F26">
        <f>Database!L26</f>
        <v>2</v>
      </c>
      <c r="G26" t="str">
        <f>Database!F26</f>
        <v>DK</v>
      </c>
      <c r="K26">
        <f t="shared" si="36"/>
        <v>6</v>
      </c>
      <c r="L26">
        <f t="shared" si="37"/>
        <v>6</v>
      </c>
      <c r="M26">
        <f t="shared" si="39"/>
        <v>6</v>
      </c>
      <c r="N26">
        <f t="shared" si="39"/>
        <v>6</v>
      </c>
      <c r="O26">
        <f t="shared" si="39"/>
        <v>6</v>
      </c>
      <c r="P26">
        <f t="shared" si="39"/>
        <v>6</v>
      </c>
      <c r="Q26">
        <f t="shared" si="39"/>
        <v>6</v>
      </c>
      <c r="R26">
        <f t="shared" si="39"/>
        <v>6</v>
      </c>
      <c r="S26">
        <f t="shared" si="39"/>
        <v>6</v>
      </c>
      <c r="T26">
        <f t="shared" si="39"/>
        <v>6</v>
      </c>
      <c r="U26">
        <f t="shared" si="39"/>
        <v>6</v>
      </c>
      <c r="V26">
        <f t="shared" si="39"/>
        <v>6</v>
      </c>
      <c r="W26">
        <f t="shared" si="39"/>
        <v>6</v>
      </c>
      <c r="X26">
        <f t="shared" si="39"/>
        <v>6</v>
      </c>
      <c r="Y26">
        <f t="shared" si="39"/>
        <v>6</v>
      </c>
      <c r="Z26">
        <f t="shared" si="39"/>
        <v>6</v>
      </c>
      <c r="AA26">
        <f t="shared" si="39"/>
        <v>6</v>
      </c>
      <c r="AB26">
        <f t="shared" si="39"/>
        <v>6</v>
      </c>
      <c r="AC26">
        <f t="shared" si="41"/>
        <v>6</v>
      </c>
      <c r="AD26">
        <f t="shared" si="41"/>
        <v>6</v>
      </c>
      <c r="AE26">
        <f t="shared" si="41"/>
        <v>6</v>
      </c>
      <c r="AF26">
        <f t="shared" si="41"/>
        <v>6</v>
      </c>
      <c r="AG26">
        <f t="shared" si="41"/>
        <v>6</v>
      </c>
      <c r="AH26">
        <f t="shared" si="41"/>
        <v>6</v>
      </c>
      <c r="AI26">
        <f t="shared" si="41"/>
        <v>6</v>
      </c>
      <c r="AJ26">
        <f t="shared" si="41"/>
        <v>6</v>
      </c>
      <c r="AK26">
        <f t="shared" si="41"/>
        <v>6</v>
      </c>
      <c r="AL26">
        <f t="shared" si="41"/>
        <v>6</v>
      </c>
      <c r="AM26">
        <f t="shared" si="41"/>
        <v>6</v>
      </c>
      <c r="AN26">
        <f t="shared" si="41"/>
        <v>6</v>
      </c>
      <c r="AO26">
        <f t="shared" si="41"/>
        <v>6</v>
      </c>
      <c r="AP26">
        <f t="shared" si="41"/>
        <v>6</v>
      </c>
      <c r="AQ26">
        <f t="shared" si="41"/>
        <v>6</v>
      </c>
      <c r="AR26">
        <f t="shared" si="41"/>
        <v>6</v>
      </c>
      <c r="AS26">
        <f t="shared" si="40"/>
        <v>6</v>
      </c>
      <c r="AT26">
        <f t="shared" si="40"/>
        <v>6</v>
      </c>
      <c r="AU26">
        <f t="shared" si="40"/>
        <v>6</v>
      </c>
      <c r="AV26">
        <f t="shared" si="40"/>
        <v>6</v>
      </c>
      <c r="AW26">
        <f t="shared" si="40"/>
        <v>6</v>
      </c>
      <c r="AX26">
        <f t="shared" si="40"/>
        <v>6</v>
      </c>
      <c r="BB26" s="28">
        <f t="shared" si="23"/>
        <v>2</v>
      </c>
      <c r="BC26" s="28">
        <f t="shared" si="24"/>
        <v>6</v>
      </c>
      <c r="BD26" s="28">
        <f t="shared" si="25"/>
        <v>0</v>
      </c>
      <c r="BE26" s="28">
        <f t="shared" si="26"/>
        <v>0</v>
      </c>
      <c r="BF26" s="28">
        <f t="shared" si="27"/>
        <v>0</v>
      </c>
      <c r="BG26" s="28">
        <f t="shared" si="28"/>
        <v>0</v>
      </c>
      <c r="BH26" s="28">
        <f t="shared" si="29"/>
        <v>0</v>
      </c>
      <c r="BI26" s="28">
        <f t="shared" si="30"/>
        <v>0</v>
      </c>
      <c r="BJ26" s="28">
        <f t="shared" si="31"/>
        <v>0</v>
      </c>
      <c r="BK26" s="28">
        <f t="shared" si="32"/>
        <v>0</v>
      </c>
      <c r="BL26" s="28">
        <f t="shared" si="11"/>
        <v>0</v>
      </c>
      <c r="BM26" s="28">
        <f t="shared" si="12"/>
        <v>0</v>
      </c>
      <c r="BN26">
        <f t="shared" si="38"/>
        <v>0</v>
      </c>
      <c r="BO26">
        <f t="shared" si="38"/>
        <v>0</v>
      </c>
      <c r="BP26">
        <f t="shared" si="38"/>
        <v>0</v>
      </c>
      <c r="BQ26">
        <f t="shared" si="4"/>
        <v>0</v>
      </c>
      <c r="BR26">
        <f t="shared" si="5"/>
        <v>0</v>
      </c>
      <c r="BS26">
        <f t="shared" si="6"/>
        <v>0</v>
      </c>
      <c r="BT26">
        <f t="shared" si="13"/>
        <v>0</v>
      </c>
      <c r="BU26">
        <f t="shared" si="14"/>
        <v>0</v>
      </c>
      <c r="BV26">
        <f t="shared" si="15"/>
        <v>0</v>
      </c>
      <c r="BW26">
        <f t="shared" si="16"/>
        <v>0</v>
      </c>
      <c r="BX26">
        <f t="shared" si="7"/>
        <v>0</v>
      </c>
      <c r="BY26">
        <f t="shared" si="8"/>
        <v>0</v>
      </c>
      <c r="BZ26">
        <f t="shared" si="17"/>
        <v>0</v>
      </c>
      <c r="CA26">
        <f t="shared" si="18"/>
        <v>0</v>
      </c>
      <c r="CB26">
        <f t="shared" si="19"/>
        <v>0</v>
      </c>
      <c r="CC26">
        <f t="shared" si="20"/>
        <v>0</v>
      </c>
      <c r="CD26">
        <f t="shared" si="21"/>
        <v>0</v>
      </c>
      <c r="CE26">
        <f t="shared" si="22"/>
        <v>0</v>
      </c>
    </row>
    <row r="27" spans="1:83" x14ac:dyDescent="0.35">
      <c r="A27">
        <f>Database!A27</f>
        <v>26</v>
      </c>
      <c r="B27" s="20">
        <f>Database!E27</f>
        <v>45704</v>
      </c>
      <c r="C27">
        <f>IF(Database!G27="cansl",0,Database!K27)</f>
        <v>1</v>
      </c>
      <c r="D27">
        <f>Database!D27-Database!C27</f>
        <v>7</v>
      </c>
      <c r="F27">
        <f>Database!L27</f>
        <v>2</v>
      </c>
      <c r="G27" t="str">
        <f>Database!F27</f>
        <v>DK</v>
      </c>
      <c r="K27">
        <f t="shared" si="36"/>
        <v>0</v>
      </c>
      <c r="L27">
        <f t="shared" si="37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7</v>
      </c>
      <c r="S27">
        <f t="shared" si="39"/>
        <v>7</v>
      </c>
      <c r="T27">
        <f t="shared" si="39"/>
        <v>7</v>
      </c>
      <c r="U27">
        <f t="shared" si="39"/>
        <v>7</v>
      </c>
      <c r="V27">
        <f t="shared" si="39"/>
        <v>7</v>
      </c>
      <c r="W27">
        <f t="shared" si="39"/>
        <v>7</v>
      </c>
      <c r="X27">
        <f t="shared" si="39"/>
        <v>7</v>
      </c>
      <c r="Y27">
        <f t="shared" si="39"/>
        <v>7</v>
      </c>
      <c r="Z27">
        <f t="shared" si="39"/>
        <v>7</v>
      </c>
      <c r="AA27">
        <f t="shared" si="39"/>
        <v>7</v>
      </c>
      <c r="AB27">
        <f t="shared" si="39"/>
        <v>7</v>
      </c>
      <c r="AC27">
        <f t="shared" si="41"/>
        <v>7</v>
      </c>
      <c r="AD27">
        <f t="shared" si="41"/>
        <v>7</v>
      </c>
      <c r="AE27">
        <f t="shared" si="41"/>
        <v>7</v>
      </c>
      <c r="AF27">
        <f t="shared" si="41"/>
        <v>7</v>
      </c>
      <c r="AG27">
        <f t="shared" si="41"/>
        <v>7</v>
      </c>
      <c r="AH27">
        <f t="shared" si="41"/>
        <v>7</v>
      </c>
      <c r="AI27">
        <f t="shared" si="41"/>
        <v>7</v>
      </c>
      <c r="AJ27">
        <f t="shared" si="41"/>
        <v>7</v>
      </c>
      <c r="AK27">
        <f t="shared" si="41"/>
        <v>7</v>
      </c>
      <c r="AL27">
        <f t="shared" si="41"/>
        <v>7</v>
      </c>
      <c r="AM27">
        <f t="shared" si="41"/>
        <v>7</v>
      </c>
      <c r="AN27">
        <f t="shared" si="41"/>
        <v>7</v>
      </c>
      <c r="AO27">
        <f t="shared" si="41"/>
        <v>7</v>
      </c>
      <c r="AP27">
        <f t="shared" si="41"/>
        <v>7</v>
      </c>
      <c r="AQ27">
        <f t="shared" si="41"/>
        <v>7</v>
      </c>
      <c r="AR27">
        <f t="shared" si="41"/>
        <v>7</v>
      </c>
      <c r="AS27">
        <f t="shared" si="40"/>
        <v>7</v>
      </c>
      <c r="AT27">
        <f t="shared" si="40"/>
        <v>7</v>
      </c>
      <c r="AU27">
        <f t="shared" si="40"/>
        <v>7</v>
      </c>
      <c r="AV27">
        <f t="shared" si="40"/>
        <v>7</v>
      </c>
      <c r="AW27">
        <f t="shared" si="40"/>
        <v>7</v>
      </c>
      <c r="AX27">
        <f t="shared" si="40"/>
        <v>7</v>
      </c>
      <c r="BB27" s="28">
        <f t="shared" si="23"/>
        <v>2</v>
      </c>
      <c r="BC27" s="28">
        <f t="shared" si="24"/>
        <v>7</v>
      </c>
      <c r="BD27" s="28">
        <f t="shared" si="25"/>
        <v>0</v>
      </c>
      <c r="BE27" s="28">
        <f t="shared" si="26"/>
        <v>0</v>
      </c>
      <c r="BF27" s="28">
        <f t="shared" si="27"/>
        <v>0</v>
      </c>
      <c r="BG27" s="28">
        <f t="shared" si="28"/>
        <v>0</v>
      </c>
      <c r="BH27" s="28">
        <f t="shared" si="29"/>
        <v>0</v>
      </c>
      <c r="BI27" s="28">
        <f t="shared" si="30"/>
        <v>0</v>
      </c>
      <c r="BJ27" s="28">
        <f t="shared" si="31"/>
        <v>0</v>
      </c>
      <c r="BK27" s="28">
        <f t="shared" si="32"/>
        <v>0</v>
      </c>
      <c r="BL27" s="28">
        <f t="shared" si="11"/>
        <v>0</v>
      </c>
      <c r="BM27" s="28">
        <f t="shared" si="12"/>
        <v>0</v>
      </c>
      <c r="BN27">
        <f t="shared" si="38"/>
        <v>0</v>
      </c>
      <c r="BO27">
        <f t="shared" si="38"/>
        <v>0</v>
      </c>
      <c r="BP27">
        <f t="shared" si="38"/>
        <v>0</v>
      </c>
      <c r="BQ27">
        <f t="shared" si="4"/>
        <v>0</v>
      </c>
      <c r="BR27">
        <f t="shared" si="5"/>
        <v>0</v>
      </c>
      <c r="BS27">
        <f t="shared" si="6"/>
        <v>0</v>
      </c>
      <c r="BT27">
        <f t="shared" si="13"/>
        <v>0</v>
      </c>
      <c r="BU27">
        <f t="shared" si="14"/>
        <v>0</v>
      </c>
      <c r="BV27">
        <f t="shared" si="15"/>
        <v>0</v>
      </c>
      <c r="BW27">
        <f t="shared" si="16"/>
        <v>0</v>
      </c>
      <c r="BX27">
        <f t="shared" si="7"/>
        <v>0</v>
      </c>
      <c r="BY27">
        <f t="shared" si="8"/>
        <v>0</v>
      </c>
      <c r="BZ27">
        <f t="shared" si="17"/>
        <v>0</v>
      </c>
      <c r="CA27">
        <f t="shared" si="18"/>
        <v>0</v>
      </c>
      <c r="CB27">
        <f t="shared" si="19"/>
        <v>0</v>
      </c>
      <c r="CC27">
        <f t="shared" si="20"/>
        <v>0</v>
      </c>
      <c r="CD27">
        <f t="shared" si="21"/>
        <v>0</v>
      </c>
      <c r="CE27">
        <f t="shared" si="22"/>
        <v>0</v>
      </c>
    </row>
    <row r="28" spans="1:83" x14ac:dyDescent="0.35">
      <c r="A28">
        <f>Database!A28</f>
        <v>27</v>
      </c>
      <c r="B28" s="20">
        <f>Database!E28</f>
        <v>45656</v>
      </c>
      <c r="C28">
        <f>IF(Database!G28="cansl",0,Database!K28)</f>
        <v>1</v>
      </c>
      <c r="D28">
        <f>Database!D28-Database!C28</f>
        <v>7</v>
      </c>
      <c r="F28">
        <f>Database!L28</f>
        <v>2</v>
      </c>
      <c r="G28" t="str">
        <f>Database!F28</f>
        <v>DK</v>
      </c>
      <c r="K28">
        <f t="shared" si="36"/>
        <v>7</v>
      </c>
      <c r="L28">
        <f t="shared" si="37"/>
        <v>7</v>
      </c>
      <c r="M28">
        <f t="shared" si="39"/>
        <v>7</v>
      </c>
      <c r="N28">
        <f t="shared" si="39"/>
        <v>7</v>
      </c>
      <c r="O28">
        <f t="shared" si="39"/>
        <v>7</v>
      </c>
      <c r="P28">
        <f t="shared" si="39"/>
        <v>7</v>
      </c>
      <c r="Q28">
        <f t="shared" si="39"/>
        <v>7</v>
      </c>
      <c r="R28">
        <f t="shared" si="39"/>
        <v>7</v>
      </c>
      <c r="S28">
        <f t="shared" si="39"/>
        <v>7</v>
      </c>
      <c r="T28">
        <f t="shared" si="39"/>
        <v>7</v>
      </c>
      <c r="U28">
        <f t="shared" si="39"/>
        <v>7</v>
      </c>
      <c r="V28">
        <f t="shared" si="39"/>
        <v>7</v>
      </c>
      <c r="W28">
        <f t="shared" si="39"/>
        <v>7</v>
      </c>
      <c r="X28">
        <f t="shared" si="39"/>
        <v>7</v>
      </c>
      <c r="Y28">
        <f t="shared" si="39"/>
        <v>7</v>
      </c>
      <c r="Z28">
        <f t="shared" si="39"/>
        <v>7</v>
      </c>
      <c r="AA28">
        <f t="shared" si="39"/>
        <v>7</v>
      </c>
      <c r="AB28">
        <f t="shared" si="39"/>
        <v>7</v>
      </c>
      <c r="AC28">
        <f t="shared" si="41"/>
        <v>7</v>
      </c>
      <c r="AD28">
        <f t="shared" si="41"/>
        <v>7</v>
      </c>
      <c r="AE28">
        <f t="shared" si="41"/>
        <v>7</v>
      </c>
      <c r="AF28">
        <f t="shared" si="41"/>
        <v>7</v>
      </c>
      <c r="AG28">
        <f t="shared" si="41"/>
        <v>7</v>
      </c>
      <c r="AH28">
        <f t="shared" si="41"/>
        <v>7</v>
      </c>
      <c r="AI28">
        <f t="shared" si="41"/>
        <v>7</v>
      </c>
      <c r="AJ28">
        <f t="shared" si="41"/>
        <v>7</v>
      </c>
      <c r="AK28">
        <f t="shared" si="41"/>
        <v>7</v>
      </c>
      <c r="AL28">
        <f t="shared" si="41"/>
        <v>7</v>
      </c>
      <c r="AM28">
        <f t="shared" si="41"/>
        <v>7</v>
      </c>
      <c r="AN28">
        <f t="shared" si="41"/>
        <v>7</v>
      </c>
      <c r="AO28">
        <f t="shared" si="41"/>
        <v>7</v>
      </c>
      <c r="AP28">
        <f t="shared" si="41"/>
        <v>7</v>
      </c>
      <c r="AQ28">
        <f t="shared" si="41"/>
        <v>7</v>
      </c>
      <c r="AR28">
        <f t="shared" si="41"/>
        <v>7</v>
      </c>
      <c r="AS28">
        <f t="shared" si="40"/>
        <v>7</v>
      </c>
      <c r="AT28">
        <f t="shared" si="40"/>
        <v>7</v>
      </c>
      <c r="AU28">
        <f t="shared" si="40"/>
        <v>7</v>
      </c>
      <c r="AV28">
        <f t="shared" si="40"/>
        <v>7</v>
      </c>
      <c r="AW28">
        <f t="shared" si="40"/>
        <v>7</v>
      </c>
      <c r="AX28">
        <f t="shared" si="40"/>
        <v>7</v>
      </c>
      <c r="BB28" s="28">
        <f t="shared" si="23"/>
        <v>2</v>
      </c>
      <c r="BC28" s="28">
        <f t="shared" si="24"/>
        <v>7</v>
      </c>
      <c r="BD28" s="28">
        <f t="shared" si="25"/>
        <v>0</v>
      </c>
      <c r="BE28" s="28">
        <f t="shared" si="26"/>
        <v>0</v>
      </c>
      <c r="BF28" s="28">
        <f t="shared" si="27"/>
        <v>0</v>
      </c>
      <c r="BG28" s="28">
        <f t="shared" si="28"/>
        <v>0</v>
      </c>
      <c r="BH28" s="28">
        <f t="shared" si="29"/>
        <v>0</v>
      </c>
      <c r="BI28" s="28">
        <f t="shared" si="30"/>
        <v>0</v>
      </c>
      <c r="BJ28" s="28">
        <f t="shared" si="31"/>
        <v>0</v>
      </c>
      <c r="BK28" s="28">
        <f t="shared" si="32"/>
        <v>0</v>
      </c>
      <c r="BL28" s="28">
        <f t="shared" si="11"/>
        <v>0</v>
      </c>
      <c r="BM28" s="28">
        <f t="shared" si="12"/>
        <v>0</v>
      </c>
      <c r="BN28">
        <f t="shared" si="38"/>
        <v>0</v>
      </c>
      <c r="BO28">
        <f t="shared" si="38"/>
        <v>0</v>
      </c>
      <c r="BP28">
        <f t="shared" si="38"/>
        <v>0</v>
      </c>
      <c r="BQ28">
        <f t="shared" si="4"/>
        <v>0</v>
      </c>
      <c r="BR28">
        <f t="shared" si="5"/>
        <v>0</v>
      </c>
      <c r="BS28">
        <f t="shared" si="6"/>
        <v>0</v>
      </c>
      <c r="BT28">
        <f t="shared" si="13"/>
        <v>0</v>
      </c>
      <c r="BU28">
        <f t="shared" si="14"/>
        <v>0</v>
      </c>
      <c r="BV28">
        <f t="shared" si="15"/>
        <v>0</v>
      </c>
      <c r="BW28">
        <f t="shared" si="16"/>
        <v>0</v>
      </c>
      <c r="BX28">
        <f t="shared" si="7"/>
        <v>0</v>
      </c>
      <c r="BY28">
        <f t="shared" si="8"/>
        <v>0</v>
      </c>
      <c r="BZ28">
        <f t="shared" si="17"/>
        <v>0</v>
      </c>
      <c r="CA28">
        <f t="shared" si="18"/>
        <v>0</v>
      </c>
      <c r="CB28">
        <f t="shared" si="19"/>
        <v>0</v>
      </c>
      <c r="CC28">
        <f t="shared" si="20"/>
        <v>0</v>
      </c>
      <c r="CD28">
        <f t="shared" si="21"/>
        <v>0</v>
      </c>
      <c r="CE28">
        <f t="shared" si="22"/>
        <v>0</v>
      </c>
    </row>
    <row r="29" spans="1:83" x14ac:dyDescent="0.35">
      <c r="A29">
        <f>Database!A29</f>
        <v>28</v>
      </c>
      <c r="B29" s="20">
        <f>Database!E29</f>
        <v>45659</v>
      </c>
      <c r="C29">
        <f>IF(Database!G29="cansl",0,Database!K29)</f>
        <v>1</v>
      </c>
      <c r="D29">
        <f>Database!D29-Database!C29</f>
        <v>4</v>
      </c>
      <c r="F29">
        <f>Database!L29</f>
        <v>2</v>
      </c>
      <c r="G29" t="str">
        <f>Database!F29</f>
        <v>DK</v>
      </c>
      <c r="K29">
        <f t="shared" si="36"/>
        <v>0</v>
      </c>
      <c r="L29">
        <f t="shared" si="37"/>
        <v>4</v>
      </c>
      <c r="M29">
        <f t="shared" si="39"/>
        <v>4</v>
      </c>
      <c r="N29">
        <f t="shared" si="39"/>
        <v>4</v>
      </c>
      <c r="O29">
        <f t="shared" si="39"/>
        <v>4</v>
      </c>
      <c r="P29">
        <f t="shared" si="39"/>
        <v>4</v>
      </c>
      <c r="Q29">
        <f t="shared" si="39"/>
        <v>4</v>
      </c>
      <c r="R29">
        <f t="shared" si="39"/>
        <v>4</v>
      </c>
      <c r="S29">
        <f t="shared" si="39"/>
        <v>4</v>
      </c>
      <c r="T29">
        <f t="shared" si="39"/>
        <v>4</v>
      </c>
      <c r="U29">
        <f t="shared" si="39"/>
        <v>4</v>
      </c>
      <c r="V29">
        <f t="shared" si="39"/>
        <v>4</v>
      </c>
      <c r="W29">
        <f t="shared" si="39"/>
        <v>4</v>
      </c>
      <c r="X29">
        <f t="shared" si="39"/>
        <v>4</v>
      </c>
      <c r="Y29">
        <f t="shared" si="39"/>
        <v>4</v>
      </c>
      <c r="Z29">
        <f t="shared" si="39"/>
        <v>4</v>
      </c>
      <c r="AA29">
        <f t="shared" si="39"/>
        <v>4</v>
      </c>
      <c r="AB29">
        <f t="shared" si="39"/>
        <v>4</v>
      </c>
      <c r="AC29">
        <f t="shared" si="41"/>
        <v>4</v>
      </c>
      <c r="AD29">
        <f t="shared" si="41"/>
        <v>4</v>
      </c>
      <c r="AE29">
        <f t="shared" si="41"/>
        <v>4</v>
      </c>
      <c r="AF29">
        <f t="shared" si="41"/>
        <v>4</v>
      </c>
      <c r="AG29">
        <f t="shared" si="41"/>
        <v>4</v>
      </c>
      <c r="AH29">
        <f t="shared" si="41"/>
        <v>4</v>
      </c>
      <c r="AI29">
        <f t="shared" si="41"/>
        <v>4</v>
      </c>
      <c r="AJ29">
        <f t="shared" si="41"/>
        <v>4</v>
      </c>
      <c r="AK29">
        <f t="shared" si="41"/>
        <v>4</v>
      </c>
      <c r="AL29">
        <f t="shared" si="41"/>
        <v>4</v>
      </c>
      <c r="AM29">
        <f t="shared" si="41"/>
        <v>4</v>
      </c>
      <c r="AN29">
        <f t="shared" si="41"/>
        <v>4</v>
      </c>
      <c r="AO29">
        <f t="shared" si="41"/>
        <v>4</v>
      </c>
      <c r="AP29">
        <f t="shared" si="41"/>
        <v>4</v>
      </c>
      <c r="AQ29">
        <f t="shared" si="41"/>
        <v>4</v>
      </c>
      <c r="AR29">
        <f t="shared" si="41"/>
        <v>4</v>
      </c>
      <c r="AS29">
        <f t="shared" si="40"/>
        <v>4</v>
      </c>
      <c r="AT29">
        <f t="shared" si="40"/>
        <v>4</v>
      </c>
      <c r="AU29">
        <f t="shared" si="40"/>
        <v>4</v>
      </c>
      <c r="AV29">
        <f t="shared" si="40"/>
        <v>4</v>
      </c>
      <c r="AW29">
        <f t="shared" si="40"/>
        <v>4</v>
      </c>
      <c r="AX29">
        <f t="shared" si="40"/>
        <v>4</v>
      </c>
      <c r="BB29" s="28">
        <f t="shared" si="23"/>
        <v>2</v>
      </c>
      <c r="BC29" s="28">
        <f t="shared" si="24"/>
        <v>4</v>
      </c>
      <c r="BD29" s="28">
        <f t="shared" si="25"/>
        <v>0</v>
      </c>
      <c r="BE29" s="28">
        <f t="shared" si="26"/>
        <v>0</v>
      </c>
      <c r="BF29" s="28">
        <f t="shared" si="27"/>
        <v>0</v>
      </c>
      <c r="BG29" s="28">
        <f t="shared" si="28"/>
        <v>0</v>
      </c>
      <c r="BH29" s="28">
        <f t="shared" si="29"/>
        <v>0</v>
      </c>
      <c r="BI29" s="28">
        <f t="shared" si="30"/>
        <v>0</v>
      </c>
      <c r="BJ29" s="28">
        <f t="shared" si="31"/>
        <v>0</v>
      </c>
      <c r="BK29" s="28">
        <f t="shared" si="32"/>
        <v>0</v>
      </c>
      <c r="BL29" s="28">
        <f t="shared" si="11"/>
        <v>0</v>
      </c>
      <c r="BM29" s="28">
        <f t="shared" si="12"/>
        <v>0</v>
      </c>
      <c r="BN29">
        <f t="shared" si="38"/>
        <v>0</v>
      </c>
      <c r="BO29">
        <f t="shared" si="38"/>
        <v>0</v>
      </c>
      <c r="BP29">
        <f t="shared" si="38"/>
        <v>0</v>
      </c>
      <c r="BQ29">
        <f t="shared" si="4"/>
        <v>0</v>
      </c>
      <c r="BR29">
        <f t="shared" si="5"/>
        <v>0</v>
      </c>
      <c r="BS29">
        <f t="shared" si="6"/>
        <v>0</v>
      </c>
      <c r="BT29">
        <f t="shared" si="13"/>
        <v>0</v>
      </c>
      <c r="BU29">
        <f t="shared" si="14"/>
        <v>0</v>
      </c>
      <c r="BV29">
        <f t="shared" si="15"/>
        <v>0</v>
      </c>
      <c r="BW29">
        <f t="shared" si="16"/>
        <v>0</v>
      </c>
      <c r="BX29">
        <f t="shared" si="7"/>
        <v>0</v>
      </c>
      <c r="BY29">
        <f t="shared" si="8"/>
        <v>0</v>
      </c>
      <c r="BZ29">
        <f t="shared" si="17"/>
        <v>0</v>
      </c>
      <c r="CA29">
        <f t="shared" si="18"/>
        <v>0</v>
      </c>
      <c r="CB29">
        <f t="shared" si="19"/>
        <v>0</v>
      </c>
      <c r="CC29">
        <f t="shared" si="20"/>
        <v>0</v>
      </c>
      <c r="CD29">
        <f t="shared" si="21"/>
        <v>0</v>
      </c>
      <c r="CE29">
        <f t="shared" si="22"/>
        <v>0</v>
      </c>
    </row>
    <row r="30" spans="1:83" x14ac:dyDescent="0.35">
      <c r="A30">
        <f>Database!A30</f>
        <v>29</v>
      </c>
      <c r="B30" s="20">
        <f>Database!E30</f>
        <v>45659</v>
      </c>
      <c r="C30">
        <f>IF(Database!G30="cansl",0,Database!K30)</f>
        <v>1</v>
      </c>
      <c r="D30">
        <f>Database!D30-Database!C30</f>
        <v>6</v>
      </c>
      <c r="F30">
        <f>Database!L30</f>
        <v>2</v>
      </c>
      <c r="G30" t="str">
        <f>Database!F30</f>
        <v>S</v>
      </c>
      <c r="K30">
        <f t="shared" si="36"/>
        <v>0</v>
      </c>
      <c r="L30">
        <f t="shared" si="37"/>
        <v>6</v>
      </c>
      <c r="M30">
        <f t="shared" si="39"/>
        <v>6</v>
      </c>
      <c r="N30">
        <f t="shared" si="39"/>
        <v>6</v>
      </c>
      <c r="O30">
        <f t="shared" si="39"/>
        <v>6</v>
      </c>
      <c r="P30">
        <f t="shared" si="39"/>
        <v>6</v>
      </c>
      <c r="Q30">
        <f t="shared" si="39"/>
        <v>6</v>
      </c>
      <c r="R30">
        <f t="shared" si="39"/>
        <v>6</v>
      </c>
      <c r="S30">
        <f t="shared" si="39"/>
        <v>6</v>
      </c>
      <c r="T30">
        <f t="shared" si="39"/>
        <v>6</v>
      </c>
      <c r="U30">
        <f t="shared" si="39"/>
        <v>6</v>
      </c>
      <c r="V30">
        <f t="shared" si="39"/>
        <v>6</v>
      </c>
      <c r="W30">
        <f t="shared" si="39"/>
        <v>6</v>
      </c>
      <c r="X30">
        <f t="shared" si="39"/>
        <v>6</v>
      </c>
      <c r="Y30">
        <f t="shared" si="39"/>
        <v>6</v>
      </c>
      <c r="Z30">
        <f t="shared" si="39"/>
        <v>6</v>
      </c>
      <c r="AA30">
        <f t="shared" si="39"/>
        <v>6</v>
      </c>
      <c r="AB30">
        <f t="shared" si="39"/>
        <v>6</v>
      </c>
      <c r="AC30">
        <f t="shared" si="41"/>
        <v>6</v>
      </c>
      <c r="AD30">
        <f t="shared" si="41"/>
        <v>6</v>
      </c>
      <c r="AE30">
        <f t="shared" si="41"/>
        <v>6</v>
      </c>
      <c r="AF30">
        <f t="shared" si="41"/>
        <v>6</v>
      </c>
      <c r="AG30">
        <f t="shared" si="41"/>
        <v>6</v>
      </c>
      <c r="AH30">
        <f t="shared" si="41"/>
        <v>6</v>
      </c>
      <c r="AI30">
        <f t="shared" si="41"/>
        <v>6</v>
      </c>
      <c r="AJ30">
        <f t="shared" si="41"/>
        <v>6</v>
      </c>
      <c r="AK30">
        <f t="shared" si="41"/>
        <v>6</v>
      </c>
      <c r="AL30">
        <f t="shared" si="41"/>
        <v>6</v>
      </c>
      <c r="AM30">
        <f t="shared" si="41"/>
        <v>6</v>
      </c>
      <c r="AN30">
        <f t="shared" si="41"/>
        <v>6</v>
      </c>
      <c r="AO30">
        <f t="shared" si="41"/>
        <v>6</v>
      </c>
      <c r="AP30">
        <f t="shared" si="41"/>
        <v>6</v>
      </c>
      <c r="AQ30">
        <f t="shared" si="41"/>
        <v>6</v>
      </c>
      <c r="AR30">
        <f t="shared" si="41"/>
        <v>6</v>
      </c>
      <c r="AS30">
        <f t="shared" si="40"/>
        <v>6</v>
      </c>
      <c r="AT30">
        <f t="shared" si="40"/>
        <v>6</v>
      </c>
      <c r="AU30">
        <f t="shared" si="40"/>
        <v>6</v>
      </c>
      <c r="AV30">
        <f t="shared" si="40"/>
        <v>6</v>
      </c>
      <c r="AW30">
        <f t="shared" si="40"/>
        <v>6</v>
      </c>
      <c r="AX30">
        <f t="shared" si="40"/>
        <v>6</v>
      </c>
      <c r="BB30" s="28">
        <f t="shared" si="23"/>
        <v>0</v>
      </c>
      <c r="BC30" s="28">
        <f t="shared" si="24"/>
        <v>0</v>
      </c>
      <c r="BD30" s="28">
        <f t="shared" si="25"/>
        <v>2</v>
      </c>
      <c r="BE30" s="28">
        <f t="shared" si="26"/>
        <v>6</v>
      </c>
      <c r="BF30" s="28">
        <f t="shared" si="27"/>
        <v>0</v>
      </c>
      <c r="BG30" s="28">
        <f t="shared" si="28"/>
        <v>0</v>
      </c>
      <c r="BH30" s="28">
        <f t="shared" si="29"/>
        <v>0</v>
      </c>
      <c r="BI30" s="28">
        <f t="shared" si="30"/>
        <v>0</v>
      </c>
      <c r="BJ30" s="28">
        <f t="shared" si="31"/>
        <v>0</v>
      </c>
      <c r="BK30" s="28">
        <f t="shared" si="32"/>
        <v>0</v>
      </c>
      <c r="BL30" s="28">
        <f t="shared" si="11"/>
        <v>0</v>
      </c>
      <c r="BM30" s="28">
        <f t="shared" si="12"/>
        <v>0</v>
      </c>
      <c r="BN30">
        <f t="shared" si="38"/>
        <v>0</v>
      </c>
      <c r="BO30">
        <f t="shared" si="38"/>
        <v>0</v>
      </c>
      <c r="BP30">
        <f t="shared" si="38"/>
        <v>0</v>
      </c>
      <c r="BQ30">
        <f t="shared" si="4"/>
        <v>0</v>
      </c>
      <c r="BR30">
        <f t="shared" si="5"/>
        <v>0</v>
      </c>
      <c r="BS30">
        <f t="shared" si="6"/>
        <v>0</v>
      </c>
      <c r="BT30">
        <f t="shared" si="13"/>
        <v>0</v>
      </c>
      <c r="BU30">
        <f t="shared" si="14"/>
        <v>0</v>
      </c>
      <c r="BV30">
        <f t="shared" si="15"/>
        <v>0</v>
      </c>
      <c r="BW30">
        <f t="shared" si="16"/>
        <v>0</v>
      </c>
      <c r="BX30">
        <f t="shared" si="7"/>
        <v>0</v>
      </c>
      <c r="BY30">
        <f t="shared" si="8"/>
        <v>0</v>
      </c>
      <c r="BZ30">
        <f t="shared" si="17"/>
        <v>0</v>
      </c>
      <c r="CA30">
        <f t="shared" si="18"/>
        <v>0</v>
      </c>
      <c r="CB30">
        <f t="shared" si="19"/>
        <v>0</v>
      </c>
      <c r="CC30">
        <f t="shared" si="20"/>
        <v>0</v>
      </c>
      <c r="CD30">
        <f t="shared" si="21"/>
        <v>0</v>
      </c>
      <c r="CE30">
        <f t="shared" si="22"/>
        <v>0</v>
      </c>
    </row>
    <row r="31" spans="1:83" x14ac:dyDescent="0.35">
      <c r="A31">
        <f>Database!A31</f>
        <v>30</v>
      </c>
      <c r="B31" s="20">
        <f>Database!E31</f>
        <v>45659</v>
      </c>
      <c r="C31">
        <f>IF(Database!G31="cansl",0,Database!K31)</f>
        <v>0</v>
      </c>
      <c r="D31">
        <f>Database!D31-Database!C31</f>
        <v>10</v>
      </c>
      <c r="F31">
        <f>Database!L31</f>
        <v>0</v>
      </c>
      <c r="G31" t="str">
        <f>Database!F31</f>
        <v>D</v>
      </c>
      <c r="K31">
        <f t="shared" si="36"/>
        <v>0</v>
      </c>
      <c r="L31">
        <f t="shared" si="37"/>
        <v>0</v>
      </c>
      <c r="M31">
        <f t="shared" si="39"/>
        <v>0</v>
      </c>
      <c r="N31">
        <f t="shared" si="39"/>
        <v>0</v>
      </c>
      <c r="O31">
        <f t="shared" si="39"/>
        <v>0</v>
      </c>
      <c r="P31">
        <f t="shared" si="39"/>
        <v>0</v>
      </c>
      <c r="Q31">
        <f t="shared" si="39"/>
        <v>0</v>
      </c>
      <c r="R31">
        <f t="shared" si="39"/>
        <v>0</v>
      </c>
      <c r="S31">
        <f t="shared" si="39"/>
        <v>0</v>
      </c>
      <c r="T31">
        <f t="shared" si="39"/>
        <v>0</v>
      </c>
      <c r="U31">
        <f t="shared" si="39"/>
        <v>0</v>
      </c>
      <c r="V31">
        <f t="shared" si="39"/>
        <v>0</v>
      </c>
      <c r="W31">
        <f t="shared" si="39"/>
        <v>0</v>
      </c>
      <c r="X31">
        <f t="shared" si="39"/>
        <v>0</v>
      </c>
      <c r="Y31">
        <f t="shared" si="39"/>
        <v>0</v>
      </c>
      <c r="Z31">
        <f t="shared" si="39"/>
        <v>0</v>
      </c>
      <c r="AA31">
        <f t="shared" si="39"/>
        <v>0</v>
      </c>
      <c r="AB31">
        <f t="shared" si="39"/>
        <v>0</v>
      </c>
      <c r="AC31">
        <f t="shared" si="41"/>
        <v>0</v>
      </c>
      <c r="AD31">
        <f t="shared" si="41"/>
        <v>0</v>
      </c>
      <c r="AE31">
        <f t="shared" si="41"/>
        <v>0</v>
      </c>
      <c r="AF31">
        <f t="shared" si="41"/>
        <v>0</v>
      </c>
      <c r="AG31">
        <f t="shared" si="41"/>
        <v>0</v>
      </c>
      <c r="AH31">
        <f t="shared" si="41"/>
        <v>0</v>
      </c>
      <c r="AI31">
        <f t="shared" si="41"/>
        <v>0</v>
      </c>
      <c r="AJ31">
        <f t="shared" si="41"/>
        <v>0</v>
      </c>
      <c r="AK31">
        <f t="shared" si="41"/>
        <v>0</v>
      </c>
      <c r="AL31">
        <f t="shared" si="41"/>
        <v>0</v>
      </c>
      <c r="AM31">
        <f t="shared" si="41"/>
        <v>0</v>
      </c>
      <c r="AN31">
        <f t="shared" si="41"/>
        <v>0</v>
      </c>
      <c r="AO31">
        <f t="shared" si="41"/>
        <v>0</v>
      </c>
      <c r="AP31">
        <f t="shared" si="41"/>
        <v>0</v>
      </c>
      <c r="AQ31">
        <f t="shared" si="41"/>
        <v>0</v>
      </c>
      <c r="AR31">
        <f t="shared" si="41"/>
        <v>0</v>
      </c>
      <c r="AS31">
        <f t="shared" si="40"/>
        <v>0</v>
      </c>
      <c r="AT31">
        <f t="shared" si="40"/>
        <v>0</v>
      </c>
      <c r="AU31">
        <f t="shared" si="40"/>
        <v>0</v>
      </c>
      <c r="AV31">
        <f t="shared" si="40"/>
        <v>0</v>
      </c>
      <c r="AW31">
        <f t="shared" si="40"/>
        <v>0</v>
      </c>
      <c r="AX31">
        <f t="shared" si="40"/>
        <v>0</v>
      </c>
      <c r="BB31" s="28">
        <f t="shared" si="23"/>
        <v>0</v>
      </c>
      <c r="BC31" s="28">
        <f t="shared" si="24"/>
        <v>0</v>
      </c>
      <c r="BD31" s="28">
        <f t="shared" si="25"/>
        <v>0</v>
      </c>
      <c r="BE31" s="28">
        <f t="shared" si="26"/>
        <v>0</v>
      </c>
      <c r="BF31" s="28">
        <f t="shared" si="27"/>
        <v>0</v>
      </c>
      <c r="BG31" s="28">
        <f t="shared" si="28"/>
        <v>0</v>
      </c>
      <c r="BH31" s="28">
        <f t="shared" si="29"/>
        <v>0</v>
      </c>
      <c r="BI31" s="28">
        <f t="shared" si="30"/>
        <v>10</v>
      </c>
      <c r="BJ31" s="28">
        <f t="shared" si="31"/>
        <v>0</v>
      </c>
      <c r="BK31" s="28">
        <f t="shared" si="32"/>
        <v>0</v>
      </c>
      <c r="BL31" s="28">
        <f t="shared" si="11"/>
        <v>0</v>
      </c>
      <c r="BM31" s="28">
        <f t="shared" si="12"/>
        <v>0</v>
      </c>
      <c r="BN31">
        <f t="shared" si="38"/>
        <v>0</v>
      </c>
      <c r="BO31">
        <f t="shared" si="38"/>
        <v>0</v>
      </c>
      <c r="BP31">
        <f t="shared" si="38"/>
        <v>0</v>
      </c>
      <c r="BQ31">
        <f t="shared" si="4"/>
        <v>0</v>
      </c>
      <c r="BR31">
        <f t="shared" si="5"/>
        <v>0</v>
      </c>
      <c r="BS31">
        <f t="shared" si="6"/>
        <v>0</v>
      </c>
      <c r="BT31">
        <f t="shared" si="13"/>
        <v>0</v>
      </c>
      <c r="BU31">
        <f t="shared" si="14"/>
        <v>0</v>
      </c>
      <c r="BV31">
        <f t="shared" si="15"/>
        <v>0</v>
      </c>
      <c r="BW31">
        <f t="shared" si="16"/>
        <v>0</v>
      </c>
      <c r="BX31">
        <f t="shared" si="7"/>
        <v>0</v>
      </c>
      <c r="BY31">
        <f t="shared" si="8"/>
        <v>0</v>
      </c>
      <c r="BZ31">
        <f t="shared" si="17"/>
        <v>0</v>
      </c>
      <c r="CA31">
        <f t="shared" si="18"/>
        <v>0</v>
      </c>
      <c r="CB31">
        <f t="shared" si="19"/>
        <v>0</v>
      </c>
      <c r="CC31">
        <f t="shared" si="20"/>
        <v>0</v>
      </c>
      <c r="CD31">
        <f t="shared" si="21"/>
        <v>0</v>
      </c>
      <c r="CE31">
        <f t="shared" si="22"/>
        <v>0</v>
      </c>
    </row>
    <row r="32" spans="1:83" x14ac:dyDescent="0.35">
      <c r="A32">
        <f>Database!A32</f>
        <v>31</v>
      </c>
      <c r="B32" s="20">
        <f>Database!E32</f>
        <v>45662</v>
      </c>
      <c r="C32">
        <f>IF(Database!G32="cansl",0,Database!K32)</f>
        <v>1</v>
      </c>
      <c r="D32">
        <f>Database!D32-Database!C32</f>
        <v>5</v>
      </c>
      <c r="F32">
        <f>Database!L32</f>
        <v>2</v>
      </c>
      <c r="G32" t="str">
        <f>Database!F32</f>
        <v>D</v>
      </c>
      <c r="K32">
        <f t="shared" si="36"/>
        <v>0</v>
      </c>
      <c r="L32">
        <f t="shared" si="37"/>
        <v>5</v>
      </c>
      <c r="M32">
        <f t="shared" si="39"/>
        <v>5</v>
      </c>
      <c r="N32">
        <f t="shared" si="39"/>
        <v>5</v>
      </c>
      <c r="O32">
        <f t="shared" si="39"/>
        <v>5</v>
      </c>
      <c r="P32">
        <f t="shared" si="39"/>
        <v>5</v>
      </c>
      <c r="Q32">
        <f t="shared" si="39"/>
        <v>5</v>
      </c>
      <c r="R32">
        <f t="shared" si="39"/>
        <v>5</v>
      </c>
      <c r="S32">
        <f t="shared" si="39"/>
        <v>5</v>
      </c>
      <c r="T32">
        <f t="shared" si="39"/>
        <v>5</v>
      </c>
      <c r="U32">
        <f t="shared" si="39"/>
        <v>5</v>
      </c>
      <c r="V32">
        <f t="shared" si="39"/>
        <v>5</v>
      </c>
      <c r="W32">
        <f t="shared" si="39"/>
        <v>5</v>
      </c>
      <c r="X32">
        <f t="shared" si="39"/>
        <v>5</v>
      </c>
      <c r="Y32">
        <f t="shared" si="39"/>
        <v>5</v>
      </c>
      <c r="Z32">
        <f t="shared" si="39"/>
        <v>5</v>
      </c>
      <c r="AA32">
        <f t="shared" si="39"/>
        <v>5</v>
      </c>
      <c r="AB32">
        <f t="shared" si="39"/>
        <v>5</v>
      </c>
      <c r="AC32">
        <f t="shared" si="41"/>
        <v>5</v>
      </c>
      <c r="AD32">
        <f t="shared" si="41"/>
        <v>5</v>
      </c>
      <c r="AE32">
        <f t="shared" si="41"/>
        <v>5</v>
      </c>
      <c r="AF32">
        <f t="shared" si="41"/>
        <v>5</v>
      </c>
      <c r="AG32">
        <f t="shared" si="41"/>
        <v>5</v>
      </c>
      <c r="AH32">
        <f t="shared" si="41"/>
        <v>5</v>
      </c>
      <c r="AI32">
        <f t="shared" si="41"/>
        <v>5</v>
      </c>
      <c r="AJ32">
        <f t="shared" si="41"/>
        <v>5</v>
      </c>
      <c r="AK32">
        <f t="shared" si="41"/>
        <v>5</v>
      </c>
      <c r="AL32">
        <f t="shared" si="41"/>
        <v>5</v>
      </c>
      <c r="AM32">
        <f t="shared" si="41"/>
        <v>5</v>
      </c>
      <c r="AN32">
        <f t="shared" si="41"/>
        <v>5</v>
      </c>
      <c r="AO32">
        <f t="shared" si="41"/>
        <v>5</v>
      </c>
      <c r="AP32">
        <f t="shared" si="41"/>
        <v>5</v>
      </c>
      <c r="AQ32">
        <f t="shared" si="41"/>
        <v>5</v>
      </c>
      <c r="AR32">
        <f t="shared" si="41"/>
        <v>5</v>
      </c>
      <c r="AS32">
        <f t="shared" si="40"/>
        <v>5</v>
      </c>
      <c r="AT32">
        <f t="shared" si="40"/>
        <v>5</v>
      </c>
      <c r="AU32">
        <f t="shared" si="40"/>
        <v>5</v>
      </c>
      <c r="AV32">
        <f t="shared" si="40"/>
        <v>5</v>
      </c>
      <c r="AW32">
        <f t="shared" si="40"/>
        <v>5</v>
      </c>
      <c r="AX32">
        <f t="shared" si="40"/>
        <v>5</v>
      </c>
      <c r="BB32" s="28">
        <f t="shared" si="23"/>
        <v>0</v>
      </c>
      <c r="BC32" s="28">
        <f t="shared" si="24"/>
        <v>0</v>
      </c>
      <c r="BD32" s="28">
        <f t="shared" si="25"/>
        <v>0</v>
      </c>
      <c r="BE32" s="28">
        <f t="shared" si="26"/>
        <v>0</v>
      </c>
      <c r="BF32" s="28">
        <f t="shared" si="27"/>
        <v>0</v>
      </c>
      <c r="BG32" s="28">
        <f t="shared" si="28"/>
        <v>0</v>
      </c>
      <c r="BH32" s="28">
        <f t="shared" si="29"/>
        <v>2</v>
      </c>
      <c r="BI32" s="28">
        <f t="shared" si="30"/>
        <v>5</v>
      </c>
      <c r="BJ32" s="28">
        <f t="shared" si="31"/>
        <v>0</v>
      </c>
      <c r="BK32" s="28">
        <f t="shared" si="32"/>
        <v>0</v>
      </c>
      <c r="BL32" s="28">
        <f t="shared" si="11"/>
        <v>0</v>
      </c>
      <c r="BM32" s="28">
        <f t="shared" si="12"/>
        <v>0</v>
      </c>
      <c r="BN32">
        <f t="shared" si="38"/>
        <v>0</v>
      </c>
      <c r="BO32">
        <f t="shared" si="38"/>
        <v>0</v>
      </c>
      <c r="BP32">
        <f t="shared" si="38"/>
        <v>0</v>
      </c>
      <c r="BQ32">
        <f t="shared" si="4"/>
        <v>0</v>
      </c>
      <c r="BR32">
        <f t="shared" si="5"/>
        <v>0</v>
      </c>
      <c r="BS32">
        <f t="shared" si="6"/>
        <v>0</v>
      </c>
      <c r="BT32">
        <f t="shared" si="13"/>
        <v>0</v>
      </c>
      <c r="BU32">
        <f t="shared" si="14"/>
        <v>0</v>
      </c>
      <c r="BV32">
        <f t="shared" si="15"/>
        <v>0</v>
      </c>
      <c r="BW32">
        <f t="shared" si="16"/>
        <v>0</v>
      </c>
      <c r="BX32">
        <f t="shared" si="7"/>
        <v>0</v>
      </c>
      <c r="BY32">
        <f t="shared" si="8"/>
        <v>0</v>
      </c>
      <c r="BZ32">
        <f t="shared" si="17"/>
        <v>0</v>
      </c>
      <c r="CA32">
        <f t="shared" si="18"/>
        <v>0</v>
      </c>
      <c r="CB32">
        <f t="shared" si="19"/>
        <v>0</v>
      </c>
      <c r="CC32">
        <f t="shared" si="20"/>
        <v>0</v>
      </c>
      <c r="CD32">
        <f t="shared" si="21"/>
        <v>0</v>
      </c>
      <c r="CE32">
        <f t="shared" si="22"/>
        <v>0</v>
      </c>
    </row>
    <row r="33" spans="1:83" x14ac:dyDescent="0.35">
      <c r="A33">
        <f>Database!A33</f>
        <v>32</v>
      </c>
      <c r="B33" s="20">
        <f>Database!E33</f>
        <v>45669</v>
      </c>
      <c r="C33">
        <f>IF(Database!G33="cansl",0,Database!K33)</f>
        <v>1</v>
      </c>
      <c r="D33">
        <f>Database!D33-Database!C33</f>
        <v>8</v>
      </c>
      <c r="F33">
        <f>Database!L33</f>
        <v>2</v>
      </c>
      <c r="G33" t="str">
        <f>Database!F33</f>
        <v>DK</v>
      </c>
      <c r="K33">
        <f t="shared" si="36"/>
        <v>0</v>
      </c>
      <c r="L33">
        <f t="shared" si="37"/>
        <v>0</v>
      </c>
      <c r="M33">
        <f t="shared" si="39"/>
        <v>8</v>
      </c>
      <c r="N33">
        <f t="shared" si="39"/>
        <v>8</v>
      </c>
      <c r="O33">
        <f t="shared" si="39"/>
        <v>8</v>
      </c>
      <c r="P33">
        <f t="shared" si="39"/>
        <v>8</v>
      </c>
      <c r="Q33">
        <f t="shared" si="39"/>
        <v>8</v>
      </c>
      <c r="R33">
        <f t="shared" si="39"/>
        <v>8</v>
      </c>
      <c r="S33">
        <f t="shared" si="39"/>
        <v>8</v>
      </c>
      <c r="T33">
        <f t="shared" si="39"/>
        <v>8</v>
      </c>
      <c r="U33">
        <f t="shared" si="39"/>
        <v>8</v>
      </c>
      <c r="V33">
        <f t="shared" si="39"/>
        <v>8</v>
      </c>
      <c r="W33">
        <f t="shared" si="39"/>
        <v>8</v>
      </c>
      <c r="X33">
        <f t="shared" si="39"/>
        <v>8</v>
      </c>
      <c r="Y33">
        <f t="shared" si="39"/>
        <v>8</v>
      </c>
      <c r="Z33">
        <f t="shared" si="39"/>
        <v>8</v>
      </c>
      <c r="AA33">
        <f t="shared" si="39"/>
        <v>8</v>
      </c>
      <c r="AB33">
        <f t="shared" si="39"/>
        <v>8</v>
      </c>
      <c r="AC33">
        <f t="shared" si="41"/>
        <v>8</v>
      </c>
      <c r="AD33">
        <f t="shared" si="41"/>
        <v>8</v>
      </c>
      <c r="AE33">
        <f t="shared" si="41"/>
        <v>8</v>
      </c>
      <c r="AF33">
        <f t="shared" si="41"/>
        <v>8</v>
      </c>
      <c r="AG33">
        <f t="shared" si="41"/>
        <v>8</v>
      </c>
      <c r="AH33">
        <f t="shared" si="41"/>
        <v>8</v>
      </c>
      <c r="AI33">
        <f t="shared" si="41"/>
        <v>8</v>
      </c>
      <c r="AJ33">
        <f t="shared" si="41"/>
        <v>8</v>
      </c>
      <c r="AK33">
        <f t="shared" si="41"/>
        <v>8</v>
      </c>
      <c r="AL33">
        <f t="shared" si="41"/>
        <v>8</v>
      </c>
      <c r="AM33">
        <f t="shared" si="41"/>
        <v>8</v>
      </c>
      <c r="AN33">
        <f t="shared" si="41"/>
        <v>8</v>
      </c>
      <c r="AO33">
        <f t="shared" si="41"/>
        <v>8</v>
      </c>
      <c r="AP33">
        <f t="shared" si="41"/>
        <v>8</v>
      </c>
      <c r="AQ33">
        <f t="shared" si="41"/>
        <v>8</v>
      </c>
      <c r="AR33">
        <f t="shared" si="41"/>
        <v>8</v>
      </c>
      <c r="AS33">
        <f t="shared" si="40"/>
        <v>8</v>
      </c>
      <c r="AT33">
        <f t="shared" si="40"/>
        <v>8</v>
      </c>
      <c r="AU33">
        <f t="shared" si="40"/>
        <v>8</v>
      </c>
      <c r="AV33">
        <f t="shared" si="40"/>
        <v>8</v>
      </c>
      <c r="AW33">
        <f t="shared" si="40"/>
        <v>8</v>
      </c>
      <c r="AX33">
        <f t="shared" si="40"/>
        <v>8</v>
      </c>
      <c r="BB33" s="28">
        <f t="shared" si="23"/>
        <v>2</v>
      </c>
      <c r="BC33" s="28">
        <f t="shared" si="24"/>
        <v>8</v>
      </c>
      <c r="BD33" s="28">
        <f t="shared" si="25"/>
        <v>0</v>
      </c>
      <c r="BE33" s="28">
        <f t="shared" si="26"/>
        <v>0</v>
      </c>
      <c r="BF33" s="28">
        <f t="shared" si="27"/>
        <v>0</v>
      </c>
      <c r="BG33" s="28">
        <f t="shared" si="28"/>
        <v>0</v>
      </c>
      <c r="BH33" s="28">
        <f t="shared" si="29"/>
        <v>0</v>
      </c>
      <c r="BI33" s="28">
        <f t="shared" si="30"/>
        <v>0</v>
      </c>
      <c r="BJ33" s="28">
        <f t="shared" si="31"/>
        <v>0</v>
      </c>
      <c r="BK33" s="28">
        <f t="shared" si="32"/>
        <v>0</v>
      </c>
      <c r="BL33" s="28">
        <f t="shared" si="11"/>
        <v>0</v>
      </c>
      <c r="BM33" s="28">
        <f t="shared" si="12"/>
        <v>0</v>
      </c>
      <c r="BN33">
        <f t="shared" si="38"/>
        <v>0</v>
      </c>
      <c r="BO33">
        <f t="shared" si="38"/>
        <v>0</v>
      </c>
      <c r="BP33">
        <f t="shared" si="38"/>
        <v>0</v>
      </c>
      <c r="BQ33">
        <f t="shared" si="4"/>
        <v>0</v>
      </c>
      <c r="BR33">
        <f t="shared" si="5"/>
        <v>0</v>
      </c>
      <c r="BS33">
        <f t="shared" si="6"/>
        <v>0</v>
      </c>
      <c r="BT33">
        <f t="shared" si="13"/>
        <v>0</v>
      </c>
      <c r="BU33">
        <f t="shared" si="14"/>
        <v>0</v>
      </c>
      <c r="BV33">
        <f t="shared" si="15"/>
        <v>0</v>
      </c>
      <c r="BW33">
        <f t="shared" si="16"/>
        <v>0</v>
      </c>
      <c r="BX33">
        <f t="shared" si="7"/>
        <v>0</v>
      </c>
      <c r="BY33">
        <f t="shared" si="8"/>
        <v>0</v>
      </c>
      <c r="BZ33">
        <f t="shared" si="17"/>
        <v>0</v>
      </c>
      <c r="CA33">
        <f t="shared" si="18"/>
        <v>0</v>
      </c>
      <c r="CB33">
        <f t="shared" si="19"/>
        <v>0</v>
      </c>
      <c r="CC33">
        <f t="shared" si="20"/>
        <v>0</v>
      </c>
      <c r="CD33">
        <f t="shared" si="21"/>
        <v>0</v>
      </c>
      <c r="CE33">
        <f t="shared" si="22"/>
        <v>0</v>
      </c>
    </row>
    <row r="34" spans="1:83" x14ac:dyDescent="0.35">
      <c r="A34">
        <f>Database!A34</f>
        <v>33</v>
      </c>
      <c r="B34" s="20">
        <f>Database!E34</f>
        <v>45668</v>
      </c>
      <c r="C34">
        <f>IF(Database!G34="cansl",0,Database!K34)</f>
        <v>0</v>
      </c>
      <c r="D34">
        <f>Database!D34-Database!C34</f>
        <v>5</v>
      </c>
      <c r="F34">
        <f>Database!L34</f>
        <v>0</v>
      </c>
      <c r="G34" t="str">
        <f>Database!F34</f>
        <v>DK</v>
      </c>
      <c r="K34">
        <f t="shared" si="36"/>
        <v>0</v>
      </c>
      <c r="L34">
        <f t="shared" si="37"/>
        <v>0</v>
      </c>
      <c r="M34">
        <f t="shared" si="39"/>
        <v>0</v>
      </c>
      <c r="N34">
        <f t="shared" si="39"/>
        <v>0</v>
      </c>
      <c r="O34">
        <f t="shared" si="39"/>
        <v>0</v>
      </c>
      <c r="P34">
        <f t="shared" si="39"/>
        <v>0</v>
      </c>
      <c r="Q34">
        <f t="shared" si="39"/>
        <v>0</v>
      </c>
      <c r="R34">
        <f t="shared" si="39"/>
        <v>0</v>
      </c>
      <c r="S34">
        <f t="shared" si="39"/>
        <v>0</v>
      </c>
      <c r="T34">
        <f t="shared" si="39"/>
        <v>0</v>
      </c>
      <c r="U34">
        <f t="shared" si="39"/>
        <v>0</v>
      </c>
      <c r="V34">
        <f t="shared" si="39"/>
        <v>0</v>
      </c>
      <c r="W34">
        <f t="shared" si="39"/>
        <v>0</v>
      </c>
      <c r="X34">
        <f t="shared" si="39"/>
        <v>0</v>
      </c>
      <c r="Y34">
        <f t="shared" si="39"/>
        <v>0</v>
      </c>
      <c r="Z34">
        <f t="shared" si="39"/>
        <v>0</v>
      </c>
      <c r="AA34">
        <f t="shared" si="39"/>
        <v>0</v>
      </c>
      <c r="AB34">
        <f t="shared" si="39"/>
        <v>0</v>
      </c>
      <c r="AC34">
        <f t="shared" si="41"/>
        <v>0</v>
      </c>
      <c r="AD34">
        <f t="shared" si="41"/>
        <v>0</v>
      </c>
      <c r="AE34">
        <f t="shared" si="41"/>
        <v>0</v>
      </c>
      <c r="AF34">
        <f t="shared" si="41"/>
        <v>0</v>
      </c>
      <c r="AG34">
        <f t="shared" si="41"/>
        <v>0</v>
      </c>
      <c r="AH34">
        <f t="shared" si="41"/>
        <v>0</v>
      </c>
      <c r="AI34">
        <f t="shared" si="41"/>
        <v>0</v>
      </c>
      <c r="AJ34">
        <f t="shared" si="41"/>
        <v>0</v>
      </c>
      <c r="AK34">
        <f t="shared" si="41"/>
        <v>0</v>
      </c>
      <c r="AL34">
        <f t="shared" si="41"/>
        <v>0</v>
      </c>
      <c r="AM34">
        <f t="shared" si="41"/>
        <v>0</v>
      </c>
      <c r="AN34">
        <f t="shared" si="41"/>
        <v>0</v>
      </c>
      <c r="AO34">
        <f t="shared" si="41"/>
        <v>0</v>
      </c>
      <c r="AP34">
        <f t="shared" si="41"/>
        <v>0</v>
      </c>
      <c r="AQ34">
        <f t="shared" si="41"/>
        <v>0</v>
      </c>
      <c r="AR34">
        <f t="shared" si="41"/>
        <v>0</v>
      </c>
      <c r="AS34">
        <f t="shared" si="40"/>
        <v>0</v>
      </c>
      <c r="AT34">
        <f t="shared" si="40"/>
        <v>0</v>
      </c>
      <c r="AU34">
        <f t="shared" si="40"/>
        <v>0</v>
      </c>
      <c r="AV34">
        <f t="shared" si="40"/>
        <v>0</v>
      </c>
      <c r="AW34">
        <f t="shared" si="40"/>
        <v>0</v>
      </c>
      <c r="AX34">
        <f t="shared" si="40"/>
        <v>0</v>
      </c>
      <c r="BB34" s="28">
        <f t="shared" si="23"/>
        <v>0</v>
      </c>
      <c r="BC34" s="28">
        <f t="shared" si="24"/>
        <v>5</v>
      </c>
      <c r="BD34" s="28">
        <f t="shared" si="25"/>
        <v>0</v>
      </c>
      <c r="BE34" s="28">
        <f t="shared" si="26"/>
        <v>0</v>
      </c>
      <c r="BF34" s="28">
        <f t="shared" si="27"/>
        <v>0</v>
      </c>
      <c r="BG34" s="28">
        <f t="shared" si="28"/>
        <v>0</v>
      </c>
      <c r="BH34" s="28">
        <f t="shared" si="29"/>
        <v>0</v>
      </c>
      <c r="BI34" s="28">
        <f t="shared" si="30"/>
        <v>0</v>
      </c>
      <c r="BJ34" s="28">
        <f t="shared" si="31"/>
        <v>0</v>
      </c>
      <c r="BK34" s="28">
        <f t="shared" si="32"/>
        <v>0</v>
      </c>
      <c r="BL34" s="28">
        <f t="shared" si="11"/>
        <v>0</v>
      </c>
      <c r="BM34" s="28">
        <f t="shared" si="12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ref="BQ34:BQ65" si="42">IF(AND($D34&gt;0,$G34=BQ$1),$D34,0)</f>
        <v>0</v>
      </c>
      <c r="BR34">
        <f t="shared" ref="BR34:BR65" si="43">IF(AND($D34&gt;0,$G34=BR$1),$F34,0)</f>
        <v>0</v>
      </c>
      <c r="BS34">
        <f t="shared" ref="BS34:BS65" si="44">IF(AND($D34&gt;0,$G34=BS$1),$D34,0)</f>
        <v>0</v>
      </c>
      <c r="BT34">
        <f t="shared" ref="BT34:BT65" si="45">IF(AND($D34&gt;0,$G34=BT$1),$F34,0)</f>
        <v>0</v>
      </c>
      <c r="BU34">
        <f t="shared" ref="BU34:BU65" si="46">IF(AND($D34&gt;0,$G34=BU$1),$D34,0)</f>
        <v>0</v>
      </c>
      <c r="BV34">
        <f t="shared" si="15"/>
        <v>0</v>
      </c>
      <c r="BW34">
        <f t="shared" si="16"/>
        <v>0</v>
      </c>
      <c r="BX34">
        <f t="shared" ref="BX34:BX65" si="47">IF(AND($D34&gt;0,$G34=BX$1),$F34,0)</f>
        <v>0</v>
      </c>
      <c r="BY34">
        <f t="shared" ref="BY34:BY65" si="48">IF(AND($D34&gt;0,$G34=BY$1),$D34,0)</f>
        <v>0</v>
      </c>
      <c r="BZ34">
        <f t="shared" si="17"/>
        <v>0</v>
      </c>
      <c r="CA34">
        <f t="shared" si="18"/>
        <v>0</v>
      </c>
      <c r="CB34">
        <f t="shared" si="19"/>
        <v>0</v>
      </c>
      <c r="CC34">
        <f t="shared" si="20"/>
        <v>0</v>
      </c>
      <c r="CD34">
        <f t="shared" si="21"/>
        <v>0</v>
      </c>
      <c r="CE34">
        <f t="shared" si="22"/>
        <v>0</v>
      </c>
    </row>
    <row r="35" spans="1:83" x14ac:dyDescent="0.35">
      <c r="A35">
        <f>Database!A35</f>
        <v>34</v>
      </c>
      <c r="B35" s="20">
        <f>Database!E35</f>
        <v>45669</v>
      </c>
      <c r="C35">
        <f>IF(Database!G35="cansl",0,Database!K35)</f>
        <v>1</v>
      </c>
      <c r="D35">
        <f>Database!D35-Database!C35</f>
        <v>6</v>
      </c>
      <c r="F35">
        <f>Database!L35</f>
        <v>2</v>
      </c>
      <c r="G35" t="str">
        <f>Database!F35</f>
        <v>CH</v>
      </c>
      <c r="K35">
        <f t="shared" si="36"/>
        <v>0</v>
      </c>
      <c r="L35">
        <f t="shared" si="37"/>
        <v>0</v>
      </c>
      <c r="M35">
        <f t="shared" si="39"/>
        <v>6</v>
      </c>
      <c r="N35">
        <f t="shared" si="39"/>
        <v>6</v>
      </c>
      <c r="O35">
        <f t="shared" si="39"/>
        <v>6</v>
      </c>
      <c r="P35">
        <f t="shared" si="39"/>
        <v>6</v>
      </c>
      <c r="Q35">
        <f t="shared" si="39"/>
        <v>6</v>
      </c>
      <c r="R35">
        <f t="shared" si="39"/>
        <v>6</v>
      </c>
      <c r="S35">
        <f t="shared" si="39"/>
        <v>6</v>
      </c>
      <c r="T35">
        <f t="shared" si="39"/>
        <v>6</v>
      </c>
      <c r="U35">
        <f t="shared" si="39"/>
        <v>6</v>
      </c>
      <c r="V35">
        <f t="shared" si="39"/>
        <v>6</v>
      </c>
      <c r="W35">
        <f t="shared" si="39"/>
        <v>6</v>
      </c>
      <c r="X35">
        <f t="shared" si="39"/>
        <v>6</v>
      </c>
      <c r="Y35">
        <f t="shared" si="39"/>
        <v>6</v>
      </c>
      <c r="Z35">
        <f t="shared" si="39"/>
        <v>6</v>
      </c>
      <c r="AA35">
        <f t="shared" si="39"/>
        <v>6</v>
      </c>
      <c r="AB35">
        <f t="shared" si="39"/>
        <v>6</v>
      </c>
      <c r="AC35">
        <f t="shared" si="41"/>
        <v>6</v>
      </c>
      <c r="AD35">
        <f t="shared" si="41"/>
        <v>6</v>
      </c>
      <c r="AE35">
        <f t="shared" si="41"/>
        <v>6</v>
      </c>
      <c r="AF35">
        <f t="shared" si="41"/>
        <v>6</v>
      </c>
      <c r="AG35">
        <f t="shared" si="41"/>
        <v>6</v>
      </c>
      <c r="AH35">
        <f t="shared" si="41"/>
        <v>6</v>
      </c>
      <c r="AI35">
        <f t="shared" si="41"/>
        <v>6</v>
      </c>
      <c r="AJ35">
        <f t="shared" si="41"/>
        <v>6</v>
      </c>
      <c r="AK35">
        <f t="shared" si="41"/>
        <v>6</v>
      </c>
      <c r="AL35">
        <f t="shared" si="41"/>
        <v>6</v>
      </c>
      <c r="AM35">
        <f t="shared" si="41"/>
        <v>6</v>
      </c>
      <c r="AN35">
        <f t="shared" si="41"/>
        <v>6</v>
      </c>
      <c r="AO35">
        <f t="shared" si="41"/>
        <v>6</v>
      </c>
      <c r="AP35">
        <f t="shared" si="41"/>
        <v>6</v>
      </c>
      <c r="AQ35">
        <f t="shared" si="41"/>
        <v>6</v>
      </c>
      <c r="AR35">
        <f t="shared" si="41"/>
        <v>6</v>
      </c>
      <c r="AS35">
        <f t="shared" si="40"/>
        <v>6</v>
      </c>
      <c r="AT35">
        <f t="shared" si="40"/>
        <v>6</v>
      </c>
      <c r="AU35">
        <f t="shared" si="40"/>
        <v>6</v>
      </c>
      <c r="AV35">
        <f t="shared" si="40"/>
        <v>6</v>
      </c>
      <c r="AW35">
        <f t="shared" si="40"/>
        <v>6</v>
      </c>
      <c r="AX35">
        <f t="shared" si="40"/>
        <v>6</v>
      </c>
      <c r="BB35" s="28">
        <f t="shared" si="23"/>
        <v>0</v>
      </c>
      <c r="BC35" s="28">
        <f t="shared" si="24"/>
        <v>0</v>
      </c>
      <c r="BD35" s="28">
        <f t="shared" si="25"/>
        <v>0</v>
      </c>
      <c r="BE35" s="28">
        <f t="shared" si="26"/>
        <v>0</v>
      </c>
      <c r="BF35" s="28">
        <f t="shared" si="27"/>
        <v>0</v>
      </c>
      <c r="BG35" s="28">
        <f t="shared" si="28"/>
        <v>0</v>
      </c>
      <c r="BH35" s="28">
        <f t="shared" si="29"/>
        <v>0</v>
      </c>
      <c r="BI35" s="28">
        <f t="shared" si="30"/>
        <v>0</v>
      </c>
      <c r="BJ35" s="28">
        <f t="shared" si="31"/>
        <v>0</v>
      </c>
      <c r="BK35" s="28">
        <f t="shared" si="32"/>
        <v>0</v>
      </c>
      <c r="BL35" s="28">
        <f t="shared" si="11"/>
        <v>2</v>
      </c>
      <c r="BM35" s="28">
        <f t="shared" si="12"/>
        <v>6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42"/>
        <v>0</v>
      </c>
      <c r="BR35">
        <f t="shared" si="43"/>
        <v>2</v>
      </c>
      <c r="BS35">
        <f t="shared" si="44"/>
        <v>6</v>
      </c>
      <c r="BT35">
        <f t="shared" si="45"/>
        <v>0</v>
      </c>
      <c r="BU35">
        <f t="shared" si="46"/>
        <v>0</v>
      </c>
      <c r="BV35">
        <f t="shared" si="15"/>
        <v>0</v>
      </c>
      <c r="BW35">
        <f t="shared" si="16"/>
        <v>0</v>
      </c>
      <c r="BX35">
        <f t="shared" si="47"/>
        <v>0</v>
      </c>
      <c r="BY35">
        <f t="shared" si="48"/>
        <v>0</v>
      </c>
      <c r="BZ35">
        <f t="shared" si="17"/>
        <v>2</v>
      </c>
      <c r="CA35">
        <f t="shared" si="18"/>
        <v>6</v>
      </c>
      <c r="CB35">
        <f t="shared" si="19"/>
        <v>0</v>
      </c>
      <c r="CC35">
        <f t="shared" si="20"/>
        <v>0</v>
      </c>
      <c r="CD35">
        <f t="shared" si="21"/>
        <v>0</v>
      </c>
      <c r="CE35">
        <f t="shared" si="22"/>
        <v>0</v>
      </c>
    </row>
    <row r="36" spans="1:83" x14ac:dyDescent="0.35">
      <c r="A36">
        <f>Database!A36</f>
        <v>35</v>
      </c>
      <c r="B36" s="20">
        <f>Database!E36</f>
        <v>45673</v>
      </c>
      <c r="C36">
        <f>IF(Database!G36="cansl",0,Database!K36)</f>
        <v>0</v>
      </c>
      <c r="D36">
        <f>Database!D36-Database!C36</f>
        <v>3</v>
      </c>
      <c r="F36">
        <f>Database!L36</f>
        <v>0</v>
      </c>
      <c r="G36" t="str">
        <f>Database!F36</f>
        <v>DK</v>
      </c>
      <c r="K36">
        <f t="shared" si="36"/>
        <v>0</v>
      </c>
      <c r="L36">
        <f t="shared" si="37"/>
        <v>0</v>
      </c>
      <c r="M36">
        <f t="shared" si="39"/>
        <v>0</v>
      </c>
      <c r="N36">
        <f t="shared" si="39"/>
        <v>0</v>
      </c>
      <c r="O36">
        <f t="shared" si="39"/>
        <v>0</v>
      </c>
      <c r="P36">
        <f t="shared" si="39"/>
        <v>0</v>
      </c>
      <c r="Q36">
        <f t="shared" si="39"/>
        <v>0</v>
      </c>
      <c r="R36">
        <f t="shared" si="39"/>
        <v>0</v>
      </c>
      <c r="S36">
        <f t="shared" si="39"/>
        <v>0</v>
      </c>
      <c r="T36">
        <f t="shared" si="39"/>
        <v>0</v>
      </c>
      <c r="U36">
        <f t="shared" si="39"/>
        <v>0</v>
      </c>
      <c r="V36">
        <f t="shared" si="39"/>
        <v>0</v>
      </c>
      <c r="W36">
        <f t="shared" si="39"/>
        <v>0</v>
      </c>
      <c r="X36">
        <f t="shared" si="39"/>
        <v>0</v>
      </c>
      <c r="Y36">
        <f t="shared" si="39"/>
        <v>0</v>
      </c>
      <c r="Z36">
        <f t="shared" si="39"/>
        <v>0</v>
      </c>
      <c r="AA36">
        <f t="shared" si="39"/>
        <v>0</v>
      </c>
      <c r="AB36">
        <f t="shared" si="39"/>
        <v>0</v>
      </c>
      <c r="AC36">
        <f t="shared" si="41"/>
        <v>0</v>
      </c>
      <c r="AD36">
        <f t="shared" si="41"/>
        <v>0</v>
      </c>
      <c r="AE36">
        <f t="shared" si="41"/>
        <v>0</v>
      </c>
      <c r="AF36">
        <f t="shared" si="41"/>
        <v>0</v>
      </c>
      <c r="AG36">
        <f t="shared" si="41"/>
        <v>0</v>
      </c>
      <c r="AH36">
        <f t="shared" si="41"/>
        <v>0</v>
      </c>
      <c r="AI36">
        <f t="shared" si="41"/>
        <v>0</v>
      </c>
      <c r="AJ36">
        <f t="shared" si="41"/>
        <v>0</v>
      </c>
      <c r="AK36">
        <f t="shared" si="41"/>
        <v>0</v>
      </c>
      <c r="AL36">
        <f t="shared" si="41"/>
        <v>0</v>
      </c>
      <c r="AM36">
        <f t="shared" si="41"/>
        <v>0</v>
      </c>
      <c r="AN36">
        <f t="shared" si="41"/>
        <v>0</v>
      </c>
      <c r="AO36">
        <f t="shared" si="41"/>
        <v>0</v>
      </c>
      <c r="AP36">
        <f t="shared" si="41"/>
        <v>0</v>
      </c>
      <c r="AQ36">
        <f t="shared" si="41"/>
        <v>0</v>
      </c>
      <c r="AR36">
        <f t="shared" si="41"/>
        <v>0</v>
      </c>
      <c r="AS36">
        <f t="shared" si="40"/>
        <v>0</v>
      </c>
      <c r="AT36">
        <f t="shared" si="40"/>
        <v>0</v>
      </c>
      <c r="AU36">
        <f t="shared" si="40"/>
        <v>0</v>
      </c>
      <c r="AV36">
        <f t="shared" si="40"/>
        <v>0</v>
      </c>
      <c r="AW36">
        <f t="shared" si="40"/>
        <v>0</v>
      </c>
      <c r="AX36">
        <f t="shared" si="40"/>
        <v>0</v>
      </c>
      <c r="BB36" s="28">
        <f t="shared" si="23"/>
        <v>0</v>
      </c>
      <c r="BC36" s="28">
        <f t="shared" si="24"/>
        <v>3</v>
      </c>
      <c r="BD36" s="28">
        <f t="shared" si="25"/>
        <v>0</v>
      </c>
      <c r="BE36" s="28">
        <f t="shared" si="26"/>
        <v>0</v>
      </c>
      <c r="BF36" s="28">
        <f t="shared" si="27"/>
        <v>0</v>
      </c>
      <c r="BG36" s="28">
        <f t="shared" si="28"/>
        <v>0</v>
      </c>
      <c r="BH36" s="28">
        <f t="shared" si="29"/>
        <v>0</v>
      </c>
      <c r="BI36" s="28">
        <f t="shared" si="30"/>
        <v>0</v>
      </c>
      <c r="BJ36" s="28">
        <f t="shared" si="31"/>
        <v>0</v>
      </c>
      <c r="BK36" s="28">
        <f t="shared" si="32"/>
        <v>0</v>
      </c>
      <c r="BL36" s="28">
        <f t="shared" si="11"/>
        <v>0</v>
      </c>
      <c r="BM36" s="28">
        <f t="shared" si="12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42"/>
        <v>0</v>
      </c>
      <c r="BR36">
        <f t="shared" si="43"/>
        <v>0</v>
      </c>
      <c r="BS36">
        <f t="shared" si="44"/>
        <v>0</v>
      </c>
      <c r="BT36">
        <f t="shared" si="45"/>
        <v>0</v>
      </c>
      <c r="BU36">
        <f t="shared" si="46"/>
        <v>0</v>
      </c>
      <c r="BV36">
        <f t="shared" si="15"/>
        <v>0</v>
      </c>
      <c r="BW36">
        <f t="shared" si="16"/>
        <v>0</v>
      </c>
      <c r="BX36">
        <f t="shared" si="47"/>
        <v>0</v>
      </c>
      <c r="BY36">
        <f t="shared" si="48"/>
        <v>0</v>
      </c>
      <c r="BZ36">
        <f t="shared" si="17"/>
        <v>0</v>
      </c>
      <c r="CA36">
        <f t="shared" si="18"/>
        <v>0</v>
      </c>
      <c r="CB36">
        <f t="shared" si="19"/>
        <v>0</v>
      </c>
      <c r="CC36">
        <f t="shared" si="20"/>
        <v>0</v>
      </c>
      <c r="CD36">
        <f t="shared" si="21"/>
        <v>0</v>
      </c>
      <c r="CE36">
        <f t="shared" si="22"/>
        <v>0</v>
      </c>
    </row>
    <row r="37" spans="1:83" x14ac:dyDescent="0.35">
      <c r="A37">
        <f>Database!A37</f>
        <v>36</v>
      </c>
      <c r="B37" s="20">
        <f>Database!E37</f>
        <v>45673</v>
      </c>
      <c r="C37">
        <f>IF(Database!G37="cansl",0,Database!K37)</f>
        <v>2</v>
      </c>
      <c r="D37">
        <f>Database!D37-Database!C37</f>
        <v>2</v>
      </c>
      <c r="F37">
        <f>Database!L37</f>
        <v>4</v>
      </c>
      <c r="G37" t="str">
        <f>Database!F37</f>
        <v>DK</v>
      </c>
      <c r="K37">
        <f t="shared" si="36"/>
        <v>0</v>
      </c>
      <c r="L37">
        <f t="shared" si="37"/>
        <v>0</v>
      </c>
      <c r="M37">
        <f t="shared" si="39"/>
        <v>0</v>
      </c>
      <c r="N37">
        <f t="shared" si="39"/>
        <v>4</v>
      </c>
      <c r="O37">
        <f t="shared" si="39"/>
        <v>4</v>
      </c>
      <c r="P37">
        <f t="shared" si="39"/>
        <v>4</v>
      </c>
      <c r="Q37">
        <f t="shared" si="39"/>
        <v>4</v>
      </c>
      <c r="R37">
        <f t="shared" si="39"/>
        <v>4</v>
      </c>
      <c r="S37">
        <f t="shared" si="39"/>
        <v>4</v>
      </c>
      <c r="T37">
        <f t="shared" si="39"/>
        <v>4</v>
      </c>
      <c r="U37">
        <f t="shared" si="39"/>
        <v>4</v>
      </c>
      <c r="V37">
        <f t="shared" si="39"/>
        <v>4</v>
      </c>
      <c r="W37">
        <f t="shared" si="39"/>
        <v>4</v>
      </c>
      <c r="X37">
        <f t="shared" si="39"/>
        <v>4</v>
      </c>
      <c r="Y37">
        <f t="shared" si="39"/>
        <v>4</v>
      </c>
      <c r="Z37">
        <f t="shared" si="39"/>
        <v>4</v>
      </c>
      <c r="AA37">
        <f t="shared" si="39"/>
        <v>4</v>
      </c>
      <c r="AB37">
        <f t="shared" si="39"/>
        <v>4</v>
      </c>
      <c r="AC37">
        <f t="shared" si="41"/>
        <v>4</v>
      </c>
      <c r="AD37">
        <f t="shared" si="41"/>
        <v>4</v>
      </c>
      <c r="AE37">
        <f t="shared" si="41"/>
        <v>4</v>
      </c>
      <c r="AF37">
        <f t="shared" si="41"/>
        <v>4</v>
      </c>
      <c r="AG37">
        <f t="shared" si="41"/>
        <v>4</v>
      </c>
      <c r="AH37">
        <f t="shared" si="41"/>
        <v>4</v>
      </c>
      <c r="AI37">
        <f t="shared" si="41"/>
        <v>4</v>
      </c>
      <c r="AJ37">
        <f t="shared" si="41"/>
        <v>4</v>
      </c>
      <c r="AK37">
        <f t="shared" si="41"/>
        <v>4</v>
      </c>
      <c r="AL37">
        <f t="shared" si="41"/>
        <v>4</v>
      </c>
      <c r="AM37">
        <f t="shared" si="41"/>
        <v>4</v>
      </c>
      <c r="AN37">
        <f t="shared" si="41"/>
        <v>4</v>
      </c>
      <c r="AO37">
        <f t="shared" si="41"/>
        <v>4</v>
      </c>
      <c r="AP37">
        <f t="shared" si="41"/>
        <v>4</v>
      </c>
      <c r="AQ37">
        <f t="shared" si="41"/>
        <v>4</v>
      </c>
      <c r="AR37">
        <f t="shared" si="41"/>
        <v>4</v>
      </c>
      <c r="AS37">
        <f t="shared" si="40"/>
        <v>4</v>
      </c>
      <c r="AT37">
        <f t="shared" si="40"/>
        <v>4</v>
      </c>
      <c r="AU37">
        <f t="shared" si="40"/>
        <v>4</v>
      </c>
      <c r="AV37">
        <f t="shared" si="40"/>
        <v>4</v>
      </c>
      <c r="AW37">
        <f t="shared" si="40"/>
        <v>4</v>
      </c>
      <c r="AX37">
        <f t="shared" si="40"/>
        <v>4</v>
      </c>
      <c r="BB37" s="28">
        <f t="shared" si="23"/>
        <v>4</v>
      </c>
      <c r="BC37" s="28">
        <f t="shared" si="24"/>
        <v>2</v>
      </c>
      <c r="BD37" s="28">
        <f t="shared" si="25"/>
        <v>0</v>
      </c>
      <c r="BE37" s="28">
        <f t="shared" si="26"/>
        <v>0</v>
      </c>
      <c r="BF37" s="28">
        <f t="shared" si="27"/>
        <v>0</v>
      </c>
      <c r="BG37" s="28">
        <f t="shared" si="28"/>
        <v>0</v>
      </c>
      <c r="BH37" s="28">
        <f t="shared" si="29"/>
        <v>0</v>
      </c>
      <c r="BI37" s="28">
        <f t="shared" si="30"/>
        <v>0</v>
      </c>
      <c r="BJ37" s="28">
        <f t="shared" si="31"/>
        <v>0</v>
      </c>
      <c r="BK37" s="28">
        <f t="shared" si="32"/>
        <v>0</v>
      </c>
      <c r="BL37" s="28">
        <f t="shared" si="11"/>
        <v>0</v>
      </c>
      <c r="BM37" s="28">
        <f t="shared" si="12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42"/>
        <v>0</v>
      </c>
      <c r="BR37">
        <f t="shared" si="43"/>
        <v>0</v>
      </c>
      <c r="BS37">
        <f t="shared" si="44"/>
        <v>0</v>
      </c>
      <c r="BT37">
        <f t="shared" si="45"/>
        <v>0</v>
      </c>
      <c r="BU37">
        <f t="shared" si="46"/>
        <v>0</v>
      </c>
      <c r="BV37">
        <f t="shared" si="15"/>
        <v>0</v>
      </c>
      <c r="BW37">
        <f t="shared" si="16"/>
        <v>0</v>
      </c>
      <c r="BX37">
        <f t="shared" si="47"/>
        <v>0</v>
      </c>
      <c r="BY37">
        <f t="shared" si="48"/>
        <v>0</v>
      </c>
      <c r="BZ37">
        <f t="shared" si="17"/>
        <v>0</v>
      </c>
      <c r="CA37">
        <f t="shared" si="18"/>
        <v>0</v>
      </c>
      <c r="CB37">
        <f t="shared" si="19"/>
        <v>0</v>
      </c>
      <c r="CC37">
        <f t="shared" si="20"/>
        <v>0</v>
      </c>
      <c r="CD37">
        <f t="shared" si="21"/>
        <v>0</v>
      </c>
      <c r="CE37">
        <f t="shared" si="22"/>
        <v>0</v>
      </c>
    </row>
    <row r="38" spans="1:83" x14ac:dyDescent="0.35">
      <c r="A38">
        <f>Database!A38</f>
        <v>37</v>
      </c>
      <c r="B38" s="20">
        <f>Database!E38</f>
        <v>45675</v>
      </c>
      <c r="C38">
        <f>IF(Database!G38="cansl",0,Database!K38)</f>
        <v>0</v>
      </c>
      <c r="D38">
        <f>Database!D38-Database!C38</f>
        <v>5</v>
      </c>
      <c r="F38">
        <f>Database!L38</f>
        <v>0</v>
      </c>
      <c r="G38" t="str">
        <f>Database!F38</f>
        <v>S</v>
      </c>
      <c r="K38">
        <f t="shared" si="36"/>
        <v>0</v>
      </c>
      <c r="L38">
        <f t="shared" si="37"/>
        <v>0</v>
      </c>
      <c r="M38">
        <f t="shared" si="39"/>
        <v>0</v>
      </c>
      <c r="N38">
        <f t="shared" si="39"/>
        <v>0</v>
      </c>
      <c r="O38">
        <f t="shared" si="39"/>
        <v>0</v>
      </c>
      <c r="P38">
        <f t="shared" si="39"/>
        <v>0</v>
      </c>
      <c r="Q38">
        <f t="shared" si="39"/>
        <v>0</v>
      </c>
      <c r="R38">
        <f t="shared" si="39"/>
        <v>0</v>
      </c>
      <c r="S38">
        <f t="shared" si="39"/>
        <v>0</v>
      </c>
      <c r="T38">
        <f t="shared" si="39"/>
        <v>0</v>
      </c>
      <c r="U38">
        <f t="shared" si="39"/>
        <v>0</v>
      </c>
      <c r="V38">
        <f t="shared" si="39"/>
        <v>0</v>
      </c>
      <c r="W38">
        <f t="shared" si="39"/>
        <v>0</v>
      </c>
      <c r="X38">
        <f t="shared" si="39"/>
        <v>0</v>
      </c>
      <c r="Y38">
        <f t="shared" si="39"/>
        <v>0</v>
      </c>
      <c r="Z38">
        <f t="shared" si="39"/>
        <v>0</v>
      </c>
      <c r="AA38">
        <f t="shared" si="39"/>
        <v>0</v>
      </c>
      <c r="AB38">
        <f t="shared" si="39"/>
        <v>0</v>
      </c>
      <c r="AC38">
        <f t="shared" si="41"/>
        <v>0</v>
      </c>
      <c r="AD38">
        <f t="shared" si="41"/>
        <v>0</v>
      </c>
      <c r="AE38">
        <f t="shared" si="41"/>
        <v>0</v>
      </c>
      <c r="AF38">
        <f t="shared" si="41"/>
        <v>0</v>
      </c>
      <c r="AG38">
        <f t="shared" si="41"/>
        <v>0</v>
      </c>
      <c r="AH38">
        <f t="shared" si="41"/>
        <v>0</v>
      </c>
      <c r="AI38">
        <f t="shared" si="41"/>
        <v>0</v>
      </c>
      <c r="AJ38">
        <f t="shared" si="41"/>
        <v>0</v>
      </c>
      <c r="AK38">
        <f t="shared" si="41"/>
        <v>0</v>
      </c>
      <c r="AL38">
        <f t="shared" si="41"/>
        <v>0</v>
      </c>
      <c r="AM38">
        <f t="shared" si="41"/>
        <v>0</v>
      </c>
      <c r="AN38">
        <f t="shared" si="41"/>
        <v>0</v>
      </c>
      <c r="AO38">
        <f t="shared" si="41"/>
        <v>0</v>
      </c>
      <c r="AP38">
        <f t="shared" si="41"/>
        <v>0</v>
      </c>
      <c r="AQ38">
        <f t="shared" si="41"/>
        <v>0</v>
      </c>
      <c r="AR38">
        <f t="shared" si="41"/>
        <v>0</v>
      </c>
      <c r="AS38">
        <f t="shared" si="40"/>
        <v>0</v>
      </c>
      <c r="AT38">
        <f t="shared" si="40"/>
        <v>0</v>
      </c>
      <c r="AU38">
        <f t="shared" si="40"/>
        <v>0</v>
      </c>
      <c r="AV38">
        <f t="shared" si="40"/>
        <v>0</v>
      </c>
      <c r="AW38">
        <f t="shared" si="40"/>
        <v>0</v>
      </c>
      <c r="AX38">
        <f t="shared" si="40"/>
        <v>0</v>
      </c>
      <c r="BB38" s="28">
        <f t="shared" si="23"/>
        <v>0</v>
      </c>
      <c r="BC38" s="28">
        <f t="shared" si="24"/>
        <v>0</v>
      </c>
      <c r="BD38" s="28">
        <f t="shared" si="25"/>
        <v>0</v>
      </c>
      <c r="BE38" s="28">
        <f t="shared" si="26"/>
        <v>5</v>
      </c>
      <c r="BF38" s="28">
        <f t="shared" si="27"/>
        <v>0</v>
      </c>
      <c r="BG38" s="28">
        <f t="shared" si="28"/>
        <v>0</v>
      </c>
      <c r="BH38" s="28">
        <f t="shared" si="29"/>
        <v>0</v>
      </c>
      <c r="BI38" s="28">
        <f t="shared" si="30"/>
        <v>0</v>
      </c>
      <c r="BJ38" s="28">
        <f t="shared" si="31"/>
        <v>0</v>
      </c>
      <c r="BK38" s="28">
        <f t="shared" si="32"/>
        <v>0</v>
      </c>
      <c r="BL38" s="28">
        <f t="shared" si="11"/>
        <v>0</v>
      </c>
      <c r="BM38" s="28">
        <f t="shared" si="12"/>
        <v>0</v>
      </c>
      <c r="BN38">
        <f t="shared" si="38"/>
        <v>0</v>
      </c>
      <c r="BO38">
        <f t="shared" si="38"/>
        <v>0</v>
      </c>
      <c r="BP38">
        <f t="shared" si="38"/>
        <v>0</v>
      </c>
      <c r="BQ38">
        <f t="shared" si="42"/>
        <v>0</v>
      </c>
      <c r="BR38">
        <f t="shared" si="43"/>
        <v>0</v>
      </c>
      <c r="BS38">
        <f t="shared" si="44"/>
        <v>0</v>
      </c>
      <c r="BT38">
        <f t="shared" si="45"/>
        <v>0</v>
      </c>
      <c r="BU38">
        <f t="shared" si="46"/>
        <v>0</v>
      </c>
      <c r="BV38">
        <f t="shared" si="15"/>
        <v>0</v>
      </c>
      <c r="BW38">
        <f t="shared" si="16"/>
        <v>0</v>
      </c>
      <c r="BX38">
        <f t="shared" si="47"/>
        <v>0</v>
      </c>
      <c r="BY38">
        <f t="shared" si="48"/>
        <v>0</v>
      </c>
      <c r="BZ38">
        <f t="shared" si="17"/>
        <v>0</v>
      </c>
      <c r="CA38">
        <f t="shared" si="18"/>
        <v>0</v>
      </c>
      <c r="CB38">
        <f t="shared" si="19"/>
        <v>0</v>
      </c>
      <c r="CC38">
        <f t="shared" si="20"/>
        <v>0</v>
      </c>
      <c r="CD38">
        <f t="shared" si="21"/>
        <v>0</v>
      </c>
      <c r="CE38">
        <f t="shared" si="22"/>
        <v>0</v>
      </c>
    </row>
    <row r="39" spans="1:83" x14ac:dyDescent="0.35">
      <c r="A39">
        <f>Database!A39</f>
        <v>38</v>
      </c>
      <c r="B39" s="20">
        <f>Database!E39</f>
        <v>45675</v>
      </c>
      <c r="C39">
        <f>IF(Database!G39="cansl",0,Database!K39)</f>
        <v>1</v>
      </c>
      <c r="D39">
        <f>Database!D39-Database!C39</f>
        <v>5</v>
      </c>
      <c r="F39">
        <f>Database!L39</f>
        <v>2</v>
      </c>
      <c r="G39" t="str">
        <f>Database!F39</f>
        <v>DK</v>
      </c>
      <c r="K39">
        <f t="shared" si="36"/>
        <v>0</v>
      </c>
      <c r="L39">
        <f t="shared" si="37"/>
        <v>0</v>
      </c>
      <c r="M39">
        <f t="shared" si="39"/>
        <v>0</v>
      </c>
      <c r="N39">
        <f t="shared" si="39"/>
        <v>5</v>
      </c>
      <c r="O39">
        <f t="shared" si="39"/>
        <v>5</v>
      </c>
      <c r="P39">
        <f t="shared" si="39"/>
        <v>5</v>
      </c>
      <c r="Q39">
        <f t="shared" si="39"/>
        <v>5</v>
      </c>
      <c r="R39">
        <f t="shared" si="39"/>
        <v>5</v>
      </c>
      <c r="S39">
        <f t="shared" si="39"/>
        <v>5</v>
      </c>
      <c r="T39">
        <f t="shared" si="39"/>
        <v>5</v>
      </c>
      <c r="U39">
        <f t="shared" si="39"/>
        <v>5</v>
      </c>
      <c r="V39">
        <f t="shared" si="39"/>
        <v>5</v>
      </c>
      <c r="W39">
        <f t="shared" si="39"/>
        <v>5</v>
      </c>
      <c r="X39">
        <f t="shared" si="39"/>
        <v>5</v>
      </c>
      <c r="Y39">
        <f t="shared" si="39"/>
        <v>5</v>
      </c>
      <c r="Z39">
        <f t="shared" si="39"/>
        <v>5</v>
      </c>
      <c r="AA39">
        <f t="shared" si="39"/>
        <v>5</v>
      </c>
      <c r="AB39">
        <f t="shared" si="39"/>
        <v>5</v>
      </c>
      <c r="AC39">
        <f t="shared" si="41"/>
        <v>5</v>
      </c>
      <c r="AD39">
        <f t="shared" si="41"/>
        <v>5</v>
      </c>
      <c r="AE39">
        <f t="shared" si="41"/>
        <v>5</v>
      </c>
      <c r="AF39">
        <f t="shared" si="41"/>
        <v>5</v>
      </c>
      <c r="AG39">
        <f t="shared" si="41"/>
        <v>5</v>
      </c>
      <c r="AH39">
        <f t="shared" si="41"/>
        <v>5</v>
      </c>
      <c r="AI39">
        <f t="shared" si="41"/>
        <v>5</v>
      </c>
      <c r="AJ39">
        <f t="shared" si="41"/>
        <v>5</v>
      </c>
      <c r="AK39">
        <f t="shared" si="41"/>
        <v>5</v>
      </c>
      <c r="AL39">
        <f t="shared" si="41"/>
        <v>5</v>
      </c>
      <c r="AM39">
        <f t="shared" si="41"/>
        <v>5</v>
      </c>
      <c r="AN39">
        <f t="shared" si="41"/>
        <v>5</v>
      </c>
      <c r="AO39">
        <f t="shared" si="41"/>
        <v>5</v>
      </c>
      <c r="AP39">
        <f t="shared" si="41"/>
        <v>5</v>
      </c>
      <c r="AQ39">
        <f t="shared" si="41"/>
        <v>5</v>
      </c>
      <c r="AR39">
        <f t="shared" si="41"/>
        <v>5</v>
      </c>
      <c r="AS39">
        <f t="shared" si="40"/>
        <v>5</v>
      </c>
      <c r="AT39">
        <f t="shared" si="40"/>
        <v>5</v>
      </c>
      <c r="AU39">
        <f t="shared" si="40"/>
        <v>5</v>
      </c>
      <c r="AV39">
        <f t="shared" si="40"/>
        <v>5</v>
      </c>
      <c r="AW39">
        <f t="shared" si="40"/>
        <v>5</v>
      </c>
      <c r="AX39">
        <f t="shared" si="40"/>
        <v>5</v>
      </c>
      <c r="BB39" s="28">
        <f t="shared" si="23"/>
        <v>2</v>
      </c>
      <c r="BC39" s="28">
        <f t="shared" si="24"/>
        <v>5</v>
      </c>
      <c r="BD39" s="28">
        <f t="shared" si="25"/>
        <v>0</v>
      </c>
      <c r="BE39" s="28">
        <f t="shared" si="26"/>
        <v>0</v>
      </c>
      <c r="BF39" s="28">
        <f t="shared" si="27"/>
        <v>0</v>
      </c>
      <c r="BG39" s="28">
        <f t="shared" si="28"/>
        <v>0</v>
      </c>
      <c r="BH39" s="28">
        <f t="shared" si="29"/>
        <v>0</v>
      </c>
      <c r="BI39" s="28">
        <f t="shared" si="30"/>
        <v>0</v>
      </c>
      <c r="BJ39" s="28">
        <f t="shared" si="31"/>
        <v>0</v>
      </c>
      <c r="BK39" s="28">
        <f t="shared" si="32"/>
        <v>0</v>
      </c>
      <c r="BL39" s="28">
        <f t="shared" si="11"/>
        <v>0</v>
      </c>
      <c r="BM39" s="28">
        <f t="shared" si="12"/>
        <v>0</v>
      </c>
      <c r="BN39">
        <f t="shared" si="38"/>
        <v>0</v>
      </c>
      <c r="BO39">
        <f t="shared" si="38"/>
        <v>0</v>
      </c>
      <c r="BP39">
        <f t="shared" si="38"/>
        <v>0</v>
      </c>
      <c r="BQ39">
        <f t="shared" si="42"/>
        <v>0</v>
      </c>
      <c r="BR39">
        <f t="shared" si="43"/>
        <v>0</v>
      </c>
      <c r="BS39">
        <f t="shared" si="44"/>
        <v>0</v>
      </c>
      <c r="BT39">
        <f t="shared" si="45"/>
        <v>0</v>
      </c>
      <c r="BU39">
        <f t="shared" si="46"/>
        <v>0</v>
      </c>
      <c r="BV39">
        <f t="shared" si="15"/>
        <v>0</v>
      </c>
      <c r="BW39">
        <f t="shared" si="16"/>
        <v>0</v>
      </c>
      <c r="BX39">
        <f t="shared" si="47"/>
        <v>0</v>
      </c>
      <c r="BY39">
        <f t="shared" si="48"/>
        <v>0</v>
      </c>
      <c r="BZ39">
        <f t="shared" si="17"/>
        <v>0</v>
      </c>
      <c r="CA39">
        <f t="shared" si="18"/>
        <v>0</v>
      </c>
      <c r="CB39">
        <f t="shared" si="19"/>
        <v>0</v>
      </c>
      <c r="CC39">
        <f t="shared" si="20"/>
        <v>0</v>
      </c>
      <c r="CD39">
        <f t="shared" si="21"/>
        <v>0</v>
      </c>
      <c r="CE39">
        <f t="shared" si="22"/>
        <v>0</v>
      </c>
    </row>
    <row r="40" spans="1:83" x14ac:dyDescent="0.35">
      <c r="A40">
        <f>Database!A40</f>
        <v>39</v>
      </c>
      <c r="B40" s="20">
        <f>Database!E40</f>
        <v>45675</v>
      </c>
      <c r="C40">
        <f>IF(Database!G40="cansl",0,Database!K40)</f>
        <v>1</v>
      </c>
      <c r="D40">
        <f>Database!D40-Database!C40</f>
        <v>10</v>
      </c>
      <c r="F40">
        <f>Database!L40</f>
        <v>2</v>
      </c>
      <c r="G40" t="str">
        <f>Database!F40</f>
        <v>D</v>
      </c>
      <c r="K40">
        <f t="shared" si="36"/>
        <v>0</v>
      </c>
      <c r="L40">
        <f t="shared" si="37"/>
        <v>0</v>
      </c>
      <c r="M40">
        <f t="shared" ref="M40:AB55" si="49">IF($B40&lt;M$1,$C40*$D40,0)</f>
        <v>0</v>
      </c>
      <c r="N40">
        <f t="shared" si="49"/>
        <v>10</v>
      </c>
      <c r="O40">
        <f t="shared" si="49"/>
        <v>10</v>
      </c>
      <c r="P40">
        <f t="shared" si="49"/>
        <v>10</v>
      </c>
      <c r="Q40">
        <f t="shared" si="49"/>
        <v>10</v>
      </c>
      <c r="R40">
        <f t="shared" si="49"/>
        <v>10</v>
      </c>
      <c r="S40">
        <f t="shared" si="49"/>
        <v>10</v>
      </c>
      <c r="T40">
        <f t="shared" si="49"/>
        <v>10</v>
      </c>
      <c r="U40">
        <f t="shared" si="49"/>
        <v>10</v>
      </c>
      <c r="V40">
        <f t="shared" si="49"/>
        <v>10</v>
      </c>
      <c r="W40">
        <f t="shared" si="49"/>
        <v>10</v>
      </c>
      <c r="X40">
        <f t="shared" si="49"/>
        <v>10</v>
      </c>
      <c r="Y40">
        <f t="shared" si="49"/>
        <v>10</v>
      </c>
      <c r="Z40">
        <f t="shared" si="49"/>
        <v>10</v>
      </c>
      <c r="AA40">
        <f t="shared" si="49"/>
        <v>10</v>
      </c>
      <c r="AB40">
        <f t="shared" si="49"/>
        <v>10</v>
      </c>
      <c r="AC40">
        <f t="shared" si="41"/>
        <v>10</v>
      </c>
      <c r="AD40">
        <f t="shared" si="41"/>
        <v>10</v>
      </c>
      <c r="AE40">
        <f t="shared" si="41"/>
        <v>10</v>
      </c>
      <c r="AF40">
        <f t="shared" si="41"/>
        <v>10</v>
      </c>
      <c r="AG40">
        <f t="shared" si="41"/>
        <v>10</v>
      </c>
      <c r="AH40">
        <f t="shared" si="41"/>
        <v>10</v>
      </c>
      <c r="AI40">
        <f t="shared" si="41"/>
        <v>10</v>
      </c>
      <c r="AJ40">
        <f t="shared" si="41"/>
        <v>10</v>
      </c>
      <c r="AK40">
        <f t="shared" si="41"/>
        <v>10</v>
      </c>
      <c r="AL40">
        <f t="shared" si="41"/>
        <v>10</v>
      </c>
      <c r="AM40">
        <f t="shared" si="41"/>
        <v>10</v>
      </c>
      <c r="AN40">
        <f t="shared" si="41"/>
        <v>10</v>
      </c>
      <c r="AO40">
        <f t="shared" si="41"/>
        <v>10</v>
      </c>
      <c r="AP40">
        <f t="shared" si="41"/>
        <v>10</v>
      </c>
      <c r="AQ40">
        <f t="shared" si="41"/>
        <v>10</v>
      </c>
      <c r="AR40">
        <f t="shared" ref="AM40:AX55" si="50">IF($B40&lt;AR$1,$C40*$D40,0)</f>
        <v>10</v>
      </c>
      <c r="AS40">
        <f t="shared" si="50"/>
        <v>10</v>
      </c>
      <c r="AT40">
        <f t="shared" si="50"/>
        <v>10</v>
      </c>
      <c r="AU40">
        <f t="shared" si="50"/>
        <v>10</v>
      </c>
      <c r="AV40">
        <f t="shared" si="50"/>
        <v>10</v>
      </c>
      <c r="AW40">
        <f t="shared" si="50"/>
        <v>10</v>
      </c>
      <c r="AX40">
        <f t="shared" si="50"/>
        <v>10</v>
      </c>
      <c r="BB40" s="28">
        <f t="shared" si="23"/>
        <v>0</v>
      </c>
      <c r="BC40" s="28">
        <f t="shared" si="24"/>
        <v>0</v>
      </c>
      <c r="BD40" s="28">
        <f t="shared" si="25"/>
        <v>0</v>
      </c>
      <c r="BE40" s="28">
        <f t="shared" si="26"/>
        <v>0</v>
      </c>
      <c r="BF40" s="28">
        <f t="shared" si="27"/>
        <v>0</v>
      </c>
      <c r="BG40" s="28">
        <f t="shared" si="28"/>
        <v>0</v>
      </c>
      <c r="BH40" s="28">
        <f t="shared" si="29"/>
        <v>2</v>
      </c>
      <c r="BI40" s="28">
        <f t="shared" si="30"/>
        <v>10</v>
      </c>
      <c r="BJ40" s="28">
        <f t="shared" si="31"/>
        <v>0</v>
      </c>
      <c r="BK40" s="28">
        <f t="shared" si="32"/>
        <v>0</v>
      </c>
      <c r="BL40" s="28">
        <f t="shared" si="11"/>
        <v>0</v>
      </c>
      <c r="BM40" s="28">
        <f t="shared" si="12"/>
        <v>0</v>
      </c>
      <c r="BN40">
        <f t="shared" si="38"/>
        <v>0</v>
      </c>
      <c r="BO40">
        <f t="shared" si="38"/>
        <v>0</v>
      </c>
      <c r="BP40">
        <f t="shared" si="38"/>
        <v>0</v>
      </c>
      <c r="BQ40">
        <f t="shared" si="42"/>
        <v>0</v>
      </c>
      <c r="BR40">
        <f t="shared" si="43"/>
        <v>0</v>
      </c>
      <c r="BS40">
        <f t="shared" si="44"/>
        <v>0</v>
      </c>
      <c r="BT40">
        <f t="shared" si="45"/>
        <v>0</v>
      </c>
      <c r="BU40">
        <f t="shared" si="46"/>
        <v>0</v>
      </c>
      <c r="BV40">
        <f t="shared" si="15"/>
        <v>0</v>
      </c>
      <c r="BW40">
        <f t="shared" si="16"/>
        <v>0</v>
      </c>
      <c r="BX40">
        <f t="shared" si="47"/>
        <v>0</v>
      </c>
      <c r="BY40">
        <f t="shared" si="48"/>
        <v>0</v>
      </c>
      <c r="BZ40">
        <f t="shared" si="17"/>
        <v>0</v>
      </c>
      <c r="CA40">
        <f t="shared" si="18"/>
        <v>0</v>
      </c>
      <c r="CB40">
        <f t="shared" si="19"/>
        <v>0</v>
      </c>
      <c r="CC40">
        <f t="shared" si="20"/>
        <v>0</v>
      </c>
      <c r="CD40">
        <f t="shared" si="21"/>
        <v>0</v>
      </c>
      <c r="CE40">
        <f t="shared" si="22"/>
        <v>0</v>
      </c>
    </row>
    <row r="41" spans="1:83" x14ac:dyDescent="0.35">
      <c r="A41">
        <f>Database!A41</f>
        <v>40</v>
      </c>
      <c r="B41" s="20">
        <f>Database!E41</f>
        <v>45677</v>
      </c>
      <c r="C41">
        <f>IF(Database!G41="cansl",0,Database!K41)</f>
        <v>1</v>
      </c>
      <c r="D41">
        <f>Database!D41-Database!C41</f>
        <v>7</v>
      </c>
      <c r="F41">
        <f>Database!L41</f>
        <v>2</v>
      </c>
      <c r="G41" t="str">
        <f>Database!F41</f>
        <v>DK</v>
      </c>
      <c r="K41">
        <f t="shared" si="36"/>
        <v>0</v>
      </c>
      <c r="L41">
        <f t="shared" si="37"/>
        <v>0</v>
      </c>
      <c r="M41">
        <f t="shared" si="49"/>
        <v>0</v>
      </c>
      <c r="N41">
        <f t="shared" si="49"/>
        <v>0</v>
      </c>
      <c r="O41">
        <f t="shared" si="49"/>
        <v>7</v>
      </c>
      <c r="P41">
        <f t="shared" si="49"/>
        <v>7</v>
      </c>
      <c r="Q41">
        <f t="shared" si="49"/>
        <v>7</v>
      </c>
      <c r="R41">
        <f t="shared" si="49"/>
        <v>7</v>
      </c>
      <c r="S41">
        <f t="shared" si="49"/>
        <v>7</v>
      </c>
      <c r="T41">
        <f t="shared" si="49"/>
        <v>7</v>
      </c>
      <c r="U41">
        <f t="shared" si="49"/>
        <v>7</v>
      </c>
      <c r="V41">
        <f t="shared" si="49"/>
        <v>7</v>
      </c>
      <c r="W41">
        <f t="shared" si="49"/>
        <v>7</v>
      </c>
      <c r="X41">
        <f t="shared" si="49"/>
        <v>7</v>
      </c>
      <c r="Y41">
        <f t="shared" si="49"/>
        <v>7</v>
      </c>
      <c r="Z41">
        <f t="shared" si="49"/>
        <v>7</v>
      </c>
      <c r="AA41">
        <f t="shared" si="49"/>
        <v>7</v>
      </c>
      <c r="AB41">
        <f t="shared" si="49"/>
        <v>7</v>
      </c>
      <c r="AC41">
        <f t="shared" ref="AC41:AR56" si="51">IF($B41&lt;AC$1,$C41*$D41,0)</f>
        <v>7</v>
      </c>
      <c r="AD41">
        <f t="shared" si="51"/>
        <v>7</v>
      </c>
      <c r="AE41">
        <f t="shared" si="51"/>
        <v>7</v>
      </c>
      <c r="AF41">
        <f t="shared" si="51"/>
        <v>7</v>
      </c>
      <c r="AG41">
        <f t="shared" si="51"/>
        <v>7</v>
      </c>
      <c r="AH41">
        <f t="shared" si="51"/>
        <v>7</v>
      </c>
      <c r="AI41">
        <f t="shared" si="51"/>
        <v>7</v>
      </c>
      <c r="AJ41">
        <f t="shared" si="51"/>
        <v>7</v>
      </c>
      <c r="AK41">
        <f t="shared" si="51"/>
        <v>7</v>
      </c>
      <c r="AL41">
        <f t="shared" si="51"/>
        <v>7</v>
      </c>
      <c r="AM41">
        <f t="shared" si="51"/>
        <v>7</v>
      </c>
      <c r="AN41">
        <f t="shared" si="51"/>
        <v>7</v>
      </c>
      <c r="AO41">
        <f t="shared" si="51"/>
        <v>7</v>
      </c>
      <c r="AP41">
        <f t="shared" si="51"/>
        <v>7</v>
      </c>
      <c r="AQ41">
        <f t="shared" si="51"/>
        <v>7</v>
      </c>
      <c r="AR41">
        <f t="shared" si="51"/>
        <v>7</v>
      </c>
      <c r="AS41">
        <f t="shared" si="50"/>
        <v>7</v>
      </c>
      <c r="AT41">
        <f t="shared" si="50"/>
        <v>7</v>
      </c>
      <c r="AU41">
        <f t="shared" si="50"/>
        <v>7</v>
      </c>
      <c r="AV41">
        <f t="shared" si="50"/>
        <v>7</v>
      </c>
      <c r="AW41">
        <f t="shared" si="50"/>
        <v>7</v>
      </c>
      <c r="AX41">
        <f t="shared" si="50"/>
        <v>7</v>
      </c>
      <c r="BB41" s="28">
        <f t="shared" si="23"/>
        <v>2</v>
      </c>
      <c r="BC41" s="28">
        <f t="shared" si="24"/>
        <v>7</v>
      </c>
      <c r="BD41" s="28">
        <f t="shared" si="25"/>
        <v>0</v>
      </c>
      <c r="BE41" s="28">
        <f t="shared" si="26"/>
        <v>0</v>
      </c>
      <c r="BF41" s="28">
        <f t="shared" si="27"/>
        <v>0</v>
      </c>
      <c r="BG41" s="28">
        <f t="shared" si="28"/>
        <v>0</v>
      </c>
      <c r="BH41" s="28">
        <f t="shared" si="29"/>
        <v>0</v>
      </c>
      <c r="BI41" s="28">
        <f t="shared" si="30"/>
        <v>0</v>
      </c>
      <c r="BJ41" s="28">
        <f t="shared" si="31"/>
        <v>0</v>
      </c>
      <c r="BK41" s="28">
        <f t="shared" si="32"/>
        <v>0</v>
      </c>
      <c r="BL41" s="28">
        <f t="shared" si="11"/>
        <v>0</v>
      </c>
      <c r="BM41" s="28">
        <f t="shared" si="12"/>
        <v>0</v>
      </c>
      <c r="BN41">
        <f t="shared" si="38"/>
        <v>0</v>
      </c>
      <c r="BO41">
        <f t="shared" si="38"/>
        <v>0</v>
      </c>
      <c r="BP41">
        <f t="shared" si="38"/>
        <v>0</v>
      </c>
      <c r="BQ41">
        <f t="shared" si="42"/>
        <v>0</v>
      </c>
      <c r="BR41">
        <f t="shared" si="43"/>
        <v>0</v>
      </c>
      <c r="BS41">
        <f t="shared" si="44"/>
        <v>0</v>
      </c>
      <c r="BT41">
        <f t="shared" si="45"/>
        <v>0</v>
      </c>
      <c r="BU41">
        <f t="shared" si="46"/>
        <v>0</v>
      </c>
      <c r="BV41">
        <f t="shared" si="15"/>
        <v>0</v>
      </c>
      <c r="BW41">
        <f t="shared" si="16"/>
        <v>0</v>
      </c>
      <c r="BX41">
        <f t="shared" si="47"/>
        <v>0</v>
      </c>
      <c r="BY41">
        <f t="shared" si="48"/>
        <v>0</v>
      </c>
      <c r="BZ41">
        <f t="shared" si="17"/>
        <v>0</v>
      </c>
      <c r="CA41">
        <f t="shared" si="18"/>
        <v>0</v>
      </c>
      <c r="CB41">
        <f t="shared" si="19"/>
        <v>0</v>
      </c>
      <c r="CC41">
        <f t="shared" si="20"/>
        <v>0</v>
      </c>
      <c r="CD41">
        <f t="shared" si="21"/>
        <v>0</v>
      </c>
      <c r="CE41">
        <f t="shared" si="22"/>
        <v>0</v>
      </c>
    </row>
    <row r="42" spans="1:83" x14ac:dyDescent="0.35">
      <c r="A42">
        <f>Database!A42</f>
        <v>41</v>
      </c>
      <c r="B42" s="20">
        <f>Database!E42</f>
        <v>45677</v>
      </c>
      <c r="C42">
        <f>IF(Database!G42="cansl",0,Database!K42)</f>
        <v>1</v>
      </c>
      <c r="D42">
        <f>Database!D42-Database!C42</f>
        <v>6</v>
      </c>
      <c r="F42">
        <f>Database!L42</f>
        <v>2</v>
      </c>
      <c r="G42" t="str">
        <f>Database!F42</f>
        <v>DK</v>
      </c>
      <c r="K42">
        <f t="shared" si="36"/>
        <v>0</v>
      </c>
      <c r="L42">
        <f t="shared" si="37"/>
        <v>0</v>
      </c>
      <c r="M42">
        <f t="shared" si="49"/>
        <v>0</v>
      </c>
      <c r="N42">
        <f t="shared" si="49"/>
        <v>0</v>
      </c>
      <c r="O42">
        <f t="shared" si="49"/>
        <v>6</v>
      </c>
      <c r="P42">
        <f t="shared" si="49"/>
        <v>6</v>
      </c>
      <c r="Q42">
        <f t="shared" si="49"/>
        <v>6</v>
      </c>
      <c r="R42">
        <f t="shared" si="49"/>
        <v>6</v>
      </c>
      <c r="S42">
        <f t="shared" si="49"/>
        <v>6</v>
      </c>
      <c r="T42">
        <f t="shared" si="49"/>
        <v>6</v>
      </c>
      <c r="U42">
        <f t="shared" si="49"/>
        <v>6</v>
      </c>
      <c r="V42">
        <f t="shared" si="49"/>
        <v>6</v>
      </c>
      <c r="W42">
        <f t="shared" si="49"/>
        <v>6</v>
      </c>
      <c r="X42">
        <f t="shared" si="49"/>
        <v>6</v>
      </c>
      <c r="Y42">
        <f t="shared" si="49"/>
        <v>6</v>
      </c>
      <c r="Z42">
        <f t="shared" si="49"/>
        <v>6</v>
      </c>
      <c r="AA42">
        <f t="shared" si="49"/>
        <v>6</v>
      </c>
      <c r="AB42">
        <f t="shared" si="49"/>
        <v>6</v>
      </c>
      <c r="AC42">
        <f t="shared" si="51"/>
        <v>6</v>
      </c>
      <c r="AD42">
        <f t="shared" si="51"/>
        <v>6</v>
      </c>
      <c r="AE42">
        <f t="shared" si="51"/>
        <v>6</v>
      </c>
      <c r="AF42">
        <f t="shared" si="51"/>
        <v>6</v>
      </c>
      <c r="AG42">
        <f t="shared" si="51"/>
        <v>6</v>
      </c>
      <c r="AH42">
        <f t="shared" si="51"/>
        <v>6</v>
      </c>
      <c r="AI42">
        <f t="shared" si="51"/>
        <v>6</v>
      </c>
      <c r="AJ42">
        <f t="shared" si="51"/>
        <v>6</v>
      </c>
      <c r="AK42">
        <f t="shared" si="51"/>
        <v>6</v>
      </c>
      <c r="AL42">
        <f t="shared" si="51"/>
        <v>6</v>
      </c>
      <c r="AM42">
        <f t="shared" si="51"/>
        <v>6</v>
      </c>
      <c r="AN42">
        <f t="shared" si="51"/>
        <v>6</v>
      </c>
      <c r="AO42">
        <f t="shared" si="51"/>
        <v>6</v>
      </c>
      <c r="AP42">
        <f t="shared" si="51"/>
        <v>6</v>
      </c>
      <c r="AQ42">
        <f t="shared" si="51"/>
        <v>6</v>
      </c>
      <c r="AR42">
        <f t="shared" si="51"/>
        <v>6</v>
      </c>
      <c r="AS42">
        <f t="shared" si="50"/>
        <v>6</v>
      </c>
      <c r="AT42">
        <f t="shared" si="50"/>
        <v>6</v>
      </c>
      <c r="AU42">
        <f t="shared" si="50"/>
        <v>6</v>
      </c>
      <c r="AV42">
        <f t="shared" si="50"/>
        <v>6</v>
      </c>
      <c r="AW42">
        <f t="shared" si="50"/>
        <v>6</v>
      </c>
      <c r="AX42">
        <f t="shared" si="50"/>
        <v>6</v>
      </c>
      <c r="BB42" s="28">
        <f t="shared" si="23"/>
        <v>2</v>
      </c>
      <c r="BC42" s="28">
        <f t="shared" si="24"/>
        <v>6</v>
      </c>
      <c r="BD42" s="28">
        <f t="shared" si="25"/>
        <v>0</v>
      </c>
      <c r="BE42" s="28">
        <f t="shared" si="26"/>
        <v>0</v>
      </c>
      <c r="BF42" s="28">
        <f t="shared" si="27"/>
        <v>0</v>
      </c>
      <c r="BG42" s="28">
        <f t="shared" si="28"/>
        <v>0</v>
      </c>
      <c r="BH42" s="28">
        <f t="shared" si="29"/>
        <v>0</v>
      </c>
      <c r="BI42" s="28">
        <f t="shared" si="30"/>
        <v>0</v>
      </c>
      <c r="BJ42" s="28">
        <f t="shared" si="31"/>
        <v>0</v>
      </c>
      <c r="BK42" s="28">
        <f t="shared" si="32"/>
        <v>0</v>
      </c>
      <c r="BL42" s="28">
        <f t="shared" si="11"/>
        <v>0</v>
      </c>
      <c r="BM42" s="28">
        <f t="shared" si="12"/>
        <v>0</v>
      </c>
      <c r="BN42">
        <f t="shared" ref="BN42:BP61" si="52">IF(AND($D42&gt;0,$G42=BN$1),$F42,0)</f>
        <v>0</v>
      </c>
      <c r="BO42">
        <f t="shared" si="52"/>
        <v>0</v>
      </c>
      <c r="BP42">
        <f t="shared" si="52"/>
        <v>0</v>
      </c>
      <c r="BQ42">
        <f t="shared" si="42"/>
        <v>0</v>
      </c>
      <c r="BR42">
        <f t="shared" si="43"/>
        <v>0</v>
      </c>
      <c r="BS42">
        <f t="shared" si="44"/>
        <v>0</v>
      </c>
      <c r="BT42">
        <f t="shared" si="45"/>
        <v>0</v>
      </c>
      <c r="BU42">
        <f t="shared" si="46"/>
        <v>0</v>
      </c>
      <c r="BV42">
        <f t="shared" si="15"/>
        <v>0</v>
      </c>
      <c r="BW42">
        <f t="shared" si="16"/>
        <v>0</v>
      </c>
      <c r="BX42">
        <f t="shared" si="47"/>
        <v>0</v>
      </c>
      <c r="BY42">
        <f t="shared" si="48"/>
        <v>0</v>
      </c>
      <c r="BZ42">
        <f t="shared" si="17"/>
        <v>0</v>
      </c>
      <c r="CA42">
        <f t="shared" si="18"/>
        <v>0</v>
      </c>
      <c r="CB42">
        <f t="shared" si="19"/>
        <v>0</v>
      </c>
      <c r="CC42">
        <f t="shared" si="20"/>
        <v>0</v>
      </c>
      <c r="CD42">
        <f t="shared" si="21"/>
        <v>0</v>
      </c>
      <c r="CE42">
        <f t="shared" si="22"/>
        <v>0</v>
      </c>
    </row>
    <row r="43" spans="1:83" x14ac:dyDescent="0.35">
      <c r="A43">
        <f>Database!A43</f>
        <v>42</v>
      </c>
      <c r="B43" s="20">
        <f>Database!E43</f>
        <v>45681</v>
      </c>
      <c r="C43">
        <f>IF(Database!G43="cansl",0,Database!K43)</f>
        <v>1</v>
      </c>
      <c r="D43">
        <f>Database!D43-Database!C43</f>
        <v>4</v>
      </c>
      <c r="F43">
        <f>Database!L43</f>
        <v>2</v>
      </c>
      <c r="G43" t="str">
        <f>Database!F43</f>
        <v>S</v>
      </c>
      <c r="K43">
        <f t="shared" ref="K43:K94" si="53">IF(B43&lt;$K$1,C43*D43,0)</f>
        <v>0</v>
      </c>
      <c r="L43">
        <f t="shared" ref="L43:L94" si="54">IF(B43&lt;$L$1,C43*D43,0)</f>
        <v>0</v>
      </c>
      <c r="M43">
        <f t="shared" si="49"/>
        <v>0</v>
      </c>
      <c r="N43">
        <f t="shared" si="49"/>
        <v>0</v>
      </c>
      <c r="O43">
        <f t="shared" si="49"/>
        <v>4</v>
      </c>
      <c r="P43">
        <f t="shared" si="49"/>
        <v>4</v>
      </c>
      <c r="Q43">
        <f t="shared" si="49"/>
        <v>4</v>
      </c>
      <c r="R43">
        <f t="shared" si="49"/>
        <v>4</v>
      </c>
      <c r="S43">
        <f t="shared" si="49"/>
        <v>4</v>
      </c>
      <c r="T43">
        <f t="shared" si="49"/>
        <v>4</v>
      </c>
      <c r="U43">
        <f t="shared" si="49"/>
        <v>4</v>
      </c>
      <c r="V43">
        <f t="shared" si="49"/>
        <v>4</v>
      </c>
      <c r="W43">
        <f t="shared" si="49"/>
        <v>4</v>
      </c>
      <c r="X43">
        <f t="shared" si="49"/>
        <v>4</v>
      </c>
      <c r="Y43">
        <f t="shared" si="49"/>
        <v>4</v>
      </c>
      <c r="Z43">
        <f t="shared" si="49"/>
        <v>4</v>
      </c>
      <c r="AA43">
        <f t="shared" si="49"/>
        <v>4</v>
      </c>
      <c r="AB43">
        <f t="shared" si="49"/>
        <v>4</v>
      </c>
      <c r="AC43">
        <f t="shared" si="51"/>
        <v>4</v>
      </c>
      <c r="AD43">
        <f t="shared" si="51"/>
        <v>4</v>
      </c>
      <c r="AE43">
        <f t="shared" si="51"/>
        <v>4</v>
      </c>
      <c r="AF43">
        <f t="shared" si="51"/>
        <v>4</v>
      </c>
      <c r="AG43">
        <f t="shared" si="51"/>
        <v>4</v>
      </c>
      <c r="AH43">
        <f t="shared" si="51"/>
        <v>4</v>
      </c>
      <c r="AI43">
        <f t="shared" si="51"/>
        <v>4</v>
      </c>
      <c r="AJ43">
        <f t="shared" si="51"/>
        <v>4</v>
      </c>
      <c r="AK43">
        <f t="shared" si="51"/>
        <v>4</v>
      </c>
      <c r="AL43">
        <f t="shared" si="51"/>
        <v>4</v>
      </c>
      <c r="AM43">
        <f t="shared" si="51"/>
        <v>4</v>
      </c>
      <c r="AN43">
        <f t="shared" si="51"/>
        <v>4</v>
      </c>
      <c r="AO43">
        <f t="shared" si="51"/>
        <v>4</v>
      </c>
      <c r="AP43">
        <f t="shared" si="51"/>
        <v>4</v>
      </c>
      <c r="AQ43">
        <f t="shared" si="51"/>
        <v>4</v>
      </c>
      <c r="AR43">
        <f t="shared" si="51"/>
        <v>4</v>
      </c>
      <c r="AS43">
        <f t="shared" si="50"/>
        <v>4</v>
      </c>
      <c r="AT43">
        <f t="shared" si="50"/>
        <v>4</v>
      </c>
      <c r="AU43">
        <f t="shared" si="50"/>
        <v>4</v>
      </c>
      <c r="AV43">
        <f t="shared" si="50"/>
        <v>4</v>
      </c>
      <c r="AW43">
        <f t="shared" si="50"/>
        <v>4</v>
      </c>
      <c r="AX43">
        <f t="shared" si="50"/>
        <v>4</v>
      </c>
      <c r="BB43" s="28">
        <f t="shared" si="23"/>
        <v>0</v>
      </c>
      <c r="BC43" s="28">
        <f t="shared" si="24"/>
        <v>0</v>
      </c>
      <c r="BD43" s="28">
        <f t="shared" si="25"/>
        <v>2</v>
      </c>
      <c r="BE43" s="28">
        <f t="shared" si="26"/>
        <v>4</v>
      </c>
      <c r="BF43" s="28">
        <f t="shared" si="27"/>
        <v>0</v>
      </c>
      <c r="BG43" s="28">
        <f t="shared" si="28"/>
        <v>0</v>
      </c>
      <c r="BH43" s="28">
        <f t="shared" si="29"/>
        <v>0</v>
      </c>
      <c r="BI43" s="28">
        <f t="shared" si="30"/>
        <v>0</v>
      </c>
      <c r="BJ43" s="28">
        <f t="shared" si="31"/>
        <v>0</v>
      </c>
      <c r="BK43" s="28">
        <f t="shared" si="32"/>
        <v>0</v>
      </c>
      <c r="BL43" s="28">
        <f t="shared" si="11"/>
        <v>0</v>
      </c>
      <c r="BM43" s="28">
        <f t="shared" si="12"/>
        <v>0</v>
      </c>
      <c r="BN43">
        <f t="shared" si="52"/>
        <v>0</v>
      </c>
      <c r="BO43">
        <f t="shared" si="52"/>
        <v>0</v>
      </c>
      <c r="BP43">
        <f t="shared" si="52"/>
        <v>0</v>
      </c>
      <c r="BQ43">
        <f t="shared" si="42"/>
        <v>0</v>
      </c>
      <c r="BR43">
        <f t="shared" si="43"/>
        <v>0</v>
      </c>
      <c r="BS43">
        <f t="shared" si="44"/>
        <v>0</v>
      </c>
      <c r="BT43">
        <f t="shared" si="45"/>
        <v>0</v>
      </c>
      <c r="BU43">
        <f t="shared" si="46"/>
        <v>0</v>
      </c>
      <c r="BV43">
        <f t="shared" si="15"/>
        <v>0</v>
      </c>
      <c r="BW43">
        <f t="shared" si="16"/>
        <v>0</v>
      </c>
      <c r="BX43">
        <f t="shared" si="47"/>
        <v>0</v>
      </c>
      <c r="BY43">
        <f t="shared" si="48"/>
        <v>0</v>
      </c>
      <c r="BZ43">
        <f t="shared" si="17"/>
        <v>0</v>
      </c>
      <c r="CA43">
        <f t="shared" si="18"/>
        <v>0</v>
      </c>
      <c r="CB43">
        <f t="shared" si="19"/>
        <v>0</v>
      </c>
      <c r="CC43">
        <f t="shared" si="20"/>
        <v>0</v>
      </c>
      <c r="CD43">
        <f t="shared" si="21"/>
        <v>0</v>
      </c>
      <c r="CE43">
        <f t="shared" si="22"/>
        <v>0</v>
      </c>
    </row>
    <row r="44" spans="1:83" x14ac:dyDescent="0.35">
      <c r="A44">
        <f>Database!A44</f>
        <v>43</v>
      </c>
      <c r="B44" s="20">
        <f>Database!E44</f>
        <v>45684</v>
      </c>
      <c r="C44">
        <f>IF(Database!G44="cansl",0,Database!K44)</f>
        <v>1</v>
      </c>
      <c r="D44">
        <f>Database!D44-Database!C44</f>
        <v>8</v>
      </c>
      <c r="F44">
        <f>Database!L44</f>
        <v>1</v>
      </c>
      <c r="G44" t="str">
        <f>Database!F44</f>
        <v>D</v>
      </c>
      <c r="K44">
        <f t="shared" si="53"/>
        <v>0</v>
      </c>
      <c r="L44">
        <f t="shared" si="54"/>
        <v>0</v>
      </c>
      <c r="M44">
        <f t="shared" si="49"/>
        <v>0</v>
      </c>
      <c r="N44">
        <f t="shared" si="49"/>
        <v>0</v>
      </c>
      <c r="O44">
        <f t="shared" si="49"/>
        <v>0</v>
      </c>
      <c r="P44">
        <f t="shared" si="49"/>
        <v>8</v>
      </c>
      <c r="Q44">
        <f t="shared" si="49"/>
        <v>8</v>
      </c>
      <c r="R44">
        <f t="shared" si="49"/>
        <v>8</v>
      </c>
      <c r="S44">
        <f t="shared" si="49"/>
        <v>8</v>
      </c>
      <c r="T44">
        <f t="shared" si="49"/>
        <v>8</v>
      </c>
      <c r="U44">
        <f t="shared" si="49"/>
        <v>8</v>
      </c>
      <c r="V44">
        <f t="shared" si="49"/>
        <v>8</v>
      </c>
      <c r="W44">
        <f t="shared" si="49"/>
        <v>8</v>
      </c>
      <c r="X44">
        <f t="shared" si="49"/>
        <v>8</v>
      </c>
      <c r="Y44">
        <f t="shared" si="49"/>
        <v>8</v>
      </c>
      <c r="Z44">
        <f t="shared" si="49"/>
        <v>8</v>
      </c>
      <c r="AA44">
        <f t="shared" si="49"/>
        <v>8</v>
      </c>
      <c r="AB44">
        <f t="shared" si="49"/>
        <v>8</v>
      </c>
      <c r="AC44">
        <f t="shared" si="51"/>
        <v>8</v>
      </c>
      <c r="AD44">
        <f t="shared" si="51"/>
        <v>8</v>
      </c>
      <c r="AE44">
        <f t="shared" si="51"/>
        <v>8</v>
      </c>
      <c r="AF44">
        <f t="shared" si="51"/>
        <v>8</v>
      </c>
      <c r="AG44">
        <f t="shared" si="51"/>
        <v>8</v>
      </c>
      <c r="AH44">
        <f t="shared" si="51"/>
        <v>8</v>
      </c>
      <c r="AI44">
        <f t="shared" si="51"/>
        <v>8</v>
      </c>
      <c r="AJ44">
        <f t="shared" si="51"/>
        <v>8</v>
      </c>
      <c r="AK44">
        <f t="shared" si="51"/>
        <v>8</v>
      </c>
      <c r="AL44">
        <f t="shared" si="51"/>
        <v>8</v>
      </c>
      <c r="AM44">
        <f t="shared" si="51"/>
        <v>8</v>
      </c>
      <c r="AN44">
        <f t="shared" si="51"/>
        <v>8</v>
      </c>
      <c r="AO44">
        <f t="shared" si="51"/>
        <v>8</v>
      </c>
      <c r="AP44">
        <f t="shared" si="51"/>
        <v>8</v>
      </c>
      <c r="AQ44">
        <f t="shared" si="51"/>
        <v>8</v>
      </c>
      <c r="AR44">
        <f t="shared" si="51"/>
        <v>8</v>
      </c>
      <c r="AS44">
        <f t="shared" si="50"/>
        <v>8</v>
      </c>
      <c r="AT44">
        <f t="shared" si="50"/>
        <v>8</v>
      </c>
      <c r="AU44">
        <f t="shared" si="50"/>
        <v>8</v>
      </c>
      <c r="AV44">
        <f t="shared" si="50"/>
        <v>8</v>
      </c>
      <c r="AW44">
        <f t="shared" si="50"/>
        <v>8</v>
      </c>
      <c r="AX44">
        <f t="shared" si="50"/>
        <v>8</v>
      </c>
      <c r="BB44" s="28">
        <f t="shared" si="23"/>
        <v>0</v>
      </c>
      <c r="BC44" s="28">
        <f t="shared" si="24"/>
        <v>0</v>
      </c>
      <c r="BD44" s="28">
        <f t="shared" si="25"/>
        <v>0</v>
      </c>
      <c r="BE44" s="28">
        <f t="shared" si="26"/>
        <v>0</v>
      </c>
      <c r="BF44" s="28">
        <f t="shared" si="27"/>
        <v>0</v>
      </c>
      <c r="BG44" s="28">
        <f t="shared" si="28"/>
        <v>0</v>
      </c>
      <c r="BH44" s="28">
        <f t="shared" si="29"/>
        <v>1</v>
      </c>
      <c r="BI44" s="28">
        <f t="shared" si="30"/>
        <v>8</v>
      </c>
      <c r="BJ44" s="28">
        <f t="shared" si="31"/>
        <v>0</v>
      </c>
      <c r="BK44" s="28">
        <f t="shared" si="32"/>
        <v>0</v>
      </c>
      <c r="BL44" s="28">
        <f t="shared" si="11"/>
        <v>0</v>
      </c>
      <c r="BM44" s="28">
        <f t="shared" si="12"/>
        <v>0</v>
      </c>
      <c r="BN44">
        <f t="shared" si="52"/>
        <v>0</v>
      </c>
      <c r="BO44">
        <f t="shared" si="52"/>
        <v>0</v>
      </c>
      <c r="BP44">
        <f t="shared" si="52"/>
        <v>0</v>
      </c>
      <c r="BQ44">
        <f t="shared" si="42"/>
        <v>0</v>
      </c>
      <c r="BR44">
        <f t="shared" si="43"/>
        <v>0</v>
      </c>
      <c r="BS44">
        <f t="shared" si="44"/>
        <v>0</v>
      </c>
      <c r="BT44">
        <f t="shared" si="45"/>
        <v>0</v>
      </c>
      <c r="BU44">
        <f t="shared" si="46"/>
        <v>0</v>
      </c>
      <c r="BV44">
        <f t="shared" si="15"/>
        <v>0</v>
      </c>
      <c r="BW44">
        <f t="shared" si="16"/>
        <v>0</v>
      </c>
      <c r="BX44">
        <f t="shared" si="47"/>
        <v>0</v>
      </c>
      <c r="BY44">
        <f t="shared" si="48"/>
        <v>0</v>
      </c>
      <c r="BZ44">
        <f t="shared" si="17"/>
        <v>0</v>
      </c>
      <c r="CA44">
        <f t="shared" si="18"/>
        <v>0</v>
      </c>
      <c r="CB44">
        <f t="shared" si="19"/>
        <v>0</v>
      </c>
      <c r="CC44">
        <f t="shared" si="20"/>
        <v>0</v>
      </c>
      <c r="CD44">
        <f t="shared" si="21"/>
        <v>0</v>
      </c>
      <c r="CE44">
        <f t="shared" si="22"/>
        <v>0</v>
      </c>
    </row>
    <row r="45" spans="1:83" x14ac:dyDescent="0.35">
      <c r="A45">
        <f>Database!A45</f>
        <v>44</v>
      </c>
      <c r="B45" s="20">
        <f>Database!E45</f>
        <v>45685</v>
      </c>
      <c r="C45">
        <f>IF(Database!G45="cansl",0,Database!K45)</f>
        <v>0</v>
      </c>
      <c r="D45">
        <f>Database!D45-Database!C45</f>
        <v>5</v>
      </c>
      <c r="F45">
        <f>Database!L45</f>
        <v>0</v>
      </c>
      <c r="G45" t="str">
        <f>Database!F45</f>
        <v>PL</v>
      </c>
      <c r="K45">
        <f t="shared" si="53"/>
        <v>0</v>
      </c>
      <c r="L45">
        <f t="shared" si="54"/>
        <v>0</v>
      </c>
      <c r="M45">
        <f t="shared" si="49"/>
        <v>0</v>
      </c>
      <c r="N45">
        <f t="shared" si="49"/>
        <v>0</v>
      </c>
      <c r="O45">
        <f t="shared" si="49"/>
        <v>0</v>
      </c>
      <c r="P45">
        <f t="shared" si="49"/>
        <v>0</v>
      </c>
      <c r="Q45">
        <f t="shared" si="49"/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0</v>
      </c>
      <c r="X45">
        <f t="shared" si="49"/>
        <v>0</v>
      </c>
      <c r="Y45">
        <f t="shared" si="49"/>
        <v>0</v>
      </c>
      <c r="Z45">
        <f t="shared" si="49"/>
        <v>0</v>
      </c>
      <c r="AA45">
        <f t="shared" si="49"/>
        <v>0</v>
      </c>
      <c r="AB45">
        <f t="shared" si="49"/>
        <v>0</v>
      </c>
      <c r="AC45">
        <f t="shared" si="51"/>
        <v>0</v>
      </c>
      <c r="AD45">
        <f t="shared" si="51"/>
        <v>0</v>
      </c>
      <c r="AE45">
        <f t="shared" si="51"/>
        <v>0</v>
      </c>
      <c r="AF45">
        <f t="shared" si="51"/>
        <v>0</v>
      </c>
      <c r="AG45">
        <f t="shared" si="51"/>
        <v>0</v>
      </c>
      <c r="AH45">
        <f t="shared" si="51"/>
        <v>0</v>
      </c>
      <c r="AI45">
        <f t="shared" si="51"/>
        <v>0</v>
      </c>
      <c r="AJ45">
        <f t="shared" si="51"/>
        <v>0</v>
      </c>
      <c r="AK45">
        <f t="shared" si="51"/>
        <v>0</v>
      </c>
      <c r="AL45">
        <f t="shared" si="51"/>
        <v>0</v>
      </c>
      <c r="AM45">
        <f t="shared" si="51"/>
        <v>0</v>
      </c>
      <c r="AN45">
        <f t="shared" si="51"/>
        <v>0</v>
      </c>
      <c r="AO45">
        <f t="shared" si="51"/>
        <v>0</v>
      </c>
      <c r="AP45">
        <f t="shared" si="51"/>
        <v>0</v>
      </c>
      <c r="AQ45">
        <f t="shared" si="51"/>
        <v>0</v>
      </c>
      <c r="AR45">
        <f t="shared" si="51"/>
        <v>0</v>
      </c>
      <c r="AS45">
        <f t="shared" si="50"/>
        <v>0</v>
      </c>
      <c r="AT45">
        <f t="shared" si="50"/>
        <v>0</v>
      </c>
      <c r="AU45">
        <f t="shared" si="50"/>
        <v>0</v>
      </c>
      <c r="AV45">
        <f t="shared" si="50"/>
        <v>0</v>
      </c>
      <c r="AW45">
        <f t="shared" si="50"/>
        <v>0</v>
      </c>
      <c r="AX45">
        <f t="shared" si="50"/>
        <v>0</v>
      </c>
      <c r="BB45" s="28">
        <f t="shared" si="23"/>
        <v>0</v>
      </c>
      <c r="BC45" s="28">
        <f t="shared" si="24"/>
        <v>0</v>
      </c>
      <c r="BD45" s="28">
        <f t="shared" si="25"/>
        <v>0</v>
      </c>
      <c r="BE45" s="28">
        <f t="shared" si="26"/>
        <v>0</v>
      </c>
      <c r="BF45" s="28">
        <f t="shared" si="27"/>
        <v>0</v>
      </c>
      <c r="BG45" s="28">
        <f t="shared" si="28"/>
        <v>0</v>
      </c>
      <c r="BH45" s="28">
        <f t="shared" si="29"/>
        <v>0</v>
      </c>
      <c r="BI45" s="28">
        <f t="shared" si="30"/>
        <v>0</v>
      </c>
      <c r="BJ45" s="28">
        <f t="shared" si="31"/>
        <v>0</v>
      </c>
      <c r="BK45" s="28">
        <f t="shared" si="32"/>
        <v>0</v>
      </c>
      <c r="BL45" s="28">
        <f t="shared" si="11"/>
        <v>0</v>
      </c>
      <c r="BM45" s="28">
        <f t="shared" si="12"/>
        <v>0</v>
      </c>
      <c r="BN45">
        <f t="shared" si="52"/>
        <v>0</v>
      </c>
      <c r="BO45">
        <f t="shared" si="52"/>
        <v>0</v>
      </c>
      <c r="BP45">
        <f t="shared" si="52"/>
        <v>0</v>
      </c>
      <c r="BQ45">
        <f t="shared" si="42"/>
        <v>0</v>
      </c>
      <c r="BR45">
        <f t="shared" si="43"/>
        <v>0</v>
      </c>
      <c r="BS45">
        <f t="shared" si="44"/>
        <v>0</v>
      </c>
      <c r="BT45">
        <f t="shared" si="45"/>
        <v>0</v>
      </c>
      <c r="BU45">
        <f t="shared" si="46"/>
        <v>0</v>
      </c>
      <c r="BV45">
        <f t="shared" si="15"/>
        <v>0</v>
      </c>
      <c r="BW45">
        <f t="shared" si="16"/>
        <v>0</v>
      </c>
      <c r="BX45">
        <f t="shared" si="47"/>
        <v>0</v>
      </c>
      <c r="BY45">
        <f t="shared" si="48"/>
        <v>0</v>
      </c>
      <c r="BZ45">
        <f t="shared" si="17"/>
        <v>0</v>
      </c>
      <c r="CA45">
        <f t="shared" si="18"/>
        <v>0</v>
      </c>
      <c r="CB45">
        <f t="shared" si="19"/>
        <v>0</v>
      </c>
      <c r="CC45">
        <f t="shared" si="20"/>
        <v>0</v>
      </c>
      <c r="CD45">
        <f t="shared" si="21"/>
        <v>0</v>
      </c>
      <c r="CE45">
        <f t="shared" si="22"/>
        <v>0</v>
      </c>
    </row>
    <row r="46" spans="1:83" x14ac:dyDescent="0.35">
      <c r="A46">
        <f>Database!A46</f>
        <v>45</v>
      </c>
      <c r="B46" s="20">
        <f>Database!E46</f>
        <v>45689</v>
      </c>
      <c r="C46">
        <f>IF(Database!G46="cansl",0,Database!K46)</f>
        <v>2</v>
      </c>
      <c r="D46">
        <f>Database!D46-Database!C46</f>
        <v>4</v>
      </c>
      <c r="F46">
        <f>Database!L46</f>
        <v>2</v>
      </c>
      <c r="G46" t="str">
        <f>Database!F46</f>
        <v>DK</v>
      </c>
      <c r="K46">
        <f t="shared" si="53"/>
        <v>0</v>
      </c>
      <c r="L46">
        <f t="shared" si="54"/>
        <v>0</v>
      </c>
      <c r="M46">
        <f t="shared" si="49"/>
        <v>0</v>
      </c>
      <c r="N46">
        <f t="shared" si="49"/>
        <v>0</v>
      </c>
      <c r="O46">
        <f t="shared" si="49"/>
        <v>0</v>
      </c>
      <c r="P46">
        <f t="shared" si="49"/>
        <v>8</v>
      </c>
      <c r="Q46">
        <f t="shared" si="49"/>
        <v>8</v>
      </c>
      <c r="R46">
        <f t="shared" si="49"/>
        <v>8</v>
      </c>
      <c r="S46">
        <f t="shared" si="49"/>
        <v>8</v>
      </c>
      <c r="T46">
        <f t="shared" si="49"/>
        <v>8</v>
      </c>
      <c r="U46">
        <f t="shared" si="49"/>
        <v>8</v>
      </c>
      <c r="V46">
        <f t="shared" si="49"/>
        <v>8</v>
      </c>
      <c r="W46">
        <f t="shared" si="49"/>
        <v>8</v>
      </c>
      <c r="X46">
        <f t="shared" si="49"/>
        <v>8</v>
      </c>
      <c r="Y46">
        <f t="shared" si="49"/>
        <v>8</v>
      </c>
      <c r="Z46">
        <f t="shared" si="49"/>
        <v>8</v>
      </c>
      <c r="AA46">
        <f t="shared" si="49"/>
        <v>8</v>
      </c>
      <c r="AB46">
        <f t="shared" si="49"/>
        <v>8</v>
      </c>
      <c r="AC46">
        <f t="shared" si="51"/>
        <v>8</v>
      </c>
      <c r="AD46">
        <f t="shared" si="51"/>
        <v>8</v>
      </c>
      <c r="AE46">
        <f t="shared" si="51"/>
        <v>8</v>
      </c>
      <c r="AF46">
        <f t="shared" si="51"/>
        <v>8</v>
      </c>
      <c r="AG46">
        <f t="shared" si="51"/>
        <v>8</v>
      </c>
      <c r="AH46">
        <f t="shared" si="51"/>
        <v>8</v>
      </c>
      <c r="AI46">
        <f t="shared" si="51"/>
        <v>8</v>
      </c>
      <c r="AJ46">
        <f t="shared" si="51"/>
        <v>8</v>
      </c>
      <c r="AK46">
        <f t="shared" si="51"/>
        <v>8</v>
      </c>
      <c r="AL46">
        <f t="shared" si="51"/>
        <v>8</v>
      </c>
      <c r="AM46">
        <f t="shared" si="51"/>
        <v>8</v>
      </c>
      <c r="AN46">
        <f t="shared" si="51"/>
        <v>8</v>
      </c>
      <c r="AO46">
        <f t="shared" si="51"/>
        <v>8</v>
      </c>
      <c r="AP46">
        <f t="shared" si="51"/>
        <v>8</v>
      </c>
      <c r="AQ46">
        <f t="shared" si="51"/>
        <v>8</v>
      </c>
      <c r="AR46">
        <f t="shared" si="51"/>
        <v>8</v>
      </c>
      <c r="AS46">
        <f t="shared" si="50"/>
        <v>8</v>
      </c>
      <c r="AT46">
        <f t="shared" si="50"/>
        <v>8</v>
      </c>
      <c r="AU46">
        <f t="shared" si="50"/>
        <v>8</v>
      </c>
      <c r="AV46">
        <f t="shared" si="50"/>
        <v>8</v>
      </c>
      <c r="AW46">
        <f t="shared" si="50"/>
        <v>8</v>
      </c>
      <c r="AX46">
        <f t="shared" si="50"/>
        <v>8</v>
      </c>
      <c r="BB46" s="28">
        <f t="shared" si="23"/>
        <v>2</v>
      </c>
      <c r="BC46" s="28">
        <f t="shared" si="24"/>
        <v>4</v>
      </c>
      <c r="BD46" s="28">
        <f t="shared" si="25"/>
        <v>0</v>
      </c>
      <c r="BE46" s="28">
        <f t="shared" si="26"/>
        <v>0</v>
      </c>
      <c r="BF46" s="28">
        <f t="shared" si="27"/>
        <v>0</v>
      </c>
      <c r="BG46" s="28">
        <f t="shared" si="28"/>
        <v>0</v>
      </c>
      <c r="BH46" s="28">
        <f t="shared" si="29"/>
        <v>0</v>
      </c>
      <c r="BI46" s="28">
        <f t="shared" si="30"/>
        <v>0</v>
      </c>
      <c r="BJ46" s="28">
        <f t="shared" si="31"/>
        <v>0</v>
      </c>
      <c r="BK46" s="28">
        <f t="shared" si="32"/>
        <v>0</v>
      </c>
      <c r="BL46" s="28">
        <f t="shared" si="11"/>
        <v>0</v>
      </c>
      <c r="BM46" s="28">
        <f t="shared" si="12"/>
        <v>0</v>
      </c>
      <c r="BN46">
        <f t="shared" si="52"/>
        <v>0</v>
      </c>
      <c r="BO46">
        <f t="shared" si="52"/>
        <v>0</v>
      </c>
      <c r="BP46">
        <f t="shared" si="52"/>
        <v>0</v>
      </c>
      <c r="BQ46">
        <f t="shared" si="42"/>
        <v>0</v>
      </c>
      <c r="BR46">
        <f t="shared" si="43"/>
        <v>0</v>
      </c>
      <c r="BS46">
        <f t="shared" si="44"/>
        <v>0</v>
      </c>
      <c r="BT46">
        <f t="shared" si="45"/>
        <v>0</v>
      </c>
      <c r="BU46">
        <f t="shared" si="46"/>
        <v>0</v>
      </c>
      <c r="BV46">
        <f t="shared" si="15"/>
        <v>0</v>
      </c>
      <c r="BW46">
        <f t="shared" si="16"/>
        <v>0</v>
      </c>
      <c r="BX46">
        <f t="shared" si="47"/>
        <v>0</v>
      </c>
      <c r="BY46">
        <f t="shared" si="48"/>
        <v>0</v>
      </c>
      <c r="BZ46">
        <f t="shared" si="17"/>
        <v>0</v>
      </c>
      <c r="CA46">
        <f t="shared" si="18"/>
        <v>0</v>
      </c>
      <c r="CB46">
        <f t="shared" si="19"/>
        <v>0</v>
      </c>
      <c r="CC46">
        <f t="shared" si="20"/>
        <v>0</v>
      </c>
      <c r="CD46">
        <f t="shared" si="21"/>
        <v>0</v>
      </c>
      <c r="CE46">
        <f t="shared" si="22"/>
        <v>0</v>
      </c>
    </row>
    <row r="47" spans="1:83" x14ac:dyDescent="0.35">
      <c r="A47">
        <f>Database!A47</f>
        <v>46</v>
      </c>
      <c r="B47" s="20">
        <f>Database!E47</f>
        <v>45692</v>
      </c>
      <c r="C47">
        <f>IF(Database!G47="cansl",0,Database!K47)</f>
        <v>1</v>
      </c>
      <c r="D47">
        <f>Database!D47-Database!C47</f>
        <v>4</v>
      </c>
      <c r="F47">
        <f>Database!L47</f>
        <v>2</v>
      </c>
      <c r="G47" t="str">
        <f>Database!F47</f>
        <v>DK</v>
      </c>
      <c r="K47">
        <f t="shared" si="53"/>
        <v>0</v>
      </c>
      <c r="L47">
        <f t="shared" si="54"/>
        <v>0</v>
      </c>
      <c r="M47">
        <f t="shared" si="49"/>
        <v>0</v>
      </c>
      <c r="N47">
        <f t="shared" si="49"/>
        <v>0</v>
      </c>
      <c r="O47">
        <f t="shared" si="49"/>
        <v>0</v>
      </c>
      <c r="P47">
        <f t="shared" si="49"/>
        <v>0</v>
      </c>
      <c r="Q47">
        <f t="shared" si="49"/>
        <v>4</v>
      </c>
      <c r="R47">
        <f t="shared" si="49"/>
        <v>4</v>
      </c>
      <c r="S47">
        <f t="shared" si="49"/>
        <v>4</v>
      </c>
      <c r="T47">
        <f t="shared" si="49"/>
        <v>4</v>
      </c>
      <c r="U47">
        <f t="shared" si="49"/>
        <v>4</v>
      </c>
      <c r="V47">
        <f t="shared" si="49"/>
        <v>4</v>
      </c>
      <c r="W47">
        <f t="shared" si="49"/>
        <v>4</v>
      </c>
      <c r="X47">
        <f t="shared" si="49"/>
        <v>4</v>
      </c>
      <c r="Y47">
        <f t="shared" si="49"/>
        <v>4</v>
      </c>
      <c r="Z47">
        <f t="shared" si="49"/>
        <v>4</v>
      </c>
      <c r="AA47">
        <f t="shared" si="49"/>
        <v>4</v>
      </c>
      <c r="AB47">
        <f t="shared" si="49"/>
        <v>4</v>
      </c>
      <c r="AC47">
        <f t="shared" si="51"/>
        <v>4</v>
      </c>
      <c r="AD47">
        <f t="shared" si="51"/>
        <v>4</v>
      </c>
      <c r="AE47">
        <f t="shared" si="51"/>
        <v>4</v>
      </c>
      <c r="AF47">
        <f t="shared" si="51"/>
        <v>4</v>
      </c>
      <c r="AG47">
        <f t="shared" si="51"/>
        <v>4</v>
      </c>
      <c r="AH47">
        <f t="shared" si="51"/>
        <v>4</v>
      </c>
      <c r="AI47">
        <f t="shared" si="51"/>
        <v>4</v>
      </c>
      <c r="AJ47">
        <f t="shared" si="51"/>
        <v>4</v>
      </c>
      <c r="AK47">
        <f t="shared" si="51"/>
        <v>4</v>
      </c>
      <c r="AL47">
        <f t="shared" si="51"/>
        <v>4</v>
      </c>
      <c r="AM47">
        <f t="shared" si="51"/>
        <v>4</v>
      </c>
      <c r="AN47">
        <f t="shared" si="51"/>
        <v>4</v>
      </c>
      <c r="AO47">
        <f t="shared" si="51"/>
        <v>4</v>
      </c>
      <c r="AP47">
        <f t="shared" si="51"/>
        <v>4</v>
      </c>
      <c r="AQ47">
        <f t="shared" si="51"/>
        <v>4</v>
      </c>
      <c r="AR47">
        <f t="shared" si="51"/>
        <v>4</v>
      </c>
      <c r="AS47">
        <f t="shared" si="50"/>
        <v>4</v>
      </c>
      <c r="AT47">
        <f t="shared" si="50"/>
        <v>4</v>
      </c>
      <c r="AU47">
        <f t="shared" si="50"/>
        <v>4</v>
      </c>
      <c r="AV47">
        <f t="shared" si="50"/>
        <v>4</v>
      </c>
      <c r="AW47">
        <f t="shared" si="50"/>
        <v>4</v>
      </c>
      <c r="AX47">
        <f t="shared" si="50"/>
        <v>4</v>
      </c>
      <c r="BB47" s="28">
        <f t="shared" si="23"/>
        <v>2</v>
      </c>
      <c r="BC47" s="28">
        <f t="shared" si="24"/>
        <v>4</v>
      </c>
      <c r="BD47" s="28">
        <f t="shared" si="25"/>
        <v>0</v>
      </c>
      <c r="BE47" s="28">
        <f t="shared" si="26"/>
        <v>0</v>
      </c>
      <c r="BF47" s="28">
        <f t="shared" si="27"/>
        <v>0</v>
      </c>
      <c r="BG47" s="28">
        <f t="shared" si="28"/>
        <v>0</v>
      </c>
      <c r="BH47" s="28">
        <f t="shared" si="29"/>
        <v>0</v>
      </c>
      <c r="BI47" s="28">
        <f t="shared" si="30"/>
        <v>0</v>
      </c>
      <c r="BJ47" s="28">
        <f t="shared" si="31"/>
        <v>0</v>
      </c>
      <c r="BK47" s="28">
        <f t="shared" si="32"/>
        <v>0</v>
      </c>
      <c r="BL47" s="28">
        <f t="shared" si="11"/>
        <v>0</v>
      </c>
      <c r="BM47" s="28">
        <f t="shared" si="12"/>
        <v>0</v>
      </c>
      <c r="BN47">
        <f t="shared" si="52"/>
        <v>0</v>
      </c>
      <c r="BO47">
        <f t="shared" si="52"/>
        <v>0</v>
      </c>
      <c r="BP47">
        <f t="shared" si="52"/>
        <v>0</v>
      </c>
      <c r="BQ47">
        <f t="shared" si="42"/>
        <v>0</v>
      </c>
      <c r="BR47">
        <f t="shared" si="43"/>
        <v>0</v>
      </c>
      <c r="BS47">
        <f t="shared" si="44"/>
        <v>0</v>
      </c>
      <c r="BT47">
        <f t="shared" si="45"/>
        <v>0</v>
      </c>
      <c r="BU47">
        <f t="shared" si="46"/>
        <v>0</v>
      </c>
      <c r="BV47">
        <f t="shared" si="15"/>
        <v>0</v>
      </c>
      <c r="BW47">
        <f t="shared" si="16"/>
        <v>0</v>
      </c>
      <c r="BX47">
        <f t="shared" si="47"/>
        <v>0</v>
      </c>
      <c r="BY47">
        <f t="shared" si="48"/>
        <v>0</v>
      </c>
      <c r="BZ47">
        <f t="shared" si="17"/>
        <v>0</v>
      </c>
      <c r="CA47">
        <f t="shared" si="18"/>
        <v>0</v>
      </c>
      <c r="CB47">
        <f t="shared" si="19"/>
        <v>0</v>
      </c>
      <c r="CC47">
        <f t="shared" si="20"/>
        <v>0</v>
      </c>
      <c r="CD47">
        <f t="shared" si="21"/>
        <v>0</v>
      </c>
      <c r="CE47">
        <f t="shared" si="22"/>
        <v>0</v>
      </c>
    </row>
    <row r="48" spans="1:83" x14ac:dyDescent="0.35">
      <c r="A48">
        <f>Database!A48</f>
        <v>47</v>
      </c>
      <c r="B48" s="20">
        <f>Database!E48</f>
        <v>45696</v>
      </c>
      <c r="C48">
        <f>IF(Database!G48="cansl",0,Database!K48)</f>
        <v>1</v>
      </c>
      <c r="D48">
        <f>Database!D48-Database!C48</f>
        <v>7</v>
      </c>
      <c r="F48">
        <f>Database!L48</f>
        <v>1</v>
      </c>
      <c r="G48" t="str">
        <f>Database!F48</f>
        <v>S</v>
      </c>
      <c r="K48">
        <f t="shared" si="53"/>
        <v>0</v>
      </c>
      <c r="L48">
        <f t="shared" si="54"/>
        <v>0</v>
      </c>
      <c r="M48">
        <f t="shared" si="49"/>
        <v>0</v>
      </c>
      <c r="N48">
        <f t="shared" si="49"/>
        <v>0</v>
      </c>
      <c r="O48">
        <f t="shared" si="49"/>
        <v>0</v>
      </c>
      <c r="P48">
        <f t="shared" si="49"/>
        <v>0</v>
      </c>
      <c r="Q48">
        <f t="shared" si="49"/>
        <v>7</v>
      </c>
      <c r="R48">
        <f t="shared" si="49"/>
        <v>7</v>
      </c>
      <c r="S48">
        <f t="shared" si="49"/>
        <v>7</v>
      </c>
      <c r="T48">
        <f t="shared" si="49"/>
        <v>7</v>
      </c>
      <c r="U48">
        <f t="shared" si="49"/>
        <v>7</v>
      </c>
      <c r="V48">
        <f t="shared" si="49"/>
        <v>7</v>
      </c>
      <c r="W48">
        <f t="shared" si="49"/>
        <v>7</v>
      </c>
      <c r="X48">
        <f t="shared" si="49"/>
        <v>7</v>
      </c>
      <c r="Y48">
        <f t="shared" si="49"/>
        <v>7</v>
      </c>
      <c r="Z48">
        <f t="shared" si="49"/>
        <v>7</v>
      </c>
      <c r="AA48">
        <f t="shared" si="49"/>
        <v>7</v>
      </c>
      <c r="AB48">
        <f t="shared" si="49"/>
        <v>7</v>
      </c>
      <c r="AC48">
        <f t="shared" si="51"/>
        <v>7</v>
      </c>
      <c r="AD48">
        <f t="shared" si="51"/>
        <v>7</v>
      </c>
      <c r="AE48">
        <f t="shared" si="51"/>
        <v>7</v>
      </c>
      <c r="AF48">
        <f t="shared" si="51"/>
        <v>7</v>
      </c>
      <c r="AG48">
        <f t="shared" si="51"/>
        <v>7</v>
      </c>
      <c r="AH48">
        <f t="shared" si="51"/>
        <v>7</v>
      </c>
      <c r="AI48">
        <f t="shared" si="51"/>
        <v>7</v>
      </c>
      <c r="AJ48">
        <f t="shared" si="51"/>
        <v>7</v>
      </c>
      <c r="AK48">
        <f t="shared" si="51"/>
        <v>7</v>
      </c>
      <c r="AL48">
        <f t="shared" si="51"/>
        <v>7</v>
      </c>
      <c r="AM48">
        <f t="shared" si="50"/>
        <v>7</v>
      </c>
      <c r="AN48">
        <f t="shared" si="50"/>
        <v>7</v>
      </c>
      <c r="AO48">
        <f t="shared" si="50"/>
        <v>7</v>
      </c>
      <c r="AP48">
        <f t="shared" si="50"/>
        <v>7</v>
      </c>
      <c r="AQ48">
        <f t="shared" si="50"/>
        <v>7</v>
      </c>
      <c r="AR48">
        <f t="shared" si="50"/>
        <v>7</v>
      </c>
      <c r="AS48">
        <f t="shared" si="50"/>
        <v>7</v>
      </c>
      <c r="AT48">
        <f t="shared" si="50"/>
        <v>7</v>
      </c>
      <c r="AU48">
        <f t="shared" si="50"/>
        <v>7</v>
      </c>
      <c r="AV48">
        <f t="shared" si="50"/>
        <v>7</v>
      </c>
      <c r="AW48">
        <f t="shared" si="50"/>
        <v>7</v>
      </c>
      <c r="AX48">
        <f t="shared" si="50"/>
        <v>7</v>
      </c>
      <c r="BB48" s="28">
        <f t="shared" si="23"/>
        <v>0</v>
      </c>
      <c r="BC48" s="28">
        <f t="shared" si="24"/>
        <v>0</v>
      </c>
      <c r="BD48" s="28">
        <f t="shared" si="25"/>
        <v>1</v>
      </c>
      <c r="BE48" s="28">
        <f t="shared" si="26"/>
        <v>7</v>
      </c>
      <c r="BF48" s="28">
        <f t="shared" si="27"/>
        <v>0</v>
      </c>
      <c r="BG48" s="28">
        <f t="shared" si="28"/>
        <v>0</v>
      </c>
      <c r="BH48" s="28">
        <f t="shared" si="29"/>
        <v>0</v>
      </c>
      <c r="BI48" s="28">
        <f t="shared" si="30"/>
        <v>0</v>
      </c>
      <c r="BJ48" s="28">
        <f t="shared" si="31"/>
        <v>0</v>
      </c>
      <c r="BK48" s="28">
        <f t="shared" si="32"/>
        <v>0</v>
      </c>
      <c r="BL48" s="28">
        <f t="shared" si="11"/>
        <v>0</v>
      </c>
      <c r="BM48" s="28">
        <f t="shared" si="12"/>
        <v>0</v>
      </c>
      <c r="BN48">
        <f t="shared" si="52"/>
        <v>0</v>
      </c>
      <c r="BO48">
        <f t="shared" si="52"/>
        <v>0</v>
      </c>
      <c r="BP48">
        <f t="shared" si="52"/>
        <v>0</v>
      </c>
      <c r="BQ48">
        <f t="shared" si="42"/>
        <v>0</v>
      </c>
      <c r="BR48">
        <f t="shared" si="43"/>
        <v>0</v>
      </c>
      <c r="BS48">
        <f t="shared" si="44"/>
        <v>0</v>
      </c>
      <c r="BT48">
        <f t="shared" si="45"/>
        <v>0</v>
      </c>
      <c r="BU48">
        <f t="shared" si="46"/>
        <v>0</v>
      </c>
      <c r="BV48">
        <f t="shared" si="15"/>
        <v>0</v>
      </c>
      <c r="BW48">
        <f t="shared" si="16"/>
        <v>0</v>
      </c>
      <c r="BX48">
        <f t="shared" si="47"/>
        <v>0</v>
      </c>
      <c r="BY48">
        <f t="shared" si="48"/>
        <v>0</v>
      </c>
      <c r="BZ48">
        <f t="shared" si="17"/>
        <v>0</v>
      </c>
      <c r="CA48">
        <f t="shared" si="18"/>
        <v>0</v>
      </c>
      <c r="CB48">
        <f t="shared" si="19"/>
        <v>0</v>
      </c>
      <c r="CC48">
        <f t="shared" si="20"/>
        <v>0</v>
      </c>
      <c r="CD48">
        <f t="shared" si="21"/>
        <v>0</v>
      </c>
      <c r="CE48">
        <f t="shared" si="22"/>
        <v>0</v>
      </c>
    </row>
    <row r="49" spans="1:83" x14ac:dyDescent="0.35">
      <c r="A49">
        <f>Database!A49</f>
        <v>48</v>
      </c>
      <c r="B49" s="20">
        <f>Database!E49</f>
        <v>45697</v>
      </c>
      <c r="C49">
        <f>IF(Database!G49="cansl",0,Database!K49)</f>
        <v>0</v>
      </c>
      <c r="D49">
        <f>Database!D49-Database!C49</f>
        <v>5</v>
      </c>
      <c r="F49">
        <f>Database!L49</f>
        <v>0</v>
      </c>
      <c r="G49" t="str">
        <f>Database!F49</f>
        <v>S</v>
      </c>
      <c r="K49">
        <f t="shared" si="53"/>
        <v>0</v>
      </c>
      <c r="L49">
        <f t="shared" si="54"/>
        <v>0</v>
      </c>
      <c r="M49">
        <f t="shared" si="49"/>
        <v>0</v>
      </c>
      <c r="N49">
        <f t="shared" si="49"/>
        <v>0</v>
      </c>
      <c r="O49">
        <f t="shared" si="49"/>
        <v>0</v>
      </c>
      <c r="P49">
        <f t="shared" si="49"/>
        <v>0</v>
      </c>
      <c r="Q49">
        <f t="shared" si="49"/>
        <v>0</v>
      </c>
      <c r="R49">
        <f t="shared" si="49"/>
        <v>0</v>
      </c>
      <c r="S49">
        <f t="shared" si="49"/>
        <v>0</v>
      </c>
      <c r="T49">
        <f t="shared" si="49"/>
        <v>0</v>
      </c>
      <c r="U49">
        <f t="shared" si="49"/>
        <v>0</v>
      </c>
      <c r="V49">
        <f t="shared" si="49"/>
        <v>0</v>
      </c>
      <c r="W49">
        <f t="shared" si="49"/>
        <v>0</v>
      </c>
      <c r="X49">
        <f t="shared" si="49"/>
        <v>0</v>
      </c>
      <c r="Y49">
        <f t="shared" si="49"/>
        <v>0</v>
      </c>
      <c r="Z49">
        <f t="shared" si="49"/>
        <v>0</v>
      </c>
      <c r="AA49">
        <f t="shared" si="49"/>
        <v>0</v>
      </c>
      <c r="AB49">
        <f t="shared" si="49"/>
        <v>0</v>
      </c>
      <c r="AC49">
        <f t="shared" si="51"/>
        <v>0</v>
      </c>
      <c r="AD49">
        <f t="shared" si="51"/>
        <v>0</v>
      </c>
      <c r="AE49">
        <f t="shared" si="51"/>
        <v>0</v>
      </c>
      <c r="AF49">
        <f t="shared" si="51"/>
        <v>0</v>
      </c>
      <c r="AG49">
        <f t="shared" si="51"/>
        <v>0</v>
      </c>
      <c r="AH49">
        <f t="shared" si="51"/>
        <v>0</v>
      </c>
      <c r="AI49">
        <f t="shared" si="51"/>
        <v>0</v>
      </c>
      <c r="AJ49">
        <f t="shared" si="51"/>
        <v>0</v>
      </c>
      <c r="AK49">
        <f t="shared" si="51"/>
        <v>0</v>
      </c>
      <c r="AL49">
        <f t="shared" si="51"/>
        <v>0</v>
      </c>
      <c r="AM49">
        <f t="shared" si="51"/>
        <v>0</v>
      </c>
      <c r="AN49">
        <f t="shared" si="51"/>
        <v>0</v>
      </c>
      <c r="AO49">
        <f t="shared" si="51"/>
        <v>0</v>
      </c>
      <c r="AP49">
        <f t="shared" si="51"/>
        <v>0</v>
      </c>
      <c r="AQ49">
        <f t="shared" si="51"/>
        <v>0</v>
      </c>
      <c r="AR49">
        <f t="shared" si="51"/>
        <v>0</v>
      </c>
      <c r="AS49">
        <f t="shared" si="50"/>
        <v>0</v>
      </c>
      <c r="AT49">
        <f t="shared" si="50"/>
        <v>0</v>
      </c>
      <c r="AU49">
        <f t="shared" si="50"/>
        <v>0</v>
      </c>
      <c r="AV49">
        <f t="shared" si="50"/>
        <v>0</v>
      </c>
      <c r="AW49">
        <f t="shared" si="50"/>
        <v>0</v>
      </c>
      <c r="AX49">
        <f t="shared" si="50"/>
        <v>0</v>
      </c>
      <c r="BB49" s="28">
        <f t="shared" si="23"/>
        <v>0</v>
      </c>
      <c r="BC49" s="28">
        <f t="shared" si="24"/>
        <v>0</v>
      </c>
      <c r="BD49" s="28">
        <f t="shared" si="25"/>
        <v>0</v>
      </c>
      <c r="BE49" s="28">
        <f t="shared" si="26"/>
        <v>5</v>
      </c>
      <c r="BF49" s="28">
        <f t="shared" si="27"/>
        <v>0</v>
      </c>
      <c r="BG49" s="28">
        <f t="shared" si="28"/>
        <v>0</v>
      </c>
      <c r="BH49" s="28">
        <f t="shared" si="29"/>
        <v>0</v>
      </c>
      <c r="BI49" s="28">
        <f t="shared" si="30"/>
        <v>0</v>
      </c>
      <c r="BJ49" s="28">
        <f t="shared" si="31"/>
        <v>0</v>
      </c>
      <c r="BK49" s="28">
        <f t="shared" si="32"/>
        <v>0</v>
      </c>
      <c r="BL49" s="28">
        <f t="shared" si="11"/>
        <v>0</v>
      </c>
      <c r="BM49" s="28">
        <f t="shared" si="12"/>
        <v>0</v>
      </c>
      <c r="BN49">
        <f t="shared" si="52"/>
        <v>0</v>
      </c>
      <c r="BO49">
        <f t="shared" si="52"/>
        <v>0</v>
      </c>
      <c r="BP49">
        <f t="shared" si="52"/>
        <v>0</v>
      </c>
      <c r="BQ49">
        <f t="shared" si="42"/>
        <v>0</v>
      </c>
      <c r="BR49">
        <f t="shared" si="43"/>
        <v>0</v>
      </c>
      <c r="BS49">
        <f t="shared" si="44"/>
        <v>0</v>
      </c>
      <c r="BT49">
        <f t="shared" si="45"/>
        <v>0</v>
      </c>
      <c r="BU49">
        <f t="shared" si="46"/>
        <v>0</v>
      </c>
      <c r="BV49">
        <f t="shared" si="15"/>
        <v>0</v>
      </c>
      <c r="BW49">
        <f t="shared" si="16"/>
        <v>0</v>
      </c>
      <c r="BX49">
        <f t="shared" si="47"/>
        <v>0</v>
      </c>
      <c r="BY49">
        <f t="shared" si="48"/>
        <v>0</v>
      </c>
      <c r="BZ49">
        <f t="shared" si="17"/>
        <v>0</v>
      </c>
      <c r="CA49">
        <f t="shared" si="18"/>
        <v>0</v>
      </c>
      <c r="CB49">
        <f t="shared" si="19"/>
        <v>0</v>
      </c>
      <c r="CC49">
        <f t="shared" si="20"/>
        <v>0</v>
      </c>
      <c r="CD49">
        <f t="shared" si="21"/>
        <v>0</v>
      </c>
      <c r="CE49">
        <f t="shared" si="22"/>
        <v>0</v>
      </c>
    </row>
    <row r="50" spans="1:83" x14ac:dyDescent="0.35">
      <c r="A50">
        <f>Database!A50</f>
        <v>49</v>
      </c>
      <c r="B50" s="20">
        <f>Database!E50</f>
        <v>45701</v>
      </c>
      <c r="C50">
        <f>IF(Database!G50="cansl",0,Database!K50)</f>
        <v>1</v>
      </c>
      <c r="D50">
        <f>Database!D50-Database!C50</f>
        <v>5</v>
      </c>
      <c r="F50">
        <f>Database!L50</f>
        <v>1</v>
      </c>
      <c r="G50" t="str">
        <f>Database!F50</f>
        <v>DK</v>
      </c>
      <c r="K50">
        <f t="shared" si="53"/>
        <v>0</v>
      </c>
      <c r="L50">
        <f t="shared" si="54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49"/>
        <v>5</v>
      </c>
      <c r="S50">
        <f t="shared" si="49"/>
        <v>5</v>
      </c>
      <c r="T50">
        <f t="shared" si="49"/>
        <v>5</v>
      </c>
      <c r="U50">
        <f t="shared" si="49"/>
        <v>5</v>
      </c>
      <c r="V50">
        <f t="shared" si="49"/>
        <v>5</v>
      </c>
      <c r="W50">
        <f t="shared" si="49"/>
        <v>5</v>
      </c>
      <c r="X50">
        <f t="shared" si="49"/>
        <v>5</v>
      </c>
      <c r="Y50">
        <f t="shared" si="49"/>
        <v>5</v>
      </c>
      <c r="Z50">
        <f t="shared" si="49"/>
        <v>5</v>
      </c>
      <c r="AA50">
        <f t="shared" si="49"/>
        <v>5</v>
      </c>
      <c r="AB50">
        <f t="shared" si="49"/>
        <v>5</v>
      </c>
      <c r="AC50">
        <f t="shared" si="51"/>
        <v>5</v>
      </c>
      <c r="AD50">
        <f t="shared" si="51"/>
        <v>5</v>
      </c>
      <c r="AE50">
        <f t="shared" si="51"/>
        <v>5</v>
      </c>
      <c r="AF50">
        <f t="shared" si="51"/>
        <v>5</v>
      </c>
      <c r="AG50">
        <f t="shared" si="51"/>
        <v>5</v>
      </c>
      <c r="AH50">
        <f t="shared" si="51"/>
        <v>5</v>
      </c>
      <c r="AI50">
        <f t="shared" si="51"/>
        <v>5</v>
      </c>
      <c r="AJ50">
        <f t="shared" si="51"/>
        <v>5</v>
      </c>
      <c r="AK50">
        <f t="shared" si="51"/>
        <v>5</v>
      </c>
      <c r="AL50">
        <f t="shared" si="51"/>
        <v>5</v>
      </c>
      <c r="AM50">
        <f t="shared" si="51"/>
        <v>5</v>
      </c>
      <c r="AN50">
        <f t="shared" si="51"/>
        <v>5</v>
      </c>
      <c r="AO50">
        <f t="shared" si="51"/>
        <v>5</v>
      </c>
      <c r="AP50">
        <f t="shared" si="51"/>
        <v>5</v>
      </c>
      <c r="AQ50">
        <f t="shared" si="51"/>
        <v>5</v>
      </c>
      <c r="AR50">
        <f t="shared" si="51"/>
        <v>5</v>
      </c>
      <c r="AS50">
        <f t="shared" si="50"/>
        <v>5</v>
      </c>
      <c r="AT50">
        <f t="shared" si="50"/>
        <v>5</v>
      </c>
      <c r="AU50">
        <f t="shared" si="50"/>
        <v>5</v>
      </c>
      <c r="AV50">
        <f t="shared" si="50"/>
        <v>5</v>
      </c>
      <c r="AW50">
        <f t="shared" si="50"/>
        <v>5</v>
      </c>
      <c r="AX50">
        <f t="shared" si="50"/>
        <v>5</v>
      </c>
      <c r="BB50" s="28">
        <f t="shared" si="23"/>
        <v>1</v>
      </c>
      <c r="BC50" s="28">
        <f t="shared" si="24"/>
        <v>5</v>
      </c>
      <c r="BD50" s="28">
        <f t="shared" si="25"/>
        <v>0</v>
      </c>
      <c r="BE50" s="28">
        <f t="shared" si="26"/>
        <v>0</v>
      </c>
      <c r="BF50" s="28">
        <f t="shared" si="27"/>
        <v>0</v>
      </c>
      <c r="BG50" s="28">
        <f t="shared" si="28"/>
        <v>0</v>
      </c>
      <c r="BH50" s="28">
        <f t="shared" si="29"/>
        <v>0</v>
      </c>
      <c r="BI50" s="28">
        <f t="shared" si="30"/>
        <v>0</v>
      </c>
      <c r="BJ50" s="28">
        <f t="shared" si="31"/>
        <v>0</v>
      </c>
      <c r="BK50" s="28">
        <f t="shared" si="32"/>
        <v>0</v>
      </c>
      <c r="BL50" s="28">
        <f t="shared" si="11"/>
        <v>0</v>
      </c>
      <c r="BM50" s="28">
        <f t="shared" si="12"/>
        <v>0</v>
      </c>
      <c r="BN50">
        <f t="shared" si="52"/>
        <v>0</v>
      </c>
      <c r="BO50">
        <f t="shared" si="52"/>
        <v>0</v>
      </c>
      <c r="BP50">
        <f t="shared" si="52"/>
        <v>0</v>
      </c>
      <c r="BQ50">
        <f t="shared" si="42"/>
        <v>0</v>
      </c>
      <c r="BR50">
        <f t="shared" si="43"/>
        <v>0</v>
      </c>
      <c r="BS50">
        <f t="shared" si="44"/>
        <v>0</v>
      </c>
      <c r="BT50">
        <f t="shared" si="45"/>
        <v>0</v>
      </c>
      <c r="BU50">
        <f t="shared" si="46"/>
        <v>0</v>
      </c>
      <c r="BV50">
        <f t="shared" si="15"/>
        <v>0</v>
      </c>
      <c r="BW50">
        <f t="shared" si="16"/>
        <v>0</v>
      </c>
      <c r="BX50">
        <f t="shared" si="47"/>
        <v>0</v>
      </c>
      <c r="BY50">
        <f t="shared" si="48"/>
        <v>0</v>
      </c>
      <c r="BZ50">
        <f t="shared" si="17"/>
        <v>0</v>
      </c>
      <c r="CA50">
        <f t="shared" si="18"/>
        <v>0</v>
      </c>
      <c r="CB50">
        <f t="shared" si="19"/>
        <v>0</v>
      </c>
      <c r="CC50">
        <f t="shared" si="20"/>
        <v>0</v>
      </c>
      <c r="CD50">
        <f t="shared" si="21"/>
        <v>0</v>
      </c>
      <c r="CE50">
        <f t="shared" si="22"/>
        <v>0</v>
      </c>
    </row>
    <row r="51" spans="1:83" x14ac:dyDescent="0.35">
      <c r="A51">
        <f>Database!A51</f>
        <v>50</v>
      </c>
      <c r="B51" s="20">
        <f>Database!E51</f>
        <v>45703</v>
      </c>
      <c r="C51">
        <f>IF(Database!G51="cansl",0,Database!K51)</f>
        <v>1</v>
      </c>
      <c r="D51">
        <f>Database!D51-Database!C51</f>
        <v>5</v>
      </c>
      <c r="F51">
        <f>Database!L51</f>
        <v>2</v>
      </c>
      <c r="G51" t="str">
        <f>Database!F51</f>
        <v>DK</v>
      </c>
      <c r="K51">
        <f t="shared" si="53"/>
        <v>0</v>
      </c>
      <c r="L51">
        <f t="shared" si="54"/>
        <v>0</v>
      </c>
      <c r="M51">
        <f t="shared" si="49"/>
        <v>0</v>
      </c>
      <c r="N51">
        <f t="shared" si="49"/>
        <v>0</v>
      </c>
      <c r="O51">
        <f t="shared" si="49"/>
        <v>0</v>
      </c>
      <c r="P51">
        <f t="shared" si="49"/>
        <v>0</v>
      </c>
      <c r="Q51">
        <f t="shared" si="49"/>
        <v>0</v>
      </c>
      <c r="R51">
        <f t="shared" si="49"/>
        <v>5</v>
      </c>
      <c r="S51">
        <f t="shared" si="49"/>
        <v>5</v>
      </c>
      <c r="T51">
        <f t="shared" si="49"/>
        <v>5</v>
      </c>
      <c r="U51">
        <f t="shared" si="49"/>
        <v>5</v>
      </c>
      <c r="V51">
        <f t="shared" si="49"/>
        <v>5</v>
      </c>
      <c r="W51">
        <f t="shared" si="49"/>
        <v>5</v>
      </c>
      <c r="X51">
        <f t="shared" si="49"/>
        <v>5</v>
      </c>
      <c r="Y51">
        <f t="shared" si="49"/>
        <v>5</v>
      </c>
      <c r="Z51">
        <f t="shared" si="49"/>
        <v>5</v>
      </c>
      <c r="AA51">
        <f t="shared" si="49"/>
        <v>5</v>
      </c>
      <c r="AB51">
        <f t="shared" si="49"/>
        <v>5</v>
      </c>
      <c r="AC51">
        <f t="shared" si="51"/>
        <v>5</v>
      </c>
      <c r="AD51">
        <f t="shared" si="51"/>
        <v>5</v>
      </c>
      <c r="AE51">
        <f t="shared" si="51"/>
        <v>5</v>
      </c>
      <c r="AF51">
        <f t="shared" si="51"/>
        <v>5</v>
      </c>
      <c r="AG51">
        <f t="shared" si="51"/>
        <v>5</v>
      </c>
      <c r="AH51">
        <f t="shared" si="51"/>
        <v>5</v>
      </c>
      <c r="AI51">
        <f t="shared" si="51"/>
        <v>5</v>
      </c>
      <c r="AJ51">
        <f t="shared" si="51"/>
        <v>5</v>
      </c>
      <c r="AK51">
        <f t="shared" si="51"/>
        <v>5</v>
      </c>
      <c r="AL51">
        <f t="shared" si="51"/>
        <v>5</v>
      </c>
      <c r="AM51">
        <f t="shared" si="51"/>
        <v>5</v>
      </c>
      <c r="AN51">
        <f t="shared" si="51"/>
        <v>5</v>
      </c>
      <c r="AO51">
        <f t="shared" si="51"/>
        <v>5</v>
      </c>
      <c r="AP51">
        <f t="shared" si="51"/>
        <v>5</v>
      </c>
      <c r="AQ51">
        <f t="shared" si="51"/>
        <v>5</v>
      </c>
      <c r="AR51">
        <f t="shared" si="51"/>
        <v>5</v>
      </c>
      <c r="AS51">
        <f t="shared" si="50"/>
        <v>5</v>
      </c>
      <c r="AT51">
        <f t="shared" si="50"/>
        <v>5</v>
      </c>
      <c r="AU51">
        <f t="shared" si="50"/>
        <v>5</v>
      </c>
      <c r="AV51">
        <f t="shared" si="50"/>
        <v>5</v>
      </c>
      <c r="AW51">
        <f t="shared" si="50"/>
        <v>5</v>
      </c>
      <c r="AX51">
        <f t="shared" si="50"/>
        <v>5</v>
      </c>
      <c r="BB51" s="28">
        <f t="shared" si="23"/>
        <v>2</v>
      </c>
      <c r="BC51" s="28">
        <f t="shared" si="24"/>
        <v>5</v>
      </c>
      <c r="BD51" s="28">
        <f t="shared" si="25"/>
        <v>0</v>
      </c>
      <c r="BE51" s="28">
        <f t="shared" si="26"/>
        <v>0</v>
      </c>
      <c r="BF51" s="28">
        <f t="shared" si="27"/>
        <v>0</v>
      </c>
      <c r="BG51" s="28">
        <f t="shared" si="28"/>
        <v>0</v>
      </c>
      <c r="BH51" s="28">
        <f t="shared" si="29"/>
        <v>0</v>
      </c>
      <c r="BI51" s="28">
        <f t="shared" si="30"/>
        <v>0</v>
      </c>
      <c r="BJ51" s="28">
        <f t="shared" si="31"/>
        <v>0</v>
      </c>
      <c r="BK51" s="28">
        <f t="shared" si="32"/>
        <v>0</v>
      </c>
      <c r="BL51" s="28">
        <f t="shared" si="11"/>
        <v>0</v>
      </c>
      <c r="BM51" s="28">
        <f t="shared" si="12"/>
        <v>0</v>
      </c>
      <c r="BN51">
        <f t="shared" si="52"/>
        <v>0</v>
      </c>
      <c r="BO51">
        <f t="shared" si="52"/>
        <v>0</v>
      </c>
      <c r="BP51">
        <f t="shared" si="52"/>
        <v>0</v>
      </c>
      <c r="BQ51">
        <f t="shared" si="42"/>
        <v>0</v>
      </c>
      <c r="BR51">
        <f t="shared" si="43"/>
        <v>0</v>
      </c>
      <c r="BS51">
        <f t="shared" si="44"/>
        <v>0</v>
      </c>
      <c r="BT51">
        <f t="shared" si="45"/>
        <v>0</v>
      </c>
      <c r="BU51">
        <f t="shared" si="46"/>
        <v>0</v>
      </c>
      <c r="BV51">
        <f t="shared" si="15"/>
        <v>0</v>
      </c>
      <c r="BW51">
        <f t="shared" si="16"/>
        <v>0</v>
      </c>
      <c r="BX51">
        <f t="shared" si="47"/>
        <v>0</v>
      </c>
      <c r="BY51">
        <f t="shared" si="48"/>
        <v>0</v>
      </c>
      <c r="BZ51">
        <f t="shared" si="17"/>
        <v>0</v>
      </c>
      <c r="CA51">
        <f t="shared" si="18"/>
        <v>0</v>
      </c>
      <c r="CB51">
        <f t="shared" si="19"/>
        <v>0</v>
      </c>
      <c r="CC51">
        <f t="shared" si="20"/>
        <v>0</v>
      </c>
      <c r="CD51">
        <f t="shared" si="21"/>
        <v>0</v>
      </c>
      <c r="CE51">
        <f t="shared" si="22"/>
        <v>0</v>
      </c>
    </row>
    <row r="52" spans="1:83" x14ac:dyDescent="0.35">
      <c r="A52">
        <f>Database!A52</f>
        <v>51</v>
      </c>
      <c r="B52" s="20">
        <f>Database!E52</f>
        <v>45704</v>
      </c>
      <c r="C52">
        <f>IF(Database!G52="cansl",0,Database!K52)</f>
        <v>1</v>
      </c>
      <c r="D52">
        <f>Database!D52-Database!C52</f>
        <v>7</v>
      </c>
      <c r="F52">
        <f>Database!L52</f>
        <v>2</v>
      </c>
      <c r="G52" t="str">
        <f>Database!F52</f>
        <v>DK</v>
      </c>
      <c r="K52">
        <f t="shared" si="53"/>
        <v>0</v>
      </c>
      <c r="L52">
        <f t="shared" si="54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  <c r="R52">
        <f t="shared" si="49"/>
        <v>7</v>
      </c>
      <c r="S52">
        <f t="shared" si="49"/>
        <v>7</v>
      </c>
      <c r="T52">
        <f t="shared" si="49"/>
        <v>7</v>
      </c>
      <c r="U52">
        <f t="shared" si="49"/>
        <v>7</v>
      </c>
      <c r="V52">
        <f t="shared" si="49"/>
        <v>7</v>
      </c>
      <c r="W52">
        <f t="shared" si="49"/>
        <v>7</v>
      </c>
      <c r="X52">
        <f t="shared" si="49"/>
        <v>7</v>
      </c>
      <c r="Y52">
        <f t="shared" si="49"/>
        <v>7</v>
      </c>
      <c r="Z52">
        <f t="shared" si="49"/>
        <v>7</v>
      </c>
      <c r="AA52">
        <f t="shared" si="49"/>
        <v>7</v>
      </c>
      <c r="AB52">
        <f t="shared" si="49"/>
        <v>7</v>
      </c>
      <c r="AC52">
        <f t="shared" si="51"/>
        <v>7</v>
      </c>
      <c r="AD52">
        <f t="shared" si="51"/>
        <v>7</v>
      </c>
      <c r="AE52">
        <f t="shared" si="51"/>
        <v>7</v>
      </c>
      <c r="AF52">
        <f t="shared" si="51"/>
        <v>7</v>
      </c>
      <c r="AG52">
        <f t="shared" si="51"/>
        <v>7</v>
      </c>
      <c r="AH52">
        <f t="shared" si="51"/>
        <v>7</v>
      </c>
      <c r="AI52">
        <f t="shared" si="51"/>
        <v>7</v>
      </c>
      <c r="AJ52">
        <f t="shared" si="51"/>
        <v>7</v>
      </c>
      <c r="AK52">
        <f t="shared" si="51"/>
        <v>7</v>
      </c>
      <c r="AL52">
        <f t="shared" si="51"/>
        <v>7</v>
      </c>
      <c r="AM52">
        <f t="shared" si="51"/>
        <v>7</v>
      </c>
      <c r="AN52">
        <f t="shared" si="51"/>
        <v>7</v>
      </c>
      <c r="AO52">
        <f t="shared" si="51"/>
        <v>7</v>
      </c>
      <c r="AP52">
        <f t="shared" si="51"/>
        <v>7</v>
      </c>
      <c r="AQ52">
        <f t="shared" si="51"/>
        <v>7</v>
      </c>
      <c r="AR52">
        <f t="shared" si="51"/>
        <v>7</v>
      </c>
      <c r="AS52">
        <f t="shared" si="50"/>
        <v>7</v>
      </c>
      <c r="AT52">
        <f t="shared" si="50"/>
        <v>7</v>
      </c>
      <c r="AU52">
        <f t="shared" si="50"/>
        <v>7</v>
      </c>
      <c r="AV52">
        <f t="shared" si="50"/>
        <v>7</v>
      </c>
      <c r="AW52">
        <f t="shared" si="50"/>
        <v>7</v>
      </c>
      <c r="AX52">
        <f t="shared" si="50"/>
        <v>7</v>
      </c>
      <c r="BB52" s="28">
        <f t="shared" si="23"/>
        <v>2</v>
      </c>
      <c r="BC52" s="28">
        <f t="shared" si="24"/>
        <v>7</v>
      </c>
      <c r="BD52" s="28">
        <f t="shared" si="25"/>
        <v>0</v>
      </c>
      <c r="BE52" s="28">
        <f t="shared" si="26"/>
        <v>0</v>
      </c>
      <c r="BF52" s="28">
        <f t="shared" si="27"/>
        <v>0</v>
      </c>
      <c r="BG52" s="28">
        <f t="shared" si="28"/>
        <v>0</v>
      </c>
      <c r="BH52" s="28">
        <f t="shared" si="29"/>
        <v>0</v>
      </c>
      <c r="BI52" s="28">
        <f t="shared" si="30"/>
        <v>0</v>
      </c>
      <c r="BJ52" s="28">
        <f t="shared" si="31"/>
        <v>0</v>
      </c>
      <c r="BK52" s="28">
        <f t="shared" si="32"/>
        <v>0</v>
      </c>
      <c r="BL52" s="28">
        <f t="shared" si="11"/>
        <v>0</v>
      </c>
      <c r="BM52" s="28">
        <f t="shared" si="12"/>
        <v>0</v>
      </c>
      <c r="BN52">
        <f t="shared" si="52"/>
        <v>0</v>
      </c>
      <c r="BO52">
        <f t="shared" si="52"/>
        <v>0</v>
      </c>
      <c r="BP52">
        <f t="shared" si="52"/>
        <v>0</v>
      </c>
      <c r="BQ52">
        <f t="shared" si="42"/>
        <v>0</v>
      </c>
      <c r="BR52">
        <f t="shared" si="43"/>
        <v>0</v>
      </c>
      <c r="BS52">
        <f t="shared" si="44"/>
        <v>0</v>
      </c>
      <c r="BT52">
        <f t="shared" si="45"/>
        <v>0</v>
      </c>
      <c r="BU52">
        <f t="shared" si="46"/>
        <v>0</v>
      </c>
      <c r="BV52">
        <f t="shared" si="15"/>
        <v>0</v>
      </c>
      <c r="BW52">
        <f t="shared" si="16"/>
        <v>0</v>
      </c>
      <c r="BX52">
        <f t="shared" si="47"/>
        <v>0</v>
      </c>
      <c r="BY52">
        <f t="shared" si="48"/>
        <v>0</v>
      </c>
      <c r="BZ52">
        <f t="shared" si="17"/>
        <v>0</v>
      </c>
      <c r="CA52">
        <f t="shared" si="18"/>
        <v>0</v>
      </c>
      <c r="CB52">
        <f t="shared" si="19"/>
        <v>0</v>
      </c>
      <c r="CC52">
        <f t="shared" si="20"/>
        <v>0</v>
      </c>
      <c r="CD52">
        <f t="shared" si="21"/>
        <v>0</v>
      </c>
      <c r="CE52">
        <f t="shared" si="22"/>
        <v>0</v>
      </c>
    </row>
    <row r="53" spans="1:83" x14ac:dyDescent="0.35">
      <c r="A53">
        <f>Database!A53</f>
        <v>52</v>
      </c>
      <c r="B53" s="20">
        <f>Database!E53</f>
        <v>45704</v>
      </c>
      <c r="C53">
        <f>IF(Database!G53="cansl",0,Database!K53)</f>
        <v>1</v>
      </c>
      <c r="D53">
        <f>Database!D53-Database!C53</f>
        <v>5</v>
      </c>
      <c r="F53">
        <f>Database!L53</f>
        <v>1</v>
      </c>
      <c r="G53" t="str">
        <f>Database!F53</f>
        <v>DK</v>
      </c>
      <c r="K53">
        <f t="shared" si="53"/>
        <v>0</v>
      </c>
      <c r="L53">
        <f t="shared" si="54"/>
        <v>0</v>
      </c>
      <c r="M53">
        <f t="shared" si="49"/>
        <v>0</v>
      </c>
      <c r="N53">
        <f t="shared" si="49"/>
        <v>0</v>
      </c>
      <c r="O53">
        <f t="shared" si="49"/>
        <v>0</v>
      </c>
      <c r="P53">
        <f t="shared" si="49"/>
        <v>0</v>
      </c>
      <c r="Q53">
        <f t="shared" si="49"/>
        <v>0</v>
      </c>
      <c r="R53">
        <f t="shared" si="49"/>
        <v>5</v>
      </c>
      <c r="S53">
        <f t="shared" si="49"/>
        <v>5</v>
      </c>
      <c r="T53">
        <f t="shared" si="49"/>
        <v>5</v>
      </c>
      <c r="U53">
        <f t="shared" si="49"/>
        <v>5</v>
      </c>
      <c r="V53">
        <f t="shared" si="49"/>
        <v>5</v>
      </c>
      <c r="W53">
        <f t="shared" si="49"/>
        <v>5</v>
      </c>
      <c r="X53">
        <f t="shared" si="49"/>
        <v>5</v>
      </c>
      <c r="Y53">
        <f t="shared" si="49"/>
        <v>5</v>
      </c>
      <c r="Z53">
        <f t="shared" si="49"/>
        <v>5</v>
      </c>
      <c r="AA53">
        <f t="shared" si="49"/>
        <v>5</v>
      </c>
      <c r="AB53">
        <f t="shared" si="49"/>
        <v>5</v>
      </c>
      <c r="AC53">
        <f t="shared" si="51"/>
        <v>5</v>
      </c>
      <c r="AD53">
        <f t="shared" si="51"/>
        <v>5</v>
      </c>
      <c r="AE53">
        <f t="shared" si="51"/>
        <v>5</v>
      </c>
      <c r="AF53">
        <f t="shared" si="51"/>
        <v>5</v>
      </c>
      <c r="AG53">
        <f t="shared" si="51"/>
        <v>5</v>
      </c>
      <c r="AH53">
        <f t="shared" si="51"/>
        <v>5</v>
      </c>
      <c r="AI53">
        <f t="shared" si="51"/>
        <v>5</v>
      </c>
      <c r="AJ53">
        <f t="shared" si="51"/>
        <v>5</v>
      </c>
      <c r="AK53">
        <f t="shared" si="51"/>
        <v>5</v>
      </c>
      <c r="AL53">
        <f t="shared" si="51"/>
        <v>5</v>
      </c>
      <c r="AM53">
        <f t="shared" si="51"/>
        <v>5</v>
      </c>
      <c r="AN53">
        <f t="shared" si="51"/>
        <v>5</v>
      </c>
      <c r="AO53">
        <f t="shared" si="51"/>
        <v>5</v>
      </c>
      <c r="AP53">
        <f t="shared" si="51"/>
        <v>5</v>
      </c>
      <c r="AQ53">
        <f t="shared" si="51"/>
        <v>5</v>
      </c>
      <c r="AR53">
        <f t="shared" si="51"/>
        <v>5</v>
      </c>
      <c r="AS53">
        <f t="shared" si="50"/>
        <v>5</v>
      </c>
      <c r="AT53">
        <f t="shared" si="50"/>
        <v>5</v>
      </c>
      <c r="AU53">
        <f t="shared" si="50"/>
        <v>5</v>
      </c>
      <c r="AV53">
        <f t="shared" si="50"/>
        <v>5</v>
      </c>
      <c r="AW53">
        <f t="shared" si="50"/>
        <v>5</v>
      </c>
      <c r="AX53">
        <f t="shared" si="50"/>
        <v>5</v>
      </c>
      <c r="BB53" s="28">
        <f t="shared" si="23"/>
        <v>1</v>
      </c>
      <c r="BC53" s="28">
        <f t="shared" si="24"/>
        <v>5</v>
      </c>
      <c r="BD53" s="28">
        <f t="shared" si="25"/>
        <v>0</v>
      </c>
      <c r="BE53" s="28">
        <f t="shared" si="26"/>
        <v>0</v>
      </c>
      <c r="BF53" s="28">
        <f t="shared" si="27"/>
        <v>0</v>
      </c>
      <c r="BG53" s="28">
        <f t="shared" si="28"/>
        <v>0</v>
      </c>
      <c r="BH53" s="28">
        <f t="shared" si="29"/>
        <v>0</v>
      </c>
      <c r="BI53" s="28">
        <f t="shared" si="30"/>
        <v>0</v>
      </c>
      <c r="BJ53" s="28">
        <f t="shared" si="31"/>
        <v>0</v>
      </c>
      <c r="BK53" s="28">
        <f t="shared" si="32"/>
        <v>0</v>
      </c>
      <c r="BL53" s="28">
        <f t="shared" si="11"/>
        <v>0</v>
      </c>
      <c r="BM53" s="28">
        <f t="shared" si="12"/>
        <v>0</v>
      </c>
      <c r="BN53">
        <f t="shared" si="52"/>
        <v>0</v>
      </c>
      <c r="BO53">
        <f t="shared" si="52"/>
        <v>0</v>
      </c>
      <c r="BP53">
        <f t="shared" si="52"/>
        <v>0</v>
      </c>
      <c r="BQ53">
        <f t="shared" si="42"/>
        <v>0</v>
      </c>
      <c r="BR53">
        <f t="shared" si="43"/>
        <v>0</v>
      </c>
      <c r="BS53">
        <f t="shared" si="44"/>
        <v>0</v>
      </c>
      <c r="BT53">
        <f t="shared" si="45"/>
        <v>0</v>
      </c>
      <c r="BU53">
        <f t="shared" si="46"/>
        <v>0</v>
      </c>
      <c r="BV53">
        <f t="shared" si="15"/>
        <v>0</v>
      </c>
      <c r="BW53">
        <f t="shared" si="16"/>
        <v>0</v>
      </c>
      <c r="BX53">
        <f t="shared" si="47"/>
        <v>0</v>
      </c>
      <c r="BY53">
        <f t="shared" si="48"/>
        <v>0</v>
      </c>
      <c r="BZ53">
        <f t="shared" si="17"/>
        <v>0</v>
      </c>
      <c r="CA53">
        <f t="shared" si="18"/>
        <v>0</v>
      </c>
      <c r="CB53">
        <f t="shared" si="19"/>
        <v>0</v>
      </c>
      <c r="CC53">
        <f t="shared" si="20"/>
        <v>0</v>
      </c>
      <c r="CD53">
        <f t="shared" si="21"/>
        <v>0</v>
      </c>
      <c r="CE53">
        <f t="shared" si="22"/>
        <v>0</v>
      </c>
    </row>
    <row r="54" spans="1:83" x14ac:dyDescent="0.35">
      <c r="A54">
        <f>Database!A54</f>
        <v>53</v>
      </c>
      <c r="B54" s="20">
        <f>Database!E54</f>
        <v>45705</v>
      </c>
      <c r="C54">
        <f>IF(Database!G54="cansl",0,Database!K54)</f>
        <v>1</v>
      </c>
      <c r="D54">
        <f>Database!D54-Database!C54</f>
        <v>4</v>
      </c>
      <c r="F54">
        <f>Database!L54</f>
        <v>2</v>
      </c>
      <c r="G54" t="str">
        <f>Database!F54</f>
        <v>D</v>
      </c>
      <c r="K54">
        <f t="shared" si="53"/>
        <v>0</v>
      </c>
      <c r="L54">
        <f t="shared" si="54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4</v>
      </c>
      <c r="T54">
        <f t="shared" si="49"/>
        <v>4</v>
      </c>
      <c r="U54">
        <f t="shared" si="49"/>
        <v>4</v>
      </c>
      <c r="V54">
        <f t="shared" si="49"/>
        <v>4</v>
      </c>
      <c r="W54">
        <f t="shared" si="49"/>
        <v>4</v>
      </c>
      <c r="X54">
        <f t="shared" si="49"/>
        <v>4</v>
      </c>
      <c r="Y54">
        <f t="shared" si="49"/>
        <v>4</v>
      </c>
      <c r="Z54">
        <f t="shared" si="49"/>
        <v>4</v>
      </c>
      <c r="AA54">
        <f t="shared" si="49"/>
        <v>4</v>
      </c>
      <c r="AB54">
        <f t="shared" si="49"/>
        <v>4</v>
      </c>
      <c r="AC54">
        <f t="shared" si="51"/>
        <v>4</v>
      </c>
      <c r="AD54">
        <f t="shared" si="51"/>
        <v>4</v>
      </c>
      <c r="AE54">
        <f t="shared" si="51"/>
        <v>4</v>
      </c>
      <c r="AF54">
        <f t="shared" si="51"/>
        <v>4</v>
      </c>
      <c r="AG54">
        <f t="shared" si="51"/>
        <v>4</v>
      </c>
      <c r="AH54">
        <f t="shared" si="51"/>
        <v>4</v>
      </c>
      <c r="AI54">
        <f t="shared" si="51"/>
        <v>4</v>
      </c>
      <c r="AJ54">
        <f t="shared" si="51"/>
        <v>4</v>
      </c>
      <c r="AK54">
        <f t="shared" si="51"/>
        <v>4</v>
      </c>
      <c r="AL54">
        <f t="shared" si="51"/>
        <v>4</v>
      </c>
      <c r="AM54">
        <f t="shared" si="51"/>
        <v>4</v>
      </c>
      <c r="AN54">
        <f t="shared" si="51"/>
        <v>4</v>
      </c>
      <c r="AO54">
        <f t="shared" si="51"/>
        <v>4</v>
      </c>
      <c r="AP54">
        <f t="shared" si="51"/>
        <v>4</v>
      </c>
      <c r="AQ54">
        <f t="shared" si="51"/>
        <v>4</v>
      </c>
      <c r="AR54">
        <f t="shared" si="51"/>
        <v>4</v>
      </c>
      <c r="AS54">
        <f t="shared" si="50"/>
        <v>4</v>
      </c>
      <c r="AT54">
        <f t="shared" si="50"/>
        <v>4</v>
      </c>
      <c r="AU54">
        <f t="shared" si="50"/>
        <v>4</v>
      </c>
      <c r="AV54">
        <f t="shared" si="50"/>
        <v>4</v>
      </c>
      <c r="AW54">
        <f t="shared" si="50"/>
        <v>4</v>
      </c>
      <c r="AX54">
        <f t="shared" si="50"/>
        <v>4</v>
      </c>
      <c r="BB54" s="28">
        <f t="shared" si="23"/>
        <v>0</v>
      </c>
      <c r="BC54" s="28">
        <f t="shared" si="24"/>
        <v>0</v>
      </c>
      <c r="BD54" s="28">
        <f t="shared" si="25"/>
        <v>0</v>
      </c>
      <c r="BE54" s="28">
        <f t="shared" si="26"/>
        <v>0</v>
      </c>
      <c r="BF54" s="28">
        <f t="shared" si="27"/>
        <v>0</v>
      </c>
      <c r="BG54" s="28">
        <f t="shared" si="28"/>
        <v>0</v>
      </c>
      <c r="BH54" s="28">
        <f t="shared" si="29"/>
        <v>2</v>
      </c>
      <c r="BI54" s="28">
        <f t="shared" si="30"/>
        <v>4</v>
      </c>
      <c r="BJ54" s="28">
        <f t="shared" si="31"/>
        <v>0</v>
      </c>
      <c r="BK54" s="28">
        <f t="shared" si="32"/>
        <v>0</v>
      </c>
      <c r="BL54" s="28">
        <f t="shared" si="11"/>
        <v>0</v>
      </c>
      <c r="BM54" s="28">
        <f t="shared" si="12"/>
        <v>0</v>
      </c>
      <c r="BN54">
        <f t="shared" si="52"/>
        <v>0</v>
      </c>
      <c r="BO54">
        <f t="shared" si="52"/>
        <v>0</v>
      </c>
      <c r="BP54">
        <f t="shared" si="52"/>
        <v>0</v>
      </c>
      <c r="BQ54">
        <f t="shared" si="42"/>
        <v>0</v>
      </c>
      <c r="BR54">
        <f t="shared" si="43"/>
        <v>0</v>
      </c>
      <c r="BS54">
        <f t="shared" si="44"/>
        <v>0</v>
      </c>
      <c r="BT54">
        <f t="shared" si="45"/>
        <v>0</v>
      </c>
      <c r="BU54">
        <f t="shared" si="46"/>
        <v>0</v>
      </c>
      <c r="BV54">
        <f t="shared" si="15"/>
        <v>0</v>
      </c>
      <c r="BW54">
        <f t="shared" si="16"/>
        <v>0</v>
      </c>
      <c r="BX54">
        <f t="shared" si="47"/>
        <v>0</v>
      </c>
      <c r="BY54">
        <f t="shared" si="48"/>
        <v>0</v>
      </c>
      <c r="BZ54">
        <f t="shared" si="17"/>
        <v>0</v>
      </c>
      <c r="CA54">
        <f t="shared" si="18"/>
        <v>0</v>
      </c>
      <c r="CB54">
        <f t="shared" si="19"/>
        <v>0</v>
      </c>
      <c r="CC54">
        <f t="shared" si="20"/>
        <v>0</v>
      </c>
      <c r="CD54">
        <f t="shared" si="21"/>
        <v>0</v>
      </c>
      <c r="CE54">
        <f t="shared" si="22"/>
        <v>0</v>
      </c>
    </row>
    <row r="55" spans="1:83" x14ac:dyDescent="0.35">
      <c r="A55">
        <f>Database!A55</f>
        <v>54</v>
      </c>
      <c r="B55" s="20">
        <f>Database!E55</f>
        <v>45706</v>
      </c>
      <c r="C55">
        <f>IF(Database!G55="cansl",0,Database!K55)</f>
        <v>0</v>
      </c>
      <c r="D55">
        <f>Database!D55-Database!C55</f>
        <v>3</v>
      </c>
      <c r="F55">
        <f>Database!L55</f>
        <v>0</v>
      </c>
      <c r="G55" t="str">
        <f>Database!F55</f>
        <v>DK</v>
      </c>
      <c r="K55">
        <f t="shared" si="53"/>
        <v>0</v>
      </c>
      <c r="L55">
        <f t="shared" si="54"/>
        <v>0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ref="AB55:AQ71" si="55">IF($B55&lt;AB$1,$C55*$D55,0)</f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0</v>
      </c>
      <c r="AI55">
        <f t="shared" si="55"/>
        <v>0</v>
      </c>
      <c r="AJ55">
        <f t="shared" si="55"/>
        <v>0</v>
      </c>
      <c r="AK55">
        <f t="shared" si="55"/>
        <v>0</v>
      </c>
      <c r="AL55">
        <f t="shared" si="55"/>
        <v>0</v>
      </c>
      <c r="AM55">
        <f t="shared" si="55"/>
        <v>0</v>
      </c>
      <c r="AN55">
        <f t="shared" si="55"/>
        <v>0</v>
      </c>
      <c r="AO55">
        <f t="shared" si="55"/>
        <v>0</v>
      </c>
      <c r="AP55">
        <f t="shared" si="55"/>
        <v>0</v>
      </c>
      <c r="AQ55">
        <f t="shared" si="55"/>
        <v>0</v>
      </c>
      <c r="AR55">
        <f t="shared" si="51"/>
        <v>0</v>
      </c>
      <c r="AS55">
        <f t="shared" si="50"/>
        <v>0</v>
      </c>
      <c r="AT55">
        <f t="shared" si="50"/>
        <v>0</v>
      </c>
      <c r="AU55">
        <f t="shared" si="50"/>
        <v>0</v>
      </c>
      <c r="AV55">
        <f t="shared" si="50"/>
        <v>0</v>
      </c>
      <c r="AW55">
        <f t="shared" si="50"/>
        <v>0</v>
      </c>
      <c r="AX55">
        <f t="shared" si="50"/>
        <v>0</v>
      </c>
      <c r="BB55" s="28">
        <f t="shared" si="23"/>
        <v>0</v>
      </c>
      <c r="BC55" s="28">
        <f t="shared" si="24"/>
        <v>3</v>
      </c>
      <c r="BD55" s="28">
        <f t="shared" si="25"/>
        <v>0</v>
      </c>
      <c r="BE55" s="28">
        <f t="shared" si="26"/>
        <v>0</v>
      </c>
      <c r="BF55" s="28">
        <f t="shared" si="27"/>
        <v>0</v>
      </c>
      <c r="BG55" s="28">
        <f t="shared" si="28"/>
        <v>0</v>
      </c>
      <c r="BH55" s="28">
        <f t="shared" si="29"/>
        <v>0</v>
      </c>
      <c r="BI55" s="28">
        <f t="shared" si="30"/>
        <v>0</v>
      </c>
      <c r="BJ55" s="28">
        <f t="shared" si="31"/>
        <v>0</v>
      </c>
      <c r="BK55" s="28">
        <f t="shared" si="32"/>
        <v>0</v>
      </c>
      <c r="BL55" s="28">
        <f t="shared" si="11"/>
        <v>0</v>
      </c>
      <c r="BM55" s="28">
        <f t="shared" si="12"/>
        <v>0</v>
      </c>
      <c r="BN55">
        <f t="shared" si="52"/>
        <v>0</v>
      </c>
      <c r="BO55">
        <f t="shared" si="52"/>
        <v>0</v>
      </c>
      <c r="BP55">
        <f t="shared" si="52"/>
        <v>0</v>
      </c>
      <c r="BQ55">
        <f t="shared" si="42"/>
        <v>0</v>
      </c>
      <c r="BR55">
        <f t="shared" si="43"/>
        <v>0</v>
      </c>
      <c r="BS55">
        <f t="shared" si="44"/>
        <v>0</v>
      </c>
      <c r="BT55">
        <f t="shared" si="45"/>
        <v>0</v>
      </c>
      <c r="BU55">
        <f t="shared" si="46"/>
        <v>0</v>
      </c>
      <c r="BV55">
        <f t="shared" si="15"/>
        <v>0</v>
      </c>
      <c r="BW55">
        <f t="shared" si="16"/>
        <v>0</v>
      </c>
      <c r="BX55">
        <f t="shared" si="47"/>
        <v>0</v>
      </c>
      <c r="BY55">
        <f t="shared" si="48"/>
        <v>0</v>
      </c>
      <c r="BZ55">
        <f t="shared" si="17"/>
        <v>0</v>
      </c>
      <c r="CA55">
        <f t="shared" si="18"/>
        <v>0</v>
      </c>
      <c r="CB55">
        <f t="shared" si="19"/>
        <v>0</v>
      </c>
      <c r="CC55">
        <f t="shared" si="20"/>
        <v>0</v>
      </c>
      <c r="CD55">
        <f t="shared" si="21"/>
        <v>0</v>
      </c>
      <c r="CE55">
        <f t="shared" si="22"/>
        <v>0</v>
      </c>
    </row>
    <row r="56" spans="1:83" x14ac:dyDescent="0.35">
      <c r="A56">
        <f>Database!A56</f>
        <v>55</v>
      </c>
      <c r="B56" s="20">
        <f>Database!E56</f>
        <v>45706</v>
      </c>
      <c r="C56">
        <f>IF(Database!G56="cansl",0,Database!K56)</f>
        <v>1</v>
      </c>
      <c r="D56">
        <f>Database!D56-Database!C56</f>
        <v>3</v>
      </c>
      <c r="F56">
        <f>Database!L56</f>
        <v>2</v>
      </c>
      <c r="G56" t="str">
        <f>Database!F56</f>
        <v>DK</v>
      </c>
      <c r="K56">
        <f t="shared" si="53"/>
        <v>0</v>
      </c>
      <c r="L56">
        <f t="shared" si="54"/>
        <v>0</v>
      </c>
      <c r="M56">
        <f t="shared" ref="M56:AB71" si="56">IF($B56&lt;M$1,$C56*$D56,0)</f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56"/>
        <v>0</v>
      </c>
      <c r="R56">
        <f t="shared" si="56"/>
        <v>0</v>
      </c>
      <c r="S56">
        <f t="shared" si="56"/>
        <v>3</v>
      </c>
      <c r="T56">
        <f t="shared" si="56"/>
        <v>3</v>
      </c>
      <c r="U56">
        <f t="shared" si="56"/>
        <v>3</v>
      </c>
      <c r="V56">
        <f t="shared" si="56"/>
        <v>3</v>
      </c>
      <c r="W56">
        <f t="shared" si="56"/>
        <v>3</v>
      </c>
      <c r="X56">
        <f t="shared" si="56"/>
        <v>3</v>
      </c>
      <c r="Y56">
        <f t="shared" si="56"/>
        <v>3</v>
      </c>
      <c r="Z56">
        <f t="shared" si="56"/>
        <v>3</v>
      </c>
      <c r="AA56">
        <f t="shared" si="56"/>
        <v>3</v>
      </c>
      <c r="AB56">
        <f t="shared" si="56"/>
        <v>3</v>
      </c>
      <c r="AC56">
        <f t="shared" si="55"/>
        <v>3</v>
      </c>
      <c r="AD56">
        <f t="shared" si="55"/>
        <v>3</v>
      </c>
      <c r="AE56">
        <f t="shared" si="55"/>
        <v>3</v>
      </c>
      <c r="AF56">
        <f t="shared" si="55"/>
        <v>3</v>
      </c>
      <c r="AG56">
        <f t="shared" si="55"/>
        <v>3</v>
      </c>
      <c r="AH56">
        <f t="shared" si="55"/>
        <v>3</v>
      </c>
      <c r="AI56">
        <f t="shared" si="55"/>
        <v>3</v>
      </c>
      <c r="AJ56">
        <f t="shared" si="55"/>
        <v>3</v>
      </c>
      <c r="AK56">
        <f t="shared" si="55"/>
        <v>3</v>
      </c>
      <c r="AL56">
        <f t="shared" si="55"/>
        <v>3</v>
      </c>
      <c r="AM56">
        <f t="shared" si="55"/>
        <v>3</v>
      </c>
      <c r="AN56">
        <f t="shared" si="55"/>
        <v>3</v>
      </c>
      <c r="AO56">
        <f t="shared" si="55"/>
        <v>3</v>
      </c>
      <c r="AP56">
        <f t="shared" si="55"/>
        <v>3</v>
      </c>
      <c r="AQ56">
        <f t="shared" si="55"/>
        <v>3</v>
      </c>
      <c r="AR56">
        <f t="shared" si="51"/>
        <v>3</v>
      </c>
      <c r="AS56">
        <f t="shared" ref="AS56:AX56" si="57">IF($B56&lt;AS$1,$C56*$D56,0)</f>
        <v>3</v>
      </c>
      <c r="AT56">
        <f t="shared" si="57"/>
        <v>3</v>
      </c>
      <c r="AU56">
        <f t="shared" si="57"/>
        <v>3</v>
      </c>
      <c r="AV56">
        <f t="shared" si="57"/>
        <v>3</v>
      </c>
      <c r="AW56">
        <f t="shared" si="57"/>
        <v>3</v>
      </c>
      <c r="AX56">
        <f t="shared" si="57"/>
        <v>3</v>
      </c>
      <c r="BB56" s="28">
        <f t="shared" si="23"/>
        <v>2</v>
      </c>
      <c r="BC56" s="28">
        <f t="shared" si="24"/>
        <v>3</v>
      </c>
      <c r="BD56" s="28">
        <f t="shared" si="25"/>
        <v>0</v>
      </c>
      <c r="BE56" s="28">
        <f t="shared" si="26"/>
        <v>0</v>
      </c>
      <c r="BF56" s="28">
        <f t="shared" si="27"/>
        <v>0</v>
      </c>
      <c r="BG56" s="28">
        <f t="shared" si="28"/>
        <v>0</v>
      </c>
      <c r="BH56" s="28">
        <f t="shared" si="29"/>
        <v>0</v>
      </c>
      <c r="BI56" s="28">
        <f t="shared" si="30"/>
        <v>0</v>
      </c>
      <c r="BJ56" s="28">
        <f t="shared" si="31"/>
        <v>0</v>
      </c>
      <c r="BK56" s="28">
        <f t="shared" si="32"/>
        <v>0</v>
      </c>
      <c r="BL56" s="28">
        <f t="shared" si="11"/>
        <v>0</v>
      </c>
      <c r="BM56" s="28">
        <f t="shared" si="12"/>
        <v>0</v>
      </c>
      <c r="BN56">
        <f t="shared" si="52"/>
        <v>0</v>
      </c>
      <c r="BO56">
        <f t="shared" si="52"/>
        <v>0</v>
      </c>
      <c r="BP56">
        <f t="shared" si="52"/>
        <v>0</v>
      </c>
      <c r="BQ56">
        <f t="shared" si="42"/>
        <v>0</v>
      </c>
      <c r="BR56">
        <f t="shared" si="43"/>
        <v>0</v>
      </c>
      <c r="BS56">
        <f t="shared" si="44"/>
        <v>0</v>
      </c>
      <c r="BT56">
        <f t="shared" si="45"/>
        <v>0</v>
      </c>
      <c r="BU56">
        <f t="shared" si="46"/>
        <v>0</v>
      </c>
      <c r="BV56">
        <f t="shared" si="15"/>
        <v>0</v>
      </c>
      <c r="BW56">
        <f t="shared" si="16"/>
        <v>0</v>
      </c>
      <c r="BX56">
        <f t="shared" si="47"/>
        <v>0</v>
      </c>
      <c r="BY56">
        <f t="shared" si="48"/>
        <v>0</v>
      </c>
      <c r="BZ56">
        <f t="shared" si="17"/>
        <v>0</v>
      </c>
      <c r="CA56">
        <f t="shared" si="18"/>
        <v>0</v>
      </c>
      <c r="CB56">
        <f t="shared" si="19"/>
        <v>0</v>
      </c>
      <c r="CC56">
        <f t="shared" si="20"/>
        <v>0</v>
      </c>
      <c r="CD56">
        <f t="shared" si="21"/>
        <v>0</v>
      </c>
      <c r="CE56">
        <f t="shared" si="22"/>
        <v>0</v>
      </c>
    </row>
    <row r="57" spans="1:83" x14ac:dyDescent="0.35">
      <c r="A57">
        <f>Database!A57</f>
        <v>56</v>
      </c>
      <c r="B57" s="20">
        <f>Database!E57</f>
        <v>45706</v>
      </c>
      <c r="C57">
        <f>IF(Database!G57="cansl",0,Database!K57)</f>
        <v>1</v>
      </c>
      <c r="D57">
        <f>Database!D57-Database!C57</f>
        <v>3</v>
      </c>
      <c r="F57">
        <f>Database!L57</f>
        <v>2</v>
      </c>
      <c r="G57" t="str">
        <f>Database!F57</f>
        <v>F</v>
      </c>
      <c r="K57">
        <f t="shared" si="53"/>
        <v>0</v>
      </c>
      <c r="L57">
        <f t="shared" si="54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56"/>
        <v>0</v>
      </c>
      <c r="S57">
        <f t="shared" si="56"/>
        <v>3</v>
      </c>
      <c r="T57">
        <f t="shared" si="56"/>
        <v>3</v>
      </c>
      <c r="U57">
        <f t="shared" si="56"/>
        <v>3</v>
      </c>
      <c r="V57">
        <f t="shared" si="56"/>
        <v>3</v>
      </c>
      <c r="W57">
        <f t="shared" si="56"/>
        <v>3</v>
      </c>
      <c r="X57">
        <f t="shared" si="56"/>
        <v>3</v>
      </c>
      <c r="Y57">
        <f t="shared" si="56"/>
        <v>3</v>
      </c>
      <c r="Z57">
        <f t="shared" si="56"/>
        <v>3</v>
      </c>
      <c r="AA57">
        <f t="shared" si="56"/>
        <v>3</v>
      </c>
      <c r="AB57">
        <f t="shared" si="56"/>
        <v>3</v>
      </c>
      <c r="AC57">
        <f t="shared" si="55"/>
        <v>3</v>
      </c>
      <c r="AD57">
        <f t="shared" si="55"/>
        <v>3</v>
      </c>
      <c r="AE57">
        <f t="shared" si="55"/>
        <v>3</v>
      </c>
      <c r="AF57">
        <f t="shared" si="55"/>
        <v>3</v>
      </c>
      <c r="AG57">
        <f t="shared" si="55"/>
        <v>3</v>
      </c>
      <c r="AH57">
        <f t="shared" si="55"/>
        <v>3</v>
      </c>
      <c r="AI57">
        <f t="shared" si="55"/>
        <v>3</v>
      </c>
      <c r="AJ57">
        <f t="shared" si="55"/>
        <v>3</v>
      </c>
      <c r="AK57">
        <f t="shared" si="55"/>
        <v>3</v>
      </c>
      <c r="AL57">
        <f t="shared" si="55"/>
        <v>3</v>
      </c>
      <c r="AM57">
        <f t="shared" si="55"/>
        <v>3</v>
      </c>
      <c r="AN57">
        <f t="shared" si="55"/>
        <v>3</v>
      </c>
      <c r="AO57">
        <f t="shared" si="55"/>
        <v>3</v>
      </c>
      <c r="AP57">
        <f t="shared" si="55"/>
        <v>3</v>
      </c>
      <c r="AQ57">
        <f t="shared" si="55"/>
        <v>3</v>
      </c>
      <c r="AR57">
        <f t="shared" ref="AM57:AX96" si="58">IF($B57&lt;AR$1,$C57*$D57,0)</f>
        <v>3</v>
      </c>
      <c r="AS57">
        <f t="shared" si="58"/>
        <v>3</v>
      </c>
      <c r="AT57">
        <f t="shared" si="58"/>
        <v>3</v>
      </c>
      <c r="AU57">
        <f t="shared" si="58"/>
        <v>3</v>
      </c>
      <c r="AV57">
        <f t="shared" si="58"/>
        <v>3</v>
      </c>
      <c r="AW57">
        <f t="shared" si="58"/>
        <v>3</v>
      </c>
      <c r="AX57">
        <f t="shared" si="58"/>
        <v>3</v>
      </c>
      <c r="BB57" s="28">
        <f t="shared" si="23"/>
        <v>0</v>
      </c>
      <c r="BC57" s="28">
        <f t="shared" si="24"/>
        <v>0</v>
      </c>
      <c r="BD57" s="28">
        <f t="shared" si="25"/>
        <v>0</v>
      </c>
      <c r="BE57" s="28">
        <f t="shared" si="26"/>
        <v>0</v>
      </c>
      <c r="BF57" s="28">
        <f t="shared" si="27"/>
        <v>0</v>
      </c>
      <c r="BG57" s="28">
        <f t="shared" si="28"/>
        <v>0</v>
      </c>
      <c r="BH57" s="28">
        <f t="shared" si="29"/>
        <v>0</v>
      </c>
      <c r="BI57" s="28">
        <f t="shared" si="30"/>
        <v>0</v>
      </c>
      <c r="BJ57" s="28">
        <f t="shared" si="31"/>
        <v>0</v>
      </c>
      <c r="BK57" s="28">
        <f t="shared" si="32"/>
        <v>0</v>
      </c>
      <c r="BL57" s="28">
        <f t="shared" si="11"/>
        <v>2</v>
      </c>
      <c r="BM57" s="28">
        <f t="shared" si="12"/>
        <v>3</v>
      </c>
      <c r="BN57">
        <f t="shared" si="52"/>
        <v>0</v>
      </c>
      <c r="BO57">
        <f t="shared" si="52"/>
        <v>0</v>
      </c>
      <c r="BP57">
        <f t="shared" si="52"/>
        <v>2</v>
      </c>
      <c r="BQ57">
        <f t="shared" si="42"/>
        <v>3</v>
      </c>
      <c r="BR57">
        <f t="shared" si="43"/>
        <v>0</v>
      </c>
      <c r="BS57">
        <f t="shared" si="44"/>
        <v>0</v>
      </c>
      <c r="BT57">
        <f t="shared" si="45"/>
        <v>0</v>
      </c>
      <c r="BU57">
        <f t="shared" si="46"/>
        <v>0</v>
      </c>
      <c r="BV57">
        <f t="shared" si="15"/>
        <v>0</v>
      </c>
      <c r="BW57">
        <f t="shared" si="16"/>
        <v>0</v>
      </c>
      <c r="BX57">
        <f t="shared" si="47"/>
        <v>0</v>
      </c>
      <c r="BY57">
        <f t="shared" si="48"/>
        <v>0</v>
      </c>
      <c r="BZ57">
        <f t="shared" si="17"/>
        <v>0</v>
      </c>
      <c r="CA57">
        <f t="shared" si="18"/>
        <v>0</v>
      </c>
      <c r="CB57">
        <f t="shared" si="19"/>
        <v>0</v>
      </c>
      <c r="CC57">
        <f t="shared" si="20"/>
        <v>0</v>
      </c>
      <c r="CD57">
        <f t="shared" si="21"/>
        <v>0</v>
      </c>
      <c r="CE57">
        <f t="shared" si="22"/>
        <v>0</v>
      </c>
    </row>
    <row r="58" spans="1:83" x14ac:dyDescent="0.35">
      <c r="A58">
        <f>Database!A58</f>
        <v>57</v>
      </c>
      <c r="B58" s="20">
        <f>Database!E58</f>
        <v>45710</v>
      </c>
      <c r="C58">
        <f>IF(Database!G58="cansl",0,Database!K58)</f>
        <v>0</v>
      </c>
      <c r="D58">
        <f>Database!D58-Database!C58</f>
        <v>3</v>
      </c>
      <c r="F58">
        <f>Database!L58</f>
        <v>0</v>
      </c>
      <c r="G58" t="str">
        <f>Database!F58</f>
        <v>DK</v>
      </c>
      <c r="K58">
        <f t="shared" si="53"/>
        <v>0</v>
      </c>
      <c r="L58">
        <f t="shared" si="54"/>
        <v>0</v>
      </c>
      <c r="M58">
        <f t="shared" si="56"/>
        <v>0</v>
      </c>
      <c r="N58">
        <f t="shared" si="56"/>
        <v>0</v>
      </c>
      <c r="O58">
        <f t="shared" si="56"/>
        <v>0</v>
      </c>
      <c r="P58">
        <f t="shared" si="56"/>
        <v>0</v>
      </c>
      <c r="Q58">
        <f t="shared" si="56"/>
        <v>0</v>
      </c>
      <c r="R58">
        <f t="shared" si="56"/>
        <v>0</v>
      </c>
      <c r="S58">
        <f t="shared" si="56"/>
        <v>0</v>
      </c>
      <c r="T58">
        <f t="shared" si="56"/>
        <v>0</v>
      </c>
      <c r="U58">
        <f t="shared" si="56"/>
        <v>0</v>
      </c>
      <c r="V58">
        <f t="shared" si="56"/>
        <v>0</v>
      </c>
      <c r="W58">
        <f t="shared" si="56"/>
        <v>0</v>
      </c>
      <c r="X58">
        <f t="shared" si="56"/>
        <v>0</v>
      </c>
      <c r="Y58">
        <f t="shared" si="56"/>
        <v>0</v>
      </c>
      <c r="Z58">
        <f t="shared" si="56"/>
        <v>0</v>
      </c>
      <c r="AA58">
        <f t="shared" si="56"/>
        <v>0</v>
      </c>
      <c r="AB58">
        <f t="shared" si="56"/>
        <v>0</v>
      </c>
      <c r="AC58">
        <f t="shared" si="55"/>
        <v>0</v>
      </c>
      <c r="AD58">
        <f t="shared" si="55"/>
        <v>0</v>
      </c>
      <c r="AE58">
        <f t="shared" si="55"/>
        <v>0</v>
      </c>
      <c r="AF58">
        <f t="shared" si="55"/>
        <v>0</v>
      </c>
      <c r="AG58">
        <f t="shared" si="55"/>
        <v>0</v>
      </c>
      <c r="AH58">
        <f t="shared" si="55"/>
        <v>0</v>
      </c>
      <c r="AI58">
        <f t="shared" si="55"/>
        <v>0</v>
      </c>
      <c r="AJ58">
        <f t="shared" si="55"/>
        <v>0</v>
      </c>
      <c r="AK58">
        <f t="shared" si="55"/>
        <v>0</v>
      </c>
      <c r="AL58">
        <f t="shared" si="55"/>
        <v>0</v>
      </c>
      <c r="AM58">
        <f t="shared" si="55"/>
        <v>0</v>
      </c>
      <c r="AN58">
        <f t="shared" si="55"/>
        <v>0</v>
      </c>
      <c r="AO58">
        <f t="shared" si="55"/>
        <v>0</v>
      </c>
      <c r="AP58">
        <f t="shared" si="55"/>
        <v>0</v>
      </c>
      <c r="AQ58">
        <f t="shared" si="55"/>
        <v>0</v>
      </c>
      <c r="AR58">
        <f t="shared" si="58"/>
        <v>0</v>
      </c>
      <c r="AS58">
        <f t="shared" si="58"/>
        <v>0</v>
      </c>
      <c r="AT58">
        <f t="shared" si="58"/>
        <v>0</v>
      </c>
      <c r="AU58">
        <f t="shared" si="58"/>
        <v>0</v>
      </c>
      <c r="AV58">
        <f t="shared" si="58"/>
        <v>0</v>
      </c>
      <c r="AW58">
        <f t="shared" si="58"/>
        <v>0</v>
      </c>
      <c r="AX58">
        <f t="shared" si="58"/>
        <v>0</v>
      </c>
      <c r="BB58" s="28">
        <f t="shared" si="23"/>
        <v>0</v>
      </c>
      <c r="BC58" s="28">
        <f t="shared" si="24"/>
        <v>3</v>
      </c>
      <c r="BD58" s="28">
        <f t="shared" si="25"/>
        <v>0</v>
      </c>
      <c r="BE58" s="28">
        <f t="shared" si="26"/>
        <v>0</v>
      </c>
      <c r="BF58" s="28">
        <f t="shared" si="27"/>
        <v>0</v>
      </c>
      <c r="BG58" s="28">
        <f t="shared" si="28"/>
        <v>0</v>
      </c>
      <c r="BH58" s="28">
        <f t="shared" si="29"/>
        <v>0</v>
      </c>
      <c r="BI58" s="28">
        <f t="shared" si="30"/>
        <v>0</v>
      </c>
      <c r="BJ58" s="28">
        <f t="shared" si="31"/>
        <v>0</v>
      </c>
      <c r="BK58" s="28">
        <f t="shared" si="32"/>
        <v>0</v>
      </c>
      <c r="BL58" s="28">
        <f t="shared" si="11"/>
        <v>0</v>
      </c>
      <c r="BM58" s="28">
        <f t="shared" si="12"/>
        <v>0</v>
      </c>
      <c r="BN58">
        <f t="shared" si="52"/>
        <v>0</v>
      </c>
      <c r="BO58">
        <f t="shared" si="52"/>
        <v>0</v>
      </c>
      <c r="BP58">
        <f t="shared" si="52"/>
        <v>0</v>
      </c>
      <c r="BQ58">
        <f t="shared" si="42"/>
        <v>0</v>
      </c>
      <c r="BR58">
        <f t="shared" si="43"/>
        <v>0</v>
      </c>
      <c r="BS58">
        <f t="shared" si="44"/>
        <v>0</v>
      </c>
      <c r="BT58">
        <f t="shared" si="45"/>
        <v>0</v>
      </c>
      <c r="BU58">
        <f t="shared" si="46"/>
        <v>0</v>
      </c>
      <c r="BV58">
        <f t="shared" si="15"/>
        <v>0</v>
      </c>
      <c r="BW58">
        <f t="shared" si="16"/>
        <v>0</v>
      </c>
      <c r="BX58">
        <f t="shared" si="47"/>
        <v>0</v>
      </c>
      <c r="BY58">
        <f t="shared" si="48"/>
        <v>0</v>
      </c>
      <c r="BZ58">
        <f t="shared" si="17"/>
        <v>0</v>
      </c>
      <c r="CA58">
        <f t="shared" si="18"/>
        <v>0</v>
      </c>
      <c r="CB58">
        <f t="shared" si="19"/>
        <v>0</v>
      </c>
      <c r="CC58">
        <f t="shared" si="20"/>
        <v>0</v>
      </c>
      <c r="CD58">
        <f t="shared" si="21"/>
        <v>0</v>
      </c>
      <c r="CE58">
        <f t="shared" si="22"/>
        <v>0</v>
      </c>
    </row>
    <row r="59" spans="1:83" x14ac:dyDescent="0.35">
      <c r="A59">
        <f>Database!A59</f>
        <v>58</v>
      </c>
      <c r="B59" s="20">
        <f>Database!E59</f>
        <v>45714</v>
      </c>
      <c r="C59">
        <f>IF(Database!G59="cansl",0,Database!K59)</f>
        <v>1</v>
      </c>
      <c r="D59">
        <f>Database!D59-Database!C59</f>
        <v>4</v>
      </c>
      <c r="F59">
        <f>Database!L59</f>
        <v>2</v>
      </c>
      <c r="G59" t="str">
        <f>Database!F59</f>
        <v>DK</v>
      </c>
      <c r="K59">
        <f t="shared" si="53"/>
        <v>0</v>
      </c>
      <c r="L59">
        <f t="shared" si="54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  <c r="R59">
        <f t="shared" si="56"/>
        <v>0</v>
      </c>
      <c r="S59">
        <f t="shared" si="56"/>
        <v>0</v>
      </c>
      <c r="T59">
        <f t="shared" si="56"/>
        <v>4</v>
      </c>
      <c r="U59">
        <f t="shared" si="56"/>
        <v>4</v>
      </c>
      <c r="V59">
        <f t="shared" si="56"/>
        <v>4</v>
      </c>
      <c r="W59">
        <f t="shared" si="56"/>
        <v>4</v>
      </c>
      <c r="X59">
        <f t="shared" si="56"/>
        <v>4</v>
      </c>
      <c r="Y59">
        <f t="shared" si="56"/>
        <v>4</v>
      </c>
      <c r="Z59">
        <f t="shared" si="56"/>
        <v>4</v>
      </c>
      <c r="AA59">
        <f t="shared" si="56"/>
        <v>4</v>
      </c>
      <c r="AB59">
        <f t="shared" si="56"/>
        <v>4</v>
      </c>
      <c r="AC59">
        <f t="shared" si="55"/>
        <v>4</v>
      </c>
      <c r="AD59">
        <f t="shared" si="55"/>
        <v>4</v>
      </c>
      <c r="AE59">
        <f t="shared" si="55"/>
        <v>4</v>
      </c>
      <c r="AF59">
        <f t="shared" si="55"/>
        <v>4</v>
      </c>
      <c r="AG59">
        <f t="shared" si="55"/>
        <v>4</v>
      </c>
      <c r="AH59">
        <f t="shared" si="55"/>
        <v>4</v>
      </c>
      <c r="AI59">
        <f t="shared" si="55"/>
        <v>4</v>
      </c>
      <c r="AJ59">
        <f t="shared" si="55"/>
        <v>4</v>
      </c>
      <c r="AK59">
        <f t="shared" si="55"/>
        <v>4</v>
      </c>
      <c r="AL59">
        <f t="shared" si="55"/>
        <v>4</v>
      </c>
      <c r="AM59">
        <f t="shared" si="55"/>
        <v>4</v>
      </c>
      <c r="AN59">
        <f t="shared" si="55"/>
        <v>4</v>
      </c>
      <c r="AO59">
        <f t="shared" si="55"/>
        <v>4</v>
      </c>
      <c r="AP59">
        <f t="shared" si="55"/>
        <v>4</v>
      </c>
      <c r="AQ59">
        <f t="shared" si="55"/>
        <v>4</v>
      </c>
      <c r="AR59">
        <f t="shared" si="58"/>
        <v>4</v>
      </c>
      <c r="AS59">
        <f t="shared" si="58"/>
        <v>4</v>
      </c>
      <c r="AT59">
        <f t="shared" si="58"/>
        <v>4</v>
      </c>
      <c r="AU59">
        <f t="shared" si="58"/>
        <v>4</v>
      </c>
      <c r="AV59">
        <f t="shared" si="58"/>
        <v>4</v>
      </c>
      <c r="AW59">
        <f t="shared" si="58"/>
        <v>4</v>
      </c>
      <c r="AX59">
        <f t="shared" si="58"/>
        <v>4</v>
      </c>
      <c r="BB59" s="28">
        <f t="shared" si="23"/>
        <v>2</v>
      </c>
      <c r="BC59" s="28">
        <f t="shared" si="24"/>
        <v>4</v>
      </c>
      <c r="BD59" s="28">
        <f t="shared" si="25"/>
        <v>0</v>
      </c>
      <c r="BE59" s="28">
        <f t="shared" si="26"/>
        <v>0</v>
      </c>
      <c r="BF59" s="28">
        <f t="shared" si="27"/>
        <v>0</v>
      </c>
      <c r="BG59" s="28">
        <f t="shared" si="28"/>
        <v>0</v>
      </c>
      <c r="BH59" s="28">
        <f t="shared" si="29"/>
        <v>0</v>
      </c>
      <c r="BI59" s="28">
        <f t="shared" si="30"/>
        <v>0</v>
      </c>
      <c r="BJ59" s="28">
        <f t="shared" si="31"/>
        <v>0</v>
      </c>
      <c r="BK59" s="28">
        <f t="shared" si="32"/>
        <v>0</v>
      </c>
      <c r="BL59" s="28">
        <f t="shared" si="11"/>
        <v>0</v>
      </c>
      <c r="BM59" s="28">
        <f t="shared" si="12"/>
        <v>0</v>
      </c>
      <c r="BN59">
        <f t="shared" si="52"/>
        <v>0</v>
      </c>
      <c r="BO59">
        <f t="shared" si="52"/>
        <v>0</v>
      </c>
      <c r="BP59">
        <f t="shared" si="52"/>
        <v>0</v>
      </c>
      <c r="BQ59">
        <f t="shared" si="42"/>
        <v>0</v>
      </c>
      <c r="BR59">
        <f t="shared" si="43"/>
        <v>0</v>
      </c>
      <c r="BS59">
        <f t="shared" si="44"/>
        <v>0</v>
      </c>
      <c r="BT59">
        <f t="shared" si="45"/>
        <v>0</v>
      </c>
      <c r="BU59">
        <f t="shared" si="46"/>
        <v>0</v>
      </c>
      <c r="BV59">
        <f t="shared" si="15"/>
        <v>0</v>
      </c>
      <c r="BW59">
        <f t="shared" si="16"/>
        <v>0</v>
      </c>
      <c r="BX59">
        <f t="shared" si="47"/>
        <v>0</v>
      </c>
      <c r="BY59">
        <f t="shared" si="48"/>
        <v>0</v>
      </c>
      <c r="BZ59">
        <f t="shared" si="17"/>
        <v>0</v>
      </c>
      <c r="CA59">
        <f t="shared" si="18"/>
        <v>0</v>
      </c>
      <c r="CB59">
        <f t="shared" si="19"/>
        <v>0</v>
      </c>
      <c r="CC59">
        <f t="shared" si="20"/>
        <v>0</v>
      </c>
      <c r="CD59">
        <f t="shared" si="21"/>
        <v>0</v>
      </c>
      <c r="CE59">
        <f t="shared" si="22"/>
        <v>0</v>
      </c>
    </row>
    <row r="60" spans="1:83" x14ac:dyDescent="0.35">
      <c r="A60">
        <f>Database!A60</f>
        <v>59</v>
      </c>
      <c r="B60" s="20">
        <f>Database!E60</f>
        <v>45719</v>
      </c>
      <c r="C60">
        <f>IF(Database!G60="cansl",0,Database!K60)</f>
        <v>1</v>
      </c>
      <c r="D60">
        <f>Database!D60-Database!C60</f>
        <v>5</v>
      </c>
      <c r="F60">
        <f>Database!L60</f>
        <v>2</v>
      </c>
      <c r="G60" t="str">
        <f>Database!F60</f>
        <v>DK</v>
      </c>
      <c r="K60">
        <f t="shared" si="53"/>
        <v>0</v>
      </c>
      <c r="L60">
        <f t="shared" si="54"/>
        <v>0</v>
      </c>
      <c r="M60">
        <f t="shared" si="56"/>
        <v>0</v>
      </c>
      <c r="N60">
        <f t="shared" si="56"/>
        <v>0</v>
      </c>
      <c r="O60">
        <f t="shared" si="56"/>
        <v>0</v>
      </c>
      <c r="P60">
        <f t="shared" si="56"/>
        <v>0</v>
      </c>
      <c r="Q60">
        <f t="shared" si="56"/>
        <v>0</v>
      </c>
      <c r="R60">
        <f t="shared" si="56"/>
        <v>0</v>
      </c>
      <c r="S60">
        <f t="shared" si="56"/>
        <v>0</v>
      </c>
      <c r="T60">
        <f t="shared" si="56"/>
        <v>0</v>
      </c>
      <c r="U60">
        <f t="shared" si="56"/>
        <v>5</v>
      </c>
      <c r="V60">
        <f t="shared" si="56"/>
        <v>5</v>
      </c>
      <c r="W60">
        <f t="shared" si="56"/>
        <v>5</v>
      </c>
      <c r="X60">
        <f t="shared" si="56"/>
        <v>5</v>
      </c>
      <c r="Y60">
        <f t="shared" si="56"/>
        <v>5</v>
      </c>
      <c r="Z60">
        <f t="shared" si="56"/>
        <v>5</v>
      </c>
      <c r="AA60">
        <f t="shared" si="56"/>
        <v>5</v>
      </c>
      <c r="AB60">
        <f t="shared" si="56"/>
        <v>5</v>
      </c>
      <c r="AC60">
        <f t="shared" si="55"/>
        <v>5</v>
      </c>
      <c r="AD60">
        <f t="shared" si="55"/>
        <v>5</v>
      </c>
      <c r="AE60">
        <f t="shared" si="55"/>
        <v>5</v>
      </c>
      <c r="AF60">
        <f t="shared" si="55"/>
        <v>5</v>
      </c>
      <c r="AG60">
        <f t="shared" si="55"/>
        <v>5</v>
      </c>
      <c r="AH60">
        <f t="shared" si="55"/>
        <v>5</v>
      </c>
      <c r="AI60">
        <f t="shared" si="55"/>
        <v>5</v>
      </c>
      <c r="AJ60">
        <f t="shared" si="55"/>
        <v>5</v>
      </c>
      <c r="AK60">
        <f t="shared" si="55"/>
        <v>5</v>
      </c>
      <c r="AL60">
        <f t="shared" si="55"/>
        <v>5</v>
      </c>
      <c r="AM60">
        <f t="shared" si="55"/>
        <v>5</v>
      </c>
      <c r="AN60">
        <f t="shared" si="55"/>
        <v>5</v>
      </c>
      <c r="AO60">
        <f t="shared" si="55"/>
        <v>5</v>
      </c>
      <c r="AP60">
        <f t="shared" si="55"/>
        <v>5</v>
      </c>
      <c r="AQ60">
        <f t="shared" si="55"/>
        <v>5</v>
      </c>
      <c r="AR60">
        <f t="shared" si="58"/>
        <v>5</v>
      </c>
      <c r="AS60">
        <f t="shared" si="58"/>
        <v>5</v>
      </c>
      <c r="AT60">
        <f t="shared" si="58"/>
        <v>5</v>
      </c>
      <c r="AU60">
        <f t="shared" si="58"/>
        <v>5</v>
      </c>
      <c r="AV60">
        <f t="shared" si="58"/>
        <v>5</v>
      </c>
      <c r="AW60">
        <f t="shared" si="58"/>
        <v>5</v>
      </c>
      <c r="AX60">
        <f t="shared" si="58"/>
        <v>5</v>
      </c>
      <c r="BB60" s="28">
        <f t="shared" si="23"/>
        <v>2</v>
      </c>
      <c r="BC60" s="28">
        <f t="shared" si="24"/>
        <v>5</v>
      </c>
      <c r="BD60" s="28">
        <f t="shared" si="25"/>
        <v>0</v>
      </c>
      <c r="BE60" s="28">
        <f t="shared" si="26"/>
        <v>0</v>
      </c>
      <c r="BF60" s="28">
        <f t="shared" si="27"/>
        <v>0</v>
      </c>
      <c r="BG60" s="28">
        <f t="shared" si="28"/>
        <v>0</v>
      </c>
      <c r="BH60" s="28">
        <f t="shared" si="29"/>
        <v>0</v>
      </c>
      <c r="BI60" s="28">
        <f t="shared" si="30"/>
        <v>0</v>
      </c>
      <c r="BJ60" s="28">
        <f t="shared" si="31"/>
        <v>0</v>
      </c>
      <c r="BK60" s="28">
        <f t="shared" si="32"/>
        <v>0</v>
      </c>
      <c r="BL60" s="28">
        <f t="shared" si="11"/>
        <v>0</v>
      </c>
      <c r="BM60" s="28">
        <f t="shared" si="12"/>
        <v>0</v>
      </c>
      <c r="BN60">
        <f t="shared" si="52"/>
        <v>0</v>
      </c>
      <c r="BO60">
        <f t="shared" si="52"/>
        <v>0</v>
      </c>
      <c r="BP60">
        <f t="shared" si="52"/>
        <v>0</v>
      </c>
      <c r="BQ60">
        <f t="shared" si="42"/>
        <v>0</v>
      </c>
      <c r="BR60">
        <f t="shared" si="43"/>
        <v>0</v>
      </c>
      <c r="BS60">
        <f t="shared" si="44"/>
        <v>0</v>
      </c>
      <c r="BT60">
        <f t="shared" si="45"/>
        <v>0</v>
      </c>
      <c r="BU60">
        <f t="shared" si="46"/>
        <v>0</v>
      </c>
      <c r="BV60">
        <f t="shared" si="15"/>
        <v>0</v>
      </c>
      <c r="BW60">
        <f t="shared" si="16"/>
        <v>0</v>
      </c>
      <c r="BX60">
        <f t="shared" si="47"/>
        <v>0</v>
      </c>
      <c r="BY60">
        <f t="shared" si="48"/>
        <v>0</v>
      </c>
      <c r="BZ60">
        <f t="shared" si="17"/>
        <v>0</v>
      </c>
      <c r="CA60">
        <f t="shared" si="18"/>
        <v>0</v>
      </c>
      <c r="CB60">
        <f t="shared" si="19"/>
        <v>0</v>
      </c>
      <c r="CC60">
        <f t="shared" si="20"/>
        <v>0</v>
      </c>
      <c r="CD60">
        <f t="shared" si="21"/>
        <v>0</v>
      </c>
      <c r="CE60">
        <f t="shared" si="22"/>
        <v>0</v>
      </c>
    </row>
    <row r="61" spans="1:83" x14ac:dyDescent="0.35">
      <c r="A61">
        <f>Database!A61</f>
        <v>60</v>
      </c>
      <c r="B61" s="20">
        <f>Database!E61</f>
        <v>45722</v>
      </c>
      <c r="C61">
        <f>IF(Database!G61="cansl",0,Database!K61)</f>
        <v>3</v>
      </c>
      <c r="D61">
        <f>Database!D61-Database!C61</f>
        <v>3</v>
      </c>
      <c r="F61">
        <f>Database!L61</f>
        <v>6</v>
      </c>
      <c r="G61" t="str">
        <f>Database!F61</f>
        <v>DK</v>
      </c>
      <c r="K61">
        <f t="shared" si="53"/>
        <v>0</v>
      </c>
      <c r="L61">
        <f t="shared" si="54"/>
        <v>0</v>
      </c>
      <c r="M61">
        <f t="shared" si="56"/>
        <v>0</v>
      </c>
      <c r="N61">
        <f t="shared" si="56"/>
        <v>0</v>
      </c>
      <c r="O61">
        <f t="shared" si="56"/>
        <v>0</v>
      </c>
      <c r="P61">
        <f t="shared" si="56"/>
        <v>0</v>
      </c>
      <c r="Q61">
        <f t="shared" si="56"/>
        <v>0</v>
      </c>
      <c r="R61">
        <f t="shared" si="56"/>
        <v>0</v>
      </c>
      <c r="S61">
        <f t="shared" si="56"/>
        <v>0</v>
      </c>
      <c r="T61">
        <f t="shared" si="56"/>
        <v>0</v>
      </c>
      <c r="U61">
        <f t="shared" si="56"/>
        <v>9</v>
      </c>
      <c r="V61">
        <f t="shared" si="56"/>
        <v>9</v>
      </c>
      <c r="W61">
        <f t="shared" si="56"/>
        <v>9</v>
      </c>
      <c r="X61">
        <f t="shared" si="56"/>
        <v>9</v>
      </c>
      <c r="Y61">
        <f t="shared" si="56"/>
        <v>9</v>
      </c>
      <c r="Z61">
        <f t="shared" si="56"/>
        <v>9</v>
      </c>
      <c r="AA61">
        <f t="shared" si="56"/>
        <v>9</v>
      </c>
      <c r="AB61">
        <f t="shared" si="56"/>
        <v>9</v>
      </c>
      <c r="AC61">
        <f t="shared" si="55"/>
        <v>9</v>
      </c>
      <c r="AD61">
        <f t="shared" si="55"/>
        <v>9</v>
      </c>
      <c r="AE61">
        <f t="shared" si="55"/>
        <v>9</v>
      </c>
      <c r="AF61">
        <f t="shared" si="55"/>
        <v>9</v>
      </c>
      <c r="AG61">
        <f t="shared" si="55"/>
        <v>9</v>
      </c>
      <c r="AH61">
        <f t="shared" si="55"/>
        <v>9</v>
      </c>
      <c r="AI61">
        <f t="shared" si="55"/>
        <v>9</v>
      </c>
      <c r="AJ61">
        <f t="shared" si="55"/>
        <v>9</v>
      </c>
      <c r="AK61">
        <f t="shared" si="55"/>
        <v>9</v>
      </c>
      <c r="AL61">
        <f t="shared" si="55"/>
        <v>9</v>
      </c>
      <c r="AM61">
        <f t="shared" si="55"/>
        <v>9</v>
      </c>
      <c r="AN61">
        <f t="shared" si="55"/>
        <v>9</v>
      </c>
      <c r="AO61">
        <f t="shared" si="55"/>
        <v>9</v>
      </c>
      <c r="AP61">
        <f t="shared" si="55"/>
        <v>9</v>
      </c>
      <c r="AQ61">
        <f t="shared" si="55"/>
        <v>9</v>
      </c>
      <c r="AR61">
        <f t="shared" si="58"/>
        <v>9</v>
      </c>
      <c r="AS61">
        <f t="shared" si="58"/>
        <v>9</v>
      </c>
      <c r="AT61">
        <f t="shared" si="58"/>
        <v>9</v>
      </c>
      <c r="AU61">
        <f t="shared" si="58"/>
        <v>9</v>
      </c>
      <c r="AV61">
        <f t="shared" si="58"/>
        <v>9</v>
      </c>
      <c r="AW61">
        <f t="shared" si="58"/>
        <v>9</v>
      </c>
      <c r="AX61">
        <f t="shared" si="58"/>
        <v>9</v>
      </c>
      <c r="BB61" s="28">
        <f t="shared" si="23"/>
        <v>6</v>
      </c>
      <c r="BC61" s="28">
        <f t="shared" si="24"/>
        <v>3</v>
      </c>
      <c r="BD61" s="28">
        <f t="shared" si="25"/>
        <v>0</v>
      </c>
      <c r="BE61" s="28">
        <f t="shared" si="26"/>
        <v>0</v>
      </c>
      <c r="BF61" s="28">
        <f t="shared" si="27"/>
        <v>0</v>
      </c>
      <c r="BG61" s="28">
        <f t="shared" si="28"/>
        <v>0</v>
      </c>
      <c r="BH61" s="28">
        <f t="shared" si="29"/>
        <v>0</v>
      </c>
      <c r="BI61" s="28">
        <f t="shared" si="30"/>
        <v>0</v>
      </c>
      <c r="BJ61" s="28">
        <f t="shared" si="31"/>
        <v>0</v>
      </c>
      <c r="BK61" s="28">
        <f t="shared" si="32"/>
        <v>0</v>
      </c>
      <c r="BL61" s="28">
        <f t="shared" si="11"/>
        <v>0</v>
      </c>
      <c r="BM61" s="28">
        <f t="shared" si="12"/>
        <v>0</v>
      </c>
      <c r="BN61">
        <f t="shared" si="52"/>
        <v>0</v>
      </c>
      <c r="BO61">
        <f t="shared" si="52"/>
        <v>0</v>
      </c>
      <c r="BP61">
        <f t="shared" si="52"/>
        <v>0</v>
      </c>
      <c r="BQ61">
        <f t="shared" si="42"/>
        <v>0</v>
      </c>
      <c r="BR61">
        <f t="shared" si="43"/>
        <v>0</v>
      </c>
      <c r="BS61">
        <f t="shared" si="44"/>
        <v>0</v>
      </c>
      <c r="BT61">
        <f t="shared" si="45"/>
        <v>0</v>
      </c>
      <c r="BU61">
        <f t="shared" si="46"/>
        <v>0</v>
      </c>
      <c r="BV61">
        <f t="shared" si="15"/>
        <v>0</v>
      </c>
      <c r="BW61">
        <f t="shared" si="16"/>
        <v>0</v>
      </c>
      <c r="BX61">
        <f t="shared" si="47"/>
        <v>0</v>
      </c>
      <c r="BY61">
        <f t="shared" si="48"/>
        <v>0</v>
      </c>
      <c r="BZ61">
        <f t="shared" si="17"/>
        <v>0</v>
      </c>
      <c r="CA61">
        <f t="shared" si="18"/>
        <v>0</v>
      </c>
      <c r="CB61">
        <f t="shared" si="19"/>
        <v>0</v>
      </c>
      <c r="CC61">
        <f t="shared" si="20"/>
        <v>0</v>
      </c>
      <c r="CD61">
        <f t="shared" si="21"/>
        <v>0</v>
      </c>
      <c r="CE61">
        <f t="shared" si="22"/>
        <v>0</v>
      </c>
    </row>
    <row r="62" spans="1:83" x14ac:dyDescent="0.35">
      <c r="A62">
        <f>Database!A62</f>
        <v>61</v>
      </c>
      <c r="B62" s="20">
        <f>Database!E62</f>
        <v>45725</v>
      </c>
      <c r="C62">
        <f>IF(Database!G62="cansl",0,Database!K62)</f>
        <v>1</v>
      </c>
      <c r="D62">
        <f>Database!D62-Database!C62</f>
        <v>3</v>
      </c>
      <c r="F62">
        <f>Database!L62</f>
        <v>2</v>
      </c>
      <c r="G62" t="str">
        <f>Database!F62</f>
        <v>DK</v>
      </c>
      <c r="K62">
        <f t="shared" si="53"/>
        <v>0</v>
      </c>
      <c r="L62">
        <f t="shared" si="54"/>
        <v>0</v>
      </c>
      <c r="M62">
        <f t="shared" si="56"/>
        <v>0</v>
      </c>
      <c r="N62">
        <f t="shared" si="56"/>
        <v>0</v>
      </c>
      <c r="O62">
        <f t="shared" si="56"/>
        <v>0</v>
      </c>
      <c r="P62">
        <f t="shared" si="56"/>
        <v>0</v>
      </c>
      <c r="Q62">
        <f t="shared" si="56"/>
        <v>0</v>
      </c>
      <c r="R62">
        <f t="shared" si="56"/>
        <v>0</v>
      </c>
      <c r="S62">
        <f t="shared" si="56"/>
        <v>0</v>
      </c>
      <c r="T62">
        <f t="shared" si="56"/>
        <v>0</v>
      </c>
      <c r="U62">
        <f t="shared" si="56"/>
        <v>3</v>
      </c>
      <c r="V62">
        <f t="shared" si="56"/>
        <v>3</v>
      </c>
      <c r="W62">
        <f t="shared" si="56"/>
        <v>3</v>
      </c>
      <c r="X62">
        <f t="shared" si="56"/>
        <v>3</v>
      </c>
      <c r="Y62">
        <f t="shared" si="56"/>
        <v>3</v>
      </c>
      <c r="Z62">
        <f t="shared" si="56"/>
        <v>3</v>
      </c>
      <c r="AA62">
        <f t="shared" si="56"/>
        <v>3</v>
      </c>
      <c r="AB62">
        <f t="shared" si="56"/>
        <v>3</v>
      </c>
      <c r="AC62">
        <f t="shared" si="55"/>
        <v>3</v>
      </c>
      <c r="AD62">
        <f t="shared" si="55"/>
        <v>3</v>
      </c>
      <c r="AE62">
        <f t="shared" si="55"/>
        <v>3</v>
      </c>
      <c r="AF62">
        <f t="shared" si="55"/>
        <v>3</v>
      </c>
      <c r="AG62">
        <f t="shared" si="55"/>
        <v>3</v>
      </c>
      <c r="AH62">
        <f t="shared" si="55"/>
        <v>3</v>
      </c>
      <c r="AI62">
        <f t="shared" si="55"/>
        <v>3</v>
      </c>
      <c r="AJ62">
        <f t="shared" si="55"/>
        <v>3</v>
      </c>
      <c r="AK62">
        <f t="shared" si="55"/>
        <v>3</v>
      </c>
      <c r="AL62">
        <f t="shared" si="55"/>
        <v>3</v>
      </c>
      <c r="AM62">
        <f t="shared" si="55"/>
        <v>3</v>
      </c>
      <c r="AN62">
        <f t="shared" si="55"/>
        <v>3</v>
      </c>
      <c r="AO62">
        <f t="shared" si="55"/>
        <v>3</v>
      </c>
      <c r="AP62">
        <f t="shared" si="55"/>
        <v>3</v>
      </c>
      <c r="AQ62">
        <f t="shared" si="55"/>
        <v>3</v>
      </c>
      <c r="AR62">
        <f t="shared" si="58"/>
        <v>3</v>
      </c>
      <c r="AS62">
        <f t="shared" si="58"/>
        <v>3</v>
      </c>
      <c r="AT62">
        <f t="shared" si="58"/>
        <v>3</v>
      </c>
      <c r="AU62">
        <f t="shared" si="58"/>
        <v>3</v>
      </c>
      <c r="AV62">
        <f t="shared" si="58"/>
        <v>3</v>
      </c>
      <c r="AW62">
        <f t="shared" si="58"/>
        <v>3</v>
      </c>
      <c r="AX62">
        <f t="shared" si="58"/>
        <v>3</v>
      </c>
      <c r="BB62" s="28">
        <f t="shared" si="23"/>
        <v>2</v>
      </c>
      <c r="BC62" s="28">
        <f t="shared" si="24"/>
        <v>3</v>
      </c>
      <c r="BD62" s="28">
        <f t="shared" si="25"/>
        <v>0</v>
      </c>
      <c r="BE62" s="28">
        <f t="shared" si="26"/>
        <v>0</v>
      </c>
      <c r="BF62" s="28">
        <f t="shared" si="27"/>
        <v>0</v>
      </c>
      <c r="BG62" s="28">
        <f t="shared" si="28"/>
        <v>0</v>
      </c>
      <c r="BH62" s="28">
        <f t="shared" si="29"/>
        <v>0</v>
      </c>
      <c r="BI62" s="28">
        <f t="shared" si="30"/>
        <v>0</v>
      </c>
      <c r="BJ62" s="28">
        <f t="shared" si="31"/>
        <v>0</v>
      </c>
      <c r="BK62" s="28">
        <f t="shared" si="32"/>
        <v>0</v>
      </c>
      <c r="BL62" s="28">
        <f t="shared" si="11"/>
        <v>0</v>
      </c>
      <c r="BM62" s="28">
        <f t="shared" si="12"/>
        <v>0</v>
      </c>
      <c r="BN62">
        <f t="shared" ref="BN62:BP81" si="59">IF(AND($D62&gt;0,$G62=BN$1),$F62,0)</f>
        <v>0</v>
      </c>
      <c r="BO62">
        <f t="shared" si="59"/>
        <v>0</v>
      </c>
      <c r="BP62">
        <f t="shared" si="59"/>
        <v>0</v>
      </c>
      <c r="BQ62">
        <f t="shared" si="42"/>
        <v>0</v>
      </c>
      <c r="BR62">
        <f t="shared" si="43"/>
        <v>0</v>
      </c>
      <c r="BS62">
        <f t="shared" si="44"/>
        <v>0</v>
      </c>
      <c r="BT62">
        <f t="shared" si="45"/>
        <v>0</v>
      </c>
      <c r="BU62">
        <f t="shared" si="46"/>
        <v>0</v>
      </c>
      <c r="BV62">
        <f t="shared" si="15"/>
        <v>0</v>
      </c>
      <c r="BW62">
        <f t="shared" si="16"/>
        <v>0</v>
      </c>
      <c r="BX62">
        <f t="shared" si="47"/>
        <v>0</v>
      </c>
      <c r="BY62">
        <f t="shared" si="48"/>
        <v>0</v>
      </c>
      <c r="BZ62">
        <f t="shared" si="17"/>
        <v>0</v>
      </c>
      <c r="CA62">
        <f t="shared" si="18"/>
        <v>0</v>
      </c>
      <c r="CB62">
        <f t="shared" si="19"/>
        <v>0</v>
      </c>
      <c r="CC62">
        <f t="shared" si="20"/>
        <v>0</v>
      </c>
      <c r="CD62">
        <f t="shared" si="21"/>
        <v>0</v>
      </c>
      <c r="CE62">
        <f t="shared" si="22"/>
        <v>0</v>
      </c>
    </row>
    <row r="63" spans="1:83" x14ac:dyDescent="0.35">
      <c r="A63">
        <f>Database!A63</f>
        <v>62</v>
      </c>
      <c r="B63" s="20">
        <f>Database!E63</f>
        <v>45727</v>
      </c>
      <c r="C63">
        <f>IF(Database!G63="cansl",0,Database!K63)</f>
        <v>1</v>
      </c>
      <c r="D63">
        <f>Database!D63-Database!C63</f>
        <v>7</v>
      </c>
      <c r="F63">
        <f>Database!L63</f>
        <v>2</v>
      </c>
      <c r="G63" t="str">
        <f>Database!F63</f>
        <v>D</v>
      </c>
      <c r="K63">
        <f t="shared" si="53"/>
        <v>0</v>
      </c>
      <c r="L63">
        <f t="shared" si="54"/>
        <v>0</v>
      </c>
      <c r="M63">
        <f t="shared" si="56"/>
        <v>0</v>
      </c>
      <c r="N63">
        <f t="shared" si="56"/>
        <v>0</v>
      </c>
      <c r="O63">
        <f t="shared" si="56"/>
        <v>0</v>
      </c>
      <c r="P63">
        <f t="shared" si="56"/>
        <v>0</v>
      </c>
      <c r="Q63">
        <f t="shared" si="56"/>
        <v>0</v>
      </c>
      <c r="R63">
        <f t="shared" si="56"/>
        <v>0</v>
      </c>
      <c r="S63">
        <f t="shared" si="56"/>
        <v>0</v>
      </c>
      <c r="T63">
        <f t="shared" si="56"/>
        <v>0</v>
      </c>
      <c r="U63">
        <f t="shared" si="56"/>
        <v>0</v>
      </c>
      <c r="V63">
        <f t="shared" si="56"/>
        <v>7</v>
      </c>
      <c r="W63">
        <f t="shared" si="56"/>
        <v>7</v>
      </c>
      <c r="X63">
        <f t="shared" si="56"/>
        <v>7</v>
      </c>
      <c r="Y63">
        <f t="shared" si="56"/>
        <v>7</v>
      </c>
      <c r="Z63">
        <f t="shared" si="56"/>
        <v>7</v>
      </c>
      <c r="AA63">
        <f t="shared" si="56"/>
        <v>7</v>
      </c>
      <c r="AB63">
        <f t="shared" si="56"/>
        <v>7</v>
      </c>
      <c r="AC63">
        <f t="shared" si="55"/>
        <v>7</v>
      </c>
      <c r="AD63">
        <f t="shared" si="55"/>
        <v>7</v>
      </c>
      <c r="AE63">
        <f t="shared" si="55"/>
        <v>7</v>
      </c>
      <c r="AF63">
        <f t="shared" si="55"/>
        <v>7</v>
      </c>
      <c r="AG63">
        <f t="shared" si="55"/>
        <v>7</v>
      </c>
      <c r="AH63">
        <f t="shared" si="55"/>
        <v>7</v>
      </c>
      <c r="AI63">
        <f t="shared" si="55"/>
        <v>7</v>
      </c>
      <c r="AJ63">
        <f t="shared" si="55"/>
        <v>7</v>
      </c>
      <c r="AK63">
        <f t="shared" si="55"/>
        <v>7</v>
      </c>
      <c r="AL63">
        <f t="shared" si="55"/>
        <v>7</v>
      </c>
      <c r="AM63">
        <f t="shared" si="55"/>
        <v>7</v>
      </c>
      <c r="AN63">
        <f t="shared" si="55"/>
        <v>7</v>
      </c>
      <c r="AO63">
        <f t="shared" si="55"/>
        <v>7</v>
      </c>
      <c r="AP63">
        <f t="shared" si="55"/>
        <v>7</v>
      </c>
      <c r="AQ63">
        <f t="shared" si="55"/>
        <v>7</v>
      </c>
      <c r="AR63">
        <f t="shared" si="58"/>
        <v>7</v>
      </c>
      <c r="AS63">
        <f t="shared" si="58"/>
        <v>7</v>
      </c>
      <c r="AT63">
        <f t="shared" si="58"/>
        <v>7</v>
      </c>
      <c r="AU63">
        <f t="shared" si="58"/>
        <v>7</v>
      </c>
      <c r="AV63">
        <f t="shared" si="58"/>
        <v>7</v>
      </c>
      <c r="AW63">
        <f t="shared" si="58"/>
        <v>7</v>
      </c>
      <c r="AX63">
        <f t="shared" si="58"/>
        <v>7</v>
      </c>
      <c r="BB63" s="28">
        <f t="shared" si="23"/>
        <v>0</v>
      </c>
      <c r="BC63" s="28">
        <f t="shared" si="24"/>
        <v>0</v>
      </c>
      <c r="BD63" s="28">
        <f t="shared" si="25"/>
        <v>0</v>
      </c>
      <c r="BE63" s="28">
        <f t="shared" si="26"/>
        <v>0</v>
      </c>
      <c r="BF63" s="28">
        <f t="shared" si="27"/>
        <v>0</v>
      </c>
      <c r="BG63" s="28">
        <f t="shared" si="28"/>
        <v>0</v>
      </c>
      <c r="BH63" s="28">
        <f t="shared" si="29"/>
        <v>2</v>
      </c>
      <c r="BI63" s="28">
        <f t="shared" si="30"/>
        <v>7</v>
      </c>
      <c r="BJ63" s="28">
        <f t="shared" si="31"/>
        <v>0</v>
      </c>
      <c r="BK63" s="28">
        <f t="shared" si="32"/>
        <v>0</v>
      </c>
      <c r="BL63" s="28">
        <f t="shared" si="11"/>
        <v>0</v>
      </c>
      <c r="BM63" s="28">
        <f t="shared" si="12"/>
        <v>0</v>
      </c>
      <c r="BN63">
        <f t="shared" si="59"/>
        <v>0</v>
      </c>
      <c r="BO63">
        <f t="shared" si="59"/>
        <v>0</v>
      </c>
      <c r="BP63">
        <f t="shared" si="59"/>
        <v>0</v>
      </c>
      <c r="BQ63">
        <f t="shared" si="42"/>
        <v>0</v>
      </c>
      <c r="BR63">
        <f t="shared" si="43"/>
        <v>0</v>
      </c>
      <c r="BS63">
        <f t="shared" si="44"/>
        <v>0</v>
      </c>
      <c r="BT63">
        <f t="shared" si="45"/>
        <v>0</v>
      </c>
      <c r="BU63">
        <f t="shared" si="46"/>
        <v>0</v>
      </c>
      <c r="BV63">
        <f t="shared" si="15"/>
        <v>0</v>
      </c>
      <c r="BW63">
        <f t="shared" si="16"/>
        <v>0</v>
      </c>
      <c r="BX63">
        <f t="shared" si="47"/>
        <v>0</v>
      </c>
      <c r="BY63">
        <f t="shared" si="48"/>
        <v>0</v>
      </c>
      <c r="BZ63">
        <f t="shared" si="17"/>
        <v>0</v>
      </c>
      <c r="CA63">
        <f t="shared" si="18"/>
        <v>0</v>
      </c>
      <c r="CB63">
        <f t="shared" si="19"/>
        <v>0</v>
      </c>
      <c r="CC63">
        <f t="shared" si="20"/>
        <v>0</v>
      </c>
      <c r="CD63">
        <f t="shared" si="21"/>
        <v>0</v>
      </c>
      <c r="CE63">
        <f t="shared" si="22"/>
        <v>0</v>
      </c>
    </row>
    <row r="64" spans="1:83" x14ac:dyDescent="0.35">
      <c r="A64">
        <f>Database!A64</f>
        <v>63</v>
      </c>
      <c r="B64" s="20">
        <f>Database!E64</f>
        <v>45728</v>
      </c>
      <c r="C64">
        <f>IF(Database!G64="cansl",0,Database!K64)</f>
        <v>1</v>
      </c>
      <c r="D64">
        <f>Database!D64-Database!C64</f>
        <v>6</v>
      </c>
      <c r="F64">
        <f>Database!L64</f>
        <v>1</v>
      </c>
      <c r="G64" t="str">
        <f>Database!F64</f>
        <v>DK</v>
      </c>
      <c r="K64">
        <f t="shared" si="53"/>
        <v>0</v>
      </c>
      <c r="L64">
        <f t="shared" si="54"/>
        <v>0</v>
      </c>
      <c r="M64">
        <f t="shared" si="56"/>
        <v>0</v>
      </c>
      <c r="N64">
        <f t="shared" si="56"/>
        <v>0</v>
      </c>
      <c r="O64">
        <f t="shared" si="56"/>
        <v>0</v>
      </c>
      <c r="P64">
        <f t="shared" si="56"/>
        <v>0</v>
      </c>
      <c r="Q64">
        <f t="shared" si="56"/>
        <v>0</v>
      </c>
      <c r="R64">
        <f t="shared" si="56"/>
        <v>0</v>
      </c>
      <c r="S64">
        <f t="shared" si="56"/>
        <v>0</v>
      </c>
      <c r="T64">
        <f t="shared" si="56"/>
        <v>0</v>
      </c>
      <c r="U64">
        <f t="shared" si="56"/>
        <v>0</v>
      </c>
      <c r="V64">
        <f t="shared" si="56"/>
        <v>6</v>
      </c>
      <c r="W64">
        <f t="shared" si="56"/>
        <v>6</v>
      </c>
      <c r="X64">
        <f t="shared" si="56"/>
        <v>6</v>
      </c>
      <c r="Y64">
        <f t="shared" si="56"/>
        <v>6</v>
      </c>
      <c r="Z64">
        <f t="shared" si="56"/>
        <v>6</v>
      </c>
      <c r="AA64">
        <f t="shared" si="56"/>
        <v>6</v>
      </c>
      <c r="AB64">
        <f t="shared" si="56"/>
        <v>6</v>
      </c>
      <c r="AC64">
        <f t="shared" si="55"/>
        <v>6</v>
      </c>
      <c r="AD64">
        <f t="shared" si="55"/>
        <v>6</v>
      </c>
      <c r="AE64">
        <f t="shared" si="55"/>
        <v>6</v>
      </c>
      <c r="AF64">
        <f t="shared" si="55"/>
        <v>6</v>
      </c>
      <c r="AG64">
        <f t="shared" si="55"/>
        <v>6</v>
      </c>
      <c r="AH64">
        <f t="shared" si="55"/>
        <v>6</v>
      </c>
      <c r="AI64">
        <f t="shared" si="55"/>
        <v>6</v>
      </c>
      <c r="AJ64">
        <f t="shared" si="55"/>
        <v>6</v>
      </c>
      <c r="AK64">
        <f t="shared" si="55"/>
        <v>6</v>
      </c>
      <c r="AL64">
        <f t="shared" si="55"/>
        <v>6</v>
      </c>
      <c r="AM64">
        <f t="shared" si="55"/>
        <v>6</v>
      </c>
      <c r="AN64">
        <f t="shared" si="55"/>
        <v>6</v>
      </c>
      <c r="AO64">
        <f t="shared" si="55"/>
        <v>6</v>
      </c>
      <c r="AP64">
        <f t="shared" si="55"/>
        <v>6</v>
      </c>
      <c r="AQ64">
        <f t="shared" si="55"/>
        <v>6</v>
      </c>
      <c r="AR64">
        <f t="shared" si="58"/>
        <v>6</v>
      </c>
      <c r="AS64">
        <f t="shared" si="58"/>
        <v>6</v>
      </c>
      <c r="AT64">
        <f t="shared" si="58"/>
        <v>6</v>
      </c>
      <c r="AU64">
        <f t="shared" si="58"/>
        <v>6</v>
      </c>
      <c r="AV64">
        <f t="shared" si="58"/>
        <v>6</v>
      </c>
      <c r="AW64">
        <f t="shared" si="58"/>
        <v>6</v>
      </c>
      <c r="AX64">
        <f t="shared" si="58"/>
        <v>6</v>
      </c>
      <c r="BB64" s="28">
        <f t="shared" si="23"/>
        <v>1</v>
      </c>
      <c r="BC64" s="28">
        <f t="shared" si="24"/>
        <v>6</v>
      </c>
      <c r="BD64" s="28">
        <f t="shared" si="25"/>
        <v>0</v>
      </c>
      <c r="BE64" s="28">
        <f t="shared" si="26"/>
        <v>0</v>
      </c>
      <c r="BF64" s="28">
        <f t="shared" si="27"/>
        <v>0</v>
      </c>
      <c r="BG64" s="28">
        <f t="shared" si="28"/>
        <v>0</v>
      </c>
      <c r="BH64" s="28">
        <f t="shared" si="29"/>
        <v>0</v>
      </c>
      <c r="BI64" s="28">
        <f t="shared" si="30"/>
        <v>0</v>
      </c>
      <c r="BJ64" s="28">
        <f t="shared" si="31"/>
        <v>0</v>
      </c>
      <c r="BK64" s="28">
        <f t="shared" si="32"/>
        <v>0</v>
      </c>
      <c r="BL64" s="28">
        <f t="shared" si="11"/>
        <v>0</v>
      </c>
      <c r="BM64" s="28">
        <f t="shared" si="12"/>
        <v>0</v>
      </c>
      <c r="BN64">
        <f t="shared" si="59"/>
        <v>0</v>
      </c>
      <c r="BO64">
        <f t="shared" si="59"/>
        <v>0</v>
      </c>
      <c r="BP64">
        <f t="shared" si="59"/>
        <v>0</v>
      </c>
      <c r="BQ64">
        <f t="shared" si="42"/>
        <v>0</v>
      </c>
      <c r="BR64">
        <f t="shared" si="43"/>
        <v>0</v>
      </c>
      <c r="BS64">
        <f t="shared" si="44"/>
        <v>0</v>
      </c>
      <c r="BT64">
        <f t="shared" si="45"/>
        <v>0</v>
      </c>
      <c r="BU64">
        <f t="shared" si="46"/>
        <v>0</v>
      </c>
      <c r="BV64">
        <f t="shared" si="15"/>
        <v>0</v>
      </c>
      <c r="BW64">
        <f t="shared" si="16"/>
        <v>0</v>
      </c>
      <c r="BX64">
        <f t="shared" si="47"/>
        <v>0</v>
      </c>
      <c r="BY64">
        <f t="shared" si="48"/>
        <v>0</v>
      </c>
      <c r="BZ64">
        <f t="shared" si="17"/>
        <v>0</v>
      </c>
      <c r="CA64">
        <f t="shared" si="18"/>
        <v>0</v>
      </c>
      <c r="CB64">
        <f t="shared" si="19"/>
        <v>0</v>
      </c>
      <c r="CC64">
        <f t="shared" si="20"/>
        <v>0</v>
      </c>
      <c r="CD64">
        <f t="shared" si="21"/>
        <v>0</v>
      </c>
      <c r="CE64">
        <f t="shared" si="22"/>
        <v>0</v>
      </c>
    </row>
    <row r="65" spans="1:83" x14ac:dyDescent="0.35">
      <c r="A65">
        <f>Database!A65</f>
        <v>64</v>
      </c>
      <c r="B65" s="20">
        <f>Database!E65</f>
        <v>45735</v>
      </c>
      <c r="C65">
        <f>IF(Database!G65="cansl",0,Database!K65)</f>
        <v>1</v>
      </c>
      <c r="D65">
        <f>Database!D65-Database!C65</f>
        <v>7</v>
      </c>
      <c r="F65">
        <f>Database!L65</f>
        <v>2</v>
      </c>
      <c r="G65" t="str">
        <f>Database!F65</f>
        <v>D</v>
      </c>
      <c r="K65">
        <f t="shared" si="53"/>
        <v>0</v>
      </c>
      <c r="L65">
        <f t="shared" si="54"/>
        <v>0</v>
      </c>
      <c r="M65">
        <f t="shared" si="56"/>
        <v>0</v>
      </c>
      <c r="N65">
        <f t="shared" si="56"/>
        <v>0</v>
      </c>
      <c r="O65">
        <f t="shared" si="56"/>
        <v>0</v>
      </c>
      <c r="P65">
        <f t="shared" si="56"/>
        <v>0</v>
      </c>
      <c r="Q65">
        <f t="shared" si="56"/>
        <v>0</v>
      </c>
      <c r="R65">
        <f t="shared" si="56"/>
        <v>0</v>
      </c>
      <c r="S65">
        <f t="shared" si="56"/>
        <v>0</v>
      </c>
      <c r="T65">
        <f t="shared" si="56"/>
        <v>0</v>
      </c>
      <c r="U65">
        <f t="shared" si="56"/>
        <v>0</v>
      </c>
      <c r="V65">
        <f t="shared" si="56"/>
        <v>0</v>
      </c>
      <c r="W65">
        <f t="shared" si="56"/>
        <v>7</v>
      </c>
      <c r="X65">
        <f t="shared" si="56"/>
        <v>7</v>
      </c>
      <c r="Y65">
        <f t="shared" si="56"/>
        <v>7</v>
      </c>
      <c r="Z65">
        <f t="shared" si="56"/>
        <v>7</v>
      </c>
      <c r="AA65">
        <f t="shared" si="56"/>
        <v>7</v>
      </c>
      <c r="AB65">
        <f t="shared" si="56"/>
        <v>7</v>
      </c>
      <c r="AC65">
        <f t="shared" si="55"/>
        <v>7</v>
      </c>
      <c r="AD65">
        <f t="shared" si="55"/>
        <v>7</v>
      </c>
      <c r="AE65">
        <f t="shared" si="55"/>
        <v>7</v>
      </c>
      <c r="AF65">
        <f t="shared" si="55"/>
        <v>7</v>
      </c>
      <c r="AG65">
        <f t="shared" si="55"/>
        <v>7</v>
      </c>
      <c r="AH65">
        <f t="shared" si="55"/>
        <v>7</v>
      </c>
      <c r="AI65">
        <f t="shared" si="55"/>
        <v>7</v>
      </c>
      <c r="AJ65">
        <f t="shared" si="55"/>
        <v>7</v>
      </c>
      <c r="AK65">
        <f t="shared" si="55"/>
        <v>7</v>
      </c>
      <c r="AL65">
        <f t="shared" si="55"/>
        <v>7</v>
      </c>
      <c r="AM65">
        <f t="shared" si="55"/>
        <v>7</v>
      </c>
      <c r="AN65">
        <f t="shared" si="55"/>
        <v>7</v>
      </c>
      <c r="AO65">
        <f t="shared" si="55"/>
        <v>7</v>
      </c>
      <c r="AP65">
        <f t="shared" si="55"/>
        <v>7</v>
      </c>
      <c r="AQ65">
        <f t="shared" si="55"/>
        <v>7</v>
      </c>
      <c r="AR65">
        <f t="shared" si="58"/>
        <v>7</v>
      </c>
      <c r="AS65">
        <f t="shared" si="58"/>
        <v>7</v>
      </c>
      <c r="AT65">
        <f t="shared" si="58"/>
        <v>7</v>
      </c>
      <c r="AU65">
        <f t="shared" si="58"/>
        <v>7</v>
      </c>
      <c r="AV65">
        <f t="shared" si="58"/>
        <v>7</v>
      </c>
      <c r="AW65">
        <f t="shared" si="58"/>
        <v>7</v>
      </c>
      <c r="AX65">
        <f t="shared" si="58"/>
        <v>7</v>
      </c>
      <c r="BB65" s="28">
        <f t="shared" si="23"/>
        <v>0</v>
      </c>
      <c r="BC65" s="28">
        <f t="shared" si="24"/>
        <v>0</v>
      </c>
      <c r="BD65" s="28">
        <f t="shared" si="25"/>
        <v>0</v>
      </c>
      <c r="BE65" s="28">
        <f t="shared" si="26"/>
        <v>0</v>
      </c>
      <c r="BF65" s="28">
        <f t="shared" si="27"/>
        <v>0</v>
      </c>
      <c r="BG65" s="28">
        <f t="shared" si="28"/>
        <v>0</v>
      </c>
      <c r="BH65" s="28">
        <f t="shared" si="29"/>
        <v>2</v>
      </c>
      <c r="BI65" s="28">
        <f t="shared" si="30"/>
        <v>7</v>
      </c>
      <c r="BJ65" s="28">
        <f t="shared" si="31"/>
        <v>0</v>
      </c>
      <c r="BK65" s="28">
        <f t="shared" si="32"/>
        <v>0</v>
      </c>
      <c r="BL65" s="28">
        <f t="shared" si="11"/>
        <v>0</v>
      </c>
      <c r="BM65" s="28">
        <f t="shared" si="12"/>
        <v>0</v>
      </c>
      <c r="BN65">
        <f t="shared" si="59"/>
        <v>0</v>
      </c>
      <c r="BO65">
        <f t="shared" si="59"/>
        <v>0</v>
      </c>
      <c r="BP65">
        <f t="shared" si="59"/>
        <v>0</v>
      </c>
      <c r="BQ65">
        <f t="shared" si="42"/>
        <v>0</v>
      </c>
      <c r="BR65">
        <f t="shared" si="43"/>
        <v>0</v>
      </c>
      <c r="BS65">
        <f t="shared" si="44"/>
        <v>0</v>
      </c>
      <c r="BT65">
        <f t="shared" si="45"/>
        <v>0</v>
      </c>
      <c r="BU65">
        <f t="shared" si="46"/>
        <v>0</v>
      </c>
      <c r="BV65">
        <f t="shared" si="15"/>
        <v>0</v>
      </c>
      <c r="BW65">
        <f t="shared" si="16"/>
        <v>0</v>
      </c>
      <c r="BX65">
        <f t="shared" si="47"/>
        <v>0</v>
      </c>
      <c r="BY65">
        <f t="shared" si="48"/>
        <v>0</v>
      </c>
      <c r="BZ65">
        <f t="shared" si="17"/>
        <v>0</v>
      </c>
      <c r="CA65">
        <f t="shared" si="18"/>
        <v>0</v>
      </c>
      <c r="CB65">
        <f t="shared" si="19"/>
        <v>0</v>
      </c>
      <c r="CC65">
        <f t="shared" si="20"/>
        <v>0</v>
      </c>
      <c r="CD65">
        <f t="shared" si="21"/>
        <v>0</v>
      </c>
      <c r="CE65">
        <f t="shared" si="22"/>
        <v>0</v>
      </c>
    </row>
    <row r="66" spans="1:83" x14ac:dyDescent="0.35">
      <c r="A66">
        <f>Database!A66</f>
        <v>65</v>
      </c>
      <c r="B66" s="20">
        <f>Database!E66</f>
        <v>45735</v>
      </c>
      <c r="C66">
        <f>IF(Database!G66="cansl",0,Database!K66)</f>
        <v>1</v>
      </c>
      <c r="D66">
        <f>Database!D66-Database!C66</f>
        <v>3</v>
      </c>
      <c r="F66">
        <f>Database!L66</f>
        <v>2</v>
      </c>
      <c r="G66" t="str">
        <f>Database!F66</f>
        <v>DK</v>
      </c>
      <c r="K66">
        <f t="shared" si="53"/>
        <v>0</v>
      </c>
      <c r="L66">
        <f t="shared" si="54"/>
        <v>0</v>
      </c>
      <c r="M66">
        <f t="shared" si="56"/>
        <v>0</v>
      </c>
      <c r="N66">
        <f t="shared" si="56"/>
        <v>0</v>
      </c>
      <c r="O66">
        <f t="shared" si="56"/>
        <v>0</v>
      </c>
      <c r="P66">
        <f t="shared" si="56"/>
        <v>0</v>
      </c>
      <c r="Q66">
        <f t="shared" si="56"/>
        <v>0</v>
      </c>
      <c r="R66">
        <f t="shared" si="56"/>
        <v>0</v>
      </c>
      <c r="S66">
        <f t="shared" si="56"/>
        <v>0</v>
      </c>
      <c r="T66">
        <f t="shared" si="56"/>
        <v>0</v>
      </c>
      <c r="U66">
        <f t="shared" si="56"/>
        <v>0</v>
      </c>
      <c r="V66">
        <f t="shared" si="56"/>
        <v>0</v>
      </c>
      <c r="W66">
        <f t="shared" si="56"/>
        <v>3</v>
      </c>
      <c r="X66">
        <f t="shared" si="56"/>
        <v>3</v>
      </c>
      <c r="Y66">
        <f t="shared" si="56"/>
        <v>3</v>
      </c>
      <c r="Z66">
        <f t="shared" si="56"/>
        <v>3</v>
      </c>
      <c r="AA66">
        <f t="shared" si="56"/>
        <v>3</v>
      </c>
      <c r="AB66">
        <f t="shared" si="56"/>
        <v>3</v>
      </c>
      <c r="AC66">
        <f t="shared" si="55"/>
        <v>3</v>
      </c>
      <c r="AD66">
        <f t="shared" si="55"/>
        <v>3</v>
      </c>
      <c r="AE66">
        <f t="shared" si="55"/>
        <v>3</v>
      </c>
      <c r="AF66">
        <f t="shared" si="55"/>
        <v>3</v>
      </c>
      <c r="AG66">
        <f t="shared" si="55"/>
        <v>3</v>
      </c>
      <c r="AH66">
        <f t="shared" si="55"/>
        <v>3</v>
      </c>
      <c r="AI66">
        <f t="shared" si="55"/>
        <v>3</v>
      </c>
      <c r="AJ66">
        <f t="shared" si="55"/>
        <v>3</v>
      </c>
      <c r="AK66">
        <f t="shared" si="55"/>
        <v>3</v>
      </c>
      <c r="AL66">
        <f t="shared" si="55"/>
        <v>3</v>
      </c>
      <c r="AM66">
        <f t="shared" si="55"/>
        <v>3</v>
      </c>
      <c r="AN66">
        <f t="shared" si="55"/>
        <v>3</v>
      </c>
      <c r="AO66">
        <f t="shared" si="55"/>
        <v>3</v>
      </c>
      <c r="AP66">
        <f t="shared" si="55"/>
        <v>3</v>
      </c>
      <c r="AQ66">
        <f t="shared" si="55"/>
        <v>3</v>
      </c>
      <c r="AR66">
        <f t="shared" si="58"/>
        <v>3</v>
      </c>
      <c r="AS66">
        <f t="shared" si="58"/>
        <v>3</v>
      </c>
      <c r="AT66">
        <f t="shared" si="58"/>
        <v>3</v>
      </c>
      <c r="AU66">
        <f t="shared" si="58"/>
        <v>3</v>
      </c>
      <c r="AV66">
        <f t="shared" si="58"/>
        <v>3</v>
      </c>
      <c r="AW66">
        <f t="shared" si="58"/>
        <v>3</v>
      </c>
      <c r="AX66">
        <f t="shared" si="58"/>
        <v>3</v>
      </c>
      <c r="BB66" s="28">
        <f t="shared" si="23"/>
        <v>2</v>
      </c>
      <c r="BC66" s="28">
        <f t="shared" si="24"/>
        <v>3</v>
      </c>
      <c r="BD66" s="28">
        <f t="shared" si="25"/>
        <v>0</v>
      </c>
      <c r="BE66" s="28">
        <f t="shared" si="26"/>
        <v>0</v>
      </c>
      <c r="BF66" s="28">
        <f t="shared" si="27"/>
        <v>0</v>
      </c>
      <c r="BG66" s="28">
        <f t="shared" si="28"/>
        <v>0</v>
      </c>
      <c r="BH66" s="28">
        <f t="shared" si="29"/>
        <v>0</v>
      </c>
      <c r="BI66" s="28">
        <f t="shared" si="30"/>
        <v>0</v>
      </c>
      <c r="BJ66" s="28">
        <f t="shared" si="31"/>
        <v>0</v>
      </c>
      <c r="BK66" s="28">
        <f t="shared" si="32"/>
        <v>0</v>
      </c>
      <c r="BL66" s="28">
        <f t="shared" si="11"/>
        <v>0</v>
      </c>
      <c r="BM66" s="28">
        <f t="shared" si="12"/>
        <v>0</v>
      </c>
      <c r="BN66">
        <f t="shared" si="59"/>
        <v>0</v>
      </c>
      <c r="BO66">
        <f t="shared" si="59"/>
        <v>0</v>
      </c>
      <c r="BP66">
        <f t="shared" si="59"/>
        <v>0</v>
      </c>
      <c r="BQ66">
        <f t="shared" ref="BQ66:BQ97" si="60">IF(AND($D66&gt;0,$G66=BQ$1),$D66,0)</f>
        <v>0</v>
      </c>
      <c r="BR66">
        <f t="shared" ref="BR66:BR97" si="61">IF(AND($D66&gt;0,$G66=BR$1),$F66,0)</f>
        <v>0</v>
      </c>
      <c r="BS66">
        <f t="shared" ref="BS66:BS97" si="62">IF(AND($D66&gt;0,$G66=BS$1),$D66,0)</f>
        <v>0</v>
      </c>
      <c r="BT66">
        <f t="shared" ref="BT66:BT97" si="63">IF(AND($D66&gt;0,$G66=BT$1),$F66,0)</f>
        <v>0</v>
      </c>
      <c r="BU66">
        <f t="shared" ref="BU66:BU97" si="64">IF(AND($D66&gt;0,$G66=BU$1),$D66,0)</f>
        <v>0</v>
      </c>
      <c r="BV66">
        <f t="shared" si="15"/>
        <v>0</v>
      </c>
      <c r="BW66">
        <f t="shared" si="16"/>
        <v>0</v>
      </c>
      <c r="BX66">
        <f t="shared" ref="BX66:BX97" si="65">IF(AND($D66&gt;0,$G66=BX$1),$F66,0)</f>
        <v>0</v>
      </c>
      <c r="BY66">
        <f t="shared" ref="BY66:BY97" si="66">IF(AND($D66&gt;0,$G66=BY$1),$D66,0)</f>
        <v>0</v>
      </c>
      <c r="BZ66">
        <f t="shared" si="17"/>
        <v>0</v>
      </c>
      <c r="CA66">
        <f t="shared" si="18"/>
        <v>0</v>
      </c>
      <c r="CB66">
        <f t="shared" si="19"/>
        <v>0</v>
      </c>
      <c r="CC66">
        <f t="shared" si="20"/>
        <v>0</v>
      </c>
      <c r="CD66">
        <f t="shared" si="21"/>
        <v>0</v>
      </c>
      <c r="CE66">
        <f t="shared" si="22"/>
        <v>0</v>
      </c>
    </row>
    <row r="67" spans="1:83" x14ac:dyDescent="0.35">
      <c r="A67">
        <f>Database!A67</f>
        <v>66</v>
      </c>
      <c r="B67" s="20">
        <f>Database!E67</f>
        <v>45737</v>
      </c>
      <c r="C67">
        <f>IF(Database!G67="cansl",0,Database!K67)</f>
        <v>1</v>
      </c>
      <c r="D67">
        <f>Database!D67-Database!C67</f>
        <v>5</v>
      </c>
      <c r="F67">
        <f>Database!L67</f>
        <v>1</v>
      </c>
      <c r="G67" t="str">
        <f>Database!F67</f>
        <v>DK</v>
      </c>
      <c r="K67">
        <f t="shared" si="53"/>
        <v>0</v>
      </c>
      <c r="L67">
        <f t="shared" si="54"/>
        <v>0</v>
      </c>
      <c r="M67">
        <f t="shared" si="56"/>
        <v>0</v>
      </c>
      <c r="N67">
        <f t="shared" si="56"/>
        <v>0</v>
      </c>
      <c r="O67">
        <f t="shared" si="56"/>
        <v>0</v>
      </c>
      <c r="P67">
        <f t="shared" si="56"/>
        <v>0</v>
      </c>
      <c r="Q67">
        <f t="shared" si="56"/>
        <v>0</v>
      </c>
      <c r="R67">
        <f t="shared" si="56"/>
        <v>0</v>
      </c>
      <c r="S67">
        <f t="shared" si="56"/>
        <v>0</v>
      </c>
      <c r="T67">
        <f t="shared" si="56"/>
        <v>0</v>
      </c>
      <c r="U67">
        <f t="shared" si="56"/>
        <v>0</v>
      </c>
      <c r="V67">
        <f t="shared" si="56"/>
        <v>0</v>
      </c>
      <c r="W67">
        <f t="shared" si="56"/>
        <v>5</v>
      </c>
      <c r="X67">
        <f t="shared" si="56"/>
        <v>5</v>
      </c>
      <c r="Y67">
        <f t="shared" si="56"/>
        <v>5</v>
      </c>
      <c r="Z67">
        <f t="shared" si="56"/>
        <v>5</v>
      </c>
      <c r="AA67">
        <f t="shared" si="56"/>
        <v>5</v>
      </c>
      <c r="AB67">
        <f t="shared" si="56"/>
        <v>5</v>
      </c>
      <c r="AC67">
        <f t="shared" si="55"/>
        <v>5</v>
      </c>
      <c r="AD67">
        <f t="shared" si="55"/>
        <v>5</v>
      </c>
      <c r="AE67">
        <f t="shared" si="55"/>
        <v>5</v>
      </c>
      <c r="AF67">
        <f t="shared" si="55"/>
        <v>5</v>
      </c>
      <c r="AG67">
        <f t="shared" si="55"/>
        <v>5</v>
      </c>
      <c r="AH67">
        <f t="shared" si="55"/>
        <v>5</v>
      </c>
      <c r="AI67">
        <f t="shared" si="55"/>
        <v>5</v>
      </c>
      <c r="AJ67">
        <f t="shared" si="55"/>
        <v>5</v>
      </c>
      <c r="AK67">
        <f t="shared" si="55"/>
        <v>5</v>
      </c>
      <c r="AL67">
        <f t="shared" si="55"/>
        <v>5</v>
      </c>
      <c r="AM67">
        <f t="shared" si="55"/>
        <v>5</v>
      </c>
      <c r="AN67">
        <f t="shared" si="55"/>
        <v>5</v>
      </c>
      <c r="AO67">
        <f t="shared" si="55"/>
        <v>5</v>
      </c>
      <c r="AP67">
        <f t="shared" si="55"/>
        <v>5</v>
      </c>
      <c r="AQ67">
        <f t="shared" si="55"/>
        <v>5</v>
      </c>
      <c r="AR67">
        <f t="shared" si="58"/>
        <v>5</v>
      </c>
      <c r="AS67">
        <f t="shared" si="58"/>
        <v>5</v>
      </c>
      <c r="AT67">
        <f t="shared" si="58"/>
        <v>5</v>
      </c>
      <c r="AU67">
        <f t="shared" si="58"/>
        <v>5</v>
      </c>
      <c r="AV67">
        <f t="shared" si="58"/>
        <v>5</v>
      </c>
      <c r="AW67">
        <f t="shared" si="58"/>
        <v>5</v>
      </c>
      <c r="AX67">
        <f t="shared" si="58"/>
        <v>5</v>
      </c>
      <c r="BB67" s="28">
        <f t="shared" si="23"/>
        <v>1</v>
      </c>
      <c r="BC67" s="28">
        <f t="shared" si="24"/>
        <v>5</v>
      </c>
      <c r="BD67" s="28">
        <f t="shared" si="25"/>
        <v>0</v>
      </c>
      <c r="BE67" s="28">
        <f t="shared" si="26"/>
        <v>0</v>
      </c>
      <c r="BF67" s="28">
        <f t="shared" si="27"/>
        <v>0</v>
      </c>
      <c r="BG67" s="28">
        <f t="shared" si="28"/>
        <v>0</v>
      </c>
      <c r="BH67" s="28">
        <f t="shared" si="29"/>
        <v>0</v>
      </c>
      <c r="BI67" s="28">
        <f t="shared" si="30"/>
        <v>0</v>
      </c>
      <c r="BJ67" s="28">
        <f t="shared" si="31"/>
        <v>0</v>
      </c>
      <c r="BK67" s="28">
        <f t="shared" si="32"/>
        <v>0</v>
      </c>
      <c r="BL67" s="28">
        <f t="shared" ref="BL67:BL130" si="67">BN67+BP67+BR67+BT67+BV67</f>
        <v>0</v>
      </c>
      <c r="BM67" s="28">
        <f t="shared" ref="BM67:BM130" si="68">BO67+BQ67+BS67+BU67+BW67</f>
        <v>0</v>
      </c>
      <c r="BN67">
        <f t="shared" si="59"/>
        <v>0</v>
      </c>
      <c r="BO67">
        <f t="shared" si="59"/>
        <v>0</v>
      </c>
      <c r="BP67">
        <f t="shared" si="59"/>
        <v>0</v>
      </c>
      <c r="BQ67">
        <f t="shared" si="60"/>
        <v>0</v>
      </c>
      <c r="BR67">
        <f t="shared" si="61"/>
        <v>0</v>
      </c>
      <c r="BS67">
        <f t="shared" si="62"/>
        <v>0</v>
      </c>
      <c r="BT67">
        <f t="shared" si="63"/>
        <v>0</v>
      </c>
      <c r="BU67">
        <f t="shared" si="64"/>
        <v>0</v>
      </c>
      <c r="BV67">
        <f t="shared" ref="BV67:BV130" si="69">IF(AND($D67&gt;0,$G67=BV$1),$F67,0)</f>
        <v>0</v>
      </c>
      <c r="BW67">
        <f t="shared" ref="BW67:BW130" si="70">IF(AND($D67&gt;0,$G67=BW$1),$D67,0)</f>
        <v>0</v>
      </c>
      <c r="BX67">
        <f t="shared" si="65"/>
        <v>0</v>
      </c>
      <c r="BY67">
        <f t="shared" si="66"/>
        <v>0</v>
      </c>
      <c r="BZ67">
        <f t="shared" ref="BZ67:BZ130" si="71">IF(AND($D67&gt;0,$G67=BZ$1),$F67,0)</f>
        <v>0</v>
      </c>
      <c r="CA67">
        <f t="shared" ref="CA67:CA130" si="72">IF(AND($D67&gt;0,$G67=CA$1),$D67,0)</f>
        <v>0</v>
      </c>
      <c r="CB67">
        <f t="shared" ref="CB67:CB130" si="73">IF(AND($D67&gt;0,$G67=CB$1),$F67,0)</f>
        <v>0</v>
      </c>
      <c r="CC67">
        <f t="shared" ref="CC67:CC130" si="74">IF(AND($D67&gt;0,$G67=CC$1),$D67,0)</f>
        <v>0</v>
      </c>
      <c r="CD67">
        <f t="shared" ref="CD67:CD130" si="75">IF(AND($D67&gt;0,$G67=CD$1),$F67,0)</f>
        <v>0</v>
      </c>
      <c r="CE67">
        <f t="shared" ref="CE67:CE130" si="76">IF(AND($D67&gt;0,$G67=CE$1),$D67,0)</f>
        <v>0</v>
      </c>
    </row>
    <row r="68" spans="1:83" x14ac:dyDescent="0.35">
      <c r="A68">
        <f>Database!A68</f>
        <v>67</v>
      </c>
      <c r="B68" s="20">
        <f>Database!E68</f>
        <v>45788</v>
      </c>
      <c r="C68">
        <f>IF(Database!G68="cansl",0,Database!K68)</f>
        <v>1</v>
      </c>
      <c r="D68">
        <f>Database!D68-Database!C68</f>
        <v>3</v>
      </c>
      <c r="F68">
        <f>Database!L68</f>
        <v>1</v>
      </c>
      <c r="G68" t="str">
        <f>Database!F68</f>
        <v>DK</v>
      </c>
      <c r="K68">
        <f t="shared" si="53"/>
        <v>0</v>
      </c>
      <c r="L68">
        <f t="shared" si="54"/>
        <v>0</v>
      </c>
      <c r="M68">
        <f t="shared" si="56"/>
        <v>0</v>
      </c>
      <c r="N68">
        <f t="shared" si="56"/>
        <v>0</v>
      </c>
      <c r="O68">
        <f t="shared" si="56"/>
        <v>0</v>
      </c>
      <c r="P68">
        <f t="shared" si="56"/>
        <v>0</v>
      </c>
      <c r="Q68">
        <f t="shared" si="56"/>
        <v>0</v>
      </c>
      <c r="R68">
        <f t="shared" si="56"/>
        <v>0</v>
      </c>
      <c r="S68">
        <f t="shared" si="56"/>
        <v>0</v>
      </c>
      <c r="T68">
        <f t="shared" si="56"/>
        <v>0</v>
      </c>
      <c r="U68">
        <f t="shared" si="56"/>
        <v>0</v>
      </c>
      <c r="V68">
        <f t="shared" si="56"/>
        <v>0</v>
      </c>
      <c r="W68">
        <f t="shared" si="56"/>
        <v>0</v>
      </c>
      <c r="X68">
        <f t="shared" si="56"/>
        <v>0</v>
      </c>
      <c r="Y68">
        <f t="shared" si="56"/>
        <v>0</v>
      </c>
      <c r="Z68">
        <f t="shared" si="56"/>
        <v>0</v>
      </c>
      <c r="AA68">
        <f t="shared" si="56"/>
        <v>0</v>
      </c>
      <c r="AB68">
        <f t="shared" si="56"/>
        <v>0</v>
      </c>
      <c r="AC68">
        <f t="shared" si="55"/>
        <v>0</v>
      </c>
      <c r="AD68">
        <f t="shared" si="55"/>
        <v>3</v>
      </c>
      <c r="AE68">
        <f t="shared" si="55"/>
        <v>3</v>
      </c>
      <c r="AF68">
        <f t="shared" si="55"/>
        <v>3</v>
      </c>
      <c r="AG68">
        <f t="shared" si="55"/>
        <v>3</v>
      </c>
      <c r="AH68">
        <f t="shared" si="55"/>
        <v>3</v>
      </c>
      <c r="AI68">
        <f t="shared" si="55"/>
        <v>3</v>
      </c>
      <c r="AJ68">
        <f t="shared" si="55"/>
        <v>3</v>
      </c>
      <c r="AK68">
        <f t="shared" si="55"/>
        <v>3</v>
      </c>
      <c r="AL68">
        <f t="shared" si="55"/>
        <v>3</v>
      </c>
      <c r="AM68">
        <f t="shared" si="55"/>
        <v>3</v>
      </c>
      <c r="AN68">
        <f t="shared" si="55"/>
        <v>3</v>
      </c>
      <c r="AO68">
        <f t="shared" si="55"/>
        <v>3</v>
      </c>
      <c r="AP68">
        <f t="shared" si="55"/>
        <v>3</v>
      </c>
      <c r="AQ68">
        <f t="shared" si="55"/>
        <v>3</v>
      </c>
      <c r="AR68">
        <f t="shared" si="58"/>
        <v>3</v>
      </c>
      <c r="AS68">
        <f t="shared" si="58"/>
        <v>3</v>
      </c>
      <c r="AT68">
        <f t="shared" si="58"/>
        <v>3</v>
      </c>
      <c r="AU68">
        <f t="shared" si="58"/>
        <v>3</v>
      </c>
      <c r="AV68">
        <f t="shared" si="58"/>
        <v>3</v>
      </c>
      <c r="AW68">
        <f t="shared" si="58"/>
        <v>3</v>
      </c>
      <c r="AX68">
        <f t="shared" si="58"/>
        <v>3</v>
      </c>
      <c r="BB68" s="28">
        <f t="shared" ref="BB68:BB131" si="77">IF(AND($D68&gt;0,$G68=BB$1),$F68,0)</f>
        <v>1</v>
      </c>
      <c r="BC68" s="28">
        <f t="shared" ref="BC68:BC131" si="78">IF(AND($D68&gt;0,$G68=BC$1),$D68,0)</f>
        <v>3</v>
      </c>
      <c r="BD68" s="28">
        <f t="shared" ref="BD68:BD131" si="79">IF(AND($D68&gt;0,$G68=BD$1),$F68,0)</f>
        <v>0</v>
      </c>
      <c r="BE68" s="28">
        <f t="shared" ref="BE68:BE131" si="80">IF(AND($D68&gt;0,$G68=BE$1),$D68,0)</f>
        <v>0</v>
      </c>
      <c r="BF68" s="28">
        <f t="shared" ref="BF68:BF131" si="81">IF(AND($D68&gt;0,$G68=BF$1),$F68,0)</f>
        <v>0</v>
      </c>
      <c r="BG68" s="28">
        <f t="shared" ref="BG68:BG131" si="82">IF(AND($D68&gt;0,$G68=BG$1),$D68,0)</f>
        <v>0</v>
      </c>
      <c r="BH68" s="28">
        <f t="shared" ref="BH68:BH131" si="83">IF(AND($D68&gt;0,$G68=BH$1),$F68,0)</f>
        <v>0</v>
      </c>
      <c r="BI68" s="28">
        <f t="shared" ref="BI68:BI131" si="84">IF(AND($D68&gt;0,$G68=BI$1),$D68,0)</f>
        <v>0</v>
      </c>
      <c r="BJ68" s="28">
        <f t="shared" ref="BJ68:BJ131" si="85">IF(AND($D68&gt;0,$G68=BJ$1),$F68,0)</f>
        <v>0</v>
      </c>
      <c r="BK68" s="28">
        <f t="shared" ref="BK68:BK131" si="86">IF(AND($D68&gt;0,$G68=BK$1),$D68,0)</f>
        <v>0</v>
      </c>
      <c r="BL68" s="28">
        <f t="shared" si="67"/>
        <v>0</v>
      </c>
      <c r="BM68" s="28">
        <f t="shared" si="68"/>
        <v>0</v>
      </c>
      <c r="BN68">
        <f t="shared" si="59"/>
        <v>0</v>
      </c>
      <c r="BO68">
        <f t="shared" si="59"/>
        <v>0</v>
      </c>
      <c r="BP68">
        <f t="shared" si="59"/>
        <v>0</v>
      </c>
      <c r="BQ68">
        <f t="shared" si="60"/>
        <v>0</v>
      </c>
      <c r="BR68">
        <f t="shared" si="61"/>
        <v>0</v>
      </c>
      <c r="BS68">
        <f t="shared" si="62"/>
        <v>0</v>
      </c>
      <c r="BT68">
        <f t="shared" si="63"/>
        <v>0</v>
      </c>
      <c r="BU68">
        <f t="shared" si="64"/>
        <v>0</v>
      </c>
      <c r="BV68">
        <f t="shared" si="69"/>
        <v>0</v>
      </c>
      <c r="BW68">
        <f t="shared" si="70"/>
        <v>0</v>
      </c>
      <c r="BX68">
        <f t="shared" si="65"/>
        <v>0</v>
      </c>
      <c r="BY68">
        <f t="shared" si="66"/>
        <v>0</v>
      </c>
      <c r="BZ68">
        <f t="shared" si="71"/>
        <v>0</v>
      </c>
      <c r="CA68">
        <f t="shared" si="72"/>
        <v>0</v>
      </c>
      <c r="CB68">
        <f t="shared" si="73"/>
        <v>0</v>
      </c>
      <c r="CC68">
        <f t="shared" si="74"/>
        <v>0</v>
      </c>
      <c r="CD68">
        <f t="shared" si="75"/>
        <v>0</v>
      </c>
      <c r="CE68">
        <f t="shared" si="76"/>
        <v>0</v>
      </c>
    </row>
    <row r="69" spans="1:83" x14ac:dyDescent="0.35">
      <c r="A69">
        <f>Database!A69</f>
        <v>68</v>
      </c>
      <c r="B69" s="20">
        <f>Database!E69</f>
        <v>45740</v>
      </c>
      <c r="C69">
        <f>IF(Database!G69="cansl",0,Database!K69)</f>
        <v>1</v>
      </c>
      <c r="D69">
        <f>Database!D69-Database!C69</f>
        <v>5</v>
      </c>
      <c r="F69">
        <f>Database!L69</f>
        <v>2</v>
      </c>
      <c r="G69" t="str">
        <f>Database!F69</f>
        <v>DK</v>
      </c>
      <c r="K69">
        <f t="shared" si="53"/>
        <v>0</v>
      </c>
      <c r="L69">
        <f t="shared" si="54"/>
        <v>0</v>
      </c>
      <c r="M69">
        <f t="shared" si="56"/>
        <v>0</v>
      </c>
      <c r="N69">
        <f t="shared" si="56"/>
        <v>0</v>
      </c>
      <c r="O69">
        <f t="shared" si="56"/>
        <v>0</v>
      </c>
      <c r="P69">
        <f t="shared" si="56"/>
        <v>0</v>
      </c>
      <c r="Q69">
        <f t="shared" si="56"/>
        <v>0</v>
      </c>
      <c r="R69">
        <f t="shared" si="56"/>
        <v>0</v>
      </c>
      <c r="S69">
        <f t="shared" si="56"/>
        <v>0</v>
      </c>
      <c r="T69">
        <f t="shared" si="56"/>
        <v>0</v>
      </c>
      <c r="U69">
        <f t="shared" si="56"/>
        <v>0</v>
      </c>
      <c r="V69">
        <f t="shared" si="56"/>
        <v>0</v>
      </c>
      <c r="W69">
        <f t="shared" si="56"/>
        <v>0</v>
      </c>
      <c r="X69">
        <f t="shared" si="56"/>
        <v>5</v>
      </c>
      <c r="Y69">
        <f t="shared" si="56"/>
        <v>5</v>
      </c>
      <c r="Z69">
        <f t="shared" si="56"/>
        <v>5</v>
      </c>
      <c r="AA69">
        <f t="shared" si="56"/>
        <v>5</v>
      </c>
      <c r="AB69">
        <f t="shared" si="56"/>
        <v>5</v>
      </c>
      <c r="AC69">
        <f t="shared" si="55"/>
        <v>5</v>
      </c>
      <c r="AD69">
        <f t="shared" si="55"/>
        <v>5</v>
      </c>
      <c r="AE69">
        <f t="shared" si="55"/>
        <v>5</v>
      </c>
      <c r="AF69">
        <f t="shared" si="55"/>
        <v>5</v>
      </c>
      <c r="AG69">
        <f t="shared" si="55"/>
        <v>5</v>
      </c>
      <c r="AH69">
        <f t="shared" si="55"/>
        <v>5</v>
      </c>
      <c r="AI69">
        <f t="shared" si="55"/>
        <v>5</v>
      </c>
      <c r="AJ69">
        <f t="shared" si="55"/>
        <v>5</v>
      </c>
      <c r="AK69">
        <f t="shared" si="55"/>
        <v>5</v>
      </c>
      <c r="AL69">
        <f t="shared" si="55"/>
        <v>5</v>
      </c>
      <c r="AM69">
        <f t="shared" si="55"/>
        <v>5</v>
      </c>
      <c r="AN69">
        <f t="shared" si="55"/>
        <v>5</v>
      </c>
      <c r="AO69">
        <f t="shared" si="55"/>
        <v>5</v>
      </c>
      <c r="AP69">
        <f t="shared" si="55"/>
        <v>5</v>
      </c>
      <c r="AQ69">
        <f t="shared" si="55"/>
        <v>5</v>
      </c>
      <c r="AR69">
        <f t="shared" si="58"/>
        <v>5</v>
      </c>
      <c r="AS69">
        <f t="shared" si="58"/>
        <v>5</v>
      </c>
      <c r="AT69">
        <f t="shared" si="58"/>
        <v>5</v>
      </c>
      <c r="AU69">
        <f t="shared" si="58"/>
        <v>5</v>
      </c>
      <c r="AV69">
        <f t="shared" si="58"/>
        <v>5</v>
      </c>
      <c r="AW69">
        <f t="shared" si="58"/>
        <v>5</v>
      </c>
      <c r="AX69">
        <f t="shared" si="58"/>
        <v>5</v>
      </c>
      <c r="BB69" s="28">
        <f t="shared" si="77"/>
        <v>2</v>
      </c>
      <c r="BC69" s="28">
        <f t="shared" si="78"/>
        <v>5</v>
      </c>
      <c r="BD69" s="28">
        <f t="shared" si="79"/>
        <v>0</v>
      </c>
      <c r="BE69" s="28">
        <f t="shared" si="80"/>
        <v>0</v>
      </c>
      <c r="BF69" s="28">
        <f t="shared" si="81"/>
        <v>0</v>
      </c>
      <c r="BG69" s="28">
        <f t="shared" si="82"/>
        <v>0</v>
      </c>
      <c r="BH69" s="28">
        <f t="shared" si="83"/>
        <v>0</v>
      </c>
      <c r="BI69" s="28">
        <f t="shared" si="84"/>
        <v>0</v>
      </c>
      <c r="BJ69" s="28">
        <f t="shared" si="85"/>
        <v>0</v>
      </c>
      <c r="BK69" s="28">
        <f t="shared" si="86"/>
        <v>0</v>
      </c>
      <c r="BL69" s="28">
        <f t="shared" si="67"/>
        <v>0</v>
      </c>
      <c r="BM69" s="28">
        <f t="shared" si="68"/>
        <v>0</v>
      </c>
      <c r="BN69">
        <f t="shared" si="59"/>
        <v>0</v>
      </c>
      <c r="BO69">
        <f t="shared" si="59"/>
        <v>0</v>
      </c>
      <c r="BP69">
        <f t="shared" si="59"/>
        <v>0</v>
      </c>
      <c r="BQ69">
        <f t="shared" si="60"/>
        <v>0</v>
      </c>
      <c r="BR69">
        <f t="shared" si="61"/>
        <v>0</v>
      </c>
      <c r="BS69">
        <f t="shared" si="62"/>
        <v>0</v>
      </c>
      <c r="BT69">
        <f t="shared" si="63"/>
        <v>0</v>
      </c>
      <c r="BU69">
        <f t="shared" si="64"/>
        <v>0</v>
      </c>
      <c r="BV69">
        <f t="shared" si="69"/>
        <v>0</v>
      </c>
      <c r="BW69">
        <f t="shared" si="70"/>
        <v>0</v>
      </c>
      <c r="BX69">
        <f t="shared" si="65"/>
        <v>0</v>
      </c>
      <c r="BY69">
        <f t="shared" si="66"/>
        <v>0</v>
      </c>
      <c r="BZ69">
        <f t="shared" si="71"/>
        <v>0</v>
      </c>
      <c r="CA69">
        <f t="shared" si="72"/>
        <v>0</v>
      </c>
      <c r="CB69">
        <f t="shared" si="73"/>
        <v>0</v>
      </c>
      <c r="CC69">
        <f t="shared" si="74"/>
        <v>0</v>
      </c>
      <c r="CD69">
        <f t="shared" si="75"/>
        <v>0</v>
      </c>
      <c r="CE69">
        <f t="shared" si="76"/>
        <v>0</v>
      </c>
    </row>
    <row r="70" spans="1:83" x14ac:dyDescent="0.35">
      <c r="A70">
        <f>Database!A70</f>
        <v>69</v>
      </c>
      <c r="B70" s="20">
        <f>Database!E70</f>
        <v>45746</v>
      </c>
      <c r="C70">
        <f>IF(Database!G70="cansl",0,Database!K70)</f>
        <v>0</v>
      </c>
      <c r="D70">
        <f>Database!D70-Database!C70</f>
        <v>4</v>
      </c>
      <c r="F70">
        <f>Database!L70</f>
        <v>0</v>
      </c>
      <c r="G70">
        <f>Database!F70</f>
        <v>0</v>
      </c>
      <c r="K70">
        <f t="shared" si="53"/>
        <v>0</v>
      </c>
      <c r="L70">
        <f t="shared" si="54"/>
        <v>0</v>
      </c>
      <c r="M70">
        <f t="shared" si="56"/>
        <v>0</v>
      </c>
      <c r="N70">
        <f t="shared" si="56"/>
        <v>0</v>
      </c>
      <c r="O70">
        <f t="shared" si="56"/>
        <v>0</v>
      </c>
      <c r="P70">
        <f t="shared" si="56"/>
        <v>0</v>
      </c>
      <c r="Q70">
        <f t="shared" si="56"/>
        <v>0</v>
      </c>
      <c r="R70">
        <f t="shared" si="56"/>
        <v>0</v>
      </c>
      <c r="S70">
        <f t="shared" si="56"/>
        <v>0</v>
      </c>
      <c r="T70">
        <f t="shared" si="56"/>
        <v>0</v>
      </c>
      <c r="U70">
        <f t="shared" si="56"/>
        <v>0</v>
      </c>
      <c r="V70">
        <f t="shared" si="56"/>
        <v>0</v>
      </c>
      <c r="W70">
        <f t="shared" si="56"/>
        <v>0</v>
      </c>
      <c r="X70">
        <f t="shared" si="56"/>
        <v>0</v>
      </c>
      <c r="Y70">
        <f t="shared" si="56"/>
        <v>0</v>
      </c>
      <c r="Z70">
        <f t="shared" si="56"/>
        <v>0</v>
      </c>
      <c r="AA70">
        <f t="shared" si="56"/>
        <v>0</v>
      </c>
      <c r="AB70">
        <f t="shared" si="56"/>
        <v>0</v>
      </c>
      <c r="AC70">
        <f t="shared" si="55"/>
        <v>0</v>
      </c>
      <c r="AD70">
        <f t="shared" si="55"/>
        <v>0</v>
      </c>
      <c r="AE70">
        <f t="shared" si="55"/>
        <v>0</v>
      </c>
      <c r="AF70">
        <f t="shared" si="55"/>
        <v>0</v>
      </c>
      <c r="AG70">
        <f t="shared" si="55"/>
        <v>0</v>
      </c>
      <c r="AH70">
        <f t="shared" si="55"/>
        <v>0</v>
      </c>
      <c r="AI70">
        <f t="shared" si="55"/>
        <v>0</v>
      </c>
      <c r="AJ70">
        <f t="shared" si="55"/>
        <v>0</v>
      </c>
      <c r="AK70">
        <f t="shared" si="55"/>
        <v>0</v>
      </c>
      <c r="AL70">
        <f t="shared" si="55"/>
        <v>0</v>
      </c>
      <c r="AM70">
        <f t="shared" si="55"/>
        <v>0</v>
      </c>
      <c r="AN70">
        <f t="shared" si="55"/>
        <v>0</v>
      </c>
      <c r="AO70">
        <f t="shared" si="55"/>
        <v>0</v>
      </c>
      <c r="AP70">
        <f t="shared" si="55"/>
        <v>0</v>
      </c>
      <c r="AQ70">
        <f t="shared" si="55"/>
        <v>0</v>
      </c>
      <c r="AR70">
        <f t="shared" si="58"/>
        <v>0</v>
      </c>
      <c r="AS70">
        <f t="shared" si="58"/>
        <v>0</v>
      </c>
      <c r="AT70">
        <f t="shared" si="58"/>
        <v>0</v>
      </c>
      <c r="AU70">
        <f t="shared" si="58"/>
        <v>0</v>
      </c>
      <c r="AV70">
        <f t="shared" si="58"/>
        <v>0</v>
      </c>
      <c r="AW70">
        <f t="shared" si="58"/>
        <v>0</v>
      </c>
      <c r="AX70">
        <f t="shared" si="58"/>
        <v>0</v>
      </c>
      <c r="BB70" s="28">
        <f t="shared" si="77"/>
        <v>0</v>
      </c>
      <c r="BC70" s="28">
        <f t="shared" si="78"/>
        <v>0</v>
      </c>
      <c r="BD70" s="28">
        <f t="shared" si="79"/>
        <v>0</v>
      </c>
      <c r="BE70" s="28">
        <f t="shared" si="80"/>
        <v>0</v>
      </c>
      <c r="BF70" s="28">
        <f t="shared" si="81"/>
        <v>0</v>
      </c>
      <c r="BG70" s="28">
        <f t="shared" si="82"/>
        <v>0</v>
      </c>
      <c r="BH70" s="28">
        <f t="shared" si="83"/>
        <v>0</v>
      </c>
      <c r="BI70" s="28">
        <f t="shared" si="84"/>
        <v>0</v>
      </c>
      <c r="BJ70" s="28">
        <f t="shared" si="85"/>
        <v>0</v>
      </c>
      <c r="BK70" s="28">
        <f t="shared" si="86"/>
        <v>0</v>
      </c>
      <c r="BL70" s="28">
        <f t="shared" si="67"/>
        <v>0</v>
      </c>
      <c r="BM70" s="28">
        <f t="shared" si="68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60"/>
        <v>0</v>
      </c>
      <c r="BR70">
        <f t="shared" si="61"/>
        <v>0</v>
      </c>
      <c r="BS70">
        <f t="shared" si="62"/>
        <v>0</v>
      </c>
      <c r="BT70">
        <f t="shared" si="63"/>
        <v>0</v>
      </c>
      <c r="BU70">
        <f t="shared" si="64"/>
        <v>0</v>
      </c>
      <c r="BV70">
        <f t="shared" si="69"/>
        <v>0</v>
      </c>
      <c r="BW70">
        <f t="shared" si="70"/>
        <v>0</v>
      </c>
      <c r="BX70">
        <f t="shared" si="65"/>
        <v>0</v>
      </c>
      <c r="BY70">
        <f t="shared" si="66"/>
        <v>0</v>
      </c>
      <c r="BZ70">
        <f t="shared" si="71"/>
        <v>0</v>
      </c>
      <c r="CA70">
        <f t="shared" si="72"/>
        <v>0</v>
      </c>
      <c r="CB70">
        <f t="shared" si="73"/>
        <v>0</v>
      </c>
      <c r="CC70">
        <f t="shared" si="74"/>
        <v>0</v>
      </c>
      <c r="CD70">
        <f t="shared" si="75"/>
        <v>0</v>
      </c>
      <c r="CE70">
        <f t="shared" si="76"/>
        <v>0</v>
      </c>
    </row>
    <row r="71" spans="1:83" x14ac:dyDescent="0.35">
      <c r="A71">
        <f>Database!A71</f>
        <v>70</v>
      </c>
      <c r="B71" s="20">
        <f>Database!E71</f>
        <v>45745</v>
      </c>
      <c r="C71">
        <f>IF(Database!G71="cansl",0,Database!K71)</f>
        <v>0</v>
      </c>
      <c r="D71">
        <f>Database!D71-Database!C71</f>
        <v>4</v>
      </c>
      <c r="F71">
        <f>Database!L71</f>
        <v>0</v>
      </c>
      <c r="G71">
        <f>Database!F71</f>
        <v>0</v>
      </c>
      <c r="K71">
        <f t="shared" si="53"/>
        <v>0</v>
      </c>
      <c r="L71">
        <f t="shared" si="54"/>
        <v>0</v>
      </c>
      <c r="M71">
        <f t="shared" si="56"/>
        <v>0</v>
      </c>
      <c r="N71">
        <f t="shared" si="56"/>
        <v>0</v>
      </c>
      <c r="O71">
        <f t="shared" si="56"/>
        <v>0</v>
      </c>
      <c r="P71">
        <f t="shared" si="56"/>
        <v>0</v>
      </c>
      <c r="Q71">
        <f t="shared" si="56"/>
        <v>0</v>
      </c>
      <c r="R71">
        <f t="shared" si="56"/>
        <v>0</v>
      </c>
      <c r="S71">
        <f t="shared" si="56"/>
        <v>0</v>
      </c>
      <c r="T71">
        <f t="shared" si="56"/>
        <v>0</v>
      </c>
      <c r="U71">
        <f t="shared" si="56"/>
        <v>0</v>
      </c>
      <c r="V71">
        <f t="shared" si="56"/>
        <v>0</v>
      </c>
      <c r="W71">
        <f t="shared" si="56"/>
        <v>0</v>
      </c>
      <c r="X71">
        <f t="shared" si="56"/>
        <v>0</v>
      </c>
      <c r="Y71">
        <f t="shared" si="56"/>
        <v>0</v>
      </c>
      <c r="Z71">
        <f t="shared" si="56"/>
        <v>0</v>
      </c>
      <c r="AA71">
        <f t="shared" si="56"/>
        <v>0</v>
      </c>
      <c r="AB71">
        <f t="shared" ref="M71:AB87" si="87">IF($B71&lt;AB$1,$C71*$D71,0)</f>
        <v>0</v>
      </c>
      <c r="AC71">
        <f t="shared" si="55"/>
        <v>0</v>
      </c>
      <c r="AD71">
        <f t="shared" si="55"/>
        <v>0</v>
      </c>
      <c r="AE71">
        <f t="shared" si="55"/>
        <v>0</v>
      </c>
      <c r="AF71">
        <f t="shared" si="55"/>
        <v>0</v>
      </c>
      <c r="AG71">
        <f t="shared" si="55"/>
        <v>0</v>
      </c>
      <c r="AH71">
        <f t="shared" si="55"/>
        <v>0</v>
      </c>
      <c r="AI71">
        <f t="shared" si="55"/>
        <v>0</v>
      </c>
      <c r="AJ71">
        <f t="shared" si="55"/>
        <v>0</v>
      </c>
      <c r="AK71">
        <f t="shared" si="55"/>
        <v>0</v>
      </c>
      <c r="AL71">
        <f t="shared" si="55"/>
        <v>0</v>
      </c>
      <c r="AM71">
        <f t="shared" si="55"/>
        <v>0</v>
      </c>
      <c r="AN71">
        <f t="shared" si="55"/>
        <v>0</v>
      </c>
      <c r="AO71">
        <f t="shared" si="55"/>
        <v>0</v>
      </c>
      <c r="AP71">
        <f t="shared" si="55"/>
        <v>0</v>
      </c>
      <c r="AQ71">
        <f t="shared" ref="AC71:AR88" si="88">IF($B71&lt;AQ$1,$C71*$D71,0)</f>
        <v>0</v>
      </c>
      <c r="AR71">
        <f t="shared" si="88"/>
        <v>0</v>
      </c>
      <c r="AS71">
        <f t="shared" si="58"/>
        <v>0</v>
      </c>
      <c r="AT71">
        <f t="shared" si="58"/>
        <v>0</v>
      </c>
      <c r="AU71">
        <f t="shared" si="58"/>
        <v>0</v>
      </c>
      <c r="AV71">
        <f t="shared" si="58"/>
        <v>0</v>
      </c>
      <c r="AW71">
        <f t="shared" si="58"/>
        <v>0</v>
      </c>
      <c r="AX71">
        <f t="shared" si="58"/>
        <v>0</v>
      </c>
      <c r="BB71" s="28">
        <f t="shared" si="77"/>
        <v>0</v>
      </c>
      <c r="BC71" s="28">
        <f t="shared" si="78"/>
        <v>0</v>
      </c>
      <c r="BD71" s="28">
        <f t="shared" si="79"/>
        <v>0</v>
      </c>
      <c r="BE71" s="28">
        <f t="shared" si="80"/>
        <v>0</v>
      </c>
      <c r="BF71" s="28">
        <f t="shared" si="81"/>
        <v>0</v>
      </c>
      <c r="BG71" s="28">
        <f t="shared" si="82"/>
        <v>0</v>
      </c>
      <c r="BH71" s="28">
        <f t="shared" si="83"/>
        <v>0</v>
      </c>
      <c r="BI71" s="28">
        <f t="shared" si="84"/>
        <v>0</v>
      </c>
      <c r="BJ71" s="28">
        <f t="shared" si="85"/>
        <v>0</v>
      </c>
      <c r="BK71" s="28">
        <f t="shared" si="86"/>
        <v>0</v>
      </c>
      <c r="BL71" s="28">
        <f t="shared" si="67"/>
        <v>0</v>
      </c>
      <c r="BM71" s="28">
        <f t="shared" si="68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60"/>
        <v>0</v>
      </c>
      <c r="BR71">
        <f t="shared" si="61"/>
        <v>0</v>
      </c>
      <c r="BS71">
        <f t="shared" si="62"/>
        <v>0</v>
      </c>
      <c r="BT71">
        <f t="shared" si="63"/>
        <v>0</v>
      </c>
      <c r="BU71">
        <f t="shared" si="64"/>
        <v>0</v>
      </c>
      <c r="BV71">
        <f t="shared" si="69"/>
        <v>0</v>
      </c>
      <c r="BW71">
        <f t="shared" si="70"/>
        <v>0</v>
      </c>
      <c r="BX71">
        <f t="shared" si="65"/>
        <v>0</v>
      </c>
      <c r="BY71">
        <f t="shared" si="66"/>
        <v>0</v>
      </c>
      <c r="BZ71">
        <f t="shared" si="71"/>
        <v>0</v>
      </c>
      <c r="CA71">
        <f t="shared" si="72"/>
        <v>0</v>
      </c>
      <c r="CB71">
        <f t="shared" si="73"/>
        <v>0</v>
      </c>
      <c r="CC71">
        <f t="shared" si="74"/>
        <v>0</v>
      </c>
      <c r="CD71">
        <f t="shared" si="75"/>
        <v>0</v>
      </c>
      <c r="CE71">
        <f t="shared" si="76"/>
        <v>0</v>
      </c>
    </row>
    <row r="72" spans="1:83" x14ac:dyDescent="0.35">
      <c r="A72">
        <f>Database!A72</f>
        <v>71</v>
      </c>
      <c r="B72" s="20">
        <f>Database!E72</f>
        <v>45754</v>
      </c>
      <c r="C72">
        <f>IF(Database!G72="cansl",0,Database!K72)</f>
        <v>1</v>
      </c>
      <c r="D72">
        <f>Database!D72-Database!C72</f>
        <v>5</v>
      </c>
      <c r="F72">
        <f>Database!L72</f>
        <v>2</v>
      </c>
      <c r="G72" t="str">
        <f>Database!F72</f>
        <v>DK</v>
      </c>
      <c r="K72">
        <f t="shared" si="53"/>
        <v>0</v>
      </c>
      <c r="L72">
        <f t="shared" si="54"/>
        <v>0</v>
      </c>
      <c r="M72">
        <f t="shared" si="87"/>
        <v>0</v>
      </c>
      <c r="N72">
        <f t="shared" si="87"/>
        <v>0</v>
      </c>
      <c r="O72">
        <f t="shared" si="87"/>
        <v>0</v>
      </c>
      <c r="P72">
        <f t="shared" si="87"/>
        <v>0</v>
      </c>
      <c r="Q72">
        <f t="shared" si="87"/>
        <v>0</v>
      </c>
      <c r="R72">
        <f t="shared" si="87"/>
        <v>0</v>
      </c>
      <c r="S72">
        <f t="shared" si="87"/>
        <v>0</v>
      </c>
      <c r="T72">
        <f t="shared" si="87"/>
        <v>0</v>
      </c>
      <c r="U72">
        <f t="shared" si="87"/>
        <v>0</v>
      </c>
      <c r="V72">
        <f t="shared" si="87"/>
        <v>0</v>
      </c>
      <c r="W72">
        <f t="shared" si="87"/>
        <v>0</v>
      </c>
      <c r="X72">
        <f t="shared" si="87"/>
        <v>0</v>
      </c>
      <c r="Y72">
        <f t="shared" si="87"/>
        <v>0</v>
      </c>
      <c r="Z72">
        <f t="shared" si="87"/>
        <v>5</v>
      </c>
      <c r="AA72">
        <f t="shared" si="87"/>
        <v>5</v>
      </c>
      <c r="AB72">
        <f t="shared" si="87"/>
        <v>5</v>
      </c>
      <c r="AC72">
        <f t="shared" si="88"/>
        <v>5</v>
      </c>
      <c r="AD72">
        <f t="shared" si="88"/>
        <v>5</v>
      </c>
      <c r="AE72">
        <f t="shared" si="88"/>
        <v>5</v>
      </c>
      <c r="AF72">
        <f t="shared" si="88"/>
        <v>5</v>
      </c>
      <c r="AG72">
        <f t="shared" si="88"/>
        <v>5</v>
      </c>
      <c r="AH72">
        <f t="shared" si="88"/>
        <v>5</v>
      </c>
      <c r="AI72">
        <f t="shared" si="88"/>
        <v>5</v>
      </c>
      <c r="AJ72">
        <f t="shared" si="88"/>
        <v>5</v>
      </c>
      <c r="AK72">
        <f t="shared" si="88"/>
        <v>5</v>
      </c>
      <c r="AL72">
        <f t="shared" si="88"/>
        <v>5</v>
      </c>
      <c r="AM72">
        <f t="shared" si="88"/>
        <v>5</v>
      </c>
      <c r="AN72">
        <f t="shared" si="88"/>
        <v>5</v>
      </c>
      <c r="AO72">
        <f t="shared" si="88"/>
        <v>5</v>
      </c>
      <c r="AP72">
        <f t="shared" si="88"/>
        <v>5</v>
      </c>
      <c r="AQ72">
        <f t="shared" si="88"/>
        <v>5</v>
      </c>
      <c r="AR72">
        <f t="shared" si="88"/>
        <v>5</v>
      </c>
      <c r="AS72">
        <f t="shared" si="58"/>
        <v>5</v>
      </c>
      <c r="AT72">
        <f t="shared" si="58"/>
        <v>5</v>
      </c>
      <c r="AU72">
        <f t="shared" si="58"/>
        <v>5</v>
      </c>
      <c r="AV72">
        <f t="shared" si="58"/>
        <v>5</v>
      </c>
      <c r="AW72">
        <f t="shared" si="58"/>
        <v>5</v>
      </c>
      <c r="AX72">
        <f t="shared" si="58"/>
        <v>5</v>
      </c>
      <c r="BB72" s="28">
        <f t="shared" si="77"/>
        <v>2</v>
      </c>
      <c r="BC72" s="28">
        <f t="shared" si="78"/>
        <v>5</v>
      </c>
      <c r="BD72" s="28">
        <f t="shared" si="79"/>
        <v>0</v>
      </c>
      <c r="BE72" s="28">
        <f t="shared" si="80"/>
        <v>0</v>
      </c>
      <c r="BF72" s="28">
        <f t="shared" si="81"/>
        <v>0</v>
      </c>
      <c r="BG72" s="28">
        <f t="shared" si="82"/>
        <v>0</v>
      </c>
      <c r="BH72" s="28">
        <f t="shared" si="83"/>
        <v>0</v>
      </c>
      <c r="BI72" s="28">
        <f t="shared" si="84"/>
        <v>0</v>
      </c>
      <c r="BJ72" s="28">
        <f t="shared" si="85"/>
        <v>0</v>
      </c>
      <c r="BK72" s="28">
        <f t="shared" si="86"/>
        <v>0</v>
      </c>
      <c r="BL72" s="28">
        <f t="shared" si="67"/>
        <v>0</v>
      </c>
      <c r="BM72" s="28">
        <f t="shared" si="68"/>
        <v>0</v>
      </c>
      <c r="BN72">
        <f t="shared" si="59"/>
        <v>0</v>
      </c>
      <c r="BO72">
        <f t="shared" si="59"/>
        <v>0</v>
      </c>
      <c r="BP72">
        <f t="shared" si="59"/>
        <v>0</v>
      </c>
      <c r="BQ72">
        <f t="shared" si="60"/>
        <v>0</v>
      </c>
      <c r="BR72">
        <f t="shared" si="61"/>
        <v>0</v>
      </c>
      <c r="BS72">
        <f t="shared" si="62"/>
        <v>0</v>
      </c>
      <c r="BT72">
        <f t="shared" si="63"/>
        <v>0</v>
      </c>
      <c r="BU72">
        <f t="shared" si="64"/>
        <v>0</v>
      </c>
      <c r="BV72">
        <f t="shared" si="69"/>
        <v>0</v>
      </c>
      <c r="BW72">
        <f t="shared" si="70"/>
        <v>0</v>
      </c>
      <c r="BX72">
        <f t="shared" si="65"/>
        <v>0</v>
      </c>
      <c r="BY72">
        <f t="shared" si="66"/>
        <v>0</v>
      </c>
      <c r="BZ72">
        <f t="shared" si="71"/>
        <v>0</v>
      </c>
      <c r="CA72">
        <f t="shared" si="72"/>
        <v>0</v>
      </c>
      <c r="CB72">
        <f t="shared" si="73"/>
        <v>0</v>
      </c>
      <c r="CC72">
        <f t="shared" si="74"/>
        <v>0</v>
      </c>
      <c r="CD72">
        <f t="shared" si="75"/>
        <v>0</v>
      </c>
      <c r="CE72">
        <f t="shared" si="76"/>
        <v>0</v>
      </c>
    </row>
    <row r="73" spans="1:83" x14ac:dyDescent="0.35">
      <c r="A73">
        <f>Database!A73</f>
        <v>72</v>
      </c>
      <c r="B73" s="20">
        <f>Database!E73</f>
        <v>45755</v>
      </c>
      <c r="C73">
        <f>IF(Database!G73="cansl",0,Database!K73)</f>
        <v>1</v>
      </c>
      <c r="D73">
        <f>Database!D73-Database!C73</f>
        <v>4</v>
      </c>
      <c r="F73">
        <f>Database!L73</f>
        <v>2</v>
      </c>
      <c r="G73" t="str">
        <f>Database!F73</f>
        <v>S</v>
      </c>
      <c r="K73">
        <f t="shared" si="53"/>
        <v>0</v>
      </c>
      <c r="L73">
        <f t="shared" si="54"/>
        <v>0</v>
      </c>
      <c r="M73">
        <f t="shared" si="87"/>
        <v>0</v>
      </c>
      <c r="N73">
        <f t="shared" si="87"/>
        <v>0</v>
      </c>
      <c r="O73">
        <f t="shared" si="87"/>
        <v>0</v>
      </c>
      <c r="P73">
        <f t="shared" si="87"/>
        <v>0</v>
      </c>
      <c r="Q73">
        <f t="shared" si="87"/>
        <v>0</v>
      </c>
      <c r="R73">
        <f t="shared" si="87"/>
        <v>0</v>
      </c>
      <c r="S73">
        <f t="shared" si="87"/>
        <v>0</v>
      </c>
      <c r="T73">
        <f t="shared" si="87"/>
        <v>0</v>
      </c>
      <c r="U73">
        <f t="shared" si="87"/>
        <v>0</v>
      </c>
      <c r="V73">
        <f t="shared" si="87"/>
        <v>0</v>
      </c>
      <c r="W73">
        <f t="shared" si="87"/>
        <v>0</v>
      </c>
      <c r="X73">
        <f t="shared" si="87"/>
        <v>0</v>
      </c>
      <c r="Y73">
        <f t="shared" si="87"/>
        <v>0</v>
      </c>
      <c r="Z73">
        <f t="shared" si="87"/>
        <v>4</v>
      </c>
      <c r="AA73">
        <f t="shared" si="87"/>
        <v>4</v>
      </c>
      <c r="AB73">
        <f t="shared" si="87"/>
        <v>4</v>
      </c>
      <c r="AC73">
        <f t="shared" si="88"/>
        <v>4</v>
      </c>
      <c r="AD73">
        <f t="shared" si="88"/>
        <v>4</v>
      </c>
      <c r="AE73">
        <f t="shared" si="88"/>
        <v>4</v>
      </c>
      <c r="AF73">
        <f t="shared" si="88"/>
        <v>4</v>
      </c>
      <c r="AG73">
        <f t="shared" si="88"/>
        <v>4</v>
      </c>
      <c r="AH73">
        <f t="shared" si="88"/>
        <v>4</v>
      </c>
      <c r="AI73">
        <f t="shared" si="88"/>
        <v>4</v>
      </c>
      <c r="AJ73">
        <f t="shared" si="88"/>
        <v>4</v>
      </c>
      <c r="AK73">
        <f t="shared" si="88"/>
        <v>4</v>
      </c>
      <c r="AL73">
        <f t="shared" si="88"/>
        <v>4</v>
      </c>
      <c r="AM73">
        <f t="shared" si="58"/>
        <v>4</v>
      </c>
      <c r="AN73">
        <f t="shared" si="58"/>
        <v>4</v>
      </c>
      <c r="AO73">
        <f t="shared" si="58"/>
        <v>4</v>
      </c>
      <c r="AP73">
        <f t="shared" si="58"/>
        <v>4</v>
      </c>
      <c r="AQ73">
        <f t="shared" si="58"/>
        <v>4</v>
      </c>
      <c r="AR73">
        <f t="shared" si="58"/>
        <v>4</v>
      </c>
      <c r="AS73">
        <f t="shared" si="58"/>
        <v>4</v>
      </c>
      <c r="AT73">
        <f t="shared" si="58"/>
        <v>4</v>
      </c>
      <c r="AU73">
        <f t="shared" si="58"/>
        <v>4</v>
      </c>
      <c r="AV73">
        <f t="shared" si="58"/>
        <v>4</v>
      </c>
      <c r="AW73">
        <f t="shared" si="58"/>
        <v>4</v>
      </c>
      <c r="AX73">
        <f t="shared" si="58"/>
        <v>4</v>
      </c>
      <c r="BB73" s="28">
        <f t="shared" si="77"/>
        <v>0</v>
      </c>
      <c r="BC73" s="28">
        <f t="shared" si="78"/>
        <v>0</v>
      </c>
      <c r="BD73" s="28">
        <f t="shared" si="79"/>
        <v>2</v>
      </c>
      <c r="BE73" s="28">
        <f t="shared" si="80"/>
        <v>4</v>
      </c>
      <c r="BF73" s="28">
        <f t="shared" si="81"/>
        <v>0</v>
      </c>
      <c r="BG73" s="28">
        <f t="shared" si="82"/>
        <v>0</v>
      </c>
      <c r="BH73" s="28">
        <f t="shared" si="83"/>
        <v>0</v>
      </c>
      <c r="BI73" s="28">
        <f t="shared" si="84"/>
        <v>0</v>
      </c>
      <c r="BJ73" s="28">
        <f t="shared" si="85"/>
        <v>0</v>
      </c>
      <c r="BK73" s="28">
        <f t="shared" si="86"/>
        <v>0</v>
      </c>
      <c r="BL73" s="28">
        <f t="shared" si="67"/>
        <v>0</v>
      </c>
      <c r="BM73" s="28">
        <f t="shared" si="68"/>
        <v>0</v>
      </c>
      <c r="BN73">
        <f t="shared" si="59"/>
        <v>0</v>
      </c>
      <c r="BO73">
        <f t="shared" si="59"/>
        <v>0</v>
      </c>
      <c r="BP73">
        <f t="shared" si="59"/>
        <v>0</v>
      </c>
      <c r="BQ73">
        <f t="shared" si="60"/>
        <v>0</v>
      </c>
      <c r="BR73">
        <f t="shared" si="61"/>
        <v>0</v>
      </c>
      <c r="BS73">
        <f t="shared" si="62"/>
        <v>0</v>
      </c>
      <c r="BT73">
        <f t="shared" si="63"/>
        <v>0</v>
      </c>
      <c r="BU73">
        <f t="shared" si="64"/>
        <v>0</v>
      </c>
      <c r="BV73">
        <f t="shared" si="69"/>
        <v>0</v>
      </c>
      <c r="BW73">
        <f t="shared" si="70"/>
        <v>0</v>
      </c>
      <c r="BX73">
        <f t="shared" si="65"/>
        <v>0</v>
      </c>
      <c r="BY73">
        <f t="shared" si="66"/>
        <v>0</v>
      </c>
      <c r="BZ73">
        <f t="shared" si="71"/>
        <v>0</v>
      </c>
      <c r="CA73">
        <f t="shared" si="72"/>
        <v>0</v>
      </c>
      <c r="CB73">
        <f t="shared" si="73"/>
        <v>0</v>
      </c>
      <c r="CC73">
        <f t="shared" si="74"/>
        <v>0</v>
      </c>
      <c r="CD73">
        <f t="shared" si="75"/>
        <v>0</v>
      </c>
      <c r="CE73">
        <f t="shared" si="76"/>
        <v>0</v>
      </c>
    </row>
    <row r="74" spans="1:83" x14ac:dyDescent="0.35">
      <c r="A74">
        <f>Database!A74</f>
        <v>73</v>
      </c>
      <c r="B74" s="20">
        <f>Database!E74</f>
        <v>45755</v>
      </c>
      <c r="C74">
        <f>IF(Database!G74="cansl",0,Database!K74)</f>
        <v>1</v>
      </c>
      <c r="D74">
        <f>Database!D74-Database!C74</f>
        <v>2</v>
      </c>
      <c r="F74">
        <f>Database!L74</f>
        <v>2</v>
      </c>
      <c r="G74" t="str">
        <f>Database!F74</f>
        <v>DK</v>
      </c>
      <c r="K74">
        <f t="shared" si="53"/>
        <v>0</v>
      </c>
      <c r="L74">
        <f t="shared" si="54"/>
        <v>0</v>
      </c>
      <c r="M74">
        <f t="shared" si="87"/>
        <v>0</v>
      </c>
      <c r="N74">
        <f t="shared" si="87"/>
        <v>0</v>
      </c>
      <c r="O74">
        <f t="shared" si="87"/>
        <v>0</v>
      </c>
      <c r="P74">
        <f t="shared" si="87"/>
        <v>0</v>
      </c>
      <c r="Q74">
        <f t="shared" si="87"/>
        <v>0</v>
      </c>
      <c r="R74">
        <f t="shared" si="87"/>
        <v>0</v>
      </c>
      <c r="S74">
        <f t="shared" si="87"/>
        <v>0</v>
      </c>
      <c r="T74">
        <f t="shared" si="87"/>
        <v>0</v>
      </c>
      <c r="U74">
        <f t="shared" si="87"/>
        <v>0</v>
      </c>
      <c r="V74">
        <f t="shared" si="87"/>
        <v>0</v>
      </c>
      <c r="W74">
        <f t="shared" si="87"/>
        <v>0</v>
      </c>
      <c r="X74">
        <f t="shared" si="87"/>
        <v>0</v>
      </c>
      <c r="Y74">
        <f t="shared" si="87"/>
        <v>0</v>
      </c>
      <c r="Z74">
        <f t="shared" si="87"/>
        <v>2</v>
      </c>
      <c r="AA74">
        <f t="shared" si="87"/>
        <v>2</v>
      </c>
      <c r="AB74">
        <f t="shared" si="87"/>
        <v>2</v>
      </c>
      <c r="AC74">
        <f t="shared" si="88"/>
        <v>2</v>
      </c>
      <c r="AD74">
        <f t="shared" si="88"/>
        <v>2</v>
      </c>
      <c r="AE74">
        <f t="shared" si="88"/>
        <v>2</v>
      </c>
      <c r="AF74">
        <f t="shared" si="88"/>
        <v>2</v>
      </c>
      <c r="AG74">
        <f t="shared" si="88"/>
        <v>2</v>
      </c>
      <c r="AH74">
        <f t="shared" si="88"/>
        <v>2</v>
      </c>
      <c r="AI74">
        <f t="shared" si="88"/>
        <v>2</v>
      </c>
      <c r="AJ74">
        <f t="shared" si="88"/>
        <v>2</v>
      </c>
      <c r="AK74">
        <f t="shared" si="88"/>
        <v>2</v>
      </c>
      <c r="AL74">
        <f t="shared" si="88"/>
        <v>2</v>
      </c>
      <c r="AM74">
        <f t="shared" si="88"/>
        <v>2</v>
      </c>
      <c r="AN74">
        <f t="shared" si="88"/>
        <v>2</v>
      </c>
      <c r="AO74">
        <f t="shared" si="88"/>
        <v>2</v>
      </c>
      <c r="AP74">
        <f t="shared" si="88"/>
        <v>2</v>
      </c>
      <c r="AQ74">
        <f t="shared" si="88"/>
        <v>2</v>
      </c>
      <c r="AR74">
        <f t="shared" si="88"/>
        <v>2</v>
      </c>
      <c r="AS74">
        <f t="shared" si="58"/>
        <v>2</v>
      </c>
      <c r="AT74">
        <f t="shared" si="58"/>
        <v>2</v>
      </c>
      <c r="AU74">
        <f t="shared" si="58"/>
        <v>2</v>
      </c>
      <c r="AV74">
        <f t="shared" si="58"/>
        <v>2</v>
      </c>
      <c r="AW74">
        <f t="shared" si="58"/>
        <v>2</v>
      </c>
      <c r="AX74">
        <f t="shared" si="58"/>
        <v>2</v>
      </c>
      <c r="BB74" s="28">
        <f t="shared" si="77"/>
        <v>2</v>
      </c>
      <c r="BC74" s="28">
        <f t="shared" si="78"/>
        <v>2</v>
      </c>
      <c r="BD74" s="28">
        <f t="shared" si="79"/>
        <v>0</v>
      </c>
      <c r="BE74" s="28">
        <f t="shared" si="80"/>
        <v>0</v>
      </c>
      <c r="BF74" s="28">
        <f t="shared" si="81"/>
        <v>0</v>
      </c>
      <c r="BG74" s="28">
        <f t="shared" si="82"/>
        <v>0</v>
      </c>
      <c r="BH74" s="28">
        <f t="shared" si="83"/>
        <v>0</v>
      </c>
      <c r="BI74" s="28">
        <f t="shared" si="84"/>
        <v>0</v>
      </c>
      <c r="BJ74" s="28">
        <f t="shared" si="85"/>
        <v>0</v>
      </c>
      <c r="BK74" s="28">
        <f t="shared" si="86"/>
        <v>0</v>
      </c>
      <c r="BL74" s="28">
        <f t="shared" si="67"/>
        <v>0</v>
      </c>
      <c r="BM74" s="28">
        <f t="shared" si="68"/>
        <v>0</v>
      </c>
      <c r="BN74">
        <f t="shared" si="59"/>
        <v>0</v>
      </c>
      <c r="BO74">
        <f t="shared" si="59"/>
        <v>0</v>
      </c>
      <c r="BP74">
        <f t="shared" si="59"/>
        <v>0</v>
      </c>
      <c r="BQ74">
        <f t="shared" si="60"/>
        <v>0</v>
      </c>
      <c r="BR74">
        <f t="shared" si="61"/>
        <v>0</v>
      </c>
      <c r="BS74">
        <f t="shared" si="62"/>
        <v>0</v>
      </c>
      <c r="BT74">
        <f t="shared" si="63"/>
        <v>0</v>
      </c>
      <c r="BU74">
        <f t="shared" si="64"/>
        <v>0</v>
      </c>
      <c r="BV74">
        <f t="shared" si="69"/>
        <v>0</v>
      </c>
      <c r="BW74">
        <f t="shared" si="70"/>
        <v>0</v>
      </c>
      <c r="BX74">
        <f t="shared" si="65"/>
        <v>0</v>
      </c>
      <c r="BY74">
        <f t="shared" si="66"/>
        <v>0</v>
      </c>
      <c r="BZ74">
        <f t="shared" si="71"/>
        <v>0</v>
      </c>
      <c r="CA74">
        <f t="shared" si="72"/>
        <v>0</v>
      </c>
      <c r="CB74">
        <f t="shared" si="73"/>
        <v>0</v>
      </c>
      <c r="CC74">
        <f t="shared" si="74"/>
        <v>0</v>
      </c>
      <c r="CD74">
        <f t="shared" si="75"/>
        <v>0</v>
      </c>
      <c r="CE74">
        <f t="shared" si="76"/>
        <v>0</v>
      </c>
    </row>
    <row r="75" spans="1:83" x14ac:dyDescent="0.35">
      <c r="A75">
        <f>Database!A75</f>
        <v>74</v>
      </c>
      <c r="B75" s="20">
        <f>Database!E75</f>
        <v>45755</v>
      </c>
      <c r="C75">
        <f>IF(Database!G75="cansl",0,Database!K75)</f>
        <v>1</v>
      </c>
      <c r="D75">
        <f>Database!D75-Database!C75</f>
        <v>4</v>
      </c>
      <c r="F75">
        <f>Database!L75</f>
        <v>2</v>
      </c>
      <c r="G75" t="str">
        <f>Database!F75</f>
        <v>US</v>
      </c>
      <c r="K75">
        <f t="shared" si="53"/>
        <v>0</v>
      </c>
      <c r="L75">
        <f t="shared" si="54"/>
        <v>0</v>
      </c>
      <c r="M75">
        <f t="shared" si="87"/>
        <v>0</v>
      </c>
      <c r="N75">
        <f t="shared" si="87"/>
        <v>0</v>
      </c>
      <c r="O75">
        <f t="shared" si="87"/>
        <v>0</v>
      </c>
      <c r="P75">
        <f t="shared" si="87"/>
        <v>0</v>
      </c>
      <c r="Q75">
        <f t="shared" si="87"/>
        <v>0</v>
      </c>
      <c r="R75">
        <f t="shared" si="87"/>
        <v>0</v>
      </c>
      <c r="S75">
        <f t="shared" si="87"/>
        <v>0</v>
      </c>
      <c r="T75">
        <f t="shared" si="87"/>
        <v>0</v>
      </c>
      <c r="U75">
        <f t="shared" si="87"/>
        <v>0</v>
      </c>
      <c r="V75">
        <f t="shared" si="87"/>
        <v>0</v>
      </c>
      <c r="W75">
        <f t="shared" si="87"/>
        <v>0</v>
      </c>
      <c r="X75">
        <f t="shared" si="87"/>
        <v>0</v>
      </c>
      <c r="Y75">
        <f t="shared" si="87"/>
        <v>0</v>
      </c>
      <c r="Z75">
        <f t="shared" si="87"/>
        <v>4</v>
      </c>
      <c r="AA75">
        <f t="shared" si="87"/>
        <v>4</v>
      </c>
      <c r="AB75">
        <f t="shared" si="87"/>
        <v>4</v>
      </c>
      <c r="AC75">
        <f t="shared" si="88"/>
        <v>4</v>
      </c>
      <c r="AD75">
        <f t="shared" si="88"/>
        <v>4</v>
      </c>
      <c r="AE75">
        <f t="shared" si="88"/>
        <v>4</v>
      </c>
      <c r="AF75">
        <f t="shared" si="88"/>
        <v>4</v>
      </c>
      <c r="AG75">
        <f t="shared" si="88"/>
        <v>4</v>
      </c>
      <c r="AH75">
        <f t="shared" si="88"/>
        <v>4</v>
      </c>
      <c r="AI75">
        <f t="shared" si="88"/>
        <v>4</v>
      </c>
      <c r="AJ75">
        <f t="shared" si="88"/>
        <v>4</v>
      </c>
      <c r="AK75">
        <f t="shared" si="88"/>
        <v>4</v>
      </c>
      <c r="AL75">
        <f t="shared" si="88"/>
        <v>4</v>
      </c>
      <c r="AM75">
        <f t="shared" si="88"/>
        <v>4</v>
      </c>
      <c r="AN75">
        <f t="shared" si="88"/>
        <v>4</v>
      </c>
      <c r="AO75">
        <f t="shared" si="88"/>
        <v>4</v>
      </c>
      <c r="AP75">
        <f t="shared" si="88"/>
        <v>4</v>
      </c>
      <c r="AQ75">
        <f t="shared" si="88"/>
        <v>4</v>
      </c>
      <c r="AR75">
        <f t="shared" si="88"/>
        <v>4</v>
      </c>
      <c r="AS75">
        <f t="shared" si="58"/>
        <v>4</v>
      </c>
      <c r="AT75">
        <f t="shared" si="58"/>
        <v>4</v>
      </c>
      <c r="AU75">
        <f t="shared" si="58"/>
        <v>4</v>
      </c>
      <c r="AV75">
        <f t="shared" si="58"/>
        <v>4</v>
      </c>
      <c r="AW75">
        <f t="shared" si="58"/>
        <v>4</v>
      </c>
      <c r="AX75">
        <f t="shared" si="58"/>
        <v>4</v>
      </c>
      <c r="BB75" s="28">
        <f t="shared" si="77"/>
        <v>0</v>
      </c>
      <c r="BC75" s="28">
        <f t="shared" si="78"/>
        <v>0</v>
      </c>
      <c r="BD75" s="28">
        <f t="shared" si="79"/>
        <v>0</v>
      </c>
      <c r="BE75" s="28">
        <f t="shared" si="80"/>
        <v>0</v>
      </c>
      <c r="BF75" s="28">
        <f t="shared" si="81"/>
        <v>0</v>
      </c>
      <c r="BG75" s="28">
        <f t="shared" si="82"/>
        <v>0</v>
      </c>
      <c r="BH75" s="28">
        <f t="shared" si="83"/>
        <v>0</v>
      </c>
      <c r="BI75" s="28">
        <f t="shared" si="84"/>
        <v>0</v>
      </c>
      <c r="BJ75" s="28">
        <f t="shared" si="85"/>
        <v>0</v>
      </c>
      <c r="BK75" s="28">
        <f t="shared" si="86"/>
        <v>0</v>
      </c>
      <c r="BL75" s="28">
        <f t="shared" si="67"/>
        <v>2</v>
      </c>
      <c r="BM75" s="28">
        <f t="shared" si="68"/>
        <v>4</v>
      </c>
      <c r="BN75">
        <f t="shared" si="59"/>
        <v>0</v>
      </c>
      <c r="BO75">
        <f t="shared" si="59"/>
        <v>0</v>
      </c>
      <c r="BP75">
        <f t="shared" si="59"/>
        <v>0</v>
      </c>
      <c r="BQ75">
        <f t="shared" si="60"/>
        <v>0</v>
      </c>
      <c r="BR75">
        <f t="shared" si="61"/>
        <v>0</v>
      </c>
      <c r="BS75">
        <f t="shared" si="62"/>
        <v>0</v>
      </c>
      <c r="BT75">
        <f t="shared" si="63"/>
        <v>2</v>
      </c>
      <c r="BU75">
        <f t="shared" si="64"/>
        <v>4</v>
      </c>
      <c r="BV75">
        <f t="shared" si="69"/>
        <v>0</v>
      </c>
      <c r="BW75">
        <f t="shared" si="70"/>
        <v>0</v>
      </c>
      <c r="BX75">
        <f t="shared" si="65"/>
        <v>0</v>
      </c>
      <c r="BY75">
        <f t="shared" si="66"/>
        <v>0</v>
      </c>
      <c r="BZ75">
        <f t="shared" si="71"/>
        <v>0</v>
      </c>
      <c r="CA75">
        <f t="shared" si="72"/>
        <v>0</v>
      </c>
      <c r="CB75">
        <f t="shared" si="73"/>
        <v>0</v>
      </c>
      <c r="CC75">
        <f t="shared" si="74"/>
        <v>0</v>
      </c>
      <c r="CD75">
        <f t="shared" si="75"/>
        <v>0</v>
      </c>
      <c r="CE75">
        <f t="shared" si="76"/>
        <v>0</v>
      </c>
    </row>
    <row r="76" spans="1:83" x14ac:dyDescent="0.35">
      <c r="A76">
        <f>Database!A76</f>
        <v>75</v>
      </c>
      <c r="B76" s="20">
        <f>Database!E76</f>
        <v>45756</v>
      </c>
      <c r="C76">
        <f>IF(Database!G76="cansl",0,Database!K76)</f>
        <v>1</v>
      </c>
      <c r="D76">
        <f>Database!D76-Database!C76</f>
        <v>7</v>
      </c>
      <c r="F76">
        <f>Database!L76</f>
        <v>2</v>
      </c>
      <c r="G76" t="str">
        <f>Database!F76</f>
        <v>DK</v>
      </c>
      <c r="K76">
        <f t="shared" si="53"/>
        <v>0</v>
      </c>
      <c r="L76">
        <f t="shared" si="54"/>
        <v>0</v>
      </c>
      <c r="M76">
        <f t="shared" si="87"/>
        <v>0</v>
      </c>
      <c r="N76">
        <f t="shared" si="87"/>
        <v>0</v>
      </c>
      <c r="O76">
        <f t="shared" si="87"/>
        <v>0</v>
      </c>
      <c r="P76">
        <f t="shared" si="87"/>
        <v>0</v>
      </c>
      <c r="Q76">
        <f t="shared" si="87"/>
        <v>0</v>
      </c>
      <c r="R76">
        <f t="shared" si="87"/>
        <v>0</v>
      </c>
      <c r="S76">
        <f t="shared" si="87"/>
        <v>0</v>
      </c>
      <c r="T76">
        <f t="shared" si="87"/>
        <v>0</v>
      </c>
      <c r="U76">
        <f t="shared" si="87"/>
        <v>0</v>
      </c>
      <c r="V76">
        <f t="shared" si="87"/>
        <v>0</v>
      </c>
      <c r="W76">
        <f t="shared" si="87"/>
        <v>0</v>
      </c>
      <c r="X76">
        <f t="shared" si="87"/>
        <v>0</v>
      </c>
      <c r="Y76">
        <f t="shared" si="87"/>
        <v>0</v>
      </c>
      <c r="Z76">
        <f t="shared" si="87"/>
        <v>7</v>
      </c>
      <c r="AA76">
        <f t="shared" si="87"/>
        <v>7</v>
      </c>
      <c r="AB76">
        <f t="shared" si="87"/>
        <v>7</v>
      </c>
      <c r="AC76">
        <f t="shared" si="88"/>
        <v>7</v>
      </c>
      <c r="AD76">
        <f t="shared" si="88"/>
        <v>7</v>
      </c>
      <c r="AE76">
        <f t="shared" si="88"/>
        <v>7</v>
      </c>
      <c r="AF76">
        <f t="shared" si="88"/>
        <v>7</v>
      </c>
      <c r="AG76">
        <f t="shared" si="88"/>
        <v>7</v>
      </c>
      <c r="AH76">
        <f t="shared" si="88"/>
        <v>7</v>
      </c>
      <c r="AI76">
        <f t="shared" si="88"/>
        <v>7</v>
      </c>
      <c r="AJ76">
        <f t="shared" si="88"/>
        <v>7</v>
      </c>
      <c r="AK76">
        <f t="shared" si="88"/>
        <v>7</v>
      </c>
      <c r="AL76">
        <f t="shared" si="88"/>
        <v>7</v>
      </c>
      <c r="AM76">
        <f t="shared" si="88"/>
        <v>7</v>
      </c>
      <c r="AN76">
        <f t="shared" si="88"/>
        <v>7</v>
      </c>
      <c r="AO76">
        <f t="shared" si="88"/>
        <v>7</v>
      </c>
      <c r="AP76">
        <f t="shared" si="88"/>
        <v>7</v>
      </c>
      <c r="AQ76">
        <f t="shared" si="88"/>
        <v>7</v>
      </c>
      <c r="AR76">
        <f t="shared" si="88"/>
        <v>7</v>
      </c>
      <c r="AS76">
        <f t="shared" si="58"/>
        <v>7</v>
      </c>
      <c r="AT76">
        <f t="shared" si="58"/>
        <v>7</v>
      </c>
      <c r="AU76">
        <f t="shared" si="58"/>
        <v>7</v>
      </c>
      <c r="AV76">
        <f t="shared" si="58"/>
        <v>7</v>
      </c>
      <c r="AW76">
        <f t="shared" si="58"/>
        <v>7</v>
      </c>
      <c r="AX76">
        <f t="shared" si="58"/>
        <v>7</v>
      </c>
      <c r="BB76" s="28">
        <f t="shared" si="77"/>
        <v>2</v>
      </c>
      <c r="BC76" s="28">
        <f t="shared" si="78"/>
        <v>7</v>
      </c>
      <c r="BD76" s="28">
        <f t="shared" si="79"/>
        <v>0</v>
      </c>
      <c r="BE76" s="28">
        <f t="shared" si="80"/>
        <v>0</v>
      </c>
      <c r="BF76" s="28">
        <f t="shared" si="81"/>
        <v>0</v>
      </c>
      <c r="BG76" s="28">
        <f t="shared" si="82"/>
        <v>0</v>
      </c>
      <c r="BH76" s="28">
        <f t="shared" si="83"/>
        <v>0</v>
      </c>
      <c r="BI76" s="28">
        <f t="shared" si="84"/>
        <v>0</v>
      </c>
      <c r="BJ76" s="28">
        <f t="shared" si="85"/>
        <v>0</v>
      </c>
      <c r="BK76" s="28">
        <f t="shared" si="86"/>
        <v>0</v>
      </c>
      <c r="BL76" s="28">
        <f t="shared" si="67"/>
        <v>0</v>
      </c>
      <c r="BM76" s="28">
        <f t="shared" si="68"/>
        <v>0</v>
      </c>
      <c r="BN76">
        <f t="shared" si="59"/>
        <v>0</v>
      </c>
      <c r="BO76">
        <f t="shared" si="59"/>
        <v>0</v>
      </c>
      <c r="BP76">
        <f t="shared" si="59"/>
        <v>0</v>
      </c>
      <c r="BQ76">
        <f t="shared" si="60"/>
        <v>0</v>
      </c>
      <c r="BR76">
        <f t="shared" si="61"/>
        <v>0</v>
      </c>
      <c r="BS76">
        <f t="shared" si="62"/>
        <v>0</v>
      </c>
      <c r="BT76">
        <f t="shared" si="63"/>
        <v>0</v>
      </c>
      <c r="BU76">
        <f t="shared" si="64"/>
        <v>0</v>
      </c>
      <c r="BV76">
        <f t="shared" si="69"/>
        <v>0</v>
      </c>
      <c r="BW76">
        <f t="shared" si="70"/>
        <v>0</v>
      </c>
      <c r="BX76">
        <f t="shared" si="65"/>
        <v>0</v>
      </c>
      <c r="BY76">
        <f t="shared" si="66"/>
        <v>0</v>
      </c>
      <c r="BZ76">
        <f t="shared" si="71"/>
        <v>0</v>
      </c>
      <c r="CA76">
        <f t="shared" si="72"/>
        <v>0</v>
      </c>
      <c r="CB76">
        <f t="shared" si="73"/>
        <v>0</v>
      </c>
      <c r="CC76">
        <f t="shared" si="74"/>
        <v>0</v>
      </c>
      <c r="CD76">
        <f t="shared" si="75"/>
        <v>0</v>
      </c>
      <c r="CE76">
        <f t="shared" si="76"/>
        <v>0</v>
      </c>
    </row>
    <row r="77" spans="1:83" x14ac:dyDescent="0.35">
      <c r="A77">
        <f>Database!A77</f>
        <v>76</v>
      </c>
      <c r="B77" s="20">
        <f>Database!E77</f>
        <v>45757</v>
      </c>
      <c r="C77">
        <f>IF(Database!G77="cansl",0,Database!K77)</f>
        <v>0</v>
      </c>
      <c r="D77">
        <f>Database!D77-Database!C77</f>
        <v>4</v>
      </c>
      <c r="F77">
        <f>Database!L77</f>
        <v>0</v>
      </c>
      <c r="G77" t="str">
        <f>Database!F77</f>
        <v>DK</v>
      </c>
      <c r="K77">
        <f t="shared" si="53"/>
        <v>0</v>
      </c>
      <c r="L77">
        <f t="shared" si="54"/>
        <v>0</v>
      </c>
      <c r="M77">
        <f t="shared" si="87"/>
        <v>0</v>
      </c>
      <c r="N77">
        <f t="shared" si="87"/>
        <v>0</v>
      </c>
      <c r="O77">
        <f t="shared" si="87"/>
        <v>0</v>
      </c>
      <c r="P77">
        <f t="shared" si="87"/>
        <v>0</v>
      </c>
      <c r="Q77">
        <f t="shared" si="87"/>
        <v>0</v>
      </c>
      <c r="R77">
        <f t="shared" si="87"/>
        <v>0</v>
      </c>
      <c r="S77">
        <f t="shared" si="87"/>
        <v>0</v>
      </c>
      <c r="T77">
        <f t="shared" si="87"/>
        <v>0</v>
      </c>
      <c r="U77">
        <f t="shared" si="87"/>
        <v>0</v>
      </c>
      <c r="V77">
        <f t="shared" si="87"/>
        <v>0</v>
      </c>
      <c r="W77">
        <f t="shared" si="87"/>
        <v>0</v>
      </c>
      <c r="X77">
        <f t="shared" si="87"/>
        <v>0</v>
      </c>
      <c r="Y77">
        <f t="shared" si="87"/>
        <v>0</v>
      </c>
      <c r="Z77">
        <f t="shared" si="87"/>
        <v>0</v>
      </c>
      <c r="AA77">
        <f t="shared" si="87"/>
        <v>0</v>
      </c>
      <c r="AB77">
        <f t="shared" si="87"/>
        <v>0</v>
      </c>
      <c r="AC77">
        <f t="shared" si="88"/>
        <v>0</v>
      </c>
      <c r="AD77">
        <f t="shared" si="88"/>
        <v>0</v>
      </c>
      <c r="AE77">
        <f t="shared" si="88"/>
        <v>0</v>
      </c>
      <c r="AF77">
        <f t="shared" si="88"/>
        <v>0</v>
      </c>
      <c r="AG77">
        <f t="shared" si="88"/>
        <v>0</v>
      </c>
      <c r="AH77">
        <f t="shared" si="88"/>
        <v>0</v>
      </c>
      <c r="AI77">
        <f t="shared" si="88"/>
        <v>0</v>
      </c>
      <c r="AJ77">
        <f t="shared" si="88"/>
        <v>0</v>
      </c>
      <c r="AK77">
        <f t="shared" si="88"/>
        <v>0</v>
      </c>
      <c r="AL77">
        <f t="shared" si="88"/>
        <v>0</v>
      </c>
      <c r="AM77">
        <f t="shared" si="88"/>
        <v>0</v>
      </c>
      <c r="AN77">
        <f t="shared" si="88"/>
        <v>0</v>
      </c>
      <c r="AO77">
        <f t="shared" si="88"/>
        <v>0</v>
      </c>
      <c r="AP77">
        <f t="shared" si="88"/>
        <v>0</v>
      </c>
      <c r="AQ77">
        <f t="shared" si="88"/>
        <v>0</v>
      </c>
      <c r="AR77">
        <f t="shared" si="88"/>
        <v>0</v>
      </c>
      <c r="AS77">
        <f t="shared" si="58"/>
        <v>0</v>
      </c>
      <c r="AT77">
        <f t="shared" si="58"/>
        <v>0</v>
      </c>
      <c r="AU77">
        <f t="shared" si="58"/>
        <v>0</v>
      </c>
      <c r="AV77">
        <f t="shared" si="58"/>
        <v>0</v>
      </c>
      <c r="AW77">
        <f t="shared" si="58"/>
        <v>0</v>
      </c>
      <c r="AX77">
        <f t="shared" si="58"/>
        <v>0</v>
      </c>
      <c r="BB77" s="28">
        <f t="shared" si="77"/>
        <v>0</v>
      </c>
      <c r="BC77" s="28">
        <f t="shared" si="78"/>
        <v>4</v>
      </c>
      <c r="BD77" s="28">
        <f t="shared" si="79"/>
        <v>0</v>
      </c>
      <c r="BE77" s="28">
        <f t="shared" si="80"/>
        <v>0</v>
      </c>
      <c r="BF77" s="28">
        <f t="shared" si="81"/>
        <v>0</v>
      </c>
      <c r="BG77" s="28">
        <f t="shared" si="82"/>
        <v>0</v>
      </c>
      <c r="BH77" s="28">
        <f t="shared" si="83"/>
        <v>0</v>
      </c>
      <c r="BI77" s="28">
        <f t="shared" si="84"/>
        <v>0</v>
      </c>
      <c r="BJ77" s="28">
        <f t="shared" si="85"/>
        <v>0</v>
      </c>
      <c r="BK77" s="28">
        <f t="shared" si="86"/>
        <v>0</v>
      </c>
      <c r="BL77" s="28">
        <f t="shared" si="67"/>
        <v>0</v>
      </c>
      <c r="BM77" s="28">
        <f t="shared" si="68"/>
        <v>0</v>
      </c>
      <c r="BN77">
        <f t="shared" si="59"/>
        <v>0</v>
      </c>
      <c r="BO77">
        <f t="shared" si="59"/>
        <v>0</v>
      </c>
      <c r="BP77">
        <f t="shared" si="59"/>
        <v>0</v>
      </c>
      <c r="BQ77">
        <f t="shared" si="60"/>
        <v>0</v>
      </c>
      <c r="BR77">
        <f t="shared" si="61"/>
        <v>0</v>
      </c>
      <c r="BS77">
        <f t="shared" si="62"/>
        <v>0</v>
      </c>
      <c r="BT77">
        <f t="shared" si="63"/>
        <v>0</v>
      </c>
      <c r="BU77">
        <f t="shared" si="64"/>
        <v>0</v>
      </c>
      <c r="BV77">
        <f t="shared" si="69"/>
        <v>0</v>
      </c>
      <c r="BW77">
        <f t="shared" si="70"/>
        <v>0</v>
      </c>
      <c r="BX77">
        <f t="shared" si="65"/>
        <v>0</v>
      </c>
      <c r="BY77">
        <f t="shared" si="66"/>
        <v>0</v>
      </c>
      <c r="BZ77">
        <f t="shared" si="71"/>
        <v>0</v>
      </c>
      <c r="CA77">
        <f t="shared" si="72"/>
        <v>0</v>
      </c>
      <c r="CB77">
        <f t="shared" si="73"/>
        <v>0</v>
      </c>
      <c r="CC77">
        <f t="shared" si="74"/>
        <v>0</v>
      </c>
      <c r="CD77">
        <f t="shared" si="75"/>
        <v>0</v>
      </c>
      <c r="CE77">
        <f t="shared" si="76"/>
        <v>0</v>
      </c>
    </row>
    <row r="78" spans="1:83" x14ac:dyDescent="0.35">
      <c r="A78">
        <f>Database!A78</f>
        <v>77</v>
      </c>
      <c r="B78" s="20">
        <f>Database!E78</f>
        <v>45758</v>
      </c>
      <c r="C78">
        <f>IF(Database!G78="cansl",0,Database!K78)</f>
        <v>1</v>
      </c>
      <c r="D78">
        <f>Database!D78-Database!C78</f>
        <v>5</v>
      </c>
      <c r="F78">
        <f>Database!L78</f>
        <v>2</v>
      </c>
      <c r="G78" t="str">
        <f>Database!F78</f>
        <v>DK</v>
      </c>
      <c r="K78">
        <f t="shared" si="53"/>
        <v>0</v>
      </c>
      <c r="L78">
        <f t="shared" si="54"/>
        <v>0</v>
      </c>
      <c r="M78">
        <f t="shared" si="87"/>
        <v>0</v>
      </c>
      <c r="N78">
        <f t="shared" si="87"/>
        <v>0</v>
      </c>
      <c r="O78">
        <f t="shared" si="87"/>
        <v>0</v>
      </c>
      <c r="P78">
        <f t="shared" si="87"/>
        <v>0</v>
      </c>
      <c r="Q78">
        <f t="shared" si="87"/>
        <v>0</v>
      </c>
      <c r="R78">
        <f t="shared" si="87"/>
        <v>0</v>
      </c>
      <c r="S78">
        <f t="shared" si="87"/>
        <v>0</v>
      </c>
      <c r="T78">
        <f t="shared" si="87"/>
        <v>0</v>
      </c>
      <c r="U78">
        <f t="shared" si="87"/>
        <v>0</v>
      </c>
      <c r="V78">
        <f t="shared" si="87"/>
        <v>0</v>
      </c>
      <c r="W78">
        <f t="shared" si="87"/>
        <v>0</v>
      </c>
      <c r="X78">
        <f t="shared" si="87"/>
        <v>0</v>
      </c>
      <c r="Y78">
        <f t="shared" si="87"/>
        <v>0</v>
      </c>
      <c r="Z78">
        <f t="shared" si="87"/>
        <v>5</v>
      </c>
      <c r="AA78">
        <f t="shared" si="87"/>
        <v>5</v>
      </c>
      <c r="AB78">
        <f t="shared" si="87"/>
        <v>5</v>
      </c>
      <c r="AC78">
        <f t="shared" si="88"/>
        <v>5</v>
      </c>
      <c r="AD78">
        <f t="shared" si="88"/>
        <v>5</v>
      </c>
      <c r="AE78">
        <f t="shared" si="88"/>
        <v>5</v>
      </c>
      <c r="AF78">
        <f t="shared" si="88"/>
        <v>5</v>
      </c>
      <c r="AG78">
        <f t="shared" si="88"/>
        <v>5</v>
      </c>
      <c r="AH78">
        <f t="shared" si="88"/>
        <v>5</v>
      </c>
      <c r="AI78">
        <f t="shared" si="88"/>
        <v>5</v>
      </c>
      <c r="AJ78">
        <f t="shared" si="88"/>
        <v>5</v>
      </c>
      <c r="AK78">
        <f t="shared" si="88"/>
        <v>5</v>
      </c>
      <c r="AL78">
        <f t="shared" si="88"/>
        <v>5</v>
      </c>
      <c r="AM78">
        <f t="shared" si="88"/>
        <v>5</v>
      </c>
      <c r="AN78">
        <f t="shared" si="88"/>
        <v>5</v>
      </c>
      <c r="AO78">
        <f t="shared" si="88"/>
        <v>5</v>
      </c>
      <c r="AP78">
        <f t="shared" si="88"/>
        <v>5</v>
      </c>
      <c r="AQ78">
        <f t="shared" si="88"/>
        <v>5</v>
      </c>
      <c r="AR78">
        <f t="shared" si="88"/>
        <v>5</v>
      </c>
      <c r="AS78">
        <f t="shared" si="58"/>
        <v>5</v>
      </c>
      <c r="AT78">
        <f t="shared" si="58"/>
        <v>5</v>
      </c>
      <c r="AU78">
        <f t="shared" si="58"/>
        <v>5</v>
      </c>
      <c r="AV78">
        <f t="shared" si="58"/>
        <v>5</v>
      </c>
      <c r="AW78">
        <f t="shared" si="58"/>
        <v>5</v>
      </c>
      <c r="AX78">
        <f t="shared" si="58"/>
        <v>5</v>
      </c>
      <c r="BB78" s="28">
        <f t="shared" si="77"/>
        <v>2</v>
      </c>
      <c r="BC78" s="28">
        <f t="shared" si="78"/>
        <v>5</v>
      </c>
      <c r="BD78" s="28">
        <f t="shared" si="79"/>
        <v>0</v>
      </c>
      <c r="BE78" s="28">
        <f t="shared" si="80"/>
        <v>0</v>
      </c>
      <c r="BF78" s="28">
        <f t="shared" si="81"/>
        <v>0</v>
      </c>
      <c r="BG78" s="28">
        <f t="shared" si="82"/>
        <v>0</v>
      </c>
      <c r="BH78" s="28">
        <f t="shared" si="83"/>
        <v>0</v>
      </c>
      <c r="BI78" s="28">
        <f t="shared" si="84"/>
        <v>0</v>
      </c>
      <c r="BJ78" s="28">
        <f t="shared" si="85"/>
        <v>0</v>
      </c>
      <c r="BK78" s="28">
        <f t="shared" si="86"/>
        <v>0</v>
      </c>
      <c r="BL78" s="28">
        <f t="shared" si="67"/>
        <v>0</v>
      </c>
      <c r="BM78" s="28">
        <f t="shared" si="68"/>
        <v>0</v>
      </c>
      <c r="BN78">
        <f t="shared" si="59"/>
        <v>0</v>
      </c>
      <c r="BO78">
        <f t="shared" si="59"/>
        <v>0</v>
      </c>
      <c r="BP78">
        <f t="shared" si="59"/>
        <v>0</v>
      </c>
      <c r="BQ78">
        <f t="shared" si="60"/>
        <v>0</v>
      </c>
      <c r="BR78">
        <f t="shared" si="61"/>
        <v>0</v>
      </c>
      <c r="BS78">
        <f t="shared" si="62"/>
        <v>0</v>
      </c>
      <c r="BT78">
        <f t="shared" si="63"/>
        <v>0</v>
      </c>
      <c r="BU78">
        <f t="shared" si="64"/>
        <v>0</v>
      </c>
      <c r="BV78">
        <f t="shared" si="69"/>
        <v>0</v>
      </c>
      <c r="BW78">
        <f t="shared" si="70"/>
        <v>0</v>
      </c>
      <c r="BX78">
        <f t="shared" si="65"/>
        <v>0</v>
      </c>
      <c r="BY78">
        <f t="shared" si="66"/>
        <v>0</v>
      </c>
      <c r="BZ78">
        <f t="shared" si="71"/>
        <v>0</v>
      </c>
      <c r="CA78">
        <f t="shared" si="72"/>
        <v>0</v>
      </c>
      <c r="CB78">
        <f t="shared" si="73"/>
        <v>0</v>
      </c>
      <c r="CC78">
        <f t="shared" si="74"/>
        <v>0</v>
      </c>
      <c r="CD78">
        <f t="shared" si="75"/>
        <v>0</v>
      </c>
      <c r="CE78">
        <f t="shared" si="76"/>
        <v>0</v>
      </c>
    </row>
    <row r="79" spans="1:83" x14ac:dyDescent="0.35">
      <c r="A79">
        <f>Database!A79</f>
        <v>78</v>
      </c>
      <c r="B79" s="20">
        <f>Database!E79</f>
        <v>45759</v>
      </c>
      <c r="C79">
        <f>IF(Database!G79="cansl",0,Database!K79)</f>
        <v>1</v>
      </c>
      <c r="D79">
        <f>Database!D79-Database!C79</f>
        <v>3</v>
      </c>
      <c r="F79">
        <f>Database!L79</f>
        <v>1</v>
      </c>
      <c r="G79" t="str">
        <f>Database!F79</f>
        <v>DK</v>
      </c>
      <c r="K79">
        <f t="shared" si="53"/>
        <v>0</v>
      </c>
      <c r="L79">
        <f t="shared" si="54"/>
        <v>0</v>
      </c>
      <c r="M79">
        <f t="shared" si="87"/>
        <v>0</v>
      </c>
      <c r="N79">
        <f t="shared" si="87"/>
        <v>0</v>
      </c>
      <c r="O79">
        <f t="shared" si="87"/>
        <v>0</v>
      </c>
      <c r="P79">
        <f t="shared" si="87"/>
        <v>0</v>
      </c>
      <c r="Q79">
        <f t="shared" si="87"/>
        <v>0</v>
      </c>
      <c r="R79">
        <f t="shared" si="87"/>
        <v>0</v>
      </c>
      <c r="S79">
        <f t="shared" si="87"/>
        <v>0</v>
      </c>
      <c r="T79">
        <f t="shared" si="87"/>
        <v>0</v>
      </c>
      <c r="U79">
        <f t="shared" si="87"/>
        <v>0</v>
      </c>
      <c r="V79">
        <f t="shared" si="87"/>
        <v>0</v>
      </c>
      <c r="W79">
        <f t="shared" si="87"/>
        <v>0</v>
      </c>
      <c r="X79">
        <f t="shared" si="87"/>
        <v>0</v>
      </c>
      <c r="Y79">
        <f t="shared" si="87"/>
        <v>0</v>
      </c>
      <c r="Z79">
        <f t="shared" si="87"/>
        <v>3</v>
      </c>
      <c r="AA79">
        <f t="shared" si="87"/>
        <v>3</v>
      </c>
      <c r="AB79">
        <f t="shared" si="87"/>
        <v>3</v>
      </c>
      <c r="AC79">
        <f t="shared" si="88"/>
        <v>3</v>
      </c>
      <c r="AD79">
        <f t="shared" si="88"/>
        <v>3</v>
      </c>
      <c r="AE79">
        <f t="shared" si="88"/>
        <v>3</v>
      </c>
      <c r="AF79">
        <f t="shared" si="88"/>
        <v>3</v>
      </c>
      <c r="AG79">
        <f t="shared" si="88"/>
        <v>3</v>
      </c>
      <c r="AH79">
        <f t="shared" si="88"/>
        <v>3</v>
      </c>
      <c r="AI79">
        <f t="shared" si="88"/>
        <v>3</v>
      </c>
      <c r="AJ79">
        <f t="shared" si="88"/>
        <v>3</v>
      </c>
      <c r="AK79">
        <f t="shared" si="88"/>
        <v>3</v>
      </c>
      <c r="AL79">
        <f t="shared" si="88"/>
        <v>3</v>
      </c>
      <c r="AM79">
        <f t="shared" si="88"/>
        <v>3</v>
      </c>
      <c r="AN79">
        <f t="shared" si="88"/>
        <v>3</v>
      </c>
      <c r="AO79">
        <f t="shared" si="88"/>
        <v>3</v>
      </c>
      <c r="AP79">
        <f t="shared" si="88"/>
        <v>3</v>
      </c>
      <c r="AQ79">
        <f t="shared" si="88"/>
        <v>3</v>
      </c>
      <c r="AR79">
        <f t="shared" si="88"/>
        <v>3</v>
      </c>
      <c r="AS79">
        <f t="shared" si="58"/>
        <v>3</v>
      </c>
      <c r="AT79">
        <f t="shared" si="58"/>
        <v>3</v>
      </c>
      <c r="AU79">
        <f t="shared" si="58"/>
        <v>3</v>
      </c>
      <c r="AV79">
        <f t="shared" si="58"/>
        <v>3</v>
      </c>
      <c r="AW79">
        <f t="shared" si="58"/>
        <v>3</v>
      </c>
      <c r="AX79">
        <f t="shared" si="58"/>
        <v>3</v>
      </c>
      <c r="BB79" s="28">
        <f t="shared" si="77"/>
        <v>1</v>
      </c>
      <c r="BC79" s="28">
        <f t="shared" si="78"/>
        <v>3</v>
      </c>
      <c r="BD79" s="28">
        <f t="shared" si="79"/>
        <v>0</v>
      </c>
      <c r="BE79" s="28">
        <f t="shared" si="80"/>
        <v>0</v>
      </c>
      <c r="BF79" s="28">
        <f t="shared" si="81"/>
        <v>0</v>
      </c>
      <c r="BG79" s="28">
        <f t="shared" si="82"/>
        <v>0</v>
      </c>
      <c r="BH79" s="28">
        <f t="shared" si="83"/>
        <v>0</v>
      </c>
      <c r="BI79" s="28">
        <f t="shared" si="84"/>
        <v>0</v>
      </c>
      <c r="BJ79" s="28">
        <f t="shared" si="85"/>
        <v>0</v>
      </c>
      <c r="BK79" s="28">
        <f t="shared" si="86"/>
        <v>0</v>
      </c>
      <c r="BL79" s="28">
        <f t="shared" si="67"/>
        <v>0</v>
      </c>
      <c r="BM79" s="28">
        <f t="shared" si="68"/>
        <v>0</v>
      </c>
      <c r="BN79">
        <f t="shared" si="59"/>
        <v>0</v>
      </c>
      <c r="BO79">
        <f t="shared" si="59"/>
        <v>0</v>
      </c>
      <c r="BP79">
        <f t="shared" si="59"/>
        <v>0</v>
      </c>
      <c r="BQ79">
        <f t="shared" si="60"/>
        <v>0</v>
      </c>
      <c r="BR79">
        <f t="shared" si="61"/>
        <v>0</v>
      </c>
      <c r="BS79">
        <f t="shared" si="62"/>
        <v>0</v>
      </c>
      <c r="BT79">
        <f t="shared" si="63"/>
        <v>0</v>
      </c>
      <c r="BU79">
        <f t="shared" si="64"/>
        <v>0</v>
      </c>
      <c r="BV79">
        <f t="shared" si="69"/>
        <v>0</v>
      </c>
      <c r="BW79">
        <f t="shared" si="70"/>
        <v>0</v>
      </c>
      <c r="BX79">
        <f t="shared" si="65"/>
        <v>0</v>
      </c>
      <c r="BY79">
        <f t="shared" si="66"/>
        <v>0</v>
      </c>
      <c r="BZ79">
        <f t="shared" si="71"/>
        <v>0</v>
      </c>
      <c r="CA79">
        <f t="shared" si="72"/>
        <v>0</v>
      </c>
      <c r="CB79">
        <f t="shared" si="73"/>
        <v>0</v>
      </c>
      <c r="CC79">
        <f t="shared" si="74"/>
        <v>0</v>
      </c>
      <c r="CD79">
        <f t="shared" si="75"/>
        <v>0</v>
      </c>
      <c r="CE79">
        <f t="shared" si="76"/>
        <v>0</v>
      </c>
    </row>
    <row r="80" spans="1:83" x14ac:dyDescent="0.35">
      <c r="A80">
        <f>Database!A80</f>
        <v>79</v>
      </c>
      <c r="B80" s="20">
        <f>Database!E80</f>
        <v>45759</v>
      </c>
      <c r="C80">
        <f>IF(Database!G80="cansl",0,Database!K80)</f>
        <v>0</v>
      </c>
      <c r="D80">
        <f>Database!D80-Database!C80</f>
        <v>3</v>
      </c>
      <c r="F80">
        <f>Database!L80</f>
        <v>0</v>
      </c>
      <c r="G80" t="str">
        <f>Database!F80</f>
        <v>DK</v>
      </c>
      <c r="K80">
        <f t="shared" si="53"/>
        <v>0</v>
      </c>
      <c r="L80">
        <f t="shared" si="54"/>
        <v>0</v>
      </c>
      <c r="M80">
        <f t="shared" si="87"/>
        <v>0</v>
      </c>
      <c r="N80">
        <f t="shared" si="87"/>
        <v>0</v>
      </c>
      <c r="O80">
        <f t="shared" si="87"/>
        <v>0</v>
      </c>
      <c r="P80">
        <f t="shared" si="87"/>
        <v>0</v>
      </c>
      <c r="Q80">
        <f t="shared" si="87"/>
        <v>0</v>
      </c>
      <c r="R80">
        <f t="shared" si="87"/>
        <v>0</v>
      </c>
      <c r="S80">
        <f t="shared" si="87"/>
        <v>0</v>
      </c>
      <c r="T80">
        <f t="shared" si="87"/>
        <v>0</v>
      </c>
      <c r="U80">
        <f t="shared" si="87"/>
        <v>0</v>
      </c>
      <c r="V80">
        <f t="shared" si="87"/>
        <v>0</v>
      </c>
      <c r="W80">
        <f t="shared" si="87"/>
        <v>0</v>
      </c>
      <c r="X80">
        <f t="shared" si="87"/>
        <v>0</v>
      </c>
      <c r="Y80">
        <f t="shared" si="87"/>
        <v>0</v>
      </c>
      <c r="Z80">
        <f t="shared" si="87"/>
        <v>0</v>
      </c>
      <c r="AA80">
        <f t="shared" si="87"/>
        <v>0</v>
      </c>
      <c r="AB80">
        <f t="shared" si="87"/>
        <v>0</v>
      </c>
      <c r="AC80">
        <f t="shared" si="88"/>
        <v>0</v>
      </c>
      <c r="AD80">
        <f t="shared" si="88"/>
        <v>0</v>
      </c>
      <c r="AE80">
        <f t="shared" si="88"/>
        <v>0</v>
      </c>
      <c r="AF80">
        <f t="shared" si="88"/>
        <v>0</v>
      </c>
      <c r="AG80">
        <f t="shared" si="88"/>
        <v>0</v>
      </c>
      <c r="AH80">
        <f t="shared" si="88"/>
        <v>0</v>
      </c>
      <c r="AI80">
        <f t="shared" si="88"/>
        <v>0</v>
      </c>
      <c r="AJ80">
        <f t="shared" si="88"/>
        <v>0</v>
      </c>
      <c r="AK80">
        <f t="shared" si="88"/>
        <v>0</v>
      </c>
      <c r="AL80">
        <f t="shared" si="88"/>
        <v>0</v>
      </c>
      <c r="AM80">
        <f t="shared" si="88"/>
        <v>0</v>
      </c>
      <c r="AN80">
        <f t="shared" si="88"/>
        <v>0</v>
      </c>
      <c r="AO80">
        <f t="shared" si="88"/>
        <v>0</v>
      </c>
      <c r="AP80">
        <f t="shared" si="88"/>
        <v>0</v>
      </c>
      <c r="AQ80">
        <f t="shared" si="88"/>
        <v>0</v>
      </c>
      <c r="AR80">
        <f t="shared" si="88"/>
        <v>0</v>
      </c>
      <c r="AS80">
        <f t="shared" si="58"/>
        <v>0</v>
      </c>
      <c r="AT80">
        <f t="shared" si="58"/>
        <v>0</v>
      </c>
      <c r="AU80">
        <f t="shared" si="58"/>
        <v>0</v>
      </c>
      <c r="AV80">
        <f t="shared" si="58"/>
        <v>0</v>
      </c>
      <c r="AW80">
        <f t="shared" si="58"/>
        <v>0</v>
      </c>
      <c r="AX80">
        <f t="shared" si="58"/>
        <v>0</v>
      </c>
      <c r="BB80" s="28">
        <f t="shared" si="77"/>
        <v>0</v>
      </c>
      <c r="BC80" s="28">
        <f t="shared" si="78"/>
        <v>3</v>
      </c>
      <c r="BD80" s="28">
        <f t="shared" si="79"/>
        <v>0</v>
      </c>
      <c r="BE80" s="28">
        <f t="shared" si="80"/>
        <v>0</v>
      </c>
      <c r="BF80" s="28">
        <f t="shared" si="81"/>
        <v>0</v>
      </c>
      <c r="BG80" s="28">
        <f t="shared" si="82"/>
        <v>0</v>
      </c>
      <c r="BH80" s="28">
        <f t="shared" si="83"/>
        <v>0</v>
      </c>
      <c r="BI80" s="28">
        <f t="shared" si="84"/>
        <v>0</v>
      </c>
      <c r="BJ80" s="28">
        <f t="shared" si="85"/>
        <v>0</v>
      </c>
      <c r="BK80" s="28">
        <f t="shared" si="86"/>
        <v>0</v>
      </c>
      <c r="BL80" s="28">
        <f t="shared" si="67"/>
        <v>0</v>
      </c>
      <c r="BM80" s="28">
        <f t="shared" si="68"/>
        <v>0</v>
      </c>
      <c r="BN80">
        <f t="shared" si="59"/>
        <v>0</v>
      </c>
      <c r="BO80">
        <f t="shared" si="59"/>
        <v>0</v>
      </c>
      <c r="BP80">
        <f t="shared" si="59"/>
        <v>0</v>
      </c>
      <c r="BQ80">
        <f t="shared" si="60"/>
        <v>0</v>
      </c>
      <c r="BR80">
        <f t="shared" si="61"/>
        <v>0</v>
      </c>
      <c r="BS80">
        <f t="shared" si="62"/>
        <v>0</v>
      </c>
      <c r="BT80">
        <f t="shared" si="63"/>
        <v>0</v>
      </c>
      <c r="BU80">
        <f t="shared" si="64"/>
        <v>0</v>
      </c>
      <c r="BV80">
        <f t="shared" si="69"/>
        <v>0</v>
      </c>
      <c r="BW80">
        <f t="shared" si="70"/>
        <v>0</v>
      </c>
      <c r="BX80">
        <f t="shared" si="65"/>
        <v>0</v>
      </c>
      <c r="BY80">
        <f t="shared" si="66"/>
        <v>0</v>
      </c>
      <c r="BZ80">
        <f t="shared" si="71"/>
        <v>0</v>
      </c>
      <c r="CA80">
        <f t="shared" si="72"/>
        <v>0</v>
      </c>
      <c r="CB80">
        <f t="shared" si="73"/>
        <v>0</v>
      </c>
      <c r="CC80">
        <f t="shared" si="74"/>
        <v>0</v>
      </c>
      <c r="CD80">
        <f t="shared" si="75"/>
        <v>0</v>
      </c>
      <c r="CE80">
        <f t="shared" si="76"/>
        <v>0</v>
      </c>
    </row>
    <row r="81" spans="1:83" x14ac:dyDescent="0.35">
      <c r="A81">
        <f>Database!A81</f>
        <v>80</v>
      </c>
      <c r="B81" s="20">
        <f>Database!E81</f>
        <v>45776</v>
      </c>
      <c r="C81">
        <f>IF(Database!G81="cansl",0,Database!K81)</f>
        <v>0</v>
      </c>
      <c r="D81">
        <f>Database!D81-Database!C81</f>
        <v>3</v>
      </c>
      <c r="F81">
        <f>Database!L81</f>
        <v>0</v>
      </c>
      <c r="G81" t="str">
        <f>Database!F81</f>
        <v>DK</v>
      </c>
      <c r="K81">
        <f t="shared" si="53"/>
        <v>0</v>
      </c>
      <c r="L81">
        <f t="shared" si="54"/>
        <v>0</v>
      </c>
      <c r="M81">
        <f t="shared" si="87"/>
        <v>0</v>
      </c>
      <c r="N81">
        <f t="shared" si="87"/>
        <v>0</v>
      </c>
      <c r="O81">
        <f t="shared" si="87"/>
        <v>0</v>
      </c>
      <c r="P81">
        <f t="shared" si="87"/>
        <v>0</v>
      </c>
      <c r="Q81">
        <f t="shared" si="87"/>
        <v>0</v>
      </c>
      <c r="R81">
        <f t="shared" si="87"/>
        <v>0</v>
      </c>
      <c r="S81">
        <f t="shared" si="87"/>
        <v>0</v>
      </c>
      <c r="T81">
        <f t="shared" si="87"/>
        <v>0</v>
      </c>
      <c r="U81">
        <f t="shared" si="87"/>
        <v>0</v>
      </c>
      <c r="V81">
        <f t="shared" si="87"/>
        <v>0</v>
      </c>
      <c r="W81">
        <f t="shared" si="87"/>
        <v>0</v>
      </c>
      <c r="X81">
        <f t="shared" si="87"/>
        <v>0</v>
      </c>
      <c r="Y81">
        <f t="shared" si="87"/>
        <v>0</v>
      </c>
      <c r="Z81">
        <f t="shared" si="87"/>
        <v>0</v>
      </c>
      <c r="AA81">
        <f t="shared" si="87"/>
        <v>0</v>
      </c>
      <c r="AB81">
        <f t="shared" si="87"/>
        <v>0</v>
      </c>
      <c r="AC81">
        <f t="shared" si="88"/>
        <v>0</v>
      </c>
      <c r="AD81">
        <f t="shared" si="88"/>
        <v>0</v>
      </c>
      <c r="AE81">
        <f t="shared" si="88"/>
        <v>0</v>
      </c>
      <c r="AF81">
        <f t="shared" si="88"/>
        <v>0</v>
      </c>
      <c r="AG81">
        <f t="shared" si="88"/>
        <v>0</v>
      </c>
      <c r="AH81">
        <f t="shared" si="88"/>
        <v>0</v>
      </c>
      <c r="AI81">
        <f t="shared" si="88"/>
        <v>0</v>
      </c>
      <c r="AJ81">
        <f t="shared" si="88"/>
        <v>0</v>
      </c>
      <c r="AK81">
        <f t="shared" si="88"/>
        <v>0</v>
      </c>
      <c r="AL81">
        <f t="shared" si="88"/>
        <v>0</v>
      </c>
      <c r="AM81">
        <f t="shared" si="88"/>
        <v>0</v>
      </c>
      <c r="AN81">
        <f t="shared" si="88"/>
        <v>0</v>
      </c>
      <c r="AO81">
        <f t="shared" si="88"/>
        <v>0</v>
      </c>
      <c r="AP81">
        <f t="shared" si="88"/>
        <v>0</v>
      </c>
      <c r="AQ81">
        <f t="shared" si="88"/>
        <v>0</v>
      </c>
      <c r="AR81">
        <f t="shared" si="88"/>
        <v>0</v>
      </c>
      <c r="AS81">
        <f t="shared" si="58"/>
        <v>0</v>
      </c>
      <c r="AT81">
        <f t="shared" si="58"/>
        <v>0</v>
      </c>
      <c r="AU81">
        <f t="shared" si="58"/>
        <v>0</v>
      </c>
      <c r="AV81">
        <f t="shared" si="58"/>
        <v>0</v>
      </c>
      <c r="AW81">
        <f t="shared" si="58"/>
        <v>0</v>
      </c>
      <c r="AX81">
        <f t="shared" si="58"/>
        <v>0</v>
      </c>
      <c r="BB81" s="28">
        <f t="shared" si="77"/>
        <v>0</v>
      </c>
      <c r="BC81" s="28">
        <f t="shared" si="78"/>
        <v>3</v>
      </c>
      <c r="BD81" s="28">
        <f t="shared" si="79"/>
        <v>0</v>
      </c>
      <c r="BE81" s="28">
        <f t="shared" si="80"/>
        <v>0</v>
      </c>
      <c r="BF81" s="28">
        <f t="shared" si="81"/>
        <v>0</v>
      </c>
      <c r="BG81" s="28">
        <f t="shared" si="82"/>
        <v>0</v>
      </c>
      <c r="BH81" s="28">
        <f t="shared" si="83"/>
        <v>0</v>
      </c>
      <c r="BI81" s="28">
        <f t="shared" si="84"/>
        <v>0</v>
      </c>
      <c r="BJ81" s="28">
        <f t="shared" si="85"/>
        <v>0</v>
      </c>
      <c r="BK81" s="28">
        <f t="shared" si="86"/>
        <v>0</v>
      </c>
      <c r="BL81" s="28">
        <f t="shared" si="67"/>
        <v>0</v>
      </c>
      <c r="BM81" s="28">
        <f t="shared" si="68"/>
        <v>0</v>
      </c>
      <c r="BN81">
        <f t="shared" si="59"/>
        <v>0</v>
      </c>
      <c r="BO81">
        <f t="shared" si="59"/>
        <v>0</v>
      </c>
      <c r="BP81">
        <f t="shared" si="59"/>
        <v>0</v>
      </c>
      <c r="BQ81">
        <f t="shared" si="60"/>
        <v>0</v>
      </c>
      <c r="BR81">
        <f t="shared" si="61"/>
        <v>0</v>
      </c>
      <c r="BS81">
        <f t="shared" si="62"/>
        <v>0</v>
      </c>
      <c r="BT81">
        <f t="shared" si="63"/>
        <v>0</v>
      </c>
      <c r="BU81">
        <f t="shared" si="64"/>
        <v>0</v>
      </c>
      <c r="BV81">
        <f t="shared" si="69"/>
        <v>0</v>
      </c>
      <c r="BW81">
        <f t="shared" si="70"/>
        <v>0</v>
      </c>
      <c r="BX81">
        <f t="shared" si="65"/>
        <v>0</v>
      </c>
      <c r="BY81">
        <f t="shared" si="66"/>
        <v>0</v>
      </c>
      <c r="BZ81">
        <f t="shared" si="71"/>
        <v>0</v>
      </c>
      <c r="CA81">
        <f t="shared" si="72"/>
        <v>0</v>
      </c>
      <c r="CB81">
        <f t="shared" si="73"/>
        <v>0</v>
      </c>
      <c r="CC81">
        <f t="shared" si="74"/>
        <v>0</v>
      </c>
      <c r="CD81">
        <f t="shared" si="75"/>
        <v>0</v>
      </c>
      <c r="CE81">
        <f t="shared" si="76"/>
        <v>0</v>
      </c>
    </row>
    <row r="82" spans="1:83" x14ac:dyDescent="0.35">
      <c r="A82">
        <f>Database!A82</f>
        <v>81</v>
      </c>
      <c r="B82" s="20">
        <f>Database!E82</f>
        <v>45759</v>
      </c>
      <c r="C82">
        <f>IF(Database!G82="cansl",0,Database!K82)</f>
        <v>1</v>
      </c>
      <c r="D82">
        <f>Database!D82-Database!C82</f>
        <v>3</v>
      </c>
      <c r="F82">
        <f>Database!L82</f>
        <v>2</v>
      </c>
      <c r="G82" t="str">
        <f>Database!F82</f>
        <v>PL</v>
      </c>
      <c r="K82">
        <f t="shared" si="53"/>
        <v>0</v>
      </c>
      <c r="L82">
        <f t="shared" si="54"/>
        <v>0</v>
      </c>
      <c r="M82">
        <f t="shared" si="87"/>
        <v>0</v>
      </c>
      <c r="N82">
        <f t="shared" si="87"/>
        <v>0</v>
      </c>
      <c r="O82">
        <f t="shared" si="87"/>
        <v>0</v>
      </c>
      <c r="P82">
        <f t="shared" si="87"/>
        <v>0</v>
      </c>
      <c r="Q82">
        <f t="shared" si="87"/>
        <v>0</v>
      </c>
      <c r="R82">
        <f t="shared" si="87"/>
        <v>0</v>
      </c>
      <c r="S82">
        <f t="shared" si="87"/>
        <v>0</v>
      </c>
      <c r="T82">
        <f t="shared" si="87"/>
        <v>0</v>
      </c>
      <c r="U82">
        <f t="shared" si="87"/>
        <v>0</v>
      </c>
      <c r="V82">
        <f t="shared" si="87"/>
        <v>0</v>
      </c>
      <c r="W82">
        <f t="shared" si="87"/>
        <v>0</v>
      </c>
      <c r="X82">
        <f t="shared" si="87"/>
        <v>0</v>
      </c>
      <c r="Y82">
        <f t="shared" si="87"/>
        <v>0</v>
      </c>
      <c r="Z82">
        <f t="shared" si="87"/>
        <v>3</v>
      </c>
      <c r="AA82">
        <f t="shared" si="87"/>
        <v>3</v>
      </c>
      <c r="AB82">
        <f t="shared" si="87"/>
        <v>3</v>
      </c>
      <c r="AC82">
        <f t="shared" si="88"/>
        <v>3</v>
      </c>
      <c r="AD82">
        <f t="shared" si="88"/>
        <v>3</v>
      </c>
      <c r="AE82">
        <f t="shared" si="88"/>
        <v>3</v>
      </c>
      <c r="AF82">
        <f t="shared" si="88"/>
        <v>3</v>
      </c>
      <c r="AG82">
        <f t="shared" si="88"/>
        <v>3</v>
      </c>
      <c r="AH82">
        <f t="shared" si="88"/>
        <v>3</v>
      </c>
      <c r="AI82">
        <f t="shared" si="88"/>
        <v>3</v>
      </c>
      <c r="AJ82">
        <f t="shared" si="88"/>
        <v>3</v>
      </c>
      <c r="AK82">
        <f t="shared" si="88"/>
        <v>3</v>
      </c>
      <c r="AL82">
        <f t="shared" si="88"/>
        <v>3</v>
      </c>
      <c r="AM82">
        <f t="shared" si="88"/>
        <v>3</v>
      </c>
      <c r="AN82">
        <f t="shared" si="88"/>
        <v>3</v>
      </c>
      <c r="AO82">
        <f t="shared" si="88"/>
        <v>3</v>
      </c>
      <c r="AP82">
        <f t="shared" si="88"/>
        <v>3</v>
      </c>
      <c r="AQ82">
        <f t="shared" si="88"/>
        <v>3</v>
      </c>
      <c r="AR82">
        <f t="shared" si="88"/>
        <v>3</v>
      </c>
      <c r="AS82">
        <f t="shared" si="58"/>
        <v>3</v>
      </c>
      <c r="AT82">
        <f t="shared" si="58"/>
        <v>3</v>
      </c>
      <c r="AU82">
        <f t="shared" si="58"/>
        <v>3</v>
      </c>
      <c r="AV82">
        <f t="shared" si="58"/>
        <v>3</v>
      </c>
      <c r="AW82">
        <f t="shared" si="58"/>
        <v>3</v>
      </c>
      <c r="AX82">
        <f t="shared" si="58"/>
        <v>3</v>
      </c>
      <c r="BB82" s="28">
        <f t="shared" si="77"/>
        <v>0</v>
      </c>
      <c r="BC82" s="28">
        <f t="shared" si="78"/>
        <v>0</v>
      </c>
      <c r="BD82" s="28">
        <f t="shared" si="79"/>
        <v>0</v>
      </c>
      <c r="BE82" s="28">
        <f t="shared" si="80"/>
        <v>0</v>
      </c>
      <c r="BF82" s="28">
        <f t="shared" si="81"/>
        <v>0</v>
      </c>
      <c r="BG82" s="28">
        <f t="shared" si="82"/>
        <v>0</v>
      </c>
      <c r="BH82" s="28">
        <f t="shared" si="83"/>
        <v>0</v>
      </c>
      <c r="BI82" s="28">
        <f t="shared" si="84"/>
        <v>0</v>
      </c>
      <c r="BJ82" s="28">
        <f t="shared" si="85"/>
        <v>0</v>
      </c>
      <c r="BK82" s="28">
        <f t="shared" si="86"/>
        <v>0</v>
      </c>
      <c r="BL82" s="28">
        <f t="shared" si="67"/>
        <v>2</v>
      </c>
      <c r="BM82" s="28">
        <f t="shared" si="68"/>
        <v>2</v>
      </c>
      <c r="BN82">
        <f t="shared" ref="BN82:BP101" si="89">IF(AND($D82&gt;0,$G82=BN$1),$F82,0)</f>
        <v>2</v>
      </c>
      <c r="BO82">
        <f t="shared" si="89"/>
        <v>2</v>
      </c>
      <c r="BP82">
        <f t="shared" si="89"/>
        <v>0</v>
      </c>
      <c r="BQ82">
        <f t="shared" si="60"/>
        <v>0</v>
      </c>
      <c r="BR82">
        <f t="shared" si="61"/>
        <v>0</v>
      </c>
      <c r="BS82">
        <f t="shared" si="62"/>
        <v>0</v>
      </c>
      <c r="BT82">
        <f t="shared" si="63"/>
        <v>0</v>
      </c>
      <c r="BU82">
        <f t="shared" si="64"/>
        <v>0</v>
      </c>
      <c r="BV82">
        <f t="shared" si="69"/>
        <v>0</v>
      </c>
      <c r="BW82">
        <f t="shared" si="70"/>
        <v>0</v>
      </c>
      <c r="BX82">
        <f t="shared" si="65"/>
        <v>0</v>
      </c>
      <c r="BY82">
        <f t="shared" si="66"/>
        <v>0</v>
      </c>
      <c r="BZ82">
        <f t="shared" si="71"/>
        <v>0</v>
      </c>
      <c r="CA82">
        <f t="shared" si="72"/>
        <v>0</v>
      </c>
      <c r="CB82">
        <f t="shared" si="73"/>
        <v>0</v>
      </c>
      <c r="CC82">
        <f t="shared" si="74"/>
        <v>0</v>
      </c>
      <c r="CD82">
        <f t="shared" si="75"/>
        <v>0</v>
      </c>
      <c r="CE82">
        <f t="shared" si="76"/>
        <v>0</v>
      </c>
    </row>
    <row r="83" spans="1:83" x14ac:dyDescent="0.35">
      <c r="A83">
        <f>Database!A83</f>
        <v>82</v>
      </c>
      <c r="B83" s="20">
        <f>Database!E83</f>
        <v>45761</v>
      </c>
      <c r="C83">
        <f>IF(Database!G83="cansl",0,Database!K83)</f>
        <v>1</v>
      </c>
      <c r="D83">
        <f>Database!D83-Database!C83</f>
        <v>5</v>
      </c>
      <c r="F83">
        <f>Database!L83</f>
        <v>2</v>
      </c>
      <c r="G83" t="str">
        <f>Database!F83</f>
        <v>DK</v>
      </c>
      <c r="K83">
        <f t="shared" si="53"/>
        <v>0</v>
      </c>
      <c r="L83">
        <f t="shared" si="54"/>
        <v>0</v>
      </c>
      <c r="M83">
        <f t="shared" si="87"/>
        <v>0</v>
      </c>
      <c r="N83">
        <f t="shared" si="87"/>
        <v>0</v>
      </c>
      <c r="O83">
        <f t="shared" si="87"/>
        <v>0</v>
      </c>
      <c r="P83">
        <f t="shared" si="87"/>
        <v>0</v>
      </c>
      <c r="Q83">
        <f t="shared" si="87"/>
        <v>0</v>
      </c>
      <c r="R83">
        <f t="shared" si="87"/>
        <v>0</v>
      </c>
      <c r="S83">
        <f t="shared" si="87"/>
        <v>0</v>
      </c>
      <c r="T83">
        <f t="shared" si="87"/>
        <v>0</v>
      </c>
      <c r="U83">
        <f t="shared" si="87"/>
        <v>0</v>
      </c>
      <c r="V83">
        <f t="shared" si="87"/>
        <v>0</v>
      </c>
      <c r="W83">
        <f t="shared" si="87"/>
        <v>0</v>
      </c>
      <c r="X83">
        <f t="shared" si="87"/>
        <v>0</v>
      </c>
      <c r="Y83">
        <f t="shared" si="87"/>
        <v>0</v>
      </c>
      <c r="Z83">
        <f t="shared" si="87"/>
        <v>0</v>
      </c>
      <c r="AA83">
        <f t="shared" si="87"/>
        <v>5</v>
      </c>
      <c r="AB83">
        <f t="shared" si="87"/>
        <v>5</v>
      </c>
      <c r="AC83">
        <f t="shared" si="88"/>
        <v>5</v>
      </c>
      <c r="AD83">
        <f t="shared" si="88"/>
        <v>5</v>
      </c>
      <c r="AE83">
        <f t="shared" si="88"/>
        <v>5</v>
      </c>
      <c r="AF83">
        <f t="shared" si="88"/>
        <v>5</v>
      </c>
      <c r="AG83">
        <f t="shared" si="88"/>
        <v>5</v>
      </c>
      <c r="AH83">
        <f t="shared" si="88"/>
        <v>5</v>
      </c>
      <c r="AI83">
        <f t="shared" si="88"/>
        <v>5</v>
      </c>
      <c r="AJ83">
        <f t="shared" si="88"/>
        <v>5</v>
      </c>
      <c r="AK83">
        <f t="shared" si="88"/>
        <v>5</v>
      </c>
      <c r="AL83">
        <f t="shared" si="88"/>
        <v>5</v>
      </c>
      <c r="AM83">
        <f t="shared" si="88"/>
        <v>5</v>
      </c>
      <c r="AN83">
        <f t="shared" si="88"/>
        <v>5</v>
      </c>
      <c r="AO83">
        <f t="shared" si="88"/>
        <v>5</v>
      </c>
      <c r="AP83">
        <f t="shared" si="88"/>
        <v>5</v>
      </c>
      <c r="AQ83">
        <f t="shared" si="88"/>
        <v>5</v>
      </c>
      <c r="AR83">
        <f t="shared" si="88"/>
        <v>5</v>
      </c>
      <c r="AS83">
        <f t="shared" si="58"/>
        <v>5</v>
      </c>
      <c r="AT83">
        <f t="shared" si="58"/>
        <v>5</v>
      </c>
      <c r="AU83">
        <f t="shared" si="58"/>
        <v>5</v>
      </c>
      <c r="AV83">
        <f t="shared" si="58"/>
        <v>5</v>
      </c>
      <c r="AW83">
        <f t="shared" si="58"/>
        <v>5</v>
      </c>
      <c r="AX83">
        <f t="shared" si="58"/>
        <v>5</v>
      </c>
      <c r="BB83" s="28">
        <f t="shared" si="77"/>
        <v>2</v>
      </c>
      <c r="BC83" s="28">
        <f t="shared" si="78"/>
        <v>5</v>
      </c>
      <c r="BD83" s="28">
        <f t="shared" si="79"/>
        <v>0</v>
      </c>
      <c r="BE83" s="28">
        <f t="shared" si="80"/>
        <v>0</v>
      </c>
      <c r="BF83" s="28">
        <f t="shared" si="81"/>
        <v>0</v>
      </c>
      <c r="BG83" s="28">
        <f t="shared" si="82"/>
        <v>0</v>
      </c>
      <c r="BH83" s="28">
        <f t="shared" si="83"/>
        <v>0</v>
      </c>
      <c r="BI83" s="28">
        <f t="shared" si="84"/>
        <v>0</v>
      </c>
      <c r="BJ83" s="28">
        <f t="shared" si="85"/>
        <v>0</v>
      </c>
      <c r="BK83" s="28">
        <f t="shared" si="86"/>
        <v>0</v>
      </c>
      <c r="BL83" s="28">
        <f t="shared" si="67"/>
        <v>0</v>
      </c>
      <c r="BM83" s="28">
        <f t="shared" si="68"/>
        <v>0</v>
      </c>
      <c r="BN83">
        <f t="shared" si="89"/>
        <v>0</v>
      </c>
      <c r="BO83">
        <f t="shared" si="89"/>
        <v>0</v>
      </c>
      <c r="BP83">
        <f t="shared" si="89"/>
        <v>0</v>
      </c>
      <c r="BQ83">
        <f t="shared" si="60"/>
        <v>0</v>
      </c>
      <c r="BR83">
        <f t="shared" si="61"/>
        <v>0</v>
      </c>
      <c r="BS83">
        <f t="shared" si="62"/>
        <v>0</v>
      </c>
      <c r="BT83">
        <f t="shared" si="63"/>
        <v>0</v>
      </c>
      <c r="BU83">
        <f t="shared" si="64"/>
        <v>0</v>
      </c>
      <c r="BV83">
        <f t="shared" si="69"/>
        <v>0</v>
      </c>
      <c r="BW83">
        <f t="shared" si="70"/>
        <v>0</v>
      </c>
      <c r="BX83">
        <f t="shared" si="65"/>
        <v>0</v>
      </c>
      <c r="BY83">
        <f t="shared" si="66"/>
        <v>0</v>
      </c>
      <c r="BZ83">
        <f t="shared" si="71"/>
        <v>0</v>
      </c>
      <c r="CA83">
        <f t="shared" si="72"/>
        <v>0</v>
      </c>
      <c r="CB83">
        <f t="shared" si="73"/>
        <v>0</v>
      </c>
      <c r="CC83">
        <f t="shared" si="74"/>
        <v>0</v>
      </c>
      <c r="CD83">
        <f t="shared" si="75"/>
        <v>0</v>
      </c>
      <c r="CE83">
        <f t="shared" si="76"/>
        <v>0</v>
      </c>
    </row>
    <row r="84" spans="1:83" x14ac:dyDescent="0.35">
      <c r="A84">
        <f>Database!A84</f>
        <v>83</v>
      </c>
      <c r="B84" s="20">
        <f>Database!E84</f>
        <v>45761</v>
      </c>
      <c r="C84">
        <f>IF(Database!G84="cansl",0,Database!K84)</f>
        <v>0</v>
      </c>
      <c r="D84">
        <f>Database!D84-Database!C84</f>
        <v>4</v>
      </c>
      <c r="F84">
        <f>Database!L84</f>
        <v>0</v>
      </c>
      <c r="G84" t="str">
        <f>Database!F84</f>
        <v>D</v>
      </c>
      <c r="K84">
        <f t="shared" si="53"/>
        <v>0</v>
      </c>
      <c r="L84">
        <f t="shared" si="54"/>
        <v>0</v>
      </c>
      <c r="M84">
        <f t="shared" si="87"/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T84">
        <f t="shared" si="87"/>
        <v>0</v>
      </c>
      <c r="U84">
        <f t="shared" si="87"/>
        <v>0</v>
      </c>
      <c r="V84">
        <f t="shared" si="87"/>
        <v>0</v>
      </c>
      <c r="W84">
        <f t="shared" si="87"/>
        <v>0</v>
      </c>
      <c r="X84">
        <f t="shared" si="87"/>
        <v>0</v>
      </c>
      <c r="Y84">
        <f t="shared" si="87"/>
        <v>0</v>
      </c>
      <c r="Z84">
        <f t="shared" si="87"/>
        <v>0</v>
      </c>
      <c r="AA84">
        <f t="shared" si="87"/>
        <v>0</v>
      </c>
      <c r="AB84">
        <f t="shared" si="87"/>
        <v>0</v>
      </c>
      <c r="AC84">
        <f t="shared" si="88"/>
        <v>0</v>
      </c>
      <c r="AD84">
        <f t="shared" si="88"/>
        <v>0</v>
      </c>
      <c r="AE84">
        <f t="shared" si="88"/>
        <v>0</v>
      </c>
      <c r="AF84">
        <f t="shared" si="88"/>
        <v>0</v>
      </c>
      <c r="AG84">
        <f t="shared" si="88"/>
        <v>0</v>
      </c>
      <c r="AH84">
        <f t="shared" si="88"/>
        <v>0</v>
      </c>
      <c r="AI84">
        <f t="shared" si="88"/>
        <v>0</v>
      </c>
      <c r="AJ84">
        <f t="shared" si="88"/>
        <v>0</v>
      </c>
      <c r="AK84">
        <f t="shared" si="88"/>
        <v>0</v>
      </c>
      <c r="AL84">
        <f t="shared" si="88"/>
        <v>0</v>
      </c>
      <c r="AM84">
        <f t="shared" si="88"/>
        <v>0</v>
      </c>
      <c r="AN84">
        <f t="shared" si="88"/>
        <v>0</v>
      </c>
      <c r="AO84">
        <f t="shared" si="88"/>
        <v>0</v>
      </c>
      <c r="AP84">
        <f t="shared" si="88"/>
        <v>0</v>
      </c>
      <c r="AQ84">
        <f t="shared" si="88"/>
        <v>0</v>
      </c>
      <c r="AR84">
        <f t="shared" si="88"/>
        <v>0</v>
      </c>
      <c r="AS84">
        <f t="shared" si="58"/>
        <v>0</v>
      </c>
      <c r="AT84">
        <f t="shared" si="58"/>
        <v>0</v>
      </c>
      <c r="AU84">
        <f t="shared" si="58"/>
        <v>0</v>
      </c>
      <c r="AV84">
        <f t="shared" si="58"/>
        <v>0</v>
      </c>
      <c r="AW84">
        <f t="shared" si="58"/>
        <v>0</v>
      </c>
      <c r="AX84">
        <f t="shared" si="58"/>
        <v>0</v>
      </c>
      <c r="BB84" s="28">
        <f t="shared" si="77"/>
        <v>0</v>
      </c>
      <c r="BC84" s="28">
        <f t="shared" si="78"/>
        <v>0</v>
      </c>
      <c r="BD84" s="28">
        <f t="shared" si="79"/>
        <v>0</v>
      </c>
      <c r="BE84" s="28">
        <f t="shared" si="80"/>
        <v>0</v>
      </c>
      <c r="BF84" s="28">
        <f t="shared" si="81"/>
        <v>0</v>
      </c>
      <c r="BG84" s="28">
        <f t="shared" si="82"/>
        <v>0</v>
      </c>
      <c r="BH84" s="28">
        <f t="shared" si="83"/>
        <v>0</v>
      </c>
      <c r="BI84" s="28">
        <f t="shared" si="84"/>
        <v>4</v>
      </c>
      <c r="BJ84" s="28">
        <f t="shared" si="85"/>
        <v>0</v>
      </c>
      <c r="BK84" s="28">
        <f t="shared" si="86"/>
        <v>0</v>
      </c>
      <c r="BL84" s="28">
        <f t="shared" si="67"/>
        <v>0</v>
      </c>
      <c r="BM84" s="28">
        <f t="shared" si="68"/>
        <v>0</v>
      </c>
      <c r="BN84">
        <f t="shared" si="89"/>
        <v>0</v>
      </c>
      <c r="BO84">
        <f t="shared" si="89"/>
        <v>0</v>
      </c>
      <c r="BP84">
        <f t="shared" si="89"/>
        <v>0</v>
      </c>
      <c r="BQ84">
        <f t="shared" si="60"/>
        <v>0</v>
      </c>
      <c r="BR84">
        <f t="shared" si="61"/>
        <v>0</v>
      </c>
      <c r="BS84">
        <f t="shared" si="62"/>
        <v>0</v>
      </c>
      <c r="BT84">
        <f t="shared" si="63"/>
        <v>0</v>
      </c>
      <c r="BU84">
        <f t="shared" si="64"/>
        <v>0</v>
      </c>
      <c r="BV84">
        <f t="shared" si="69"/>
        <v>0</v>
      </c>
      <c r="BW84">
        <f t="shared" si="70"/>
        <v>0</v>
      </c>
      <c r="BX84">
        <f t="shared" si="65"/>
        <v>0</v>
      </c>
      <c r="BY84">
        <f t="shared" si="66"/>
        <v>0</v>
      </c>
      <c r="BZ84">
        <f t="shared" si="71"/>
        <v>0</v>
      </c>
      <c r="CA84">
        <f t="shared" si="72"/>
        <v>0</v>
      </c>
      <c r="CB84">
        <f t="shared" si="73"/>
        <v>0</v>
      </c>
      <c r="CC84">
        <f t="shared" si="74"/>
        <v>0</v>
      </c>
      <c r="CD84">
        <f t="shared" si="75"/>
        <v>0</v>
      </c>
      <c r="CE84">
        <f t="shared" si="76"/>
        <v>0</v>
      </c>
    </row>
    <row r="85" spans="1:83" x14ac:dyDescent="0.35">
      <c r="A85">
        <f>Database!A85</f>
        <v>84</v>
      </c>
      <c r="B85" s="20">
        <f>Database!E85</f>
        <v>45764</v>
      </c>
      <c r="C85">
        <f>IF(Database!G85="cansl",0,Database!K85)</f>
        <v>0</v>
      </c>
      <c r="D85">
        <f>Database!D85-Database!C85</f>
        <v>3</v>
      </c>
      <c r="F85">
        <f>Database!L85</f>
        <v>0</v>
      </c>
      <c r="G85" t="str">
        <f>Database!F85</f>
        <v>D</v>
      </c>
      <c r="K85">
        <f t="shared" si="53"/>
        <v>0</v>
      </c>
      <c r="L85">
        <f t="shared" si="54"/>
        <v>0</v>
      </c>
      <c r="M85">
        <f t="shared" si="87"/>
        <v>0</v>
      </c>
      <c r="N85">
        <f t="shared" si="87"/>
        <v>0</v>
      </c>
      <c r="O85">
        <f t="shared" si="87"/>
        <v>0</v>
      </c>
      <c r="P85">
        <f t="shared" si="87"/>
        <v>0</v>
      </c>
      <c r="Q85">
        <f t="shared" si="87"/>
        <v>0</v>
      </c>
      <c r="R85">
        <f t="shared" si="87"/>
        <v>0</v>
      </c>
      <c r="S85">
        <f t="shared" si="87"/>
        <v>0</v>
      </c>
      <c r="T85">
        <f t="shared" si="87"/>
        <v>0</v>
      </c>
      <c r="U85">
        <f t="shared" si="87"/>
        <v>0</v>
      </c>
      <c r="V85">
        <f t="shared" si="87"/>
        <v>0</v>
      </c>
      <c r="W85">
        <f t="shared" si="87"/>
        <v>0</v>
      </c>
      <c r="X85">
        <f t="shared" si="87"/>
        <v>0</v>
      </c>
      <c r="Y85">
        <f t="shared" si="87"/>
        <v>0</v>
      </c>
      <c r="Z85">
        <f t="shared" si="87"/>
        <v>0</v>
      </c>
      <c r="AA85">
        <f t="shared" si="87"/>
        <v>0</v>
      </c>
      <c r="AB85">
        <f t="shared" si="87"/>
        <v>0</v>
      </c>
      <c r="AC85">
        <f t="shared" si="88"/>
        <v>0</v>
      </c>
      <c r="AD85">
        <f t="shared" si="88"/>
        <v>0</v>
      </c>
      <c r="AE85">
        <f t="shared" si="88"/>
        <v>0</v>
      </c>
      <c r="AF85">
        <f t="shared" si="88"/>
        <v>0</v>
      </c>
      <c r="AG85">
        <f t="shared" si="88"/>
        <v>0</v>
      </c>
      <c r="AH85">
        <f t="shared" si="88"/>
        <v>0</v>
      </c>
      <c r="AI85">
        <f t="shared" si="88"/>
        <v>0</v>
      </c>
      <c r="AJ85">
        <f t="shared" si="88"/>
        <v>0</v>
      </c>
      <c r="AK85">
        <f t="shared" si="88"/>
        <v>0</v>
      </c>
      <c r="AL85">
        <f t="shared" si="88"/>
        <v>0</v>
      </c>
      <c r="AM85">
        <f t="shared" si="88"/>
        <v>0</v>
      </c>
      <c r="AN85">
        <f t="shared" si="88"/>
        <v>0</v>
      </c>
      <c r="AO85">
        <f t="shared" si="88"/>
        <v>0</v>
      </c>
      <c r="AP85">
        <f t="shared" si="88"/>
        <v>0</v>
      </c>
      <c r="AQ85">
        <f t="shared" si="88"/>
        <v>0</v>
      </c>
      <c r="AR85">
        <f t="shared" si="88"/>
        <v>0</v>
      </c>
      <c r="AS85">
        <f t="shared" si="58"/>
        <v>0</v>
      </c>
      <c r="AT85">
        <f t="shared" si="58"/>
        <v>0</v>
      </c>
      <c r="AU85">
        <f t="shared" si="58"/>
        <v>0</v>
      </c>
      <c r="AV85">
        <f t="shared" si="58"/>
        <v>0</v>
      </c>
      <c r="AW85">
        <f t="shared" si="58"/>
        <v>0</v>
      </c>
      <c r="AX85">
        <f t="shared" si="58"/>
        <v>0</v>
      </c>
      <c r="BB85" s="28">
        <f t="shared" si="77"/>
        <v>0</v>
      </c>
      <c r="BC85" s="28">
        <f t="shared" si="78"/>
        <v>0</v>
      </c>
      <c r="BD85" s="28">
        <f t="shared" si="79"/>
        <v>0</v>
      </c>
      <c r="BE85" s="28">
        <f t="shared" si="80"/>
        <v>0</v>
      </c>
      <c r="BF85" s="28">
        <f t="shared" si="81"/>
        <v>0</v>
      </c>
      <c r="BG85" s="28">
        <f t="shared" si="82"/>
        <v>0</v>
      </c>
      <c r="BH85" s="28">
        <f t="shared" si="83"/>
        <v>0</v>
      </c>
      <c r="BI85" s="28">
        <f t="shared" si="84"/>
        <v>3</v>
      </c>
      <c r="BJ85" s="28">
        <f t="shared" si="85"/>
        <v>0</v>
      </c>
      <c r="BK85" s="28">
        <f t="shared" si="86"/>
        <v>0</v>
      </c>
      <c r="BL85" s="28">
        <f t="shared" si="67"/>
        <v>0</v>
      </c>
      <c r="BM85" s="28">
        <f t="shared" si="68"/>
        <v>0</v>
      </c>
      <c r="BN85">
        <f t="shared" si="89"/>
        <v>0</v>
      </c>
      <c r="BO85">
        <f t="shared" si="89"/>
        <v>0</v>
      </c>
      <c r="BP85">
        <f t="shared" si="89"/>
        <v>0</v>
      </c>
      <c r="BQ85">
        <f t="shared" si="60"/>
        <v>0</v>
      </c>
      <c r="BR85">
        <f t="shared" si="61"/>
        <v>0</v>
      </c>
      <c r="BS85">
        <f t="shared" si="62"/>
        <v>0</v>
      </c>
      <c r="BT85">
        <f t="shared" si="63"/>
        <v>0</v>
      </c>
      <c r="BU85">
        <f t="shared" si="64"/>
        <v>0</v>
      </c>
      <c r="BV85">
        <f t="shared" si="69"/>
        <v>0</v>
      </c>
      <c r="BW85">
        <f t="shared" si="70"/>
        <v>0</v>
      </c>
      <c r="BX85">
        <f t="shared" si="65"/>
        <v>0</v>
      </c>
      <c r="BY85">
        <f t="shared" si="66"/>
        <v>0</v>
      </c>
      <c r="BZ85">
        <f t="shared" si="71"/>
        <v>0</v>
      </c>
      <c r="CA85">
        <f t="shared" si="72"/>
        <v>0</v>
      </c>
      <c r="CB85">
        <f t="shared" si="73"/>
        <v>0</v>
      </c>
      <c r="CC85">
        <f t="shared" si="74"/>
        <v>0</v>
      </c>
      <c r="CD85">
        <f t="shared" si="75"/>
        <v>0</v>
      </c>
      <c r="CE85">
        <f t="shared" si="76"/>
        <v>0</v>
      </c>
    </row>
    <row r="86" spans="1:83" x14ac:dyDescent="0.35">
      <c r="A86">
        <f>Database!A86</f>
        <v>85</v>
      </c>
      <c r="B86" s="20">
        <f>Database!E86</f>
        <v>45766</v>
      </c>
      <c r="C86">
        <f>IF(Database!G86="cansl",0,Database!K86)</f>
        <v>0</v>
      </c>
      <c r="D86">
        <f>Database!D86-Database!C86</f>
        <v>2</v>
      </c>
      <c r="F86">
        <f>Database!L86</f>
        <v>0</v>
      </c>
      <c r="G86" t="str">
        <f>Database!F86</f>
        <v>F</v>
      </c>
      <c r="K86">
        <f t="shared" si="53"/>
        <v>0</v>
      </c>
      <c r="L86">
        <f t="shared" si="54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87"/>
        <v>0</v>
      </c>
      <c r="S86">
        <f t="shared" si="87"/>
        <v>0</v>
      </c>
      <c r="T86">
        <f t="shared" si="87"/>
        <v>0</v>
      </c>
      <c r="U86">
        <f t="shared" si="87"/>
        <v>0</v>
      </c>
      <c r="V86">
        <f t="shared" si="87"/>
        <v>0</v>
      </c>
      <c r="W86">
        <f t="shared" si="87"/>
        <v>0</v>
      </c>
      <c r="X86">
        <f t="shared" si="87"/>
        <v>0</v>
      </c>
      <c r="Y86">
        <f t="shared" si="87"/>
        <v>0</v>
      </c>
      <c r="Z86">
        <f t="shared" si="87"/>
        <v>0</v>
      </c>
      <c r="AA86">
        <f t="shared" si="87"/>
        <v>0</v>
      </c>
      <c r="AB86">
        <f t="shared" si="87"/>
        <v>0</v>
      </c>
      <c r="AC86">
        <f t="shared" si="88"/>
        <v>0</v>
      </c>
      <c r="AD86">
        <f t="shared" si="88"/>
        <v>0</v>
      </c>
      <c r="AE86">
        <f t="shared" si="88"/>
        <v>0</v>
      </c>
      <c r="AF86">
        <f t="shared" si="88"/>
        <v>0</v>
      </c>
      <c r="AG86">
        <f t="shared" si="88"/>
        <v>0</v>
      </c>
      <c r="AH86">
        <f t="shared" si="88"/>
        <v>0</v>
      </c>
      <c r="AI86">
        <f t="shared" si="88"/>
        <v>0</v>
      </c>
      <c r="AJ86">
        <f t="shared" si="88"/>
        <v>0</v>
      </c>
      <c r="AK86">
        <f t="shared" si="88"/>
        <v>0</v>
      </c>
      <c r="AL86">
        <f t="shared" si="88"/>
        <v>0</v>
      </c>
      <c r="AM86">
        <f t="shared" si="88"/>
        <v>0</v>
      </c>
      <c r="AN86">
        <f t="shared" si="88"/>
        <v>0</v>
      </c>
      <c r="AO86">
        <f t="shared" si="88"/>
        <v>0</v>
      </c>
      <c r="AP86">
        <f t="shared" si="88"/>
        <v>0</v>
      </c>
      <c r="AQ86">
        <f t="shared" si="88"/>
        <v>0</v>
      </c>
      <c r="AR86">
        <f t="shared" si="88"/>
        <v>0</v>
      </c>
      <c r="AS86">
        <f t="shared" si="58"/>
        <v>0</v>
      </c>
      <c r="AT86">
        <f t="shared" si="58"/>
        <v>0</v>
      </c>
      <c r="AU86">
        <f t="shared" si="58"/>
        <v>0</v>
      </c>
      <c r="AV86">
        <f t="shared" si="58"/>
        <v>0</v>
      </c>
      <c r="AW86">
        <f t="shared" si="58"/>
        <v>0</v>
      </c>
      <c r="AX86">
        <f t="shared" si="58"/>
        <v>0</v>
      </c>
      <c r="BB86" s="28">
        <f t="shared" si="77"/>
        <v>0</v>
      </c>
      <c r="BC86" s="28">
        <f t="shared" si="78"/>
        <v>0</v>
      </c>
      <c r="BD86" s="28">
        <f t="shared" si="79"/>
        <v>0</v>
      </c>
      <c r="BE86" s="28">
        <f t="shared" si="80"/>
        <v>0</v>
      </c>
      <c r="BF86" s="28">
        <f t="shared" si="81"/>
        <v>0</v>
      </c>
      <c r="BG86" s="28">
        <f t="shared" si="82"/>
        <v>0</v>
      </c>
      <c r="BH86" s="28">
        <f t="shared" si="83"/>
        <v>0</v>
      </c>
      <c r="BI86" s="28">
        <f t="shared" si="84"/>
        <v>0</v>
      </c>
      <c r="BJ86" s="28">
        <f t="shared" si="85"/>
        <v>0</v>
      </c>
      <c r="BK86" s="28">
        <f t="shared" si="86"/>
        <v>0</v>
      </c>
      <c r="BL86" s="28">
        <f t="shared" si="67"/>
        <v>0</v>
      </c>
      <c r="BM86" s="28">
        <f t="shared" si="68"/>
        <v>2</v>
      </c>
      <c r="BN86">
        <f t="shared" si="89"/>
        <v>0</v>
      </c>
      <c r="BO86">
        <f t="shared" si="89"/>
        <v>0</v>
      </c>
      <c r="BP86">
        <f t="shared" si="89"/>
        <v>0</v>
      </c>
      <c r="BQ86">
        <f t="shared" si="60"/>
        <v>2</v>
      </c>
      <c r="BR86">
        <f t="shared" si="61"/>
        <v>0</v>
      </c>
      <c r="BS86">
        <f t="shared" si="62"/>
        <v>0</v>
      </c>
      <c r="BT86">
        <f t="shared" si="63"/>
        <v>0</v>
      </c>
      <c r="BU86">
        <f t="shared" si="64"/>
        <v>0</v>
      </c>
      <c r="BV86">
        <f t="shared" si="69"/>
        <v>0</v>
      </c>
      <c r="BW86">
        <f t="shared" si="70"/>
        <v>0</v>
      </c>
      <c r="BX86">
        <f t="shared" si="65"/>
        <v>0</v>
      </c>
      <c r="BY86">
        <f t="shared" si="66"/>
        <v>0</v>
      </c>
      <c r="BZ86">
        <f t="shared" si="71"/>
        <v>0</v>
      </c>
      <c r="CA86">
        <f t="shared" si="72"/>
        <v>0</v>
      </c>
      <c r="CB86">
        <f t="shared" si="73"/>
        <v>0</v>
      </c>
      <c r="CC86">
        <f t="shared" si="74"/>
        <v>0</v>
      </c>
      <c r="CD86">
        <f t="shared" si="75"/>
        <v>0</v>
      </c>
      <c r="CE86">
        <f t="shared" si="76"/>
        <v>0</v>
      </c>
    </row>
    <row r="87" spans="1:83" x14ac:dyDescent="0.35">
      <c r="A87">
        <f>Database!A87</f>
        <v>86</v>
      </c>
      <c r="B87" s="20">
        <f>Database!E87</f>
        <v>45768</v>
      </c>
      <c r="C87">
        <f>IF(Database!G87="cansl",0,Database!K87)</f>
        <v>0</v>
      </c>
      <c r="D87">
        <f>Database!D87-Database!C87</f>
        <v>4</v>
      </c>
      <c r="F87">
        <f>Database!L87</f>
        <v>0</v>
      </c>
      <c r="G87" t="str">
        <f>Database!F87</f>
        <v>D</v>
      </c>
      <c r="K87">
        <f t="shared" si="53"/>
        <v>0</v>
      </c>
      <c r="L87">
        <f t="shared" si="54"/>
        <v>0</v>
      </c>
      <c r="M87">
        <f t="shared" si="87"/>
        <v>0</v>
      </c>
      <c r="N87">
        <f t="shared" si="87"/>
        <v>0</v>
      </c>
      <c r="O87">
        <f t="shared" si="87"/>
        <v>0</v>
      </c>
      <c r="P87">
        <f t="shared" si="87"/>
        <v>0</v>
      </c>
      <c r="Q87">
        <f t="shared" si="87"/>
        <v>0</v>
      </c>
      <c r="R87">
        <f t="shared" si="87"/>
        <v>0</v>
      </c>
      <c r="S87">
        <f t="shared" si="87"/>
        <v>0</v>
      </c>
      <c r="T87">
        <f t="shared" si="87"/>
        <v>0</v>
      </c>
      <c r="U87">
        <f t="shared" si="87"/>
        <v>0</v>
      </c>
      <c r="V87">
        <f t="shared" si="87"/>
        <v>0</v>
      </c>
      <c r="W87">
        <f t="shared" si="87"/>
        <v>0</v>
      </c>
      <c r="X87">
        <f t="shared" si="87"/>
        <v>0</v>
      </c>
      <c r="Y87">
        <f t="shared" si="87"/>
        <v>0</v>
      </c>
      <c r="Z87">
        <f t="shared" si="87"/>
        <v>0</v>
      </c>
      <c r="AA87">
        <f t="shared" ref="M87:AB103" si="90">IF($B87&lt;AA$1,$C87*$D87,0)</f>
        <v>0</v>
      </c>
      <c r="AB87">
        <f t="shared" si="90"/>
        <v>0</v>
      </c>
      <c r="AC87">
        <f t="shared" si="88"/>
        <v>0</v>
      </c>
      <c r="AD87">
        <f t="shared" si="88"/>
        <v>0</v>
      </c>
      <c r="AE87">
        <f t="shared" si="88"/>
        <v>0</v>
      </c>
      <c r="AF87">
        <f t="shared" si="88"/>
        <v>0</v>
      </c>
      <c r="AG87">
        <f t="shared" si="88"/>
        <v>0</v>
      </c>
      <c r="AH87">
        <f t="shared" si="88"/>
        <v>0</v>
      </c>
      <c r="AI87">
        <f t="shared" si="88"/>
        <v>0</v>
      </c>
      <c r="AJ87">
        <f t="shared" si="88"/>
        <v>0</v>
      </c>
      <c r="AK87">
        <f t="shared" si="88"/>
        <v>0</v>
      </c>
      <c r="AL87">
        <f t="shared" si="88"/>
        <v>0</v>
      </c>
      <c r="AM87">
        <f t="shared" si="88"/>
        <v>0</v>
      </c>
      <c r="AN87">
        <f t="shared" si="88"/>
        <v>0</v>
      </c>
      <c r="AO87">
        <f t="shared" si="88"/>
        <v>0</v>
      </c>
      <c r="AP87">
        <f t="shared" si="88"/>
        <v>0</v>
      </c>
      <c r="AQ87">
        <f t="shared" si="88"/>
        <v>0</v>
      </c>
      <c r="AR87">
        <f t="shared" si="88"/>
        <v>0</v>
      </c>
      <c r="AS87">
        <f t="shared" si="58"/>
        <v>0</v>
      </c>
      <c r="AT87">
        <f t="shared" si="58"/>
        <v>0</v>
      </c>
      <c r="AU87">
        <f t="shared" si="58"/>
        <v>0</v>
      </c>
      <c r="AV87">
        <f t="shared" si="58"/>
        <v>0</v>
      </c>
      <c r="AW87">
        <f t="shared" si="58"/>
        <v>0</v>
      </c>
      <c r="AX87">
        <f t="shared" si="58"/>
        <v>0</v>
      </c>
      <c r="BB87" s="28">
        <f t="shared" si="77"/>
        <v>0</v>
      </c>
      <c r="BC87" s="28">
        <f t="shared" si="78"/>
        <v>0</v>
      </c>
      <c r="BD87" s="28">
        <f t="shared" si="79"/>
        <v>0</v>
      </c>
      <c r="BE87" s="28">
        <f t="shared" si="80"/>
        <v>0</v>
      </c>
      <c r="BF87" s="28">
        <f t="shared" si="81"/>
        <v>0</v>
      </c>
      <c r="BG87" s="28">
        <f t="shared" si="82"/>
        <v>0</v>
      </c>
      <c r="BH87" s="28">
        <f t="shared" si="83"/>
        <v>0</v>
      </c>
      <c r="BI87" s="28">
        <f t="shared" si="84"/>
        <v>4</v>
      </c>
      <c r="BJ87" s="28">
        <f t="shared" si="85"/>
        <v>0</v>
      </c>
      <c r="BK87" s="28">
        <f t="shared" si="86"/>
        <v>0</v>
      </c>
      <c r="BL87" s="28">
        <f t="shared" si="67"/>
        <v>0</v>
      </c>
      <c r="BM87" s="28">
        <f t="shared" si="68"/>
        <v>0</v>
      </c>
      <c r="BN87">
        <f t="shared" si="89"/>
        <v>0</v>
      </c>
      <c r="BO87">
        <f t="shared" si="89"/>
        <v>0</v>
      </c>
      <c r="BP87">
        <f t="shared" si="89"/>
        <v>0</v>
      </c>
      <c r="BQ87">
        <f t="shared" si="60"/>
        <v>0</v>
      </c>
      <c r="BR87">
        <f t="shared" si="61"/>
        <v>0</v>
      </c>
      <c r="BS87">
        <f t="shared" si="62"/>
        <v>0</v>
      </c>
      <c r="BT87">
        <f t="shared" si="63"/>
        <v>0</v>
      </c>
      <c r="BU87">
        <f t="shared" si="64"/>
        <v>0</v>
      </c>
      <c r="BV87">
        <f t="shared" si="69"/>
        <v>0</v>
      </c>
      <c r="BW87">
        <f t="shared" si="70"/>
        <v>0</v>
      </c>
      <c r="BX87">
        <f t="shared" si="65"/>
        <v>0</v>
      </c>
      <c r="BY87">
        <f t="shared" si="66"/>
        <v>0</v>
      </c>
      <c r="BZ87">
        <f t="shared" si="71"/>
        <v>0</v>
      </c>
      <c r="CA87">
        <f t="shared" si="72"/>
        <v>0</v>
      </c>
      <c r="CB87">
        <f t="shared" si="73"/>
        <v>0</v>
      </c>
      <c r="CC87">
        <f t="shared" si="74"/>
        <v>0</v>
      </c>
      <c r="CD87">
        <f t="shared" si="75"/>
        <v>0</v>
      </c>
      <c r="CE87">
        <f t="shared" si="76"/>
        <v>0</v>
      </c>
    </row>
    <row r="88" spans="1:83" x14ac:dyDescent="0.35">
      <c r="A88">
        <f>Database!A88</f>
        <v>87</v>
      </c>
      <c r="B88" s="20">
        <f>Database!E88</f>
        <v>45769</v>
      </c>
      <c r="C88">
        <f>IF(Database!G88="cansl",0,Database!K88)</f>
        <v>0</v>
      </c>
      <c r="D88">
        <f>Database!D88-Database!C88</f>
        <v>4</v>
      </c>
      <c r="F88">
        <f>Database!L88</f>
        <v>0</v>
      </c>
      <c r="G88" t="str">
        <f>Database!F88</f>
        <v>D</v>
      </c>
      <c r="K88">
        <f t="shared" si="53"/>
        <v>0</v>
      </c>
      <c r="L88">
        <f t="shared" si="54"/>
        <v>0</v>
      </c>
      <c r="M88">
        <f t="shared" si="90"/>
        <v>0</v>
      </c>
      <c r="N88">
        <f t="shared" si="90"/>
        <v>0</v>
      </c>
      <c r="O88">
        <f t="shared" si="90"/>
        <v>0</v>
      </c>
      <c r="P88">
        <f t="shared" si="90"/>
        <v>0</v>
      </c>
      <c r="Q88">
        <f t="shared" si="90"/>
        <v>0</v>
      </c>
      <c r="R88">
        <f t="shared" si="90"/>
        <v>0</v>
      </c>
      <c r="S88">
        <f t="shared" si="90"/>
        <v>0</v>
      </c>
      <c r="T88">
        <f t="shared" si="90"/>
        <v>0</v>
      </c>
      <c r="U88">
        <f t="shared" si="90"/>
        <v>0</v>
      </c>
      <c r="V88">
        <f t="shared" si="90"/>
        <v>0</v>
      </c>
      <c r="W88">
        <f t="shared" si="90"/>
        <v>0</v>
      </c>
      <c r="X88">
        <f t="shared" si="90"/>
        <v>0</v>
      </c>
      <c r="Y88">
        <f t="shared" si="90"/>
        <v>0</v>
      </c>
      <c r="Z88">
        <f t="shared" si="90"/>
        <v>0</v>
      </c>
      <c r="AA88">
        <f t="shared" si="90"/>
        <v>0</v>
      </c>
      <c r="AB88">
        <f t="shared" si="90"/>
        <v>0</v>
      </c>
      <c r="AC88">
        <f t="shared" si="88"/>
        <v>0</v>
      </c>
      <c r="AD88">
        <f t="shared" si="88"/>
        <v>0</v>
      </c>
      <c r="AE88">
        <f t="shared" si="88"/>
        <v>0</v>
      </c>
      <c r="AF88">
        <f t="shared" ref="AC88:AR104" si="91">IF($B88&lt;AF$1,$C88*$D88,0)</f>
        <v>0</v>
      </c>
      <c r="AG88">
        <f t="shared" si="91"/>
        <v>0</v>
      </c>
      <c r="AH88">
        <f t="shared" si="91"/>
        <v>0</v>
      </c>
      <c r="AI88">
        <f t="shared" si="91"/>
        <v>0</v>
      </c>
      <c r="AJ88">
        <f t="shared" si="91"/>
        <v>0</v>
      </c>
      <c r="AK88">
        <f t="shared" si="91"/>
        <v>0</v>
      </c>
      <c r="AL88">
        <f t="shared" si="91"/>
        <v>0</v>
      </c>
      <c r="AM88">
        <f t="shared" si="91"/>
        <v>0</v>
      </c>
      <c r="AN88">
        <f t="shared" si="91"/>
        <v>0</v>
      </c>
      <c r="AO88">
        <f t="shared" si="91"/>
        <v>0</v>
      </c>
      <c r="AP88">
        <f t="shared" si="91"/>
        <v>0</v>
      </c>
      <c r="AQ88">
        <f t="shared" si="91"/>
        <v>0</v>
      </c>
      <c r="AR88">
        <f t="shared" si="91"/>
        <v>0</v>
      </c>
      <c r="AS88">
        <f t="shared" si="58"/>
        <v>0</v>
      </c>
      <c r="AT88">
        <f t="shared" si="58"/>
        <v>0</v>
      </c>
      <c r="AU88">
        <f t="shared" si="58"/>
        <v>0</v>
      </c>
      <c r="AV88">
        <f t="shared" si="58"/>
        <v>0</v>
      </c>
      <c r="AW88">
        <f t="shared" si="58"/>
        <v>0</v>
      </c>
      <c r="AX88">
        <f t="shared" si="58"/>
        <v>0</v>
      </c>
      <c r="BB88" s="28">
        <f t="shared" si="77"/>
        <v>0</v>
      </c>
      <c r="BC88" s="28">
        <f t="shared" si="78"/>
        <v>0</v>
      </c>
      <c r="BD88" s="28">
        <f t="shared" si="79"/>
        <v>0</v>
      </c>
      <c r="BE88" s="28">
        <f t="shared" si="80"/>
        <v>0</v>
      </c>
      <c r="BF88" s="28">
        <f t="shared" si="81"/>
        <v>0</v>
      </c>
      <c r="BG88" s="28">
        <f t="shared" si="82"/>
        <v>0</v>
      </c>
      <c r="BH88" s="28">
        <f t="shared" si="83"/>
        <v>0</v>
      </c>
      <c r="BI88" s="28">
        <f t="shared" si="84"/>
        <v>4</v>
      </c>
      <c r="BJ88" s="28">
        <f t="shared" si="85"/>
        <v>0</v>
      </c>
      <c r="BK88" s="28">
        <f t="shared" si="86"/>
        <v>0</v>
      </c>
      <c r="BL88" s="28">
        <f t="shared" si="67"/>
        <v>0</v>
      </c>
      <c r="BM88" s="28">
        <f t="shared" si="68"/>
        <v>0</v>
      </c>
      <c r="BN88">
        <f t="shared" si="89"/>
        <v>0</v>
      </c>
      <c r="BO88">
        <f t="shared" si="89"/>
        <v>0</v>
      </c>
      <c r="BP88">
        <f t="shared" si="89"/>
        <v>0</v>
      </c>
      <c r="BQ88">
        <f t="shared" si="60"/>
        <v>0</v>
      </c>
      <c r="BR88">
        <f t="shared" si="61"/>
        <v>0</v>
      </c>
      <c r="BS88">
        <f t="shared" si="62"/>
        <v>0</v>
      </c>
      <c r="BT88">
        <f t="shared" si="63"/>
        <v>0</v>
      </c>
      <c r="BU88">
        <f t="shared" si="64"/>
        <v>0</v>
      </c>
      <c r="BV88">
        <f t="shared" si="69"/>
        <v>0</v>
      </c>
      <c r="BW88">
        <f t="shared" si="70"/>
        <v>0</v>
      </c>
      <c r="BX88">
        <f t="shared" si="65"/>
        <v>0</v>
      </c>
      <c r="BY88">
        <f t="shared" si="66"/>
        <v>0</v>
      </c>
      <c r="BZ88">
        <f t="shared" si="71"/>
        <v>0</v>
      </c>
      <c r="CA88">
        <f t="shared" si="72"/>
        <v>0</v>
      </c>
      <c r="CB88">
        <f t="shared" si="73"/>
        <v>0</v>
      </c>
      <c r="CC88">
        <f t="shared" si="74"/>
        <v>0</v>
      </c>
      <c r="CD88">
        <f t="shared" si="75"/>
        <v>0</v>
      </c>
      <c r="CE88">
        <f t="shared" si="76"/>
        <v>0</v>
      </c>
    </row>
    <row r="89" spans="1:83" x14ac:dyDescent="0.35">
      <c r="A89">
        <f>Database!A89</f>
        <v>88</v>
      </c>
      <c r="B89" s="20">
        <f>Database!E89</f>
        <v>45771</v>
      </c>
      <c r="C89">
        <f>IF(Database!G89="cansl",0,Database!K89)</f>
        <v>1</v>
      </c>
      <c r="D89">
        <f>Database!D89-Database!C89</f>
        <v>5</v>
      </c>
      <c r="F89">
        <f>Database!L89</f>
        <v>2</v>
      </c>
      <c r="G89" t="str">
        <f>Database!F89</f>
        <v>DK</v>
      </c>
      <c r="K89">
        <f t="shared" si="53"/>
        <v>0</v>
      </c>
      <c r="L89">
        <f t="shared" si="54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90"/>
        <v>0</v>
      </c>
      <c r="S89">
        <f t="shared" si="90"/>
        <v>0</v>
      </c>
      <c r="T89">
        <f t="shared" si="90"/>
        <v>0</v>
      </c>
      <c r="U89">
        <f t="shared" si="90"/>
        <v>0</v>
      </c>
      <c r="V89">
        <f t="shared" si="90"/>
        <v>0</v>
      </c>
      <c r="W89">
        <f t="shared" si="90"/>
        <v>0</v>
      </c>
      <c r="X89">
        <f t="shared" si="90"/>
        <v>0</v>
      </c>
      <c r="Y89">
        <f t="shared" si="90"/>
        <v>0</v>
      </c>
      <c r="Z89">
        <f t="shared" si="90"/>
        <v>0</v>
      </c>
      <c r="AA89">
        <f t="shared" si="90"/>
        <v>0</v>
      </c>
      <c r="AB89">
        <f t="shared" si="90"/>
        <v>5</v>
      </c>
      <c r="AC89">
        <f t="shared" si="91"/>
        <v>5</v>
      </c>
      <c r="AD89">
        <f t="shared" si="91"/>
        <v>5</v>
      </c>
      <c r="AE89">
        <f t="shared" si="91"/>
        <v>5</v>
      </c>
      <c r="AF89">
        <f t="shared" si="91"/>
        <v>5</v>
      </c>
      <c r="AG89">
        <f t="shared" si="91"/>
        <v>5</v>
      </c>
      <c r="AH89">
        <f t="shared" si="91"/>
        <v>5</v>
      </c>
      <c r="AI89">
        <f t="shared" si="91"/>
        <v>5</v>
      </c>
      <c r="AJ89">
        <f t="shared" si="91"/>
        <v>5</v>
      </c>
      <c r="AK89">
        <f t="shared" si="91"/>
        <v>5</v>
      </c>
      <c r="AL89">
        <f t="shared" si="91"/>
        <v>5</v>
      </c>
      <c r="AM89">
        <f t="shared" si="91"/>
        <v>5</v>
      </c>
      <c r="AN89">
        <f t="shared" si="91"/>
        <v>5</v>
      </c>
      <c r="AO89">
        <f t="shared" si="91"/>
        <v>5</v>
      </c>
      <c r="AP89">
        <f t="shared" si="91"/>
        <v>5</v>
      </c>
      <c r="AQ89">
        <f t="shared" si="91"/>
        <v>5</v>
      </c>
      <c r="AR89">
        <f t="shared" si="91"/>
        <v>5</v>
      </c>
      <c r="AS89">
        <f t="shared" si="58"/>
        <v>5</v>
      </c>
      <c r="AT89">
        <f t="shared" si="58"/>
        <v>5</v>
      </c>
      <c r="AU89">
        <f t="shared" si="58"/>
        <v>5</v>
      </c>
      <c r="AV89">
        <f t="shared" si="58"/>
        <v>5</v>
      </c>
      <c r="AW89">
        <f t="shared" si="58"/>
        <v>5</v>
      </c>
      <c r="AX89">
        <f t="shared" si="58"/>
        <v>5</v>
      </c>
      <c r="BB89" s="28">
        <f t="shared" si="77"/>
        <v>2</v>
      </c>
      <c r="BC89" s="28">
        <f t="shared" si="78"/>
        <v>5</v>
      </c>
      <c r="BD89" s="28">
        <f t="shared" si="79"/>
        <v>0</v>
      </c>
      <c r="BE89" s="28">
        <f t="shared" si="80"/>
        <v>0</v>
      </c>
      <c r="BF89" s="28">
        <f t="shared" si="81"/>
        <v>0</v>
      </c>
      <c r="BG89" s="28">
        <f t="shared" si="82"/>
        <v>0</v>
      </c>
      <c r="BH89" s="28">
        <f t="shared" si="83"/>
        <v>0</v>
      </c>
      <c r="BI89" s="28">
        <f t="shared" si="84"/>
        <v>0</v>
      </c>
      <c r="BJ89" s="28">
        <f t="shared" si="85"/>
        <v>0</v>
      </c>
      <c r="BK89" s="28">
        <f t="shared" si="86"/>
        <v>0</v>
      </c>
      <c r="BL89" s="28">
        <f t="shared" si="67"/>
        <v>0</v>
      </c>
      <c r="BM89" s="28">
        <f t="shared" si="68"/>
        <v>0</v>
      </c>
      <c r="BN89">
        <f t="shared" si="89"/>
        <v>0</v>
      </c>
      <c r="BO89">
        <f t="shared" si="89"/>
        <v>0</v>
      </c>
      <c r="BP89">
        <f t="shared" si="89"/>
        <v>0</v>
      </c>
      <c r="BQ89">
        <f t="shared" si="60"/>
        <v>0</v>
      </c>
      <c r="BR89">
        <f t="shared" si="61"/>
        <v>0</v>
      </c>
      <c r="BS89">
        <f t="shared" si="62"/>
        <v>0</v>
      </c>
      <c r="BT89">
        <f t="shared" si="63"/>
        <v>0</v>
      </c>
      <c r="BU89">
        <f t="shared" si="64"/>
        <v>0</v>
      </c>
      <c r="BV89">
        <f t="shared" si="69"/>
        <v>0</v>
      </c>
      <c r="BW89">
        <f t="shared" si="70"/>
        <v>0</v>
      </c>
      <c r="BX89">
        <f t="shared" si="65"/>
        <v>0</v>
      </c>
      <c r="BY89">
        <f t="shared" si="66"/>
        <v>0</v>
      </c>
      <c r="BZ89">
        <f t="shared" si="71"/>
        <v>0</v>
      </c>
      <c r="CA89">
        <f t="shared" si="72"/>
        <v>0</v>
      </c>
      <c r="CB89">
        <f t="shared" si="73"/>
        <v>0</v>
      </c>
      <c r="CC89">
        <f t="shared" si="74"/>
        <v>0</v>
      </c>
      <c r="CD89">
        <f t="shared" si="75"/>
        <v>0</v>
      </c>
      <c r="CE89">
        <f t="shared" si="76"/>
        <v>0</v>
      </c>
    </row>
    <row r="90" spans="1:83" x14ac:dyDescent="0.35">
      <c r="A90">
        <f>Database!A90</f>
        <v>89</v>
      </c>
      <c r="B90" s="20">
        <f>Database!E90</f>
        <v>45775</v>
      </c>
      <c r="C90">
        <f>IF(Database!G90="cansl",0,Database!K90)</f>
        <v>1</v>
      </c>
      <c r="D90">
        <f>Database!D90-Database!C90</f>
        <v>2</v>
      </c>
      <c r="F90">
        <f>Database!L90</f>
        <v>1</v>
      </c>
      <c r="G90" t="str">
        <f>Database!F90</f>
        <v>ru</v>
      </c>
      <c r="K90">
        <f t="shared" si="53"/>
        <v>0</v>
      </c>
      <c r="L90">
        <f t="shared" si="54"/>
        <v>0</v>
      </c>
      <c r="M90">
        <f t="shared" si="90"/>
        <v>0</v>
      </c>
      <c r="N90">
        <f t="shared" si="90"/>
        <v>0</v>
      </c>
      <c r="O90">
        <f t="shared" si="90"/>
        <v>0</v>
      </c>
      <c r="P90">
        <f t="shared" si="90"/>
        <v>0</v>
      </c>
      <c r="Q90">
        <f t="shared" si="90"/>
        <v>0</v>
      </c>
      <c r="R90">
        <f t="shared" si="90"/>
        <v>0</v>
      </c>
      <c r="S90">
        <f t="shared" si="90"/>
        <v>0</v>
      </c>
      <c r="T90">
        <f t="shared" si="90"/>
        <v>0</v>
      </c>
      <c r="U90">
        <f t="shared" si="90"/>
        <v>0</v>
      </c>
      <c r="V90">
        <f t="shared" si="90"/>
        <v>0</v>
      </c>
      <c r="W90">
        <f t="shared" si="90"/>
        <v>0</v>
      </c>
      <c r="X90">
        <f t="shared" si="90"/>
        <v>0</v>
      </c>
      <c r="Y90">
        <f t="shared" si="90"/>
        <v>0</v>
      </c>
      <c r="Z90">
        <f t="shared" si="90"/>
        <v>0</v>
      </c>
      <c r="AA90">
        <f t="shared" si="90"/>
        <v>0</v>
      </c>
      <c r="AB90">
        <f t="shared" si="90"/>
        <v>0</v>
      </c>
      <c r="AC90">
        <f t="shared" si="91"/>
        <v>2</v>
      </c>
      <c r="AD90">
        <f t="shared" si="91"/>
        <v>2</v>
      </c>
      <c r="AE90">
        <f t="shared" si="91"/>
        <v>2</v>
      </c>
      <c r="AF90">
        <f t="shared" si="91"/>
        <v>2</v>
      </c>
      <c r="AG90">
        <f t="shared" si="91"/>
        <v>2</v>
      </c>
      <c r="AH90">
        <f t="shared" si="91"/>
        <v>2</v>
      </c>
      <c r="AI90">
        <f t="shared" si="91"/>
        <v>2</v>
      </c>
      <c r="AJ90">
        <f t="shared" si="91"/>
        <v>2</v>
      </c>
      <c r="AK90">
        <f t="shared" si="91"/>
        <v>2</v>
      </c>
      <c r="AL90">
        <f t="shared" si="91"/>
        <v>2</v>
      </c>
      <c r="AM90">
        <f t="shared" si="91"/>
        <v>2</v>
      </c>
      <c r="AN90">
        <f t="shared" si="91"/>
        <v>2</v>
      </c>
      <c r="AO90">
        <f t="shared" si="91"/>
        <v>2</v>
      </c>
      <c r="AP90">
        <f t="shared" si="91"/>
        <v>2</v>
      </c>
      <c r="AQ90">
        <f t="shared" si="91"/>
        <v>2</v>
      </c>
      <c r="AR90">
        <f t="shared" si="91"/>
        <v>2</v>
      </c>
      <c r="AS90">
        <f t="shared" si="58"/>
        <v>2</v>
      </c>
      <c r="AT90">
        <f t="shared" si="58"/>
        <v>2</v>
      </c>
      <c r="AU90">
        <f t="shared" si="58"/>
        <v>2</v>
      </c>
      <c r="AV90">
        <f t="shared" si="58"/>
        <v>2</v>
      </c>
      <c r="AW90">
        <f t="shared" si="58"/>
        <v>2</v>
      </c>
      <c r="AX90">
        <f t="shared" si="58"/>
        <v>2</v>
      </c>
      <c r="BB90" s="28">
        <f t="shared" si="77"/>
        <v>0</v>
      </c>
      <c r="BC90" s="28">
        <f t="shared" si="78"/>
        <v>0</v>
      </c>
      <c r="BD90" s="28">
        <f t="shared" si="79"/>
        <v>0</v>
      </c>
      <c r="BE90" s="28">
        <f t="shared" si="80"/>
        <v>0</v>
      </c>
      <c r="BF90" s="28">
        <f t="shared" si="81"/>
        <v>0</v>
      </c>
      <c r="BG90" s="28">
        <f t="shared" si="82"/>
        <v>0</v>
      </c>
      <c r="BH90" s="28">
        <f t="shared" si="83"/>
        <v>0</v>
      </c>
      <c r="BI90" s="28">
        <f t="shared" si="84"/>
        <v>0</v>
      </c>
      <c r="BJ90" s="28">
        <f t="shared" si="85"/>
        <v>0</v>
      </c>
      <c r="BK90" s="28">
        <f t="shared" si="86"/>
        <v>0</v>
      </c>
      <c r="BL90" s="28">
        <f t="shared" si="67"/>
        <v>1</v>
      </c>
      <c r="BM90" s="28">
        <f t="shared" si="68"/>
        <v>2</v>
      </c>
      <c r="BN90">
        <f t="shared" si="89"/>
        <v>0</v>
      </c>
      <c r="BO90">
        <f t="shared" si="89"/>
        <v>0</v>
      </c>
      <c r="BP90">
        <f t="shared" si="89"/>
        <v>0</v>
      </c>
      <c r="BQ90">
        <f t="shared" si="60"/>
        <v>0</v>
      </c>
      <c r="BR90">
        <f t="shared" si="61"/>
        <v>0</v>
      </c>
      <c r="BS90">
        <f t="shared" si="62"/>
        <v>0</v>
      </c>
      <c r="BT90">
        <f t="shared" si="63"/>
        <v>0</v>
      </c>
      <c r="BU90">
        <f t="shared" si="64"/>
        <v>0</v>
      </c>
      <c r="BV90">
        <f t="shared" si="69"/>
        <v>1</v>
      </c>
      <c r="BW90">
        <f t="shared" si="70"/>
        <v>2</v>
      </c>
      <c r="BX90">
        <f t="shared" si="65"/>
        <v>0</v>
      </c>
      <c r="BY90">
        <f t="shared" si="66"/>
        <v>0</v>
      </c>
      <c r="BZ90">
        <f t="shared" si="71"/>
        <v>0</v>
      </c>
      <c r="CA90">
        <f t="shared" si="72"/>
        <v>0</v>
      </c>
      <c r="CB90">
        <f t="shared" si="73"/>
        <v>0</v>
      </c>
      <c r="CC90">
        <f t="shared" si="74"/>
        <v>0</v>
      </c>
      <c r="CD90">
        <f t="shared" si="75"/>
        <v>0</v>
      </c>
      <c r="CE90">
        <f t="shared" si="76"/>
        <v>0</v>
      </c>
    </row>
    <row r="91" spans="1:83" x14ac:dyDescent="0.35">
      <c r="A91">
        <f>Database!A91</f>
        <v>90</v>
      </c>
      <c r="B91" s="20">
        <f>Database!E91</f>
        <v>45775</v>
      </c>
      <c r="C91">
        <f>IF(Database!G91="cansl",0,Database!K91)</f>
        <v>1</v>
      </c>
      <c r="D91">
        <f>Database!D91-Database!C91</f>
        <v>7</v>
      </c>
      <c r="F91">
        <f>Database!L91</f>
        <v>2</v>
      </c>
      <c r="G91" t="str">
        <f>Database!F91</f>
        <v>DK</v>
      </c>
      <c r="K91">
        <f t="shared" si="53"/>
        <v>0</v>
      </c>
      <c r="L91">
        <f t="shared" si="54"/>
        <v>0</v>
      </c>
      <c r="M91">
        <f t="shared" si="90"/>
        <v>0</v>
      </c>
      <c r="N91">
        <f t="shared" si="90"/>
        <v>0</v>
      </c>
      <c r="O91">
        <f t="shared" si="90"/>
        <v>0</v>
      </c>
      <c r="P91">
        <f t="shared" si="90"/>
        <v>0</v>
      </c>
      <c r="Q91">
        <f t="shared" si="90"/>
        <v>0</v>
      </c>
      <c r="R91">
        <f t="shared" si="90"/>
        <v>0</v>
      </c>
      <c r="S91">
        <f t="shared" si="90"/>
        <v>0</v>
      </c>
      <c r="T91">
        <f t="shared" si="90"/>
        <v>0</v>
      </c>
      <c r="U91">
        <f t="shared" si="90"/>
        <v>0</v>
      </c>
      <c r="V91">
        <f t="shared" si="90"/>
        <v>0</v>
      </c>
      <c r="W91">
        <f t="shared" si="90"/>
        <v>0</v>
      </c>
      <c r="X91">
        <f t="shared" si="90"/>
        <v>0</v>
      </c>
      <c r="Y91">
        <f t="shared" si="90"/>
        <v>0</v>
      </c>
      <c r="Z91">
        <f t="shared" si="90"/>
        <v>0</v>
      </c>
      <c r="AA91">
        <f t="shared" si="90"/>
        <v>0</v>
      </c>
      <c r="AB91">
        <f t="shared" si="90"/>
        <v>0</v>
      </c>
      <c r="AC91">
        <f t="shared" si="91"/>
        <v>7</v>
      </c>
      <c r="AD91">
        <f t="shared" si="91"/>
        <v>7</v>
      </c>
      <c r="AE91">
        <f t="shared" si="91"/>
        <v>7</v>
      </c>
      <c r="AF91">
        <f t="shared" si="91"/>
        <v>7</v>
      </c>
      <c r="AG91">
        <f t="shared" si="91"/>
        <v>7</v>
      </c>
      <c r="AH91">
        <f t="shared" si="91"/>
        <v>7</v>
      </c>
      <c r="AI91">
        <f t="shared" si="91"/>
        <v>7</v>
      </c>
      <c r="AJ91">
        <f t="shared" si="91"/>
        <v>7</v>
      </c>
      <c r="AK91">
        <f t="shared" si="91"/>
        <v>7</v>
      </c>
      <c r="AL91">
        <f t="shared" si="91"/>
        <v>7</v>
      </c>
      <c r="AM91">
        <f t="shared" si="91"/>
        <v>7</v>
      </c>
      <c r="AN91">
        <f t="shared" si="91"/>
        <v>7</v>
      </c>
      <c r="AO91">
        <f t="shared" si="91"/>
        <v>7</v>
      </c>
      <c r="AP91">
        <f t="shared" si="91"/>
        <v>7</v>
      </c>
      <c r="AQ91">
        <f t="shared" si="91"/>
        <v>7</v>
      </c>
      <c r="AR91">
        <f t="shared" si="91"/>
        <v>7</v>
      </c>
      <c r="AS91">
        <f t="shared" si="58"/>
        <v>7</v>
      </c>
      <c r="AT91">
        <f t="shared" si="58"/>
        <v>7</v>
      </c>
      <c r="AU91">
        <f t="shared" si="58"/>
        <v>7</v>
      </c>
      <c r="AV91">
        <f t="shared" si="58"/>
        <v>7</v>
      </c>
      <c r="AW91">
        <f t="shared" si="58"/>
        <v>7</v>
      </c>
      <c r="AX91">
        <f t="shared" si="58"/>
        <v>7</v>
      </c>
      <c r="BB91" s="28">
        <f t="shared" si="77"/>
        <v>2</v>
      </c>
      <c r="BC91" s="28">
        <f t="shared" si="78"/>
        <v>7</v>
      </c>
      <c r="BD91" s="28">
        <f t="shared" si="79"/>
        <v>0</v>
      </c>
      <c r="BE91" s="28">
        <f t="shared" si="80"/>
        <v>0</v>
      </c>
      <c r="BF91" s="28">
        <f t="shared" si="81"/>
        <v>0</v>
      </c>
      <c r="BG91" s="28">
        <f t="shared" si="82"/>
        <v>0</v>
      </c>
      <c r="BH91" s="28">
        <f t="shared" si="83"/>
        <v>0</v>
      </c>
      <c r="BI91" s="28">
        <f t="shared" si="84"/>
        <v>0</v>
      </c>
      <c r="BJ91" s="28">
        <f t="shared" si="85"/>
        <v>0</v>
      </c>
      <c r="BK91" s="28">
        <f t="shared" si="86"/>
        <v>0</v>
      </c>
      <c r="BL91" s="28">
        <f t="shared" si="67"/>
        <v>0</v>
      </c>
      <c r="BM91" s="28">
        <f t="shared" si="68"/>
        <v>0</v>
      </c>
      <c r="BN91">
        <f t="shared" si="89"/>
        <v>0</v>
      </c>
      <c r="BO91">
        <f t="shared" si="89"/>
        <v>0</v>
      </c>
      <c r="BP91">
        <f t="shared" si="89"/>
        <v>0</v>
      </c>
      <c r="BQ91">
        <f t="shared" si="60"/>
        <v>0</v>
      </c>
      <c r="BR91">
        <f t="shared" si="61"/>
        <v>0</v>
      </c>
      <c r="BS91">
        <f t="shared" si="62"/>
        <v>0</v>
      </c>
      <c r="BT91">
        <f t="shared" si="63"/>
        <v>0</v>
      </c>
      <c r="BU91">
        <f t="shared" si="64"/>
        <v>0</v>
      </c>
      <c r="BV91">
        <f t="shared" si="69"/>
        <v>0</v>
      </c>
      <c r="BW91">
        <f t="shared" si="70"/>
        <v>0</v>
      </c>
      <c r="BX91">
        <f t="shared" si="65"/>
        <v>0</v>
      </c>
      <c r="BY91">
        <f t="shared" si="66"/>
        <v>0</v>
      </c>
      <c r="BZ91">
        <f t="shared" si="71"/>
        <v>0</v>
      </c>
      <c r="CA91">
        <f t="shared" si="72"/>
        <v>0</v>
      </c>
      <c r="CB91">
        <f t="shared" si="73"/>
        <v>0</v>
      </c>
      <c r="CC91">
        <f t="shared" si="74"/>
        <v>0</v>
      </c>
      <c r="CD91">
        <f t="shared" si="75"/>
        <v>0</v>
      </c>
      <c r="CE91">
        <f t="shared" si="76"/>
        <v>0</v>
      </c>
    </row>
    <row r="92" spans="1:83" x14ac:dyDescent="0.35">
      <c r="A92">
        <f>Database!A92</f>
        <v>91</v>
      </c>
      <c r="B92" s="20">
        <f>Database!E92</f>
        <v>45775</v>
      </c>
      <c r="C92">
        <f>IF(Database!G92="cansl",0,Database!K92)</f>
        <v>1</v>
      </c>
      <c r="D92">
        <f>Database!D92-Database!C92</f>
        <v>7</v>
      </c>
      <c r="F92">
        <f>Database!L92</f>
        <v>2</v>
      </c>
      <c r="G92" t="str">
        <f>Database!F92</f>
        <v>DK</v>
      </c>
      <c r="K92">
        <f t="shared" si="53"/>
        <v>0</v>
      </c>
      <c r="L92">
        <f t="shared" si="54"/>
        <v>0</v>
      </c>
      <c r="M92">
        <f t="shared" si="90"/>
        <v>0</v>
      </c>
      <c r="N92">
        <f t="shared" si="90"/>
        <v>0</v>
      </c>
      <c r="O92">
        <f t="shared" si="90"/>
        <v>0</v>
      </c>
      <c r="P92">
        <f t="shared" si="90"/>
        <v>0</v>
      </c>
      <c r="Q92">
        <f t="shared" si="90"/>
        <v>0</v>
      </c>
      <c r="R92">
        <f t="shared" si="90"/>
        <v>0</v>
      </c>
      <c r="S92">
        <f t="shared" si="90"/>
        <v>0</v>
      </c>
      <c r="T92">
        <f t="shared" si="90"/>
        <v>0</v>
      </c>
      <c r="U92">
        <f t="shared" si="90"/>
        <v>0</v>
      </c>
      <c r="V92">
        <f t="shared" si="90"/>
        <v>0</v>
      </c>
      <c r="W92">
        <f t="shared" si="90"/>
        <v>0</v>
      </c>
      <c r="X92">
        <f t="shared" si="90"/>
        <v>0</v>
      </c>
      <c r="Y92">
        <f t="shared" si="90"/>
        <v>0</v>
      </c>
      <c r="Z92">
        <f t="shared" si="90"/>
        <v>0</v>
      </c>
      <c r="AA92">
        <f t="shared" si="90"/>
        <v>0</v>
      </c>
      <c r="AB92">
        <f t="shared" si="90"/>
        <v>0</v>
      </c>
      <c r="AC92">
        <f t="shared" si="91"/>
        <v>7</v>
      </c>
      <c r="AD92">
        <f t="shared" si="91"/>
        <v>7</v>
      </c>
      <c r="AE92">
        <f t="shared" si="91"/>
        <v>7</v>
      </c>
      <c r="AF92">
        <f t="shared" si="91"/>
        <v>7</v>
      </c>
      <c r="AG92">
        <f t="shared" si="91"/>
        <v>7</v>
      </c>
      <c r="AH92">
        <f t="shared" si="91"/>
        <v>7</v>
      </c>
      <c r="AI92">
        <f t="shared" si="91"/>
        <v>7</v>
      </c>
      <c r="AJ92">
        <f t="shared" si="91"/>
        <v>7</v>
      </c>
      <c r="AK92">
        <f t="shared" si="91"/>
        <v>7</v>
      </c>
      <c r="AL92">
        <f t="shared" si="91"/>
        <v>7</v>
      </c>
      <c r="AM92">
        <f t="shared" si="91"/>
        <v>7</v>
      </c>
      <c r="AN92">
        <f t="shared" si="91"/>
        <v>7</v>
      </c>
      <c r="AO92">
        <f t="shared" si="91"/>
        <v>7</v>
      </c>
      <c r="AP92">
        <f t="shared" si="91"/>
        <v>7</v>
      </c>
      <c r="AQ92">
        <f t="shared" si="91"/>
        <v>7</v>
      </c>
      <c r="AR92">
        <f t="shared" si="91"/>
        <v>7</v>
      </c>
      <c r="AS92">
        <f t="shared" si="58"/>
        <v>7</v>
      </c>
      <c r="AT92">
        <f t="shared" si="58"/>
        <v>7</v>
      </c>
      <c r="AU92">
        <f t="shared" si="58"/>
        <v>7</v>
      </c>
      <c r="AV92">
        <f t="shared" si="58"/>
        <v>7</v>
      </c>
      <c r="AW92">
        <f t="shared" si="58"/>
        <v>7</v>
      </c>
      <c r="AX92">
        <f t="shared" si="58"/>
        <v>7</v>
      </c>
      <c r="BB92" s="28">
        <f t="shared" si="77"/>
        <v>2</v>
      </c>
      <c r="BC92" s="28">
        <f t="shared" si="78"/>
        <v>7</v>
      </c>
      <c r="BD92" s="28">
        <f t="shared" si="79"/>
        <v>0</v>
      </c>
      <c r="BE92" s="28">
        <f t="shared" si="80"/>
        <v>0</v>
      </c>
      <c r="BF92" s="28">
        <f t="shared" si="81"/>
        <v>0</v>
      </c>
      <c r="BG92" s="28">
        <f t="shared" si="82"/>
        <v>0</v>
      </c>
      <c r="BH92" s="28">
        <f t="shared" si="83"/>
        <v>0</v>
      </c>
      <c r="BI92" s="28">
        <f t="shared" si="84"/>
        <v>0</v>
      </c>
      <c r="BJ92" s="28">
        <f t="shared" si="85"/>
        <v>0</v>
      </c>
      <c r="BK92" s="28">
        <f t="shared" si="86"/>
        <v>0</v>
      </c>
      <c r="BL92" s="28">
        <f t="shared" si="67"/>
        <v>0</v>
      </c>
      <c r="BM92" s="28">
        <f t="shared" si="68"/>
        <v>0</v>
      </c>
      <c r="BN92">
        <f t="shared" si="89"/>
        <v>0</v>
      </c>
      <c r="BO92">
        <f t="shared" si="89"/>
        <v>0</v>
      </c>
      <c r="BP92">
        <f t="shared" si="89"/>
        <v>0</v>
      </c>
      <c r="BQ92">
        <f t="shared" si="60"/>
        <v>0</v>
      </c>
      <c r="BR92">
        <f t="shared" si="61"/>
        <v>0</v>
      </c>
      <c r="BS92">
        <f t="shared" si="62"/>
        <v>0</v>
      </c>
      <c r="BT92">
        <f t="shared" si="63"/>
        <v>0</v>
      </c>
      <c r="BU92">
        <f t="shared" si="64"/>
        <v>0</v>
      </c>
      <c r="BV92">
        <f t="shared" si="69"/>
        <v>0</v>
      </c>
      <c r="BW92">
        <f t="shared" si="70"/>
        <v>0</v>
      </c>
      <c r="BX92">
        <f t="shared" si="65"/>
        <v>0</v>
      </c>
      <c r="BY92">
        <f t="shared" si="66"/>
        <v>0</v>
      </c>
      <c r="BZ92">
        <f t="shared" si="71"/>
        <v>0</v>
      </c>
      <c r="CA92">
        <f t="shared" si="72"/>
        <v>0</v>
      </c>
      <c r="CB92">
        <f t="shared" si="73"/>
        <v>0</v>
      </c>
      <c r="CC92">
        <f t="shared" si="74"/>
        <v>0</v>
      </c>
      <c r="CD92">
        <f t="shared" si="75"/>
        <v>0</v>
      </c>
      <c r="CE92">
        <f t="shared" si="76"/>
        <v>0</v>
      </c>
    </row>
    <row r="93" spans="1:83" x14ac:dyDescent="0.35">
      <c r="A93">
        <f>Database!A93</f>
        <v>92</v>
      </c>
      <c r="B93" s="20">
        <f>Database!E93</f>
        <v>45773</v>
      </c>
      <c r="C93">
        <f>IF(Database!G93="cansl",0,Database!K93)</f>
        <v>0</v>
      </c>
      <c r="D93">
        <f>Database!D93-Database!C93</f>
        <v>3</v>
      </c>
      <c r="F93">
        <f>Database!L93</f>
        <v>0</v>
      </c>
      <c r="G93" t="str">
        <f>Database!F93</f>
        <v>DK</v>
      </c>
      <c r="K93">
        <f t="shared" si="53"/>
        <v>0</v>
      </c>
      <c r="L93">
        <f t="shared" si="54"/>
        <v>0</v>
      </c>
      <c r="M93">
        <f t="shared" si="90"/>
        <v>0</v>
      </c>
      <c r="N93">
        <f t="shared" si="90"/>
        <v>0</v>
      </c>
      <c r="O93">
        <f t="shared" si="90"/>
        <v>0</v>
      </c>
      <c r="P93">
        <f t="shared" si="90"/>
        <v>0</v>
      </c>
      <c r="Q93">
        <f t="shared" si="90"/>
        <v>0</v>
      </c>
      <c r="R93">
        <f t="shared" si="90"/>
        <v>0</v>
      </c>
      <c r="S93">
        <f t="shared" si="90"/>
        <v>0</v>
      </c>
      <c r="T93">
        <f t="shared" si="90"/>
        <v>0</v>
      </c>
      <c r="U93">
        <f t="shared" si="90"/>
        <v>0</v>
      </c>
      <c r="V93">
        <f t="shared" si="90"/>
        <v>0</v>
      </c>
      <c r="W93">
        <f t="shared" si="90"/>
        <v>0</v>
      </c>
      <c r="X93">
        <f t="shared" si="90"/>
        <v>0</v>
      </c>
      <c r="Y93">
        <f t="shared" si="90"/>
        <v>0</v>
      </c>
      <c r="Z93">
        <f t="shared" si="90"/>
        <v>0</v>
      </c>
      <c r="AA93">
        <f t="shared" si="90"/>
        <v>0</v>
      </c>
      <c r="AB93">
        <f t="shared" si="90"/>
        <v>0</v>
      </c>
      <c r="AC93">
        <f t="shared" si="91"/>
        <v>0</v>
      </c>
      <c r="AD93">
        <f t="shared" si="91"/>
        <v>0</v>
      </c>
      <c r="AE93">
        <f t="shared" si="91"/>
        <v>0</v>
      </c>
      <c r="AF93">
        <f t="shared" si="91"/>
        <v>0</v>
      </c>
      <c r="AG93">
        <f t="shared" si="91"/>
        <v>0</v>
      </c>
      <c r="AH93">
        <f t="shared" si="91"/>
        <v>0</v>
      </c>
      <c r="AI93">
        <f t="shared" si="91"/>
        <v>0</v>
      </c>
      <c r="AJ93">
        <f t="shared" si="91"/>
        <v>0</v>
      </c>
      <c r="AK93">
        <f t="shared" si="91"/>
        <v>0</v>
      </c>
      <c r="AL93">
        <f t="shared" si="91"/>
        <v>0</v>
      </c>
      <c r="AM93">
        <f t="shared" si="91"/>
        <v>0</v>
      </c>
      <c r="AN93">
        <f t="shared" si="91"/>
        <v>0</v>
      </c>
      <c r="AO93">
        <f t="shared" si="91"/>
        <v>0</v>
      </c>
      <c r="AP93">
        <f t="shared" si="91"/>
        <v>0</v>
      </c>
      <c r="AQ93">
        <f t="shared" si="91"/>
        <v>0</v>
      </c>
      <c r="AR93">
        <f t="shared" si="91"/>
        <v>0</v>
      </c>
      <c r="AS93">
        <f t="shared" si="58"/>
        <v>0</v>
      </c>
      <c r="AT93">
        <f t="shared" si="58"/>
        <v>0</v>
      </c>
      <c r="AU93">
        <f t="shared" si="58"/>
        <v>0</v>
      </c>
      <c r="AV93">
        <f t="shared" si="58"/>
        <v>0</v>
      </c>
      <c r="AW93">
        <f t="shared" si="58"/>
        <v>0</v>
      </c>
      <c r="AX93">
        <f t="shared" si="58"/>
        <v>0</v>
      </c>
      <c r="BB93" s="28">
        <f t="shared" si="77"/>
        <v>0</v>
      </c>
      <c r="BC93" s="28">
        <f t="shared" si="78"/>
        <v>3</v>
      </c>
      <c r="BD93" s="28">
        <f t="shared" si="79"/>
        <v>0</v>
      </c>
      <c r="BE93" s="28">
        <f t="shared" si="80"/>
        <v>0</v>
      </c>
      <c r="BF93" s="28">
        <f t="shared" si="81"/>
        <v>0</v>
      </c>
      <c r="BG93" s="28">
        <f t="shared" si="82"/>
        <v>0</v>
      </c>
      <c r="BH93" s="28">
        <f t="shared" si="83"/>
        <v>0</v>
      </c>
      <c r="BI93" s="28">
        <f t="shared" si="84"/>
        <v>0</v>
      </c>
      <c r="BJ93" s="28">
        <f t="shared" si="85"/>
        <v>0</v>
      </c>
      <c r="BK93" s="28">
        <f t="shared" si="86"/>
        <v>0</v>
      </c>
      <c r="BL93" s="28">
        <f t="shared" si="67"/>
        <v>0</v>
      </c>
      <c r="BM93" s="28">
        <f t="shared" si="68"/>
        <v>0</v>
      </c>
      <c r="BN93">
        <f t="shared" si="89"/>
        <v>0</v>
      </c>
      <c r="BO93">
        <f t="shared" si="89"/>
        <v>0</v>
      </c>
      <c r="BP93">
        <f t="shared" si="89"/>
        <v>0</v>
      </c>
      <c r="BQ93">
        <f t="shared" si="60"/>
        <v>0</v>
      </c>
      <c r="BR93">
        <f t="shared" si="61"/>
        <v>0</v>
      </c>
      <c r="BS93">
        <f t="shared" si="62"/>
        <v>0</v>
      </c>
      <c r="BT93">
        <f t="shared" si="63"/>
        <v>0</v>
      </c>
      <c r="BU93">
        <f t="shared" si="64"/>
        <v>0</v>
      </c>
      <c r="BV93">
        <f t="shared" si="69"/>
        <v>0</v>
      </c>
      <c r="BW93">
        <f t="shared" si="70"/>
        <v>0</v>
      </c>
      <c r="BX93">
        <f t="shared" si="65"/>
        <v>0</v>
      </c>
      <c r="BY93">
        <f t="shared" si="66"/>
        <v>0</v>
      </c>
      <c r="BZ93">
        <f t="shared" si="71"/>
        <v>0</v>
      </c>
      <c r="CA93">
        <f t="shared" si="72"/>
        <v>0</v>
      </c>
      <c r="CB93">
        <f t="shared" si="73"/>
        <v>0</v>
      </c>
      <c r="CC93">
        <f t="shared" si="74"/>
        <v>0</v>
      </c>
      <c r="CD93">
        <f t="shared" si="75"/>
        <v>0</v>
      </c>
      <c r="CE93">
        <f t="shared" si="76"/>
        <v>0</v>
      </c>
    </row>
    <row r="94" spans="1:83" x14ac:dyDescent="0.35">
      <c r="A94">
        <f>Database!A94</f>
        <v>93</v>
      </c>
      <c r="B94" s="20">
        <f>Database!E94</f>
        <v>45775</v>
      </c>
      <c r="C94">
        <f>IF(Database!G94="cansl",0,Database!K94)</f>
        <v>1</v>
      </c>
      <c r="D94">
        <f>Database!D94-Database!C94</f>
        <v>3</v>
      </c>
      <c r="F94">
        <f>Database!L94</f>
        <v>2</v>
      </c>
      <c r="G94" t="str">
        <f>Database!F94</f>
        <v>DK</v>
      </c>
      <c r="K94">
        <f t="shared" si="53"/>
        <v>0</v>
      </c>
      <c r="L94">
        <f t="shared" si="54"/>
        <v>0</v>
      </c>
      <c r="M94">
        <f t="shared" si="90"/>
        <v>0</v>
      </c>
      <c r="N94">
        <f t="shared" si="90"/>
        <v>0</v>
      </c>
      <c r="O94">
        <f t="shared" si="90"/>
        <v>0</v>
      </c>
      <c r="P94">
        <f t="shared" si="90"/>
        <v>0</v>
      </c>
      <c r="Q94">
        <f t="shared" si="90"/>
        <v>0</v>
      </c>
      <c r="R94">
        <f t="shared" si="90"/>
        <v>0</v>
      </c>
      <c r="S94">
        <f t="shared" si="90"/>
        <v>0</v>
      </c>
      <c r="T94">
        <f t="shared" si="90"/>
        <v>0</v>
      </c>
      <c r="U94">
        <f t="shared" si="90"/>
        <v>0</v>
      </c>
      <c r="V94">
        <f t="shared" si="90"/>
        <v>0</v>
      </c>
      <c r="W94">
        <f t="shared" si="90"/>
        <v>0</v>
      </c>
      <c r="X94">
        <f t="shared" si="90"/>
        <v>0</v>
      </c>
      <c r="Y94">
        <f t="shared" si="90"/>
        <v>0</v>
      </c>
      <c r="Z94">
        <f t="shared" si="90"/>
        <v>0</v>
      </c>
      <c r="AA94">
        <f t="shared" si="90"/>
        <v>0</v>
      </c>
      <c r="AB94">
        <f t="shared" si="90"/>
        <v>0</v>
      </c>
      <c r="AC94">
        <f t="shared" si="91"/>
        <v>3</v>
      </c>
      <c r="AD94">
        <f t="shared" si="91"/>
        <v>3</v>
      </c>
      <c r="AE94">
        <f t="shared" si="91"/>
        <v>3</v>
      </c>
      <c r="AF94">
        <f t="shared" si="91"/>
        <v>3</v>
      </c>
      <c r="AG94">
        <f t="shared" si="91"/>
        <v>3</v>
      </c>
      <c r="AH94">
        <f t="shared" si="91"/>
        <v>3</v>
      </c>
      <c r="AI94">
        <f t="shared" si="91"/>
        <v>3</v>
      </c>
      <c r="AJ94">
        <f t="shared" si="91"/>
        <v>3</v>
      </c>
      <c r="AK94">
        <f t="shared" si="91"/>
        <v>3</v>
      </c>
      <c r="AL94">
        <f t="shared" si="91"/>
        <v>3</v>
      </c>
      <c r="AM94">
        <f t="shared" si="91"/>
        <v>3</v>
      </c>
      <c r="AN94">
        <f t="shared" si="91"/>
        <v>3</v>
      </c>
      <c r="AO94">
        <f t="shared" si="91"/>
        <v>3</v>
      </c>
      <c r="AP94">
        <f t="shared" si="91"/>
        <v>3</v>
      </c>
      <c r="AQ94">
        <f t="shared" si="91"/>
        <v>3</v>
      </c>
      <c r="AR94">
        <f t="shared" si="91"/>
        <v>3</v>
      </c>
      <c r="AS94">
        <f t="shared" si="58"/>
        <v>3</v>
      </c>
      <c r="AT94">
        <f t="shared" si="58"/>
        <v>3</v>
      </c>
      <c r="AU94">
        <f t="shared" si="58"/>
        <v>3</v>
      </c>
      <c r="AV94">
        <f t="shared" si="58"/>
        <v>3</v>
      </c>
      <c r="AW94">
        <f t="shared" si="58"/>
        <v>3</v>
      </c>
      <c r="AX94">
        <f t="shared" si="58"/>
        <v>3</v>
      </c>
      <c r="BB94" s="28">
        <f t="shared" si="77"/>
        <v>2</v>
      </c>
      <c r="BC94" s="28">
        <f t="shared" si="78"/>
        <v>3</v>
      </c>
      <c r="BD94" s="28">
        <f t="shared" si="79"/>
        <v>0</v>
      </c>
      <c r="BE94" s="28">
        <f t="shared" si="80"/>
        <v>0</v>
      </c>
      <c r="BF94" s="28">
        <f t="shared" si="81"/>
        <v>0</v>
      </c>
      <c r="BG94" s="28">
        <f t="shared" si="82"/>
        <v>0</v>
      </c>
      <c r="BH94" s="28">
        <f t="shared" si="83"/>
        <v>0</v>
      </c>
      <c r="BI94" s="28">
        <f t="shared" si="84"/>
        <v>0</v>
      </c>
      <c r="BJ94" s="28">
        <f t="shared" si="85"/>
        <v>0</v>
      </c>
      <c r="BK94" s="28">
        <f t="shared" si="86"/>
        <v>0</v>
      </c>
      <c r="BL94" s="28">
        <f t="shared" si="67"/>
        <v>0</v>
      </c>
      <c r="BM94" s="28">
        <f t="shared" si="68"/>
        <v>0</v>
      </c>
      <c r="BN94">
        <f t="shared" si="89"/>
        <v>0</v>
      </c>
      <c r="BO94">
        <f t="shared" si="89"/>
        <v>0</v>
      </c>
      <c r="BP94">
        <f t="shared" si="89"/>
        <v>0</v>
      </c>
      <c r="BQ94">
        <f t="shared" si="60"/>
        <v>0</v>
      </c>
      <c r="BR94">
        <f t="shared" si="61"/>
        <v>0</v>
      </c>
      <c r="BS94">
        <f t="shared" si="62"/>
        <v>0</v>
      </c>
      <c r="BT94">
        <f t="shared" si="63"/>
        <v>0</v>
      </c>
      <c r="BU94">
        <f t="shared" si="64"/>
        <v>0</v>
      </c>
      <c r="BV94">
        <f t="shared" si="69"/>
        <v>0</v>
      </c>
      <c r="BW94">
        <f t="shared" si="70"/>
        <v>0</v>
      </c>
      <c r="BX94">
        <f t="shared" si="65"/>
        <v>0</v>
      </c>
      <c r="BY94">
        <f t="shared" si="66"/>
        <v>0</v>
      </c>
      <c r="BZ94">
        <f t="shared" si="71"/>
        <v>0</v>
      </c>
      <c r="CA94">
        <f t="shared" si="72"/>
        <v>0</v>
      </c>
      <c r="CB94">
        <f t="shared" si="73"/>
        <v>0</v>
      </c>
      <c r="CC94">
        <f t="shared" si="74"/>
        <v>0</v>
      </c>
      <c r="CD94">
        <f t="shared" si="75"/>
        <v>0</v>
      </c>
      <c r="CE94">
        <f t="shared" si="76"/>
        <v>0</v>
      </c>
    </row>
    <row r="95" spans="1:83" x14ac:dyDescent="0.35">
      <c r="A95">
        <f>Database!A95</f>
        <v>94</v>
      </c>
      <c r="B95" s="20">
        <f>Database!E95</f>
        <v>45779</v>
      </c>
      <c r="C95">
        <f>IF(Database!G95="cansl",0,Database!K95)</f>
        <v>0</v>
      </c>
      <c r="D95">
        <f>Database!D95-Database!C95</f>
        <v>4</v>
      </c>
      <c r="F95">
        <f>Database!L95</f>
        <v>0</v>
      </c>
      <c r="G95" t="str">
        <f>Database!F95</f>
        <v>DK</v>
      </c>
      <c r="K95">
        <f t="shared" ref="K95:K158" si="92">IF(B95&lt;$K$1,C95*D95,0)</f>
        <v>0</v>
      </c>
      <c r="L95">
        <f t="shared" ref="L95:L158" si="93">IF(B95&lt;$L$1,C95*D95,0)</f>
        <v>0</v>
      </c>
      <c r="M95">
        <f t="shared" si="90"/>
        <v>0</v>
      </c>
      <c r="N95">
        <f t="shared" si="90"/>
        <v>0</v>
      </c>
      <c r="O95">
        <f t="shared" si="90"/>
        <v>0</v>
      </c>
      <c r="P95">
        <f t="shared" si="90"/>
        <v>0</v>
      </c>
      <c r="Q95">
        <f t="shared" si="90"/>
        <v>0</v>
      </c>
      <c r="R95">
        <f t="shared" si="90"/>
        <v>0</v>
      </c>
      <c r="S95">
        <f t="shared" si="90"/>
        <v>0</v>
      </c>
      <c r="T95">
        <f t="shared" si="90"/>
        <v>0</v>
      </c>
      <c r="U95">
        <f t="shared" si="90"/>
        <v>0</v>
      </c>
      <c r="V95">
        <f t="shared" si="90"/>
        <v>0</v>
      </c>
      <c r="W95">
        <f t="shared" si="90"/>
        <v>0</v>
      </c>
      <c r="X95">
        <f t="shared" si="90"/>
        <v>0</v>
      </c>
      <c r="Y95">
        <f t="shared" si="90"/>
        <v>0</v>
      </c>
      <c r="Z95">
        <f t="shared" si="90"/>
        <v>0</v>
      </c>
      <c r="AA95">
        <f t="shared" si="90"/>
        <v>0</v>
      </c>
      <c r="AB95">
        <f t="shared" si="90"/>
        <v>0</v>
      </c>
      <c r="AC95">
        <f t="shared" si="91"/>
        <v>0</v>
      </c>
      <c r="AD95">
        <f t="shared" si="91"/>
        <v>0</v>
      </c>
      <c r="AE95">
        <f t="shared" si="91"/>
        <v>0</v>
      </c>
      <c r="AF95">
        <f t="shared" si="91"/>
        <v>0</v>
      </c>
      <c r="AG95">
        <f t="shared" si="91"/>
        <v>0</v>
      </c>
      <c r="AH95">
        <f t="shared" si="91"/>
        <v>0</v>
      </c>
      <c r="AI95">
        <f t="shared" si="91"/>
        <v>0</v>
      </c>
      <c r="AJ95">
        <f t="shared" si="91"/>
        <v>0</v>
      </c>
      <c r="AK95">
        <f t="shared" si="91"/>
        <v>0</v>
      </c>
      <c r="AL95">
        <f t="shared" si="91"/>
        <v>0</v>
      </c>
      <c r="AM95">
        <f t="shared" si="91"/>
        <v>0</v>
      </c>
      <c r="AN95">
        <f t="shared" si="91"/>
        <v>0</v>
      </c>
      <c r="AO95">
        <f t="shared" si="91"/>
        <v>0</v>
      </c>
      <c r="AP95">
        <f t="shared" si="91"/>
        <v>0</v>
      </c>
      <c r="AQ95">
        <f t="shared" si="91"/>
        <v>0</v>
      </c>
      <c r="AR95">
        <f t="shared" si="91"/>
        <v>0</v>
      </c>
      <c r="AS95">
        <f t="shared" si="58"/>
        <v>0</v>
      </c>
      <c r="AT95">
        <f t="shared" si="58"/>
        <v>0</v>
      </c>
      <c r="AU95">
        <f t="shared" si="58"/>
        <v>0</v>
      </c>
      <c r="AV95">
        <f t="shared" si="58"/>
        <v>0</v>
      </c>
      <c r="AW95">
        <f t="shared" si="58"/>
        <v>0</v>
      </c>
      <c r="AX95">
        <f t="shared" si="58"/>
        <v>0</v>
      </c>
      <c r="BB95" s="28">
        <f t="shared" si="77"/>
        <v>0</v>
      </c>
      <c r="BC95" s="28">
        <f t="shared" si="78"/>
        <v>4</v>
      </c>
      <c r="BD95" s="28">
        <f t="shared" si="79"/>
        <v>0</v>
      </c>
      <c r="BE95" s="28">
        <f t="shared" si="80"/>
        <v>0</v>
      </c>
      <c r="BF95" s="28">
        <f t="shared" si="81"/>
        <v>0</v>
      </c>
      <c r="BG95" s="28">
        <f t="shared" si="82"/>
        <v>0</v>
      </c>
      <c r="BH95" s="28">
        <f t="shared" si="83"/>
        <v>0</v>
      </c>
      <c r="BI95" s="28">
        <f t="shared" si="84"/>
        <v>0</v>
      </c>
      <c r="BJ95" s="28">
        <f t="shared" si="85"/>
        <v>0</v>
      </c>
      <c r="BK95" s="28">
        <f t="shared" si="86"/>
        <v>0</v>
      </c>
      <c r="BL95" s="28">
        <f t="shared" si="67"/>
        <v>0</v>
      </c>
      <c r="BM95" s="28">
        <f t="shared" si="68"/>
        <v>0</v>
      </c>
      <c r="BN95">
        <f t="shared" si="89"/>
        <v>0</v>
      </c>
      <c r="BO95">
        <f t="shared" si="89"/>
        <v>0</v>
      </c>
      <c r="BP95">
        <f t="shared" si="89"/>
        <v>0</v>
      </c>
      <c r="BQ95">
        <f t="shared" si="60"/>
        <v>0</v>
      </c>
      <c r="BR95">
        <f t="shared" si="61"/>
        <v>0</v>
      </c>
      <c r="BS95">
        <f t="shared" si="62"/>
        <v>0</v>
      </c>
      <c r="BT95">
        <f t="shared" si="63"/>
        <v>0</v>
      </c>
      <c r="BU95">
        <f t="shared" si="64"/>
        <v>0</v>
      </c>
      <c r="BV95">
        <f t="shared" si="69"/>
        <v>0</v>
      </c>
      <c r="BW95">
        <f t="shared" si="70"/>
        <v>0</v>
      </c>
      <c r="BX95">
        <f t="shared" si="65"/>
        <v>0</v>
      </c>
      <c r="BY95">
        <f t="shared" si="66"/>
        <v>0</v>
      </c>
      <c r="BZ95">
        <f t="shared" si="71"/>
        <v>0</v>
      </c>
      <c r="CA95">
        <f t="shared" si="72"/>
        <v>0</v>
      </c>
      <c r="CB95">
        <f t="shared" si="73"/>
        <v>0</v>
      </c>
      <c r="CC95">
        <f t="shared" si="74"/>
        <v>0</v>
      </c>
      <c r="CD95">
        <f t="shared" si="75"/>
        <v>0</v>
      </c>
      <c r="CE95">
        <f t="shared" si="76"/>
        <v>0</v>
      </c>
    </row>
    <row r="96" spans="1:83" x14ac:dyDescent="0.35">
      <c r="A96">
        <f>Database!A96</f>
        <v>95</v>
      </c>
      <c r="B96" s="20">
        <f>Database!E96</f>
        <v>45780</v>
      </c>
      <c r="C96">
        <f>IF(Database!G96="cansl",0,Database!K96)</f>
        <v>1</v>
      </c>
      <c r="D96">
        <f>Database!D96-Database!C96</f>
        <v>4</v>
      </c>
      <c r="F96">
        <f>Database!L96</f>
        <v>2</v>
      </c>
      <c r="G96" t="str">
        <f>Database!F96</f>
        <v>DK</v>
      </c>
      <c r="K96">
        <f t="shared" si="92"/>
        <v>0</v>
      </c>
      <c r="L96">
        <f t="shared" si="93"/>
        <v>0</v>
      </c>
      <c r="M96">
        <f t="shared" si="90"/>
        <v>0</v>
      </c>
      <c r="N96">
        <f t="shared" si="90"/>
        <v>0</v>
      </c>
      <c r="O96">
        <f t="shared" si="90"/>
        <v>0</v>
      </c>
      <c r="P96">
        <f t="shared" si="90"/>
        <v>0</v>
      </c>
      <c r="Q96">
        <f t="shared" si="90"/>
        <v>0</v>
      </c>
      <c r="R96">
        <f t="shared" si="90"/>
        <v>0</v>
      </c>
      <c r="S96">
        <f t="shared" si="90"/>
        <v>0</v>
      </c>
      <c r="T96">
        <f t="shared" si="90"/>
        <v>0</v>
      </c>
      <c r="U96">
        <f t="shared" si="90"/>
        <v>0</v>
      </c>
      <c r="V96">
        <f t="shared" si="90"/>
        <v>0</v>
      </c>
      <c r="W96">
        <f t="shared" si="90"/>
        <v>0</v>
      </c>
      <c r="X96">
        <f t="shared" si="90"/>
        <v>0</v>
      </c>
      <c r="Y96">
        <f t="shared" si="90"/>
        <v>0</v>
      </c>
      <c r="Z96">
        <f t="shared" si="90"/>
        <v>0</v>
      </c>
      <c r="AA96">
        <f t="shared" si="90"/>
        <v>0</v>
      </c>
      <c r="AB96">
        <f t="shared" si="90"/>
        <v>0</v>
      </c>
      <c r="AC96">
        <f t="shared" si="91"/>
        <v>4</v>
      </c>
      <c r="AD96">
        <f t="shared" si="91"/>
        <v>4</v>
      </c>
      <c r="AE96">
        <f t="shared" si="91"/>
        <v>4</v>
      </c>
      <c r="AF96">
        <f t="shared" si="91"/>
        <v>4</v>
      </c>
      <c r="AG96">
        <f t="shared" si="91"/>
        <v>4</v>
      </c>
      <c r="AH96">
        <f t="shared" si="91"/>
        <v>4</v>
      </c>
      <c r="AI96">
        <f t="shared" si="91"/>
        <v>4</v>
      </c>
      <c r="AJ96">
        <f t="shared" si="91"/>
        <v>4</v>
      </c>
      <c r="AK96">
        <f t="shared" si="91"/>
        <v>4</v>
      </c>
      <c r="AL96">
        <f t="shared" si="91"/>
        <v>4</v>
      </c>
      <c r="AM96">
        <f t="shared" si="91"/>
        <v>4</v>
      </c>
      <c r="AN96">
        <f t="shared" si="91"/>
        <v>4</v>
      </c>
      <c r="AO96">
        <f t="shared" si="91"/>
        <v>4</v>
      </c>
      <c r="AP96">
        <f t="shared" si="91"/>
        <v>4</v>
      </c>
      <c r="AQ96">
        <f t="shared" si="91"/>
        <v>4</v>
      </c>
      <c r="AR96">
        <f t="shared" si="91"/>
        <v>4</v>
      </c>
      <c r="AS96">
        <f t="shared" si="58"/>
        <v>4</v>
      </c>
      <c r="AT96">
        <f t="shared" ref="AM96:AX121" si="94">IF($B96&lt;AT$1,$C96*$D96,0)</f>
        <v>4</v>
      </c>
      <c r="AU96">
        <f t="shared" si="94"/>
        <v>4</v>
      </c>
      <c r="AV96">
        <f t="shared" si="94"/>
        <v>4</v>
      </c>
      <c r="AW96">
        <f t="shared" si="94"/>
        <v>4</v>
      </c>
      <c r="AX96">
        <f t="shared" si="94"/>
        <v>4</v>
      </c>
      <c r="BB96" s="28">
        <f t="shared" si="77"/>
        <v>2</v>
      </c>
      <c r="BC96" s="28">
        <f t="shared" si="78"/>
        <v>4</v>
      </c>
      <c r="BD96" s="28">
        <f t="shared" si="79"/>
        <v>0</v>
      </c>
      <c r="BE96" s="28">
        <f t="shared" si="80"/>
        <v>0</v>
      </c>
      <c r="BF96" s="28">
        <f t="shared" si="81"/>
        <v>0</v>
      </c>
      <c r="BG96" s="28">
        <f t="shared" si="82"/>
        <v>0</v>
      </c>
      <c r="BH96" s="28">
        <f t="shared" si="83"/>
        <v>0</v>
      </c>
      <c r="BI96" s="28">
        <f t="shared" si="84"/>
        <v>0</v>
      </c>
      <c r="BJ96" s="28">
        <f t="shared" si="85"/>
        <v>0</v>
      </c>
      <c r="BK96" s="28">
        <f t="shared" si="86"/>
        <v>0</v>
      </c>
      <c r="BL96" s="28">
        <f t="shared" si="67"/>
        <v>0</v>
      </c>
      <c r="BM96" s="28">
        <f t="shared" si="68"/>
        <v>0</v>
      </c>
      <c r="BN96">
        <f t="shared" si="89"/>
        <v>0</v>
      </c>
      <c r="BO96">
        <f t="shared" si="89"/>
        <v>0</v>
      </c>
      <c r="BP96">
        <f t="shared" si="89"/>
        <v>0</v>
      </c>
      <c r="BQ96">
        <f t="shared" si="60"/>
        <v>0</v>
      </c>
      <c r="BR96">
        <f t="shared" si="61"/>
        <v>0</v>
      </c>
      <c r="BS96">
        <f t="shared" si="62"/>
        <v>0</v>
      </c>
      <c r="BT96">
        <f t="shared" si="63"/>
        <v>0</v>
      </c>
      <c r="BU96">
        <f t="shared" si="64"/>
        <v>0</v>
      </c>
      <c r="BV96">
        <f t="shared" si="69"/>
        <v>0</v>
      </c>
      <c r="BW96">
        <f t="shared" si="70"/>
        <v>0</v>
      </c>
      <c r="BX96">
        <f t="shared" si="65"/>
        <v>0</v>
      </c>
      <c r="BY96">
        <f t="shared" si="66"/>
        <v>0</v>
      </c>
      <c r="BZ96">
        <f t="shared" si="71"/>
        <v>0</v>
      </c>
      <c r="CA96">
        <f t="shared" si="72"/>
        <v>0</v>
      </c>
      <c r="CB96">
        <f t="shared" si="73"/>
        <v>0</v>
      </c>
      <c r="CC96">
        <f t="shared" si="74"/>
        <v>0</v>
      </c>
      <c r="CD96">
        <f t="shared" si="75"/>
        <v>0</v>
      </c>
      <c r="CE96">
        <f t="shared" si="76"/>
        <v>0</v>
      </c>
    </row>
    <row r="97" spans="1:83" x14ac:dyDescent="0.35">
      <c r="A97">
        <f>Database!A97</f>
        <v>96</v>
      </c>
      <c r="B97" s="20">
        <f>Database!E97</f>
        <v>45781</v>
      </c>
      <c r="C97">
        <f>IF(Database!G97="cansl",0,Database!K97)</f>
        <v>1</v>
      </c>
      <c r="D97">
        <f>Database!D97-Database!C97</f>
        <v>3</v>
      </c>
      <c r="F97">
        <f>Database!L97</f>
        <v>2</v>
      </c>
      <c r="G97" t="str">
        <f>Database!F97</f>
        <v>S</v>
      </c>
      <c r="K97">
        <f t="shared" si="92"/>
        <v>0</v>
      </c>
      <c r="L97">
        <f t="shared" si="93"/>
        <v>0</v>
      </c>
      <c r="M97">
        <f t="shared" si="90"/>
        <v>0</v>
      </c>
      <c r="N97">
        <f t="shared" si="90"/>
        <v>0</v>
      </c>
      <c r="O97">
        <f t="shared" si="90"/>
        <v>0</v>
      </c>
      <c r="P97">
        <f t="shared" si="90"/>
        <v>0</v>
      </c>
      <c r="Q97">
        <f t="shared" si="90"/>
        <v>0</v>
      </c>
      <c r="R97">
        <f t="shared" si="90"/>
        <v>0</v>
      </c>
      <c r="S97">
        <f t="shared" si="90"/>
        <v>0</v>
      </c>
      <c r="T97">
        <f t="shared" si="90"/>
        <v>0</v>
      </c>
      <c r="U97">
        <f t="shared" si="90"/>
        <v>0</v>
      </c>
      <c r="V97">
        <f t="shared" si="90"/>
        <v>0</v>
      </c>
      <c r="W97">
        <f t="shared" si="90"/>
        <v>0</v>
      </c>
      <c r="X97">
        <f t="shared" si="90"/>
        <v>0</v>
      </c>
      <c r="Y97">
        <f t="shared" si="90"/>
        <v>0</v>
      </c>
      <c r="Z97">
        <f t="shared" si="90"/>
        <v>0</v>
      </c>
      <c r="AA97">
        <f t="shared" si="90"/>
        <v>0</v>
      </c>
      <c r="AB97">
        <f t="shared" si="90"/>
        <v>0</v>
      </c>
      <c r="AC97">
        <f t="shared" si="91"/>
        <v>3</v>
      </c>
      <c r="AD97">
        <f t="shared" si="91"/>
        <v>3</v>
      </c>
      <c r="AE97">
        <f t="shared" si="91"/>
        <v>3</v>
      </c>
      <c r="AF97">
        <f t="shared" si="91"/>
        <v>3</v>
      </c>
      <c r="AG97">
        <f t="shared" si="91"/>
        <v>3</v>
      </c>
      <c r="AH97">
        <f t="shared" si="91"/>
        <v>3</v>
      </c>
      <c r="AI97">
        <f t="shared" si="91"/>
        <v>3</v>
      </c>
      <c r="AJ97">
        <f t="shared" si="91"/>
        <v>3</v>
      </c>
      <c r="AK97">
        <f t="shared" si="91"/>
        <v>3</v>
      </c>
      <c r="AL97">
        <f t="shared" si="91"/>
        <v>3</v>
      </c>
      <c r="AM97">
        <f t="shared" si="91"/>
        <v>3</v>
      </c>
      <c r="AN97">
        <f t="shared" si="91"/>
        <v>3</v>
      </c>
      <c r="AO97">
        <f t="shared" si="91"/>
        <v>3</v>
      </c>
      <c r="AP97">
        <f t="shared" si="91"/>
        <v>3</v>
      </c>
      <c r="AQ97">
        <f t="shared" si="91"/>
        <v>3</v>
      </c>
      <c r="AR97">
        <f t="shared" si="91"/>
        <v>3</v>
      </c>
      <c r="AS97">
        <f t="shared" si="94"/>
        <v>3</v>
      </c>
      <c r="AT97">
        <f t="shared" si="94"/>
        <v>3</v>
      </c>
      <c r="AU97">
        <f t="shared" si="94"/>
        <v>3</v>
      </c>
      <c r="AV97">
        <f t="shared" si="94"/>
        <v>3</v>
      </c>
      <c r="AW97">
        <f t="shared" si="94"/>
        <v>3</v>
      </c>
      <c r="AX97">
        <f t="shared" si="94"/>
        <v>3</v>
      </c>
      <c r="BB97" s="28">
        <f t="shared" si="77"/>
        <v>0</v>
      </c>
      <c r="BC97" s="28">
        <f t="shared" si="78"/>
        <v>0</v>
      </c>
      <c r="BD97" s="28">
        <f t="shared" si="79"/>
        <v>2</v>
      </c>
      <c r="BE97" s="28">
        <f t="shared" si="80"/>
        <v>3</v>
      </c>
      <c r="BF97" s="28">
        <f t="shared" si="81"/>
        <v>0</v>
      </c>
      <c r="BG97" s="28">
        <f t="shared" si="82"/>
        <v>0</v>
      </c>
      <c r="BH97" s="28">
        <f t="shared" si="83"/>
        <v>0</v>
      </c>
      <c r="BI97" s="28">
        <f t="shared" si="84"/>
        <v>0</v>
      </c>
      <c r="BJ97" s="28">
        <f t="shared" si="85"/>
        <v>0</v>
      </c>
      <c r="BK97" s="28">
        <f t="shared" si="86"/>
        <v>0</v>
      </c>
      <c r="BL97" s="28">
        <f t="shared" si="67"/>
        <v>0</v>
      </c>
      <c r="BM97" s="28">
        <f t="shared" si="68"/>
        <v>0</v>
      </c>
      <c r="BN97">
        <f t="shared" si="89"/>
        <v>0</v>
      </c>
      <c r="BO97">
        <f t="shared" si="89"/>
        <v>0</v>
      </c>
      <c r="BP97">
        <f t="shared" si="89"/>
        <v>0</v>
      </c>
      <c r="BQ97">
        <f t="shared" si="60"/>
        <v>0</v>
      </c>
      <c r="BR97">
        <f t="shared" si="61"/>
        <v>0</v>
      </c>
      <c r="BS97">
        <f t="shared" si="62"/>
        <v>0</v>
      </c>
      <c r="BT97">
        <f t="shared" si="63"/>
        <v>0</v>
      </c>
      <c r="BU97">
        <f t="shared" si="64"/>
        <v>0</v>
      </c>
      <c r="BV97">
        <f t="shared" si="69"/>
        <v>0</v>
      </c>
      <c r="BW97">
        <f t="shared" si="70"/>
        <v>0</v>
      </c>
      <c r="BX97">
        <f t="shared" si="65"/>
        <v>0</v>
      </c>
      <c r="BY97">
        <f t="shared" si="66"/>
        <v>0</v>
      </c>
      <c r="BZ97">
        <f t="shared" si="71"/>
        <v>0</v>
      </c>
      <c r="CA97">
        <f t="shared" si="72"/>
        <v>0</v>
      </c>
      <c r="CB97">
        <f t="shared" si="73"/>
        <v>0</v>
      </c>
      <c r="CC97">
        <f t="shared" si="74"/>
        <v>0</v>
      </c>
      <c r="CD97">
        <f t="shared" si="75"/>
        <v>0</v>
      </c>
      <c r="CE97">
        <f t="shared" si="76"/>
        <v>0</v>
      </c>
    </row>
    <row r="98" spans="1:83" x14ac:dyDescent="0.35">
      <c r="A98">
        <f>Database!A98</f>
        <v>97</v>
      </c>
      <c r="B98" s="20">
        <f>Database!E98</f>
        <v>45782</v>
      </c>
      <c r="C98">
        <f>IF(Database!G98="cansl",0,Database!K98)</f>
        <v>1</v>
      </c>
      <c r="D98">
        <f>Database!D98-Database!C98</f>
        <v>4</v>
      </c>
      <c r="F98">
        <f>Database!L98</f>
        <v>2</v>
      </c>
      <c r="G98" t="str">
        <f>Database!F98</f>
        <v>DK</v>
      </c>
      <c r="K98">
        <f t="shared" si="92"/>
        <v>0</v>
      </c>
      <c r="L98">
        <f t="shared" si="93"/>
        <v>0</v>
      </c>
      <c r="M98">
        <f t="shared" si="90"/>
        <v>0</v>
      </c>
      <c r="N98">
        <f t="shared" si="90"/>
        <v>0</v>
      </c>
      <c r="O98">
        <f t="shared" si="90"/>
        <v>0</v>
      </c>
      <c r="P98">
        <f t="shared" si="90"/>
        <v>0</v>
      </c>
      <c r="Q98">
        <f t="shared" si="90"/>
        <v>0</v>
      </c>
      <c r="R98">
        <f t="shared" si="90"/>
        <v>0</v>
      </c>
      <c r="S98">
        <f t="shared" si="90"/>
        <v>0</v>
      </c>
      <c r="T98">
        <f t="shared" si="90"/>
        <v>0</v>
      </c>
      <c r="U98">
        <f t="shared" si="90"/>
        <v>0</v>
      </c>
      <c r="V98">
        <f t="shared" si="90"/>
        <v>0</v>
      </c>
      <c r="W98">
        <f t="shared" si="90"/>
        <v>0</v>
      </c>
      <c r="X98">
        <f t="shared" si="90"/>
        <v>0</v>
      </c>
      <c r="Y98">
        <f t="shared" si="90"/>
        <v>0</v>
      </c>
      <c r="Z98">
        <f t="shared" si="90"/>
        <v>0</v>
      </c>
      <c r="AA98">
        <f t="shared" si="90"/>
        <v>0</v>
      </c>
      <c r="AB98">
        <f t="shared" si="90"/>
        <v>0</v>
      </c>
      <c r="AC98">
        <f t="shared" si="91"/>
        <v>0</v>
      </c>
      <c r="AD98">
        <f t="shared" si="91"/>
        <v>4</v>
      </c>
      <c r="AE98">
        <f t="shared" si="91"/>
        <v>4</v>
      </c>
      <c r="AF98">
        <f t="shared" si="91"/>
        <v>4</v>
      </c>
      <c r="AG98">
        <f t="shared" si="91"/>
        <v>4</v>
      </c>
      <c r="AH98">
        <f t="shared" si="91"/>
        <v>4</v>
      </c>
      <c r="AI98">
        <f t="shared" si="91"/>
        <v>4</v>
      </c>
      <c r="AJ98">
        <f t="shared" si="91"/>
        <v>4</v>
      </c>
      <c r="AK98">
        <f t="shared" si="91"/>
        <v>4</v>
      </c>
      <c r="AL98">
        <f t="shared" si="91"/>
        <v>4</v>
      </c>
      <c r="AM98">
        <f t="shared" si="91"/>
        <v>4</v>
      </c>
      <c r="AN98">
        <f t="shared" si="91"/>
        <v>4</v>
      </c>
      <c r="AO98">
        <f t="shared" si="91"/>
        <v>4</v>
      </c>
      <c r="AP98">
        <f t="shared" si="91"/>
        <v>4</v>
      </c>
      <c r="AQ98">
        <f t="shared" si="91"/>
        <v>4</v>
      </c>
      <c r="AR98">
        <f t="shared" si="91"/>
        <v>4</v>
      </c>
      <c r="AS98">
        <f t="shared" si="94"/>
        <v>4</v>
      </c>
      <c r="AT98">
        <f t="shared" si="94"/>
        <v>4</v>
      </c>
      <c r="AU98">
        <f t="shared" si="94"/>
        <v>4</v>
      </c>
      <c r="AV98">
        <f t="shared" si="94"/>
        <v>4</v>
      </c>
      <c r="AW98">
        <f t="shared" si="94"/>
        <v>4</v>
      </c>
      <c r="AX98">
        <f t="shared" si="94"/>
        <v>4</v>
      </c>
      <c r="BB98" s="28">
        <f t="shared" si="77"/>
        <v>2</v>
      </c>
      <c r="BC98" s="28">
        <f t="shared" si="78"/>
        <v>4</v>
      </c>
      <c r="BD98" s="28">
        <f t="shared" si="79"/>
        <v>0</v>
      </c>
      <c r="BE98" s="28">
        <f t="shared" si="80"/>
        <v>0</v>
      </c>
      <c r="BF98" s="28">
        <f t="shared" si="81"/>
        <v>0</v>
      </c>
      <c r="BG98" s="28">
        <f t="shared" si="82"/>
        <v>0</v>
      </c>
      <c r="BH98" s="28">
        <f t="shared" si="83"/>
        <v>0</v>
      </c>
      <c r="BI98" s="28">
        <f t="shared" si="84"/>
        <v>0</v>
      </c>
      <c r="BJ98" s="28">
        <f t="shared" si="85"/>
        <v>0</v>
      </c>
      <c r="BK98" s="28">
        <f t="shared" si="86"/>
        <v>0</v>
      </c>
      <c r="BL98" s="28">
        <f t="shared" si="67"/>
        <v>0</v>
      </c>
      <c r="BM98" s="28">
        <f t="shared" si="68"/>
        <v>0</v>
      </c>
      <c r="BN98">
        <f t="shared" si="89"/>
        <v>0</v>
      </c>
      <c r="BO98">
        <f t="shared" si="89"/>
        <v>0</v>
      </c>
      <c r="BP98">
        <f t="shared" si="89"/>
        <v>0</v>
      </c>
      <c r="BQ98">
        <f t="shared" ref="BQ98:BQ129" si="95">IF(AND($D98&gt;0,$G98=BQ$1),$D98,0)</f>
        <v>0</v>
      </c>
      <c r="BR98">
        <f t="shared" ref="BR98:BR129" si="96">IF(AND($D98&gt;0,$G98=BR$1),$F98,0)</f>
        <v>0</v>
      </c>
      <c r="BS98">
        <f t="shared" ref="BS98:BS129" si="97">IF(AND($D98&gt;0,$G98=BS$1),$D98,0)</f>
        <v>0</v>
      </c>
      <c r="BT98">
        <f t="shared" ref="BT98:BT129" si="98">IF(AND($D98&gt;0,$G98=BT$1),$F98,0)</f>
        <v>0</v>
      </c>
      <c r="BU98">
        <f t="shared" ref="BU98:BU129" si="99">IF(AND($D98&gt;0,$G98=BU$1),$D98,0)</f>
        <v>0</v>
      </c>
      <c r="BV98">
        <f t="shared" si="69"/>
        <v>0</v>
      </c>
      <c r="BW98">
        <f t="shared" si="70"/>
        <v>0</v>
      </c>
      <c r="BX98">
        <f t="shared" ref="BX98:BX129" si="100">IF(AND($D98&gt;0,$G98=BX$1),$F98,0)</f>
        <v>0</v>
      </c>
      <c r="BY98">
        <f t="shared" ref="BY98:BY129" si="101">IF(AND($D98&gt;0,$G98=BY$1),$D98,0)</f>
        <v>0</v>
      </c>
      <c r="BZ98">
        <f t="shared" si="71"/>
        <v>0</v>
      </c>
      <c r="CA98">
        <f t="shared" si="72"/>
        <v>0</v>
      </c>
      <c r="CB98">
        <f t="shared" si="73"/>
        <v>0</v>
      </c>
      <c r="CC98">
        <f t="shared" si="74"/>
        <v>0</v>
      </c>
      <c r="CD98">
        <f t="shared" si="75"/>
        <v>0</v>
      </c>
      <c r="CE98">
        <f t="shared" si="76"/>
        <v>0</v>
      </c>
    </row>
    <row r="99" spans="1:83" x14ac:dyDescent="0.35">
      <c r="A99">
        <f>Database!A99</f>
        <v>98</v>
      </c>
      <c r="B99" s="20">
        <f>Database!E99</f>
        <v>45784</v>
      </c>
      <c r="C99">
        <f>IF(Database!G99="cansl",0,Database!K99)</f>
        <v>0</v>
      </c>
      <c r="D99">
        <f>Database!D99-Database!C99</f>
        <v>3</v>
      </c>
      <c r="F99">
        <f>Database!L99</f>
        <v>0</v>
      </c>
      <c r="G99" t="str">
        <f>Database!F99</f>
        <v>DK</v>
      </c>
      <c r="K99">
        <f t="shared" si="92"/>
        <v>0</v>
      </c>
      <c r="L99">
        <f t="shared" si="93"/>
        <v>0</v>
      </c>
      <c r="M99">
        <f t="shared" si="90"/>
        <v>0</v>
      </c>
      <c r="N99">
        <f t="shared" si="90"/>
        <v>0</v>
      </c>
      <c r="O99">
        <f t="shared" si="90"/>
        <v>0</v>
      </c>
      <c r="P99">
        <f t="shared" si="90"/>
        <v>0</v>
      </c>
      <c r="Q99">
        <f t="shared" si="90"/>
        <v>0</v>
      </c>
      <c r="R99">
        <f t="shared" si="90"/>
        <v>0</v>
      </c>
      <c r="S99">
        <f t="shared" si="90"/>
        <v>0</v>
      </c>
      <c r="T99">
        <f t="shared" si="90"/>
        <v>0</v>
      </c>
      <c r="U99">
        <f t="shared" si="90"/>
        <v>0</v>
      </c>
      <c r="V99">
        <f t="shared" si="90"/>
        <v>0</v>
      </c>
      <c r="W99">
        <f t="shared" si="90"/>
        <v>0</v>
      </c>
      <c r="X99">
        <f t="shared" si="90"/>
        <v>0</v>
      </c>
      <c r="Y99">
        <f t="shared" si="90"/>
        <v>0</v>
      </c>
      <c r="Z99">
        <f t="shared" si="90"/>
        <v>0</v>
      </c>
      <c r="AA99">
        <f t="shared" si="90"/>
        <v>0</v>
      </c>
      <c r="AB99">
        <f t="shared" si="90"/>
        <v>0</v>
      </c>
      <c r="AC99">
        <f t="shared" si="91"/>
        <v>0</v>
      </c>
      <c r="AD99">
        <f t="shared" si="91"/>
        <v>0</v>
      </c>
      <c r="AE99">
        <f t="shared" si="91"/>
        <v>0</v>
      </c>
      <c r="AF99">
        <f t="shared" si="91"/>
        <v>0</v>
      </c>
      <c r="AG99">
        <f t="shared" si="91"/>
        <v>0</v>
      </c>
      <c r="AH99">
        <f t="shared" si="91"/>
        <v>0</v>
      </c>
      <c r="AI99">
        <f t="shared" si="91"/>
        <v>0</v>
      </c>
      <c r="AJ99">
        <f t="shared" si="91"/>
        <v>0</v>
      </c>
      <c r="AK99">
        <f t="shared" si="91"/>
        <v>0</v>
      </c>
      <c r="AL99">
        <f t="shared" si="91"/>
        <v>0</v>
      </c>
      <c r="AM99">
        <f t="shared" si="91"/>
        <v>0</v>
      </c>
      <c r="AN99">
        <f t="shared" si="91"/>
        <v>0</v>
      </c>
      <c r="AO99">
        <f t="shared" si="91"/>
        <v>0</v>
      </c>
      <c r="AP99">
        <f t="shared" si="91"/>
        <v>0</v>
      </c>
      <c r="AQ99">
        <f t="shared" si="91"/>
        <v>0</v>
      </c>
      <c r="AR99">
        <f t="shared" si="91"/>
        <v>0</v>
      </c>
      <c r="AS99">
        <f t="shared" si="94"/>
        <v>0</v>
      </c>
      <c r="AT99">
        <f t="shared" si="94"/>
        <v>0</v>
      </c>
      <c r="AU99">
        <f t="shared" si="94"/>
        <v>0</v>
      </c>
      <c r="AV99">
        <f t="shared" si="94"/>
        <v>0</v>
      </c>
      <c r="AW99">
        <f t="shared" si="94"/>
        <v>0</v>
      </c>
      <c r="AX99">
        <f t="shared" si="94"/>
        <v>0</v>
      </c>
      <c r="BB99" s="28">
        <f t="shared" si="77"/>
        <v>0</v>
      </c>
      <c r="BC99" s="28">
        <f t="shared" si="78"/>
        <v>3</v>
      </c>
      <c r="BD99" s="28">
        <f t="shared" si="79"/>
        <v>0</v>
      </c>
      <c r="BE99" s="28">
        <f t="shared" si="80"/>
        <v>0</v>
      </c>
      <c r="BF99" s="28">
        <f t="shared" si="81"/>
        <v>0</v>
      </c>
      <c r="BG99" s="28">
        <f t="shared" si="82"/>
        <v>0</v>
      </c>
      <c r="BH99" s="28">
        <f t="shared" si="83"/>
        <v>0</v>
      </c>
      <c r="BI99" s="28">
        <f t="shared" si="84"/>
        <v>0</v>
      </c>
      <c r="BJ99" s="28">
        <f t="shared" si="85"/>
        <v>0</v>
      </c>
      <c r="BK99" s="28">
        <f t="shared" si="86"/>
        <v>0</v>
      </c>
      <c r="BL99" s="28">
        <f t="shared" si="67"/>
        <v>0</v>
      </c>
      <c r="BM99" s="28">
        <f t="shared" si="68"/>
        <v>0</v>
      </c>
      <c r="BN99">
        <f t="shared" si="89"/>
        <v>0</v>
      </c>
      <c r="BO99">
        <f t="shared" si="89"/>
        <v>0</v>
      </c>
      <c r="BP99">
        <f t="shared" si="89"/>
        <v>0</v>
      </c>
      <c r="BQ99">
        <f t="shared" si="95"/>
        <v>0</v>
      </c>
      <c r="BR99">
        <f t="shared" si="96"/>
        <v>0</v>
      </c>
      <c r="BS99">
        <f t="shared" si="97"/>
        <v>0</v>
      </c>
      <c r="BT99">
        <f t="shared" si="98"/>
        <v>0</v>
      </c>
      <c r="BU99">
        <f t="shared" si="99"/>
        <v>0</v>
      </c>
      <c r="BV99">
        <f t="shared" si="69"/>
        <v>0</v>
      </c>
      <c r="BW99">
        <f t="shared" si="70"/>
        <v>0</v>
      </c>
      <c r="BX99">
        <f t="shared" si="100"/>
        <v>0</v>
      </c>
      <c r="BY99">
        <f t="shared" si="101"/>
        <v>0</v>
      </c>
      <c r="BZ99">
        <f t="shared" si="71"/>
        <v>0</v>
      </c>
      <c r="CA99">
        <f t="shared" si="72"/>
        <v>0</v>
      </c>
      <c r="CB99">
        <f t="shared" si="73"/>
        <v>0</v>
      </c>
      <c r="CC99">
        <f t="shared" si="74"/>
        <v>0</v>
      </c>
      <c r="CD99">
        <f t="shared" si="75"/>
        <v>0</v>
      </c>
      <c r="CE99">
        <f t="shared" si="76"/>
        <v>0</v>
      </c>
    </row>
    <row r="100" spans="1:83" x14ac:dyDescent="0.35">
      <c r="A100">
        <f>Database!A100</f>
        <v>99</v>
      </c>
      <c r="B100" s="20">
        <f>Database!E100</f>
        <v>45785</v>
      </c>
      <c r="C100">
        <f>IF(Database!G100="cansl",0,Database!K100)</f>
        <v>1</v>
      </c>
      <c r="D100">
        <f>Database!D100-Database!C100</f>
        <v>4</v>
      </c>
      <c r="F100">
        <f>Database!L100</f>
        <v>2</v>
      </c>
      <c r="G100" t="str">
        <f>Database!F100</f>
        <v>DK</v>
      </c>
      <c r="K100">
        <f t="shared" si="92"/>
        <v>0</v>
      </c>
      <c r="L100">
        <f t="shared" si="93"/>
        <v>0</v>
      </c>
      <c r="M100">
        <f t="shared" si="90"/>
        <v>0</v>
      </c>
      <c r="N100">
        <f t="shared" si="90"/>
        <v>0</v>
      </c>
      <c r="O100">
        <f t="shared" si="90"/>
        <v>0</v>
      </c>
      <c r="P100">
        <f t="shared" si="90"/>
        <v>0</v>
      </c>
      <c r="Q100">
        <f t="shared" si="90"/>
        <v>0</v>
      </c>
      <c r="R100">
        <f t="shared" si="90"/>
        <v>0</v>
      </c>
      <c r="S100">
        <f t="shared" si="90"/>
        <v>0</v>
      </c>
      <c r="T100">
        <f t="shared" si="90"/>
        <v>0</v>
      </c>
      <c r="U100">
        <f t="shared" si="90"/>
        <v>0</v>
      </c>
      <c r="V100">
        <f t="shared" si="90"/>
        <v>0</v>
      </c>
      <c r="W100">
        <f t="shared" si="90"/>
        <v>0</v>
      </c>
      <c r="X100">
        <f t="shared" si="90"/>
        <v>0</v>
      </c>
      <c r="Y100">
        <f t="shared" si="90"/>
        <v>0</v>
      </c>
      <c r="Z100">
        <f t="shared" si="90"/>
        <v>0</v>
      </c>
      <c r="AA100">
        <f t="shared" si="90"/>
        <v>0</v>
      </c>
      <c r="AB100">
        <f t="shared" si="90"/>
        <v>0</v>
      </c>
      <c r="AC100">
        <f t="shared" si="91"/>
        <v>0</v>
      </c>
      <c r="AD100">
        <f t="shared" si="91"/>
        <v>4</v>
      </c>
      <c r="AE100">
        <f t="shared" si="91"/>
        <v>4</v>
      </c>
      <c r="AF100">
        <f t="shared" si="91"/>
        <v>4</v>
      </c>
      <c r="AG100">
        <f t="shared" si="91"/>
        <v>4</v>
      </c>
      <c r="AH100">
        <f t="shared" si="91"/>
        <v>4</v>
      </c>
      <c r="AI100">
        <f t="shared" si="91"/>
        <v>4</v>
      </c>
      <c r="AJ100">
        <f t="shared" si="91"/>
        <v>4</v>
      </c>
      <c r="AK100">
        <f t="shared" si="91"/>
        <v>4</v>
      </c>
      <c r="AL100">
        <f t="shared" si="91"/>
        <v>4</v>
      </c>
      <c r="AM100">
        <f t="shared" si="94"/>
        <v>4</v>
      </c>
      <c r="AN100">
        <f t="shared" si="94"/>
        <v>4</v>
      </c>
      <c r="AO100">
        <f t="shared" si="94"/>
        <v>4</v>
      </c>
      <c r="AP100">
        <f t="shared" si="94"/>
        <v>4</v>
      </c>
      <c r="AQ100">
        <f t="shared" si="94"/>
        <v>4</v>
      </c>
      <c r="AR100">
        <f t="shared" si="94"/>
        <v>4</v>
      </c>
      <c r="AS100">
        <f t="shared" si="94"/>
        <v>4</v>
      </c>
      <c r="AT100">
        <f t="shared" si="94"/>
        <v>4</v>
      </c>
      <c r="AU100">
        <f t="shared" si="94"/>
        <v>4</v>
      </c>
      <c r="AV100">
        <f t="shared" si="94"/>
        <v>4</v>
      </c>
      <c r="AW100">
        <f t="shared" si="94"/>
        <v>4</v>
      </c>
      <c r="AX100">
        <f t="shared" si="94"/>
        <v>4</v>
      </c>
      <c r="BB100" s="28">
        <f t="shared" si="77"/>
        <v>2</v>
      </c>
      <c r="BC100" s="28">
        <f t="shared" si="78"/>
        <v>4</v>
      </c>
      <c r="BD100" s="28">
        <f t="shared" si="79"/>
        <v>0</v>
      </c>
      <c r="BE100" s="28">
        <f t="shared" si="80"/>
        <v>0</v>
      </c>
      <c r="BF100" s="28">
        <f t="shared" si="81"/>
        <v>0</v>
      </c>
      <c r="BG100" s="28">
        <f t="shared" si="82"/>
        <v>0</v>
      </c>
      <c r="BH100" s="28">
        <f t="shared" si="83"/>
        <v>0</v>
      </c>
      <c r="BI100" s="28">
        <f t="shared" si="84"/>
        <v>0</v>
      </c>
      <c r="BJ100" s="28">
        <f t="shared" si="85"/>
        <v>0</v>
      </c>
      <c r="BK100" s="28">
        <f t="shared" si="86"/>
        <v>0</v>
      </c>
      <c r="BL100" s="28">
        <f t="shared" si="67"/>
        <v>0</v>
      </c>
      <c r="BM100" s="28">
        <f t="shared" si="68"/>
        <v>0</v>
      </c>
      <c r="BN100">
        <f t="shared" si="89"/>
        <v>0</v>
      </c>
      <c r="BO100">
        <f t="shared" si="89"/>
        <v>0</v>
      </c>
      <c r="BP100">
        <f t="shared" si="89"/>
        <v>0</v>
      </c>
      <c r="BQ100">
        <f t="shared" si="95"/>
        <v>0</v>
      </c>
      <c r="BR100">
        <f t="shared" si="96"/>
        <v>0</v>
      </c>
      <c r="BS100">
        <f t="shared" si="97"/>
        <v>0</v>
      </c>
      <c r="BT100">
        <f t="shared" si="98"/>
        <v>0</v>
      </c>
      <c r="BU100">
        <f t="shared" si="99"/>
        <v>0</v>
      </c>
      <c r="BV100">
        <f t="shared" si="69"/>
        <v>0</v>
      </c>
      <c r="BW100">
        <f t="shared" si="70"/>
        <v>0</v>
      </c>
      <c r="BX100">
        <f t="shared" si="100"/>
        <v>0</v>
      </c>
      <c r="BY100">
        <f t="shared" si="101"/>
        <v>0</v>
      </c>
      <c r="BZ100">
        <f t="shared" si="71"/>
        <v>0</v>
      </c>
      <c r="CA100">
        <f t="shared" si="72"/>
        <v>0</v>
      </c>
      <c r="CB100">
        <f t="shared" si="73"/>
        <v>0</v>
      </c>
      <c r="CC100">
        <f t="shared" si="74"/>
        <v>0</v>
      </c>
      <c r="CD100">
        <f t="shared" si="75"/>
        <v>0</v>
      </c>
      <c r="CE100">
        <f t="shared" si="76"/>
        <v>0</v>
      </c>
    </row>
    <row r="101" spans="1:83" x14ac:dyDescent="0.35">
      <c r="A101">
        <f>Database!A101</f>
        <v>100</v>
      </c>
      <c r="B101" s="20">
        <f>Database!E101</f>
        <v>45786</v>
      </c>
      <c r="C101">
        <f>IF(Database!G101="cansl",0,Database!K101)</f>
        <v>1</v>
      </c>
      <c r="D101">
        <f>Database!D101-Database!C101</f>
        <v>2</v>
      </c>
      <c r="F101">
        <f>Database!L101</f>
        <v>2</v>
      </c>
      <c r="G101" t="str">
        <f>Database!F101</f>
        <v>DK</v>
      </c>
      <c r="K101">
        <f t="shared" si="92"/>
        <v>0</v>
      </c>
      <c r="L101">
        <f t="shared" si="93"/>
        <v>0</v>
      </c>
      <c r="M101">
        <f t="shared" si="90"/>
        <v>0</v>
      </c>
      <c r="N101">
        <f t="shared" si="90"/>
        <v>0</v>
      </c>
      <c r="O101">
        <f t="shared" si="90"/>
        <v>0</v>
      </c>
      <c r="P101">
        <f t="shared" si="90"/>
        <v>0</v>
      </c>
      <c r="Q101">
        <f t="shared" si="90"/>
        <v>0</v>
      </c>
      <c r="R101">
        <f t="shared" si="90"/>
        <v>0</v>
      </c>
      <c r="S101">
        <f t="shared" si="90"/>
        <v>0</v>
      </c>
      <c r="T101">
        <f t="shared" si="90"/>
        <v>0</v>
      </c>
      <c r="U101">
        <f t="shared" si="90"/>
        <v>0</v>
      </c>
      <c r="V101">
        <f t="shared" si="90"/>
        <v>0</v>
      </c>
      <c r="W101">
        <f t="shared" si="90"/>
        <v>0</v>
      </c>
      <c r="X101">
        <f t="shared" si="90"/>
        <v>0</v>
      </c>
      <c r="Y101">
        <f t="shared" si="90"/>
        <v>0</v>
      </c>
      <c r="Z101">
        <f t="shared" si="90"/>
        <v>0</v>
      </c>
      <c r="AA101">
        <f t="shared" si="90"/>
        <v>0</v>
      </c>
      <c r="AB101">
        <f t="shared" si="90"/>
        <v>0</v>
      </c>
      <c r="AC101">
        <f t="shared" si="91"/>
        <v>0</v>
      </c>
      <c r="AD101">
        <f t="shared" si="91"/>
        <v>2</v>
      </c>
      <c r="AE101">
        <f t="shared" si="91"/>
        <v>2</v>
      </c>
      <c r="AF101">
        <f t="shared" si="91"/>
        <v>2</v>
      </c>
      <c r="AG101">
        <f t="shared" si="91"/>
        <v>2</v>
      </c>
      <c r="AH101">
        <f t="shared" si="91"/>
        <v>2</v>
      </c>
      <c r="AI101">
        <f t="shared" si="91"/>
        <v>2</v>
      </c>
      <c r="AJ101">
        <f t="shared" si="91"/>
        <v>2</v>
      </c>
      <c r="AK101">
        <f t="shared" si="91"/>
        <v>2</v>
      </c>
      <c r="AL101">
        <f t="shared" si="91"/>
        <v>2</v>
      </c>
      <c r="AM101">
        <f t="shared" si="91"/>
        <v>2</v>
      </c>
      <c r="AN101">
        <f t="shared" si="91"/>
        <v>2</v>
      </c>
      <c r="AO101">
        <f t="shared" si="91"/>
        <v>2</v>
      </c>
      <c r="AP101">
        <f t="shared" si="91"/>
        <v>2</v>
      </c>
      <c r="AQ101">
        <f t="shared" si="91"/>
        <v>2</v>
      </c>
      <c r="AR101">
        <f t="shared" si="91"/>
        <v>2</v>
      </c>
      <c r="AS101">
        <f t="shared" si="94"/>
        <v>2</v>
      </c>
      <c r="AT101">
        <f t="shared" si="94"/>
        <v>2</v>
      </c>
      <c r="AU101">
        <f t="shared" si="94"/>
        <v>2</v>
      </c>
      <c r="AV101">
        <f t="shared" si="94"/>
        <v>2</v>
      </c>
      <c r="AW101">
        <f t="shared" si="94"/>
        <v>2</v>
      </c>
      <c r="AX101">
        <f t="shared" si="94"/>
        <v>2</v>
      </c>
      <c r="BB101" s="28">
        <f t="shared" si="77"/>
        <v>2</v>
      </c>
      <c r="BC101" s="28">
        <f t="shared" si="78"/>
        <v>2</v>
      </c>
      <c r="BD101" s="28">
        <f t="shared" si="79"/>
        <v>0</v>
      </c>
      <c r="BE101" s="28">
        <f t="shared" si="80"/>
        <v>0</v>
      </c>
      <c r="BF101" s="28">
        <f t="shared" si="81"/>
        <v>0</v>
      </c>
      <c r="BG101" s="28">
        <f t="shared" si="82"/>
        <v>0</v>
      </c>
      <c r="BH101" s="28">
        <f t="shared" si="83"/>
        <v>0</v>
      </c>
      <c r="BI101" s="28">
        <f t="shared" si="84"/>
        <v>0</v>
      </c>
      <c r="BJ101" s="28">
        <f t="shared" si="85"/>
        <v>0</v>
      </c>
      <c r="BK101" s="28">
        <f t="shared" si="86"/>
        <v>0</v>
      </c>
      <c r="BL101" s="28">
        <f t="shared" si="67"/>
        <v>0</v>
      </c>
      <c r="BM101" s="28">
        <f t="shared" si="68"/>
        <v>0</v>
      </c>
      <c r="BN101">
        <f t="shared" si="89"/>
        <v>0</v>
      </c>
      <c r="BO101">
        <f t="shared" si="89"/>
        <v>0</v>
      </c>
      <c r="BP101">
        <f t="shared" si="89"/>
        <v>0</v>
      </c>
      <c r="BQ101">
        <f t="shared" si="95"/>
        <v>0</v>
      </c>
      <c r="BR101">
        <f t="shared" si="96"/>
        <v>0</v>
      </c>
      <c r="BS101">
        <f t="shared" si="97"/>
        <v>0</v>
      </c>
      <c r="BT101">
        <f t="shared" si="98"/>
        <v>0</v>
      </c>
      <c r="BU101">
        <f t="shared" si="99"/>
        <v>0</v>
      </c>
      <c r="BV101">
        <f t="shared" si="69"/>
        <v>0</v>
      </c>
      <c r="BW101">
        <f t="shared" si="70"/>
        <v>0</v>
      </c>
      <c r="BX101">
        <f t="shared" si="100"/>
        <v>0</v>
      </c>
      <c r="BY101">
        <f t="shared" si="101"/>
        <v>0</v>
      </c>
      <c r="BZ101">
        <f t="shared" si="71"/>
        <v>0</v>
      </c>
      <c r="CA101">
        <f t="shared" si="72"/>
        <v>0</v>
      </c>
      <c r="CB101">
        <f t="shared" si="73"/>
        <v>0</v>
      </c>
      <c r="CC101">
        <f t="shared" si="74"/>
        <v>0</v>
      </c>
      <c r="CD101">
        <f t="shared" si="75"/>
        <v>0</v>
      </c>
      <c r="CE101">
        <f t="shared" si="76"/>
        <v>0</v>
      </c>
    </row>
    <row r="102" spans="1:83" x14ac:dyDescent="0.35">
      <c r="A102">
        <f>Database!A102</f>
        <v>101</v>
      </c>
      <c r="B102" s="20">
        <f>Database!E102</f>
        <v>45818</v>
      </c>
      <c r="C102">
        <f>IF(Database!G102="cansl",0,Database!K102)</f>
        <v>0</v>
      </c>
      <c r="D102">
        <f>Database!D102-Database!C102</f>
        <v>2</v>
      </c>
      <c r="F102">
        <f>Database!L102</f>
        <v>0</v>
      </c>
      <c r="G102" t="str">
        <f>Database!F102</f>
        <v>au</v>
      </c>
      <c r="K102">
        <f t="shared" si="92"/>
        <v>0</v>
      </c>
      <c r="L102">
        <f t="shared" si="93"/>
        <v>0</v>
      </c>
      <c r="M102">
        <f t="shared" si="90"/>
        <v>0</v>
      </c>
      <c r="N102">
        <f t="shared" si="90"/>
        <v>0</v>
      </c>
      <c r="O102">
        <f t="shared" si="90"/>
        <v>0</v>
      </c>
      <c r="P102">
        <f t="shared" si="90"/>
        <v>0</v>
      </c>
      <c r="Q102">
        <f t="shared" si="90"/>
        <v>0</v>
      </c>
      <c r="R102">
        <f t="shared" si="90"/>
        <v>0</v>
      </c>
      <c r="S102">
        <f t="shared" si="90"/>
        <v>0</v>
      </c>
      <c r="T102">
        <f t="shared" si="90"/>
        <v>0</v>
      </c>
      <c r="U102">
        <f t="shared" si="90"/>
        <v>0</v>
      </c>
      <c r="V102">
        <f t="shared" si="90"/>
        <v>0</v>
      </c>
      <c r="W102">
        <f t="shared" si="90"/>
        <v>0</v>
      </c>
      <c r="X102">
        <f t="shared" si="90"/>
        <v>0</v>
      </c>
      <c r="Y102">
        <f t="shared" si="90"/>
        <v>0</v>
      </c>
      <c r="Z102">
        <f t="shared" si="90"/>
        <v>0</v>
      </c>
      <c r="AA102">
        <f t="shared" si="90"/>
        <v>0</v>
      </c>
      <c r="AB102">
        <f t="shared" si="90"/>
        <v>0</v>
      </c>
      <c r="AC102">
        <f t="shared" si="91"/>
        <v>0</v>
      </c>
      <c r="AD102">
        <f t="shared" si="91"/>
        <v>0</v>
      </c>
      <c r="AE102">
        <f t="shared" si="91"/>
        <v>0</v>
      </c>
      <c r="AF102">
        <f t="shared" si="91"/>
        <v>0</v>
      </c>
      <c r="AG102">
        <f t="shared" si="91"/>
        <v>0</v>
      </c>
      <c r="AH102">
        <f t="shared" si="91"/>
        <v>0</v>
      </c>
      <c r="AI102">
        <f t="shared" si="91"/>
        <v>0</v>
      </c>
      <c r="AJ102">
        <f t="shared" si="91"/>
        <v>0</v>
      </c>
      <c r="AK102">
        <f t="shared" si="91"/>
        <v>0</v>
      </c>
      <c r="AL102">
        <f t="shared" si="91"/>
        <v>0</v>
      </c>
      <c r="AM102">
        <f t="shared" si="91"/>
        <v>0</v>
      </c>
      <c r="AN102">
        <f t="shared" si="91"/>
        <v>0</v>
      </c>
      <c r="AO102">
        <f t="shared" si="91"/>
        <v>0</v>
      </c>
      <c r="AP102">
        <f t="shared" si="91"/>
        <v>0</v>
      </c>
      <c r="AQ102">
        <f t="shared" si="91"/>
        <v>0</v>
      </c>
      <c r="AR102">
        <f t="shared" si="91"/>
        <v>0</v>
      </c>
      <c r="AS102">
        <f t="shared" si="94"/>
        <v>0</v>
      </c>
      <c r="AT102">
        <f t="shared" si="94"/>
        <v>0</v>
      </c>
      <c r="AU102">
        <f t="shared" si="94"/>
        <v>0</v>
      </c>
      <c r="AV102">
        <f t="shared" si="94"/>
        <v>0</v>
      </c>
      <c r="AW102">
        <f t="shared" si="94"/>
        <v>0</v>
      </c>
      <c r="AX102">
        <f t="shared" si="94"/>
        <v>0</v>
      </c>
      <c r="BB102" s="28">
        <f t="shared" si="77"/>
        <v>0</v>
      </c>
      <c r="BC102" s="28">
        <f t="shared" si="78"/>
        <v>0</v>
      </c>
      <c r="BD102" s="28">
        <f t="shared" si="79"/>
        <v>0</v>
      </c>
      <c r="BE102" s="28">
        <f t="shared" si="80"/>
        <v>0</v>
      </c>
      <c r="BF102" s="28">
        <f t="shared" si="81"/>
        <v>0</v>
      </c>
      <c r="BG102" s="28">
        <f t="shared" si="82"/>
        <v>0</v>
      </c>
      <c r="BH102" s="28">
        <f t="shared" si="83"/>
        <v>0</v>
      </c>
      <c r="BI102" s="28">
        <f t="shared" si="84"/>
        <v>0</v>
      </c>
      <c r="BJ102" s="28">
        <f t="shared" si="85"/>
        <v>0</v>
      </c>
      <c r="BK102" s="28">
        <f t="shared" si="86"/>
        <v>0</v>
      </c>
      <c r="BL102" s="28">
        <f t="shared" si="67"/>
        <v>0</v>
      </c>
      <c r="BM102" s="28">
        <f t="shared" si="68"/>
        <v>0</v>
      </c>
      <c r="BN102">
        <f t="shared" ref="BN102:BP121" si="102">IF(AND($D102&gt;0,$G102=BN$1),$F102,0)</f>
        <v>0</v>
      </c>
      <c r="BO102">
        <f t="shared" si="102"/>
        <v>0</v>
      </c>
      <c r="BP102">
        <f t="shared" si="102"/>
        <v>0</v>
      </c>
      <c r="BQ102">
        <f t="shared" si="95"/>
        <v>0</v>
      </c>
      <c r="BR102">
        <f t="shared" si="96"/>
        <v>0</v>
      </c>
      <c r="BS102">
        <f t="shared" si="97"/>
        <v>0</v>
      </c>
      <c r="BT102">
        <f t="shared" si="98"/>
        <v>0</v>
      </c>
      <c r="BU102">
        <f t="shared" si="99"/>
        <v>0</v>
      </c>
      <c r="BV102">
        <f t="shared" si="69"/>
        <v>0</v>
      </c>
      <c r="BW102">
        <f t="shared" si="70"/>
        <v>0</v>
      </c>
      <c r="BX102">
        <f t="shared" si="100"/>
        <v>0</v>
      </c>
      <c r="BY102">
        <f t="shared" si="101"/>
        <v>0</v>
      </c>
      <c r="BZ102">
        <f t="shared" si="71"/>
        <v>0</v>
      </c>
      <c r="CA102">
        <f t="shared" si="72"/>
        <v>0</v>
      </c>
      <c r="CB102">
        <f t="shared" si="73"/>
        <v>0</v>
      </c>
      <c r="CC102">
        <f t="shared" si="74"/>
        <v>0</v>
      </c>
      <c r="CD102">
        <f t="shared" si="75"/>
        <v>0</v>
      </c>
      <c r="CE102">
        <f t="shared" si="76"/>
        <v>0</v>
      </c>
    </row>
    <row r="103" spans="1:83" x14ac:dyDescent="0.35">
      <c r="A103">
        <f>Database!A103</f>
        <v>102</v>
      </c>
      <c r="B103" s="20">
        <f>Database!E103</f>
        <v>45789</v>
      </c>
      <c r="C103">
        <f>IF(Database!G103="cansl",0,Database!K103)</f>
        <v>0</v>
      </c>
      <c r="D103">
        <f>Database!D103-Database!C103</f>
        <v>4</v>
      </c>
      <c r="F103">
        <f>Database!L103</f>
        <v>0</v>
      </c>
      <c r="G103" t="str">
        <f>Database!F103</f>
        <v>DK</v>
      </c>
      <c r="K103">
        <f t="shared" si="92"/>
        <v>0</v>
      </c>
      <c r="L103">
        <f t="shared" si="93"/>
        <v>0</v>
      </c>
      <c r="M103">
        <f t="shared" si="90"/>
        <v>0</v>
      </c>
      <c r="N103">
        <f t="shared" si="90"/>
        <v>0</v>
      </c>
      <c r="O103">
        <f t="shared" si="90"/>
        <v>0</v>
      </c>
      <c r="P103">
        <f t="shared" si="90"/>
        <v>0</v>
      </c>
      <c r="Q103">
        <f t="shared" si="90"/>
        <v>0</v>
      </c>
      <c r="R103">
        <f t="shared" si="90"/>
        <v>0</v>
      </c>
      <c r="S103">
        <f t="shared" si="90"/>
        <v>0</v>
      </c>
      <c r="T103">
        <f t="shared" si="90"/>
        <v>0</v>
      </c>
      <c r="U103">
        <f t="shared" si="90"/>
        <v>0</v>
      </c>
      <c r="V103">
        <f t="shared" si="90"/>
        <v>0</v>
      </c>
      <c r="W103">
        <f t="shared" si="90"/>
        <v>0</v>
      </c>
      <c r="X103">
        <f t="shared" si="90"/>
        <v>0</v>
      </c>
      <c r="Y103">
        <f t="shared" si="90"/>
        <v>0</v>
      </c>
      <c r="Z103">
        <f t="shared" ref="M103:AB119" si="103">IF($B103&lt;Z$1,$C103*$D103,0)</f>
        <v>0</v>
      </c>
      <c r="AA103">
        <f t="shared" si="103"/>
        <v>0</v>
      </c>
      <c r="AB103">
        <f t="shared" si="103"/>
        <v>0</v>
      </c>
      <c r="AC103">
        <f t="shared" si="91"/>
        <v>0</v>
      </c>
      <c r="AD103">
        <f t="shared" si="91"/>
        <v>0</v>
      </c>
      <c r="AE103">
        <f t="shared" si="91"/>
        <v>0</v>
      </c>
      <c r="AF103">
        <f t="shared" si="91"/>
        <v>0</v>
      </c>
      <c r="AG103">
        <f t="shared" si="91"/>
        <v>0</v>
      </c>
      <c r="AH103">
        <f t="shared" si="91"/>
        <v>0</v>
      </c>
      <c r="AI103">
        <f t="shared" si="91"/>
        <v>0</v>
      </c>
      <c r="AJ103">
        <f t="shared" si="91"/>
        <v>0</v>
      </c>
      <c r="AK103">
        <f t="shared" si="91"/>
        <v>0</v>
      </c>
      <c r="AL103">
        <f t="shared" si="91"/>
        <v>0</v>
      </c>
      <c r="AM103">
        <f t="shared" si="91"/>
        <v>0</v>
      </c>
      <c r="AN103">
        <f t="shared" si="91"/>
        <v>0</v>
      </c>
      <c r="AO103">
        <f t="shared" si="91"/>
        <v>0</v>
      </c>
      <c r="AP103">
        <f t="shared" si="91"/>
        <v>0</v>
      </c>
      <c r="AQ103">
        <f t="shared" si="91"/>
        <v>0</v>
      </c>
      <c r="AR103">
        <f t="shared" si="91"/>
        <v>0</v>
      </c>
      <c r="AS103">
        <f t="shared" si="94"/>
        <v>0</v>
      </c>
      <c r="AT103">
        <f t="shared" si="94"/>
        <v>0</v>
      </c>
      <c r="AU103">
        <f t="shared" si="94"/>
        <v>0</v>
      </c>
      <c r="AV103">
        <f t="shared" si="94"/>
        <v>0</v>
      </c>
      <c r="AW103">
        <f t="shared" si="94"/>
        <v>0</v>
      </c>
      <c r="AX103">
        <f t="shared" si="94"/>
        <v>0</v>
      </c>
      <c r="BB103" s="28">
        <f t="shared" si="77"/>
        <v>0</v>
      </c>
      <c r="BC103" s="28">
        <f t="shared" si="78"/>
        <v>4</v>
      </c>
      <c r="BD103" s="28">
        <f t="shared" si="79"/>
        <v>0</v>
      </c>
      <c r="BE103" s="28">
        <f t="shared" si="80"/>
        <v>0</v>
      </c>
      <c r="BF103" s="28">
        <f t="shared" si="81"/>
        <v>0</v>
      </c>
      <c r="BG103" s="28">
        <f t="shared" si="82"/>
        <v>0</v>
      </c>
      <c r="BH103" s="28">
        <f t="shared" si="83"/>
        <v>0</v>
      </c>
      <c r="BI103" s="28">
        <f t="shared" si="84"/>
        <v>0</v>
      </c>
      <c r="BJ103" s="28">
        <f t="shared" si="85"/>
        <v>0</v>
      </c>
      <c r="BK103" s="28">
        <f t="shared" si="86"/>
        <v>0</v>
      </c>
      <c r="BL103" s="28">
        <f t="shared" si="67"/>
        <v>0</v>
      </c>
      <c r="BM103" s="28">
        <f t="shared" si="68"/>
        <v>0</v>
      </c>
      <c r="BN103">
        <f t="shared" si="102"/>
        <v>0</v>
      </c>
      <c r="BO103">
        <f t="shared" si="102"/>
        <v>0</v>
      </c>
      <c r="BP103">
        <f t="shared" si="102"/>
        <v>0</v>
      </c>
      <c r="BQ103">
        <f t="shared" si="95"/>
        <v>0</v>
      </c>
      <c r="BR103">
        <f t="shared" si="96"/>
        <v>0</v>
      </c>
      <c r="BS103">
        <f t="shared" si="97"/>
        <v>0</v>
      </c>
      <c r="BT103">
        <f t="shared" si="98"/>
        <v>0</v>
      </c>
      <c r="BU103">
        <f t="shared" si="99"/>
        <v>0</v>
      </c>
      <c r="BV103">
        <f t="shared" si="69"/>
        <v>0</v>
      </c>
      <c r="BW103">
        <f t="shared" si="70"/>
        <v>0</v>
      </c>
      <c r="BX103">
        <f t="shared" si="100"/>
        <v>0</v>
      </c>
      <c r="BY103">
        <f t="shared" si="101"/>
        <v>0</v>
      </c>
      <c r="BZ103">
        <f t="shared" si="71"/>
        <v>0</v>
      </c>
      <c r="CA103">
        <f t="shared" si="72"/>
        <v>0</v>
      </c>
      <c r="CB103">
        <f t="shared" si="73"/>
        <v>0</v>
      </c>
      <c r="CC103">
        <f t="shared" si="74"/>
        <v>0</v>
      </c>
      <c r="CD103">
        <f t="shared" si="75"/>
        <v>0</v>
      </c>
      <c r="CE103">
        <f t="shared" si="76"/>
        <v>0</v>
      </c>
    </row>
    <row r="104" spans="1:83" x14ac:dyDescent="0.35">
      <c r="A104">
        <f>Database!A104</f>
        <v>103</v>
      </c>
      <c r="B104" s="20">
        <f>Database!E104</f>
        <v>45795</v>
      </c>
      <c r="C104">
        <f>IF(Database!G104="cansl",0,Database!K104)</f>
        <v>1</v>
      </c>
      <c r="D104">
        <f>Database!D104-Database!C104</f>
        <v>6</v>
      </c>
      <c r="F104">
        <f>Database!L104</f>
        <v>2</v>
      </c>
      <c r="G104" t="str">
        <f>Database!F104</f>
        <v>NL</v>
      </c>
      <c r="K104">
        <f t="shared" si="92"/>
        <v>0</v>
      </c>
      <c r="L104">
        <f t="shared" si="93"/>
        <v>0</v>
      </c>
      <c r="M104">
        <f t="shared" si="103"/>
        <v>0</v>
      </c>
      <c r="N104">
        <f t="shared" si="103"/>
        <v>0</v>
      </c>
      <c r="O104">
        <f t="shared" si="103"/>
        <v>0</v>
      </c>
      <c r="P104">
        <f t="shared" si="103"/>
        <v>0</v>
      </c>
      <c r="Q104">
        <f t="shared" si="103"/>
        <v>0</v>
      </c>
      <c r="R104">
        <f t="shared" si="103"/>
        <v>0</v>
      </c>
      <c r="S104">
        <f t="shared" si="103"/>
        <v>0</v>
      </c>
      <c r="T104">
        <f t="shared" si="103"/>
        <v>0</v>
      </c>
      <c r="U104">
        <f t="shared" si="103"/>
        <v>0</v>
      </c>
      <c r="V104">
        <f t="shared" si="103"/>
        <v>0</v>
      </c>
      <c r="W104">
        <f t="shared" si="103"/>
        <v>0</v>
      </c>
      <c r="X104">
        <f t="shared" si="103"/>
        <v>0</v>
      </c>
      <c r="Y104">
        <f t="shared" si="103"/>
        <v>0</v>
      </c>
      <c r="Z104">
        <f t="shared" si="103"/>
        <v>0</v>
      </c>
      <c r="AA104">
        <f t="shared" si="103"/>
        <v>0</v>
      </c>
      <c r="AB104">
        <f t="shared" si="103"/>
        <v>0</v>
      </c>
      <c r="AC104">
        <f t="shared" si="91"/>
        <v>0</v>
      </c>
      <c r="AD104">
        <f t="shared" si="91"/>
        <v>0</v>
      </c>
      <c r="AE104">
        <f t="shared" si="91"/>
        <v>6</v>
      </c>
      <c r="AF104">
        <f t="shared" si="91"/>
        <v>6</v>
      </c>
      <c r="AG104">
        <f t="shared" si="91"/>
        <v>6</v>
      </c>
      <c r="AH104">
        <f t="shared" si="91"/>
        <v>6</v>
      </c>
      <c r="AI104">
        <f t="shared" si="91"/>
        <v>6</v>
      </c>
      <c r="AJ104">
        <f t="shared" si="91"/>
        <v>6</v>
      </c>
      <c r="AK104">
        <f t="shared" ref="AC104:AR120" si="104">IF($B104&lt;AK$1,$C104*$D104,0)</f>
        <v>6</v>
      </c>
      <c r="AL104">
        <f t="shared" si="104"/>
        <v>6</v>
      </c>
      <c r="AM104">
        <f t="shared" si="104"/>
        <v>6</v>
      </c>
      <c r="AN104">
        <f t="shared" si="104"/>
        <v>6</v>
      </c>
      <c r="AO104">
        <f t="shared" si="104"/>
        <v>6</v>
      </c>
      <c r="AP104">
        <f t="shared" si="104"/>
        <v>6</v>
      </c>
      <c r="AQ104">
        <f t="shared" si="104"/>
        <v>6</v>
      </c>
      <c r="AR104">
        <f t="shared" si="104"/>
        <v>6</v>
      </c>
      <c r="AS104">
        <f t="shared" si="94"/>
        <v>6</v>
      </c>
      <c r="AT104">
        <f t="shared" si="94"/>
        <v>6</v>
      </c>
      <c r="AU104">
        <f t="shared" si="94"/>
        <v>6</v>
      </c>
      <c r="AV104">
        <f t="shared" si="94"/>
        <v>6</v>
      </c>
      <c r="AW104">
        <f t="shared" si="94"/>
        <v>6</v>
      </c>
      <c r="AX104">
        <f t="shared" si="94"/>
        <v>6</v>
      </c>
      <c r="BB104" s="28">
        <f t="shared" si="77"/>
        <v>0</v>
      </c>
      <c r="BC104" s="28">
        <f t="shared" si="78"/>
        <v>0</v>
      </c>
      <c r="BD104" s="28">
        <f t="shared" si="79"/>
        <v>0</v>
      </c>
      <c r="BE104" s="28">
        <f t="shared" si="80"/>
        <v>0</v>
      </c>
      <c r="BF104" s="28">
        <f t="shared" si="81"/>
        <v>0</v>
      </c>
      <c r="BG104" s="28">
        <f t="shared" si="82"/>
        <v>0</v>
      </c>
      <c r="BH104" s="28">
        <f t="shared" si="83"/>
        <v>0</v>
      </c>
      <c r="BI104" s="28">
        <f t="shared" si="84"/>
        <v>0</v>
      </c>
      <c r="BJ104" s="28">
        <f t="shared" si="85"/>
        <v>2</v>
      </c>
      <c r="BK104" s="28">
        <f t="shared" si="86"/>
        <v>6</v>
      </c>
      <c r="BL104" s="28">
        <f t="shared" si="67"/>
        <v>0</v>
      </c>
      <c r="BM104" s="28">
        <f t="shared" si="68"/>
        <v>0</v>
      </c>
      <c r="BN104">
        <f t="shared" si="102"/>
        <v>0</v>
      </c>
      <c r="BO104">
        <f t="shared" si="102"/>
        <v>0</v>
      </c>
      <c r="BP104">
        <f t="shared" si="102"/>
        <v>0</v>
      </c>
      <c r="BQ104">
        <f t="shared" si="95"/>
        <v>0</v>
      </c>
      <c r="BR104">
        <f t="shared" si="96"/>
        <v>0</v>
      </c>
      <c r="BS104">
        <f t="shared" si="97"/>
        <v>0</v>
      </c>
      <c r="BT104">
        <f t="shared" si="98"/>
        <v>0</v>
      </c>
      <c r="BU104">
        <f t="shared" si="99"/>
        <v>0</v>
      </c>
      <c r="BV104">
        <f t="shared" si="69"/>
        <v>0</v>
      </c>
      <c r="BW104">
        <f t="shared" si="70"/>
        <v>0</v>
      </c>
      <c r="BX104">
        <f t="shared" si="100"/>
        <v>0</v>
      </c>
      <c r="BY104">
        <f t="shared" si="101"/>
        <v>0</v>
      </c>
      <c r="BZ104">
        <f t="shared" si="71"/>
        <v>0</v>
      </c>
      <c r="CA104">
        <f t="shared" si="72"/>
        <v>0</v>
      </c>
      <c r="CB104">
        <f t="shared" si="73"/>
        <v>0</v>
      </c>
      <c r="CC104">
        <f t="shared" si="74"/>
        <v>0</v>
      </c>
      <c r="CD104">
        <f t="shared" si="75"/>
        <v>0</v>
      </c>
      <c r="CE104">
        <f t="shared" si="76"/>
        <v>0</v>
      </c>
    </row>
    <row r="105" spans="1:83" x14ac:dyDescent="0.35">
      <c r="A105">
        <f>Database!A105</f>
        <v>104</v>
      </c>
      <c r="B105" s="20">
        <f>Database!E105</f>
        <v>45795</v>
      </c>
      <c r="C105">
        <f>IF(Database!G105="cansl",0,Database!K105)</f>
        <v>1</v>
      </c>
      <c r="D105">
        <f>Database!D105-Database!C105</f>
        <v>6</v>
      </c>
      <c r="F105">
        <f>Database!L105</f>
        <v>2</v>
      </c>
      <c r="G105" t="str">
        <f>Database!F105</f>
        <v>PL</v>
      </c>
      <c r="K105">
        <f t="shared" si="92"/>
        <v>0</v>
      </c>
      <c r="L105">
        <f t="shared" si="93"/>
        <v>0</v>
      </c>
      <c r="M105">
        <f t="shared" si="103"/>
        <v>0</v>
      </c>
      <c r="N105">
        <f t="shared" si="103"/>
        <v>0</v>
      </c>
      <c r="O105">
        <f t="shared" si="103"/>
        <v>0</v>
      </c>
      <c r="P105">
        <f t="shared" si="103"/>
        <v>0</v>
      </c>
      <c r="Q105">
        <f t="shared" si="103"/>
        <v>0</v>
      </c>
      <c r="R105">
        <f t="shared" si="103"/>
        <v>0</v>
      </c>
      <c r="S105">
        <f t="shared" si="103"/>
        <v>0</v>
      </c>
      <c r="T105">
        <f t="shared" si="103"/>
        <v>0</v>
      </c>
      <c r="U105">
        <f t="shared" si="103"/>
        <v>0</v>
      </c>
      <c r="V105">
        <f t="shared" si="103"/>
        <v>0</v>
      </c>
      <c r="W105">
        <f t="shared" si="103"/>
        <v>0</v>
      </c>
      <c r="X105">
        <f t="shared" si="103"/>
        <v>0</v>
      </c>
      <c r="Y105">
        <f t="shared" si="103"/>
        <v>0</v>
      </c>
      <c r="Z105">
        <f t="shared" si="103"/>
        <v>0</v>
      </c>
      <c r="AA105">
        <f t="shared" si="103"/>
        <v>0</v>
      </c>
      <c r="AB105">
        <f t="shared" si="103"/>
        <v>0</v>
      </c>
      <c r="AC105">
        <f t="shared" si="104"/>
        <v>0</v>
      </c>
      <c r="AD105">
        <f t="shared" si="104"/>
        <v>0</v>
      </c>
      <c r="AE105">
        <f t="shared" si="104"/>
        <v>6</v>
      </c>
      <c r="AF105">
        <f t="shared" si="104"/>
        <v>6</v>
      </c>
      <c r="AG105">
        <f t="shared" si="104"/>
        <v>6</v>
      </c>
      <c r="AH105">
        <f t="shared" si="104"/>
        <v>6</v>
      </c>
      <c r="AI105">
        <f t="shared" si="104"/>
        <v>6</v>
      </c>
      <c r="AJ105">
        <f t="shared" si="104"/>
        <v>6</v>
      </c>
      <c r="AK105">
        <f t="shared" si="104"/>
        <v>6</v>
      </c>
      <c r="AL105">
        <f t="shared" si="104"/>
        <v>6</v>
      </c>
      <c r="AM105">
        <f t="shared" si="104"/>
        <v>6</v>
      </c>
      <c r="AN105">
        <f t="shared" si="104"/>
        <v>6</v>
      </c>
      <c r="AO105">
        <f t="shared" si="104"/>
        <v>6</v>
      </c>
      <c r="AP105">
        <f t="shared" si="104"/>
        <v>6</v>
      </c>
      <c r="AQ105">
        <f t="shared" si="104"/>
        <v>6</v>
      </c>
      <c r="AR105">
        <f t="shared" si="104"/>
        <v>6</v>
      </c>
      <c r="AS105">
        <f t="shared" si="94"/>
        <v>6</v>
      </c>
      <c r="AT105">
        <f t="shared" si="94"/>
        <v>6</v>
      </c>
      <c r="AU105">
        <f t="shared" si="94"/>
        <v>6</v>
      </c>
      <c r="AV105">
        <f t="shared" si="94"/>
        <v>6</v>
      </c>
      <c r="AW105">
        <f t="shared" si="94"/>
        <v>6</v>
      </c>
      <c r="AX105">
        <f t="shared" si="94"/>
        <v>6</v>
      </c>
      <c r="BB105" s="28">
        <f t="shared" si="77"/>
        <v>0</v>
      </c>
      <c r="BC105" s="28">
        <f t="shared" si="78"/>
        <v>0</v>
      </c>
      <c r="BD105" s="28">
        <f t="shared" si="79"/>
        <v>0</v>
      </c>
      <c r="BE105" s="28">
        <f t="shared" si="80"/>
        <v>0</v>
      </c>
      <c r="BF105" s="28">
        <f t="shared" si="81"/>
        <v>0</v>
      </c>
      <c r="BG105" s="28">
        <f t="shared" si="82"/>
        <v>0</v>
      </c>
      <c r="BH105" s="28">
        <f t="shared" si="83"/>
        <v>0</v>
      </c>
      <c r="BI105" s="28">
        <f t="shared" si="84"/>
        <v>0</v>
      </c>
      <c r="BJ105" s="28">
        <f t="shared" si="85"/>
        <v>0</v>
      </c>
      <c r="BK105" s="28">
        <f t="shared" si="86"/>
        <v>0</v>
      </c>
      <c r="BL105" s="28">
        <f t="shared" si="67"/>
        <v>2</v>
      </c>
      <c r="BM105" s="28">
        <f t="shared" si="68"/>
        <v>2</v>
      </c>
      <c r="BN105">
        <f t="shared" si="102"/>
        <v>2</v>
      </c>
      <c r="BO105">
        <f t="shared" si="102"/>
        <v>2</v>
      </c>
      <c r="BP105">
        <f t="shared" si="102"/>
        <v>0</v>
      </c>
      <c r="BQ105">
        <f t="shared" si="95"/>
        <v>0</v>
      </c>
      <c r="BR105">
        <f t="shared" si="96"/>
        <v>0</v>
      </c>
      <c r="BS105">
        <f t="shared" si="97"/>
        <v>0</v>
      </c>
      <c r="BT105">
        <f t="shared" si="98"/>
        <v>0</v>
      </c>
      <c r="BU105">
        <f t="shared" si="99"/>
        <v>0</v>
      </c>
      <c r="BV105">
        <f t="shared" si="69"/>
        <v>0</v>
      </c>
      <c r="BW105">
        <f t="shared" si="70"/>
        <v>0</v>
      </c>
      <c r="BX105">
        <f t="shared" si="100"/>
        <v>0</v>
      </c>
      <c r="BY105">
        <f t="shared" si="101"/>
        <v>0</v>
      </c>
      <c r="BZ105">
        <f t="shared" si="71"/>
        <v>0</v>
      </c>
      <c r="CA105">
        <f t="shared" si="72"/>
        <v>0</v>
      </c>
      <c r="CB105">
        <f t="shared" si="73"/>
        <v>0</v>
      </c>
      <c r="CC105">
        <f t="shared" si="74"/>
        <v>0</v>
      </c>
      <c r="CD105">
        <f t="shared" si="75"/>
        <v>0</v>
      </c>
      <c r="CE105">
        <f t="shared" si="76"/>
        <v>0</v>
      </c>
    </row>
    <row r="106" spans="1:83" x14ac:dyDescent="0.35">
      <c r="A106">
        <f>Database!A106</f>
        <v>105</v>
      </c>
      <c r="B106" s="20">
        <f>Database!E106</f>
        <v>45797</v>
      </c>
      <c r="C106">
        <f>IF(Database!G106="cansl",0,Database!K106)</f>
        <v>0</v>
      </c>
      <c r="D106">
        <f>Database!D106-Database!C106</f>
        <v>4</v>
      </c>
      <c r="F106">
        <f>Database!L106</f>
        <v>0</v>
      </c>
      <c r="G106" t="str">
        <f>Database!F106</f>
        <v>DK</v>
      </c>
      <c r="K106">
        <f t="shared" si="92"/>
        <v>0</v>
      </c>
      <c r="L106">
        <f t="shared" si="9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  <c r="R106">
        <f t="shared" si="103"/>
        <v>0</v>
      </c>
      <c r="S106">
        <f t="shared" si="103"/>
        <v>0</v>
      </c>
      <c r="T106">
        <f t="shared" si="103"/>
        <v>0</v>
      </c>
      <c r="U106">
        <f t="shared" si="103"/>
        <v>0</v>
      </c>
      <c r="V106">
        <f t="shared" si="103"/>
        <v>0</v>
      </c>
      <c r="W106">
        <f t="shared" si="103"/>
        <v>0</v>
      </c>
      <c r="X106">
        <f t="shared" si="103"/>
        <v>0</v>
      </c>
      <c r="Y106">
        <f t="shared" si="103"/>
        <v>0</v>
      </c>
      <c r="Z106">
        <f t="shared" si="103"/>
        <v>0</v>
      </c>
      <c r="AA106">
        <f t="shared" si="103"/>
        <v>0</v>
      </c>
      <c r="AB106">
        <f t="shared" si="103"/>
        <v>0</v>
      </c>
      <c r="AC106">
        <f t="shared" si="104"/>
        <v>0</v>
      </c>
      <c r="AD106">
        <f t="shared" si="104"/>
        <v>0</v>
      </c>
      <c r="AE106">
        <f t="shared" si="104"/>
        <v>0</v>
      </c>
      <c r="AF106">
        <f t="shared" si="104"/>
        <v>0</v>
      </c>
      <c r="AG106">
        <f t="shared" si="104"/>
        <v>0</v>
      </c>
      <c r="AH106">
        <f t="shared" si="104"/>
        <v>0</v>
      </c>
      <c r="AI106">
        <f t="shared" si="104"/>
        <v>0</v>
      </c>
      <c r="AJ106">
        <f t="shared" si="104"/>
        <v>0</v>
      </c>
      <c r="AK106">
        <f t="shared" si="104"/>
        <v>0</v>
      </c>
      <c r="AL106">
        <f t="shared" si="104"/>
        <v>0</v>
      </c>
      <c r="AM106">
        <f t="shared" si="104"/>
        <v>0</v>
      </c>
      <c r="AN106">
        <f t="shared" si="104"/>
        <v>0</v>
      </c>
      <c r="AO106">
        <f t="shared" si="104"/>
        <v>0</v>
      </c>
      <c r="AP106">
        <f t="shared" si="104"/>
        <v>0</v>
      </c>
      <c r="AQ106">
        <f t="shared" si="104"/>
        <v>0</v>
      </c>
      <c r="AR106">
        <f t="shared" si="104"/>
        <v>0</v>
      </c>
      <c r="AS106">
        <f t="shared" si="94"/>
        <v>0</v>
      </c>
      <c r="AT106">
        <f t="shared" si="94"/>
        <v>0</v>
      </c>
      <c r="AU106">
        <f t="shared" si="94"/>
        <v>0</v>
      </c>
      <c r="AV106">
        <f t="shared" si="94"/>
        <v>0</v>
      </c>
      <c r="AW106">
        <f t="shared" si="94"/>
        <v>0</v>
      </c>
      <c r="AX106">
        <f t="shared" si="94"/>
        <v>0</v>
      </c>
      <c r="BB106" s="28">
        <f t="shared" si="77"/>
        <v>0</v>
      </c>
      <c r="BC106" s="28">
        <f t="shared" si="78"/>
        <v>4</v>
      </c>
      <c r="BD106" s="28">
        <f t="shared" si="79"/>
        <v>0</v>
      </c>
      <c r="BE106" s="28">
        <f t="shared" si="80"/>
        <v>0</v>
      </c>
      <c r="BF106" s="28">
        <f t="shared" si="81"/>
        <v>0</v>
      </c>
      <c r="BG106" s="28">
        <f t="shared" si="82"/>
        <v>0</v>
      </c>
      <c r="BH106" s="28">
        <f t="shared" si="83"/>
        <v>0</v>
      </c>
      <c r="BI106" s="28">
        <f t="shared" si="84"/>
        <v>0</v>
      </c>
      <c r="BJ106" s="28">
        <f t="shared" si="85"/>
        <v>0</v>
      </c>
      <c r="BK106" s="28">
        <f t="shared" si="86"/>
        <v>0</v>
      </c>
      <c r="BL106" s="28">
        <f t="shared" si="67"/>
        <v>0</v>
      </c>
      <c r="BM106" s="28">
        <f t="shared" si="68"/>
        <v>0</v>
      </c>
      <c r="BN106">
        <f t="shared" si="102"/>
        <v>0</v>
      </c>
      <c r="BO106">
        <f t="shared" si="102"/>
        <v>0</v>
      </c>
      <c r="BP106">
        <f t="shared" si="102"/>
        <v>0</v>
      </c>
      <c r="BQ106">
        <f t="shared" si="95"/>
        <v>0</v>
      </c>
      <c r="BR106">
        <f t="shared" si="96"/>
        <v>0</v>
      </c>
      <c r="BS106">
        <f t="shared" si="97"/>
        <v>0</v>
      </c>
      <c r="BT106">
        <f t="shared" si="98"/>
        <v>0</v>
      </c>
      <c r="BU106">
        <f t="shared" si="99"/>
        <v>0</v>
      </c>
      <c r="BV106">
        <f t="shared" si="69"/>
        <v>0</v>
      </c>
      <c r="BW106">
        <f t="shared" si="70"/>
        <v>0</v>
      </c>
      <c r="BX106">
        <f t="shared" si="100"/>
        <v>0</v>
      </c>
      <c r="BY106">
        <f t="shared" si="101"/>
        <v>0</v>
      </c>
      <c r="BZ106">
        <f t="shared" si="71"/>
        <v>0</v>
      </c>
      <c r="CA106">
        <f t="shared" si="72"/>
        <v>0</v>
      </c>
      <c r="CB106">
        <f t="shared" si="73"/>
        <v>0</v>
      </c>
      <c r="CC106">
        <f t="shared" si="74"/>
        <v>0</v>
      </c>
      <c r="CD106">
        <f t="shared" si="75"/>
        <v>0</v>
      </c>
      <c r="CE106">
        <f t="shared" si="76"/>
        <v>0</v>
      </c>
    </row>
    <row r="107" spans="1:83" x14ac:dyDescent="0.35">
      <c r="A107">
        <f>Database!A107</f>
        <v>106</v>
      </c>
      <c r="B107" s="20">
        <f>Database!E107</f>
        <v>45799</v>
      </c>
      <c r="C107">
        <f>IF(Database!G107="cansl",0,Database!K107)</f>
        <v>1</v>
      </c>
      <c r="D107">
        <f>Database!D107-Database!C107</f>
        <v>3</v>
      </c>
      <c r="F107">
        <f>Database!L107</f>
        <v>1</v>
      </c>
      <c r="G107" t="str">
        <f>Database!F107</f>
        <v>Fi</v>
      </c>
      <c r="K107">
        <f t="shared" si="92"/>
        <v>0</v>
      </c>
      <c r="L107">
        <f t="shared" si="93"/>
        <v>0</v>
      </c>
      <c r="M107">
        <f t="shared" si="103"/>
        <v>0</v>
      </c>
      <c r="N107">
        <f t="shared" si="103"/>
        <v>0</v>
      </c>
      <c r="O107">
        <f t="shared" si="103"/>
        <v>0</v>
      </c>
      <c r="P107">
        <f t="shared" si="103"/>
        <v>0</v>
      </c>
      <c r="Q107">
        <f t="shared" si="103"/>
        <v>0</v>
      </c>
      <c r="R107">
        <f t="shared" si="103"/>
        <v>0</v>
      </c>
      <c r="S107">
        <f t="shared" si="103"/>
        <v>0</v>
      </c>
      <c r="T107">
        <f t="shared" si="103"/>
        <v>0</v>
      </c>
      <c r="U107">
        <f t="shared" si="103"/>
        <v>0</v>
      </c>
      <c r="V107">
        <f t="shared" si="103"/>
        <v>0</v>
      </c>
      <c r="W107">
        <f t="shared" si="103"/>
        <v>0</v>
      </c>
      <c r="X107">
        <f t="shared" si="103"/>
        <v>0</v>
      </c>
      <c r="Y107">
        <f t="shared" si="103"/>
        <v>0</v>
      </c>
      <c r="Z107">
        <f t="shared" si="103"/>
        <v>0</v>
      </c>
      <c r="AA107">
        <f t="shared" si="103"/>
        <v>0</v>
      </c>
      <c r="AB107">
        <f t="shared" si="103"/>
        <v>0</v>
      </c>
      <c r="AC107">
        <f t="shared" si="104"/>
        <v>0</v>
      </c>
      <c r="AD107">
        <f t="shared" si="104"/>
        <v>0</v>
      </c>
      <c r="AE107">
        <f t="shared" si="104"/>
        <v>0</v>
      </c>
      <c r="AF107">
        <f t="shared" si="104"/>
        <v>3</v>
      </c>
      <c r="AG107">
        <f t="shared" si="104"/>
        <v>3</v>
      </c>
      <c r="AH107">
        <f t="shared" si="104"/>
        <v>3</v>
      </c>
      <c r="AI107">
        <f t="shared" si="104"/>
        <v>3</v>
      </c>
      <c r="AJ107">
        <f t="shared" si="104"/>
        <v>3</v>
      </c>
      <c r="AK107">
        <f t="shared" si="104"/>
        <v>3</v>
      </c>
      <c r="AL107">
        <f t="shared" si="104"/>
        <v>3</v>
      </c>
      <c r="AM107">
        <f t="shared" si="104"/>
        <v>3</v>
      </c>
      <c r="AN107">
        <f t="shared" si="104"/>
        <v>3</v>
      </c>
      <c r="AO107">
        <f t="shared" si="104"/>
        <v>3</v>
      </c>
      <c r="AP107">
        <f t="shared" si="104"/>
        <v>3</v>
      </c>
      <c r="AQ107">
        <f t="shared" si="104"/>
        <v>3</v>
      </c>
      <c r="AR107">
        <f t="shared" si="104"/>
        <v>3</v>
      </c>
      <c r="AS107">
        <f t="shared" si="94"/>
        <v>3</v>
      </c>
      <c r="AT107">
        <f t="shared" si="94"/>
        <v>3</v>
      </c>
      <c r="AU107">
        <f t="shared" si="94"/>
        <v>3</v>
      </c>
      <c r="AV107">
        <f t="shared" si="94"/>
        <v>3</v>
      </c>
      <c r="AW107">
        <f t="shared" si="94"/>
        <v>3</v>
      </c>
      <c r="AX107">
        <f t="shared" si="94"/>
        <v>3</v>
      </c>
      <c r="BB107" s="28">
        <f t="shared" si="77"/>
        <v>0</v>
      </c>
      <c r="BC107" s="28">
        <f t="shared" si="78"/>
        <v>0</v>
      </c>
      <c r="BD107" s="28">
        <f t="shared" si="79"/>
        <v>0</v>
      </c>
      <c r="BE107" s="28">
        <f t="shared" si="80"/>
        <v>0</v>
      </c>
      <c r="BF107" s="28">
        <f t="shared" si="81"/>
        <v>0</v>
      </c>
      <c r="BG107" s="28">
        <f t="shared" si="82"/>
        <v>0</v>
      </c>
      <c r="BH107" s="28">
        <f t="shared" si="83"/>
        <v>0</v>
      </c>
      <c r="BI107" s="28">
        <f t="shared" si="84"/>
        <v>0</v>
      </c>
      <c r="BJ107" s="28">
        <f t="shared" si="85"/>
        <v>0</v>
      </c>
      <c r="BK107" s="28">
        <f t="shared" si="86"/>
        <v>0</v>
      </c>
      <c r="BL107" s="28">
        <f t="shared" si="67"/>
        <v>0</v>
      </c>
      <c r="BM107" s="28">
        <f t="shared" si="68"/>
        <v>0</v>
      </c>
      <c r="BN107">
        <f t="shared" si="102"/>
        <v>0</v>
      </c>
      <c r="BO107">
        <f t="shared" si="102"/>
        <v>0</v>
      </c>
      <c r="BP107">
        <f t="shared" si="102"/>
        <v>0</v>
      </c>
      <c r="BQ107">
        <f t="shared" si="95"/>
        <v>0</v>
      </c>
      <c r="BR107">
        <f t="shared" si="96"/>
        <v>0</v>
      </c>
      <c r="BS107">
        <f t="shared" si="97"/>
        <v>0</v>
      </c>
      <c r="BT107">
        <f t="shared" si="98"/>
        <v>0</v>
      </c>
      <c r="BU107">
        <f t="shared" si="99"/>
        <v>0</v>
      </c>
      <c r="BV107">
        <f t="shared" si="69"/>
        <v>0</v>
      </c>
      <c r="BW107">
        <f t="shared" si="70"/>
        <v>0</v>
      </c>
      <c r="BX107">
        <f t="shared" si="100"/>
        <v>1</v>
      </c>
      <c r="BY107">
        <f t="shared" si="101"/>
        <v>3</v>
      </c>
      <c r="BZ107">
        <f t="shared" si="71"/>
        <v>0</v>
      </c>
      <c r="CA107">
        <f t="shared" si="72"/>
        <v>0</v>
      </c>
      <c r="CB107">
        <f t="shared" si="73"/>
        <v>0</v>
      </c>
      <c r="CC107">
        <f t="shared" si="74"/>
        <v>0</v>
      </c>
      <c r="CD107">
        <f t="shared" si="75"/>
        <v>0</v>
      </c>
      <c r="CE107">
        <f t="shared" si="76"/>
        <v>0</v>
      </c>
    </row>
    <row r="108" spans="1:83" x14ac:dyDescent="0.35">
      <c r="A108">
        <f>Database!A108</f>
        <v>107</v>
      </c>
      <c r="B108" s="20">
        <f>Database!E108</f>
        <v>45799</v>
      </c>
      <c r="C108">
        <f>IF(Database!G108="cansl",0,Database!K108)</f>
        <v>1</v>
      </c>
      <c r="D108">
        <f>Database!D108-Database!C108</f>
        <v>2</v>
      </c>
      <c r="F108">
        <f>Database!L108</f>
        <v>1</v>
      </c>
      <c r="G108" t="str">
        <f>Database!F108</f>
        <v>S</v>
      </c>
      <c r="K108">
        <f t="shared" si="92"/>
        <v>0</v>
      </c>
      <c r="L108">
        <f t="shared" si="93"/>
        <v>0</v>
      </c>
      <c r="M108">
        <f t="shared" si="103"/>
        <v>0</v>
      </c>
      <c r="N108">
        <f t="shared" si="103"/>
        <v>0</v>
      </c>
      <c r="O108">
        <f t="shared" si="103"/>
        <v>0</v>
      </c>
      <c r="P108">
        <f t="shared" si="103"/>
        <v>0</v>
      </c>
      <c r="Q108">
        <f t="shared" si="103"/>
        <v>0</v>
      </c>
      <c r="R108">
        <f t="shared" si="103"/>
        <v>0</v>
      </c>
      <c r="S108">
        <f t="shared" si="103"/>
        <v>0</v>
      </c>
      <c r="T108">
        <f t="shared" si="103"/>
        <v>0</v>
      </c>
      <c r="U108">
        <f t="shared" si="103"/>
        <v>0</v>
      </c>
      <c r="V108">
        <f t="shared" si="103"/>
        <v>0</v>
      </c>
      <c r="W108">
        <f t="shared" si="103"/>
        <v>0</v>
      </c>
      <c r="X108">
        <f t="shared" si="103"/>
        <v>0</v>
      </c>
      <c r="Y108">
        <f t="shared" si="103"/>
        <v>0</v>
      </c>
      <c r="Z108">
        <f t="shared" si="103"/>
        <v>0</v>
      </c>
      <c r="AA108">
        <f t="shared" si="103"/>
        <v>0</v>
      </c>
      <c r="AB108">
        <f t="shared" si="103"/>
        <v>0</v>
      </c>
      <c r="AC108">
        <f t="shared" si="104"/>
        <v>0</v>
      </c>
      <c r="AD108">
        <f t="shared" si="104"/>
        <v>0</v>
      </c>
      <c r="AE108">
        <f t="shared" si="104"/>
        <v>0</v>
      </c>
      <c r="AF108">
        <f t="shared" si="104"/>
        <v>2</v>
      </c>
      <c r="AG108">
        <f t="shared" si="104"/>
        <v>2</v>
      </c>
      <c r="AH108">
        <f t="shared" si="104"/>
        <v>2</v>
      </c>
      <c r="AI108">
        <f t="shared" si="104"/>
        <v>2</v>
      </c>
      <c r="AJ108">
        <f t="shared" si="104"/>
        <v>2</v>
      </c>
      <c r="AK108">
        <f t="shared" si="104"/>
        <v>2</v>
      </c>
      <c r="AL108">
        <f t="shared" si="104"/>
        <v>2</v>
      </c>
      <c r="AM108">
        <f t="shared" si="104"/>
        <v>2</v>
      </c>
      <c r="AN108">
        <f t="shared" si="104"/>
        <v>2</v>
      </c>
      <c r="AO108">
        <f t="shared" si="104"/>
        <v>2</v>
      </c>
      <c r="AP108">
        <f t="shared" si="104"/>
        <v>2</v>
      </c>
      <c r="AQ108">
        <f t="shared" si="104"/>
        <v>2</v>
      </c>
      <c r="AR108">
        <f t="shared" si="104"/>
        <v>2</v>
      </c>
      <c r="AS108">
        <f t="shared" si="94"/>
        <v>2</v>
      </c>
      <c r="AT108">
        <f t="shared" si="94"/>
        <v>2</v>
      </c>
      <c r="AU108">
        <f t="shared" si="94"/>
        <v>2</v>
      </c>
      <c r="AV108">
        <f t="shared" si="94"/>
        <v>2</v>
      </c>
      <c r="AW108">
        <f t="shared" si="94"/>
        <v>2</v>
      </c>
      <c r="AX108">
        <f t="shared" si="94"/>
        <v>2</v>
      </c>
      <c r="BB108" s="28">
        <f t="shared" si="77"/>
        <v>0</v>
      </c>
      <c r="BC108" s="28">
        <f t="shared" si="78"/>
        <v>0</v>
      </c>
      <c r="BD108" s="28">
        <f t="shared" si="79"/>
        <v>1</v>
      </c>
      <c r="BE108" s="28">
        <f t="shared" si="80"/>
        <v>2</v>
      </c>
      <c r="BF108" s="28">
        <f t="shared" si="81"/>
        <v>0</v>
      </c>
      <c r="BG108" s="28">
        <f t="shared" si="82"/>
        <v>0</v>
      </c>
      <c r="BH108" s="28">
        <f t="shared" si="83"/>
        <v>0</v>
      </c>
      <c r="BI108" s="28">
        <f t="shared" si="84"/>
        <v>0</v>
      </c>
      <c r="BJ108" s="28">
        <f t="shared" si="85"/>
        <v>0</v>
      </c>
      <c r="BK108" s="28">
        <f t="shared" si="86"/>
        <v>0</v>
      </c>
      <c r="BL108" s="28">
        <f t="shared" si="67"/>
        <v>0</v>
      </c>
      <c r="BM108" s="28">
        <f t="shared" si="68"/>
        <v>0</v>
      </c>
      <c r="BN108">
        <f t="shared" si="102"/>
        <v>0</v>
      </c>
      <c r="BO108">
        <f t="shared" si="102"/>
        <v>0</v>
      </c>
      <c r="BP108">
        <f t="shared" si="102"/>
        <v>0</v>
      </c>
      <c r="BQ108">
        <f t="shared" si="95"/>
        <v>0</v>
      </c>
      <c r="BR108">
        <f t="shared" si="96"/>
        <v>0</v>
      </c>
      <c r="BS108">
        <f t="shared" si="97"/>
        <v>0</v>
      </c>
      <c r="BT108">
        <f t="shared" si="98"/>
        <v>0</v>
      </c>
      <c r="BU108">
        <f t="shared" si="99"/>
        <v>0</v>
      </c>
      <c r="BV108">
        <f t="shared" si="69"/>
        <v>0</v>
      </c>
      <c r="BW108">
        <f t="shared" si="70"/>
        <v>0</v>
      </c>
      <c r="BX108">
        <f t="shared" si="100"/>
        <v>0</v>
      </c>
      <c r="BY108">
        <f t="shared" si="101"/>
        <v>0</v>
      </c>
      <c r="BZ108">
        <f t="shared" si="71"/>
        <v>0</v>
      </c>
      <c r="CA108">
        <f t="shared" si="72"/>
        <v>0</v>
      </c>
      <c r="CB108">
        <f t="shared" si="73"/>
        <v>0</v>
      </c>
      <c r="CC108">
        <f t="shared" si="74"/>
        <v>0</v>
      </c>
      <c r="CD108">
        <f t="shared" si="75"/>
        <v>0</v>
      </c>
      <c r="CE108">
        <f t="shared" si="76"/>
        <v>0</v>
      </c>
    </row>
    <row r="109" spans="1:83" x14ac:dyDescent="0.35">
      <c r="A109">
        <f>Database!A109</f>
        <v>108</v>
      </c>
      <c r="B109" s="20">
        <f>Database!E109</f>
        <v>45810</v>
      </c>
      <c r="C109">
        <f>IF(Database!G109="cansl",0,Database!K109)</f>
        <v>0</v>
      </c>
      <c r="D109">
        <f>Database!D109-Database!C109</f>
        <v>3</v>
      </c>
      <c r="F109">
        <f>Database!L109</f>
        <v>0</v>
      </c>
      <c r="G109" t="str">
        <f>Database!F109</f>
        <v>S</v>
      </c>
      <c r="K109">
        <f t="shared" si="92"/>
        <v>0</v>
      </c>
      <c r="L109">
        <f t="shared" si="93"/>
        <v>0</v>
      </c>
      <c r="M109">
        <f t="shared" si="103"/>
        <v>0</v>
      </c>
      <c r="N109">
        <f t="shared" si="103"/>
        <v>0</v>
      </c>
      <c r="O109">
        <f t="shared" si="103"/>
        <v>0</v>
      </c>
      <c r="P109">
        <f t="shared" si="103"/>
        <v>0</v>
      </c>
      <c r="Q109">
        <f t="shared" si="103"/>
        <v>0</v>
      </c>
      <c r="R109">
        <f t="shared" si="103"/>
        <v>0</v>
      </c>
      <c r="S109">
        <f t="shared" si="103"/>
        <v>0</v>
      </c>
      <c r="T109">
        <f t="shared" si="103"/>
        <v>0</v>
      </c>
      <c r="U109">
        <f t="shared" si="103"/>
        <v>0</v>
      </c>
      <c r="V109">
        <f t="shared" si="103"/>
        <v>0</v>
      </c>
      <c r="W109">
        <f t="shared" si="103"/>
        <v>0</v>
      </c>
      <c r="X109">
        <f t="shared" si="103"/>
        <v>0</v>
      </c>
      <c r="Y109">
        <f t="shared" si="103"/>
        <v>0</v>
      </c>
      <c r="Z109">
        <f t="shared" si="103"/>
        <v>0</v>
      </c>
      <c r="AA109">
        <f t="shared" si="103"/>
        <v>0</v>
      </c>
      <c r="AB109">
        <f t="shared" si="103"/>
        <v>0</v>
      </c>
      <c r="AC109">
        <f t="shared" si="104"/>
        <v>0</v>
      </c>
      <c r="AD109">
        <f t="shared" si="104"/>
        <v>0</v>
      </c>
      <c r="AE109">
        <f t="shared" si="104"/>
        <v>0</v>
      </c>
      <c r="AF109">
        <f t="shared" si="104"/>
        <v>0</v>
      </c>
      <c r="AG109">
        <f t="shared" si="104"/>
        <v>0</v>
      </c>
      <c r="AH109">
        <f t="shared" si="104"/>
        <v>0</v>
      </c>
      <c r="AI109">
        <f t="shared" si="104"/>
        <v>0</v>
      </c>
      <c r="AJ109">
        <f t="shared" si="104"/>
        <v>0</v>
      </c>
      <c r="AK109">
        <f t="shared" si="104"/>
        <v>0</v>
      </c>
      <c r="AL109">
        <f t="shared" si="104"/>
        <v>0</v>
      </c>
      <c r="AM109">
        <f t="shared" si="104"/>
        <v>0</v>
      </c>
      <c r="AN109">
        <f t="shared" si="104"/>
        <v>0</v>
      </c>
      <c r="AO109">
        <f t="shared" si="104"/>
        <v>0</v>
      </c>
      <c r="AP109">
        <f t="shared" si="104"/>
        <v>0</v>
      </c>
      <c r="AQ109">
        <f t="shared" si="104"/>
        <v>0</v>
      </c>
      <c r="AR109">
        <f t="shared" si="104"/>
        <v>0</v>
      </c>
      <c r="AS109">
        <f t="shared" si="94"/>
        <v>0</v>
      </c>
      <c r="AT109">
        <f t="shared" si="94"/>
        <v>0</v>
      </c>
      <c r="AU109">
        <f t="shared" si="94"/>
        <v>0</v>
      </c>
      <c r="AV109">
        <f t="shared" si="94"/>
        <v>0</v>
      </c>
      <c r="AW109">
        <f t="shared" si="94"/>
        <v>0</v>
      </c>
      <c r="AX109">
        <f t="shared" si="94"/>
        <v>0</v>
      </c>
      <c r="BB109" s="28">
        <f t="shared" si="77"/>
        <v>0</v>
      </c>
      <c r="BC109" s="28">
        <f t="shared" si="78"/>
        <v>0</v>
      </c>
      <c r="BD109" s="28">
        <f t="shared" si="79"/>
        <v>0</v>
      </c>
      <c r="BE109" s="28">
        <f t="shared" si="80"/>
        <v>3</v>
      </c>
      <c r="BF109" s="28">
        <f t="shared" si="81"/>
        <v>0</v>
      </c>
      <c r="BG109" s="28">
        <f t="shared" si="82"/>
        <v>0</v>
      </c>
      <c r="BH109" s="28">
        <f t="shared" si="83"/>
        <v>0</v>
      </c>
      <c r="BI109" s="28">
        <f t="shared" si="84"/>
        <v>0</v>
      </c>
      <c r="BJ109" s="28">
        <f t="shared" si="85"/>
        <v>0</v>
      </c>
      <c r="BK109" s="28">
        <f t="shared" si="86"/>
        <v>0</v>
      </c>
      <c r="BL109" s="28">
        <f t="shared" si="67"/>
        <v>0</v>
      </c>
      <c r="BM109" s="28">
        <f t="shared" si="68"/>
        <v>0</v>
      </c>
      <c r="BN109">
        <f t="shared" si="102"/>
        <v>0</v>
      </c>
      <c r="BO109">
        <f t="shared" si="102"/>
        <v>0</v>
      </c>
      <c r="BP109">
        <f t="shared" si="102"/>
        <v>0</v>
      </c>
      <c r="BQ109">
        <f t="shared" si="95"/>
        <v>0</v>
      </c>
      <c r="BR109">
        <f t="shared" si="96"/>
        <v>0</v>
      </c>
      <c r="BS109">
        <f t="shared" si="97"/>
        <v>0</v>
      </c>
      <c r="BT109">
        <f t="shared" si="98"/>
        <v>0</v>
      </c>
      <c r="BU109">
        <f t="shared" si="99"/>
        <v>0</v>
      </c>
      <c r="BV109">
        <f t="shared" si="69"/>
        <v>0</v>
      </c>
      <c r="BW109">
        <f t="shared" si="70"/>
        <v>0</v>
      </c>
      <c r="BX109">
        <f t="shared" si="100"/>
        <v>0</v>
      </c>
      <c r="BY109">
        <f t="shared" si="101"/>
        <v>0</v>
      </c>
      <c r="BZ109">
        <f t="shared" si="71"/>
        <v>0</v>
      </c>
      <c r="CA109">
        <f t="shared" si="72"/>
        <v>0</v>
      </c>
      <c r="CB109">
        <f t="shared" si="73"/>
        <v>0</v>
      </c>
      <c r="CC109">
        <f t="shared" si="74"/>
        <v>0</v>
      </c>
      <c r="CD109">
        <f t="shared" si="75"/>
        <v>0</v>
      </c>
      <c r="CE109">
        <f t="shared" si="76"/>
        <v>0</v>
      </c>
    </row>
    <row r="110" spans="1:83" x14ac:dyDescent="0.35">
      <c r="A110">
        <f>Database!A110</f>
        <v>109</v>
      </c>
      <c r="B110" s="20">
        <f>Database!E110</f>
        <v>45815</v>
      </c>
      <c r="C110">
        <f>IF(Database!G110="cansl",0,Database!K110)</f>
        <v>0</v>
      </c>
      <c r="D110">
        <f>Database!D110-Database!C110</f>
        <v>2</v>
      </c>
      <c r="F110">
        <f>Database!L110</f>
        <v>0</v>
      </c>
      <c r="G110" t="str">
        <f>Database!F110</f>
        <v>DK</v>
      </c>
      <c r="K110">
        <f t="shared" si="92"/>
        <v>0</v>
      </c>
      <c r="L110">
        <f t="shared" si="93"/>
        <v>0</v>
      </c>
      <c r="M110">
        <f t="shared" si="103"/>
        <v>0</v>
      </c>
      <c r="N110">
        <f t="shared" si="103"/>
        <v>0</v>
      </c>
      <c r="O110">
        <f t="shared" si="103"/>
        <v>0</v>
      </c>
      <c r="P110">
        <f t="shared" si="103"/>
        <v>0</v>
      </c>
      <c r="Q110">
        <f t="shared" si="103"/>
        <v>0</v>
      </c>
      <c r="R110">
        <f t="shared" si="103"/>
        <v>0</v>
      </c>
      <c r="S110">
        <f t="shared" si="103"/>
        <v>0</v>
      </c>
      <c r="T110">
        <f t="shared" si="103"/>
        <v>0</v>
      </c>
      <c r="U110">
        <f t="shared" si="103"/>
        <v>0</v>
      </c>
      <c r="V110">
        <f t="shared" si="103"/>
        <v>0</v>
      </c>
      <c r="W110">
        <f t="shared" si="103"/>
        <v>0</v>
      </c>
      <c r="X110">
        <f t="shared" si="103"/>
        <v>0</v>
      </c>
      <c r="Y110">
        <f t="shared" si="103"/>
        <v>0</v>
      </c>
      <c r="Z110">
        <f t="shared" si="103"/>
        <v>0</v>
      </c>
      <c r="AA110">
        <f t="shared" si="103"/>
        <v>0</v>
      </c>
      <c r="AB110">
        <f t="shared" si="103"/>
        <v>0</v>
      </c>
      <c r="AC110">
        <f t="shared" si="104"/>
        <v>0</v>
      </c>
      <c r="AD110">
        <f t="shared" si="104"/>
        <v>0</v>
      </c>
      <c r="AE110">
        <f t="shared" si="104"/>
        <v>0</v>
      </c>
      <c r="AF110">
        <f t="shared" si="104"/>
        <v>0</v>
      </c>
      <c r="AG110">
        <f t="shared" si="104"/>
        <v>0</v>
      </c>
      <c r="AH110">
        <f t="shared" si="104"/>
        <v>0</v>
      </c>
      <c r="AI110">
        <f t="shared" si="104"/>
        <v>0</v>
      </c>
      <c r="AJ110">
        <f t="shared" si="104"/>
        <v>0</v>
      </c>
      <c r="AK110">
        <f t="shared" si="104"/>
        <v>0</v>
      </c>
      <c r="AL110">
        <f t="shared" si="104"/>
        <v>0</v>
      </c>
      <c r="AM110">
        <f t="shared" si="104"/>
        <v>0</v>
      </c>
      <c r="AN110">
        <f t="shared" si="104"/>
        <v>0</v>
      </c>
      <c r="AO110">
        <f t="shared" si="104"/>
        <v>0</v>
      </c>
      <c r="AP110">
        <f t="shared" si="104"/>
        <v>0</v>
      </c>
      <c r="AQ110">
        <f t="shared" si="104"/>
        <v>0</v>
      </c>
      <c r="AR110">
        <f t="shared" si="104"/>
        <v>0</v>
      </c>
      <c r="AS110">
        <f t="shared" si="94"/>
        <v>0</v>
      </c>
      <c r="AT110">
        <f t="shared" si="94"/>
        <v>0</v>
      </c>
      <c r="AU110">
        <f t="shared" si="94"/>
        <v>0</v>
      </c>
      <c r="AV110">
        <f t="shared" si="94"/>
        <v>0</v>
      </c>
      <c r="AW110">
        <f t="shared" si="94"/>
        <v>0</v>
      </c>
      <c r="AX110">
        <f t="shared" si="94"/>
        <v>0</v>
      </c>
      <c r="BB110" s="28">
        <f t="shared" si="77"/>
        <v>0</v>
      </c>
      <c r="BC110" s="28">
        <f t="shared" si="78"/>
        <v>2</v>
      </c>
      <c r="BD110" s="28">
        <f t="shared" si="79"/>
        <v>0</v>
      </c>
      <c r="BE110" s="28">
        <f t="shared" si="80"/>
        <v>0</v>
      </c>
      <c r="BF110" s="28">
        <f t="shared" si="81"/>
        <v>0</v>
      </c>
      <c r="BG110" s="28">
        <f t="shared" si="82"/>
        <v>0</v>
      </c>
      <c r="BH110" s="28">
        <f t="shared" si="83"/>
        <v>0</v>
      </c>
      <c r="BI110" s="28">
        <f t="shared" si="84"/>
        <v>0</v>
      </c>
      <c r="BJ110" s="28">
        <f t="shared" si="85"/>
        <v>0</v>
      </c>
      <c r="BK110" s="28">
        <f t="shared" si="86"/>
        <v>0</v>
      </c>
      <c r="BL110" s="28">
        <f t="shared" si="67"/>
        <v>0</v>
      </c>
      <c r="BM110" s="28">
        <f t="shared" si="68"/>
        <v>0</v>
      </c>
      <c r="BN110">
        <f t="shared" si="102"/>
        <v>0</v>
      </c>
      <c r="BO110">
        <f t="shared" si="102"/>
        <v>0</v>
      </c>
      <c r="BP110">
        <f t="shared" si="102"/>
        <v>0</v>
      </c>
      <c r="BQ110">
        <f t="shared" si="95"/>
        <v>0</v>
      </c>
      <c r="BR110">
        <f t="shared" si="96"/>
        <v>0</v>
      </c>
      <c r="BS110">
        <f t="shared" si="97"/>
        <v>0</v>
      </c>
      <c r="BT110">
        <f t="shared" si="98"/>
        <v>0</v>
      </c>
      <c r="BU110">
        <f t="shared" si="99"/>
        <v>0</v>
      </c>
      <c r="BV110">
        <f t="shared" si="69"/>
        <v>0</v>
      </c>
      <c r="BW110">
        <f t="shared" si="70"/>
        <v>0</v>
      </c>
      <c r="BX110">
        <f t="shared" si="100"/>
        <v>0</v>
      </c>
      <c r="BY110">
        <f t="shared" si="101"/>
        <v>0</v>
      </c>
      <c r="BZ110">
        <f t="shared" si="71"/>
        <v>0</v>
      </c>
      <c r="CA110">
        <f t="shared" si="72"/>
        <v>0</v>
      </c>
      <c r="CB110">
        <f t="shared" si="73"/>
        <v>0</v>
      </c>
      <c r="CC110">
        <f t="shared" si="74"/>
        <v>0</v>
      </c>
      <c r="CD110">
        <f t="shared" si="75"/>
        <v>0</v>
      </c>
      <c r="CE110">
        <f t="shared" si="76"/>
        <v>0</v>
      </c>
    </row>
    <row r="111" spans="1:83" x14ac:dyDescent="0.35">
      <c r="A111">
        <f>Database!A111</f>
        <v>110</v>
      </c>
      <c r="B111" s="20">
        <f>Database!E111</f>
        <v>45817</v>
      </c>
      <c r="C111">
        <f>IF(Database!G111="cansl",0,Database!K111)</f>
        <v>0</v>
      </c>
      <c r="D111">
        <f>Database!D111-Database!C111</f>
        <v>2</v>
      </c>
      <c r="F111">
        <f>Database!L111</f>
        <v>0</v>
      </c>
      <c r="G111" t="str">
        <f>Database!F111</f>
        <v>PL</v>
      </c>
      <c r="K111">
        <f t="shared" si="92"/>
        <v>0</v>
      </c>
      <c r="L111">
        <f t="shared" si="93"/>
        <v>0</v>
      </c>
      <c r="M111">
        <f t="shared" si="103"/>
        <v>0</v>
      </c>
      <c r="N111">
        <f t="shared" si="103"/>
        <v>0</v>
      </c>
      <c r="O111">
        <f t="shared" si="103"/>
        <v>0</v>
      </c>
      <c r="P111">
        <f t="shared" si="103"/>
        <v>0</v>
      </c>
      <c r="Q111">
        <f t="shared" si="103"/>
        <v>0</v>
      </c>
      <c r="R111">
        <f t="shared" si="103"/>
        <v>0</v>
      </c>
      <c r="S111">
        <f t="shared" si="103"/>
        <v>0</v>
      </c>
      <c r="T111">
        <f t="shared" si="103"/>
        <v>0</v>
      </c>
      <c r="U111">
        <f t="shared" si="103"/>
        <v>0</v>
      </c>
      <c r="V111">
        <f t="shared" si="103"/>
        <v>0</v>
      </c>
      <c r="W111">
        <f t="shared" si="103"/>
        <v>0</v>
      </c>
      <c r="X111">
        <f t="shared" si="103"/>
        <v>0</v>
      </c>
      <c r="Y111">
        <f t="shared" si="103"/>
        <v>0</v>
      </c>
      <c r="Z111">
        <f t="shared" si="103"/>
        <v>0</v>
      </c>
      <c r="AA111">
        <f t="shared" si="103"/>
        <v>0</v>
      </c>
      <c r="AB111">
        <f t="shared" si="103"/>
        <v>0</v>
      </c>
      <c r="AC111">
        <f t="shared" si="104"/>
        <v>0</v>
      </c>
      <c r="AD111">
        <f t="shared" si="104"/>
        <v>0</v>
      </c>
      <c r="AE111">
        <f t="shared" si="104"/>
        <v>0</v>
      </c>
      <c r="AF111">
        <f t="shared" si="104"/>
        <v>0</v>
      </c>
      <c r="AG111">
        <f t="shared" si="104"/>
        <v>0</v>
      </c>
      <c r="AH111">
        <f t="shared" si="104"/>
        <v>0</v>
      </c>
      <c r="AI111">
        <f t="shared" si="104"/>
        <v>0</v>
      </c>
      <c r="AJ111">
        <f t="shared" si="104"/>
        <v>0</v>
      </c>
      <c r="AK111">
        <f t="shared" si="104"/>
        <v>0</v>
      </c>
      <c r="AL111">
        <f t="shared" si="104"/>
        <v>0</v>
      </c>
      <c r="AM111">
        <f t="shared" si="104"/>
        <v>0</v>
      </c>
      <c r="AN111">
        <f t="shared" si="104"/>
        <v>0</v>
      </c>
      <c r="AO111">
        <f t="shared" si="104"/>
        <v>0</v>
      </c>
      <c r="AP111">
        <f t="shared" si="104"/>
        <v>0</v>
      </c>
      <c r="AQ111">
        <f t="shared" si="104"/>
        <v>0</v>
      </c>
      <c r="AR111">
        <f t="shared" si="104"/>
        <v>0</v>
      </c>
      <c r="AS111">
        <f t="shared" si="94"/>
        <v>0</v>
      </c>
      <c r="AT111">
        <f t="shared" si="94"/>
        <v>0</v>
      </c>
      <c r="AU111">
        <f t="shared" si="94"/>
        <v>0</v>
      </c>
      <c r="AV111">
        <f t="shared" si="94"/>
        <v>0</v>
      </c>
      <c r="AW111">
        <f t="shared" si="94"/>
        <v>0</v>
      </c>
      <c r="AX111">
        <f t="shared" si="94"/>
        <v>0</v>
      </c>
      <c r="BB111" s="28">
        <f t="shared" si="77"/>
        <v>0</v>
      </c>
      <c r="BC111" s="28">
        <f t="shared" si="78"/>
        <v>0</v>
      </c>
      <c r="BD111" s="28">
        <f t="shared" si="79"/>
        <v>0</v>
      </c>
      <c r="BE111" s="28">
        <f t="shared" si="80"/>
        <v>0</v>
      </c>
      <c r="BF111" s="28">
        <f t="shared" si="81"/>
        <v>0</v>
      </c>
      <c r="BG111" s="28">
        <f t="shared" si="82"/>
        <v>0</v>
      </c>
      <c r="BH111" s="28">
        <f t="shared" si="83"/>
        <v>0</v>
      </c>
      <c r="BI111" s="28">
        <f t="shared" si="84"/>
        <v>0</v>
      </c>
      <c r="BJ111" s="28">
        <f t="shared" si="85"/>
        <v>0</v>
      </c>
      <c r="BK111" s="28">
        <f t="shared" si="86"/>
        <v>0</v>
      </c>
      <c r="BL111" s="28">
        <f t="shared" si="67"/>
        <v>0</v>
      </c>
      <c r="BM111" s="28">
        <f t="shared" si="68"/>
        <v>0</v>
      </c>
      <c r="BN111">
        <f t="shared" si="102"/>
        <v>0</v>
      </c>
      <c r="BO111">
        <f t="shared" si="102"/>
        <v>0</v>
      </c>
      <c r="BP111">
        <f t="shared" si="102"/>
        <v>0</v>
      </c>
      <c r="BQ111">
        <f t="shared" si="95"/>
        <v>0</v>
      </c>
      <c r="BR111">
        <f t="shared" si="96"/>
        <v>0</v>
      </c>
      <c r="BS111">
        <f t="shared" si="97"/>
        <v>0</v>
      </c>
      <c r="BT111">
        <f t="shared" si="98"/>
        <v>0</v>
      </c>
      <c r="BU111">
        <f t="shared" si="99"/>
        <v>0</v>
      </c>
      <c r="BV111">
        <f t="shared" si="69"/>
        <v>0</v>
      </c>
      <c r="BW111">
        <f t="shared" si="70"/>
        <v>0</v>
      </c>
      <c r="BX111">
        <f t="shared" si="100"/>
        <v>0</v>
      </c>
      <c r="BY111">
        <f t="shared" si="101"/>
        <v>0</v>
      </c>
      <c r="BZ111">
        <f t="shared" si="71"/>
        <v>0</v>
      </c>
      <c r="CA111">
        <f t="shared" si="72"/>
        <v>0</v>
      </c>
      <c r="CB111">
        <f t="shared" si="73"/>
        <v>0</v>
      </c>
      <c r="CC111">
        <f t="shared" si="74"/>
        <v>0</v>
      </c>
      <c r="CD111">
        <f t="shared" si="75"/>
        <v>0</v>
      </c>
      <c r="CE111">
        <f t="shared" si="76"/>
        <v>0</v>
      </c>
    </row>
    <row r="112" spans="1:83" x14ac:dyDescent="0.35">
      <c r="A112">
        <f>Database!A112</f>
        <v>111</v>
      </c>
      <c r="B112" s="20">
        <f>Database!E112</f>
        <v>45821</v>
      </c>
      <c r="C112">
        <f>IF(Database!G112="cansl",0,Database!K112)</f>
        <v>1</v>
      </c>
      <c r="D112">
        <f>Database!D112-Database!C112</f>
        <v>5</v>
      </c>
      <c r="F112">
        <f>Database!L112</f>
        <v>2</v>
      </c>
      <c r="G112" t="str">
        <f>Database!F112</f>
        <v>DK</v>
      </c>
      <c r="K112">
        <f t="shared" si="92"/>
        <v>0</v>
      </c>
      <c r="L112">
        <f t="shared" si="93"/>
        <v>0</v>
      </c>
      <c r="M112">
        <f t="shared" si="103"/>
        <v>0</v>
      </c>
      <c r="N112">
        <f t="shared" si="103"/>
        <v>0</v>
      </c>
      <c r="O112">
        <f t="shared" si="103"/>
        <v>0</v>
      </c>
      <c r="P112">
        <f t="shared" si="103"/>
        <v>0</v>
      </c>
      <c r="Q112">
        <f t="shared" si="103"/>
        <v>0</v>
      </c>
      <c r="R112">
        <f t="shared" si="103"/>
        <v>0</v>
      </c>
      <c r="S112">
        <f t="shared" si="103"/>
        <v>0</v>
      </c>
      <c r="T112">
        <f t="shared" si="103"/>
        <v>0</v>
      </c>
      <c r="U112">
        <f t="shared" si="103"/>
        <v>0</v>
      </c>
      <c r="V112">
        <f t="shared" si="103"/>
        <v>0</v>
      </c>
      <c r="W112">
        <f t="shared" si="103"/>
        <v>0</v>
      </c>
      <c r="X112">
        <f t="shared" si="103"/>
        <v>0</v>
      </c>
      <c r="Y112">
        <f t="shared" si="103"/>
        <v>0</v>
      </c>
      <c r="Z112">
        <f t="shared" si="103"/>
        <v>0</v>
      </c>
      <c r="AA112">
        <f t="shared" si="103"/>
        <v>0</v>
      </c>
      <c r="AB112">
        <f t="shared" si="103"/>
        <v>0</v>
      </c>
      <c r="AC112">
        <f t="shared" si="104"/>
        <v>0</v>
      </c>
      <c r="AD112">
        <f t="shared" si="104"/>
        <v>0</v>
      </c>
      <c r="AE112">
        <f t="shared" si="104"/>
        <v>0</v>
      </c>
      <c r="AF112">
        <f t="shared" si="104"/>
        <v>0</v>
      </c>
      <c r="AG112">
        <f t="shared" si="104"/>
        <v>0</v>
      </c>
      <c r="AH112">
        <f t="shared" si="104"/>
        <v>0</v>
      </c>
      <c r="AI112">
        <f t="shared" si="104"/>
        <v>5</v>
      </c>
      <c r="AJ112">
        <f t="shared" si="104"/>
        <v>5</v>
      </c>
      <c r="AK112">
        <f t="shared" si="104"/>
        <v>5</v>
      </c>
      <c r="AL112">
        <f t="shared" si="104"/>
        <v>5</v>
      </c>
      <c r="AM112">
        <f t="shared" si="104"/>
        <v>5</v>
      </c>
      <c r="AN112">
        <f t="shared" si="104"/>
        <v>5</v>
      </c>
      <c r="AO112">
        <f t="shared" si="104"/>
        <v>5</v>
      </c>
      <c r="AP112">
        <f t="shared" si="104"/>
        <v>5</v>
      </c>
      <c r="AQ112">
        <f t="shared" si="104"/>
        <v>5</v>
      </c>
      <c r="AR112">
        <f t="shared" si="104"/>
        <v>5</v>
      </c>
      <c r="AS112">
        <f t="shared" si="94"/>
        <v>5</v>
      </c>
      <c r="AT112">
        <f t="shared" si="94"/>
        <v>5</v>
      </c>
      <c r="AU112">
        <f t="shared" si="94"/>
        <v>5</v>
      </c>
      <c r="AV112">
        <f t="shared" si="94"/>
        <v>5</v>
      </c>
      <c r="AW112">
        <f t="shared" si="94"/>
        <v>5</v>
      </c>
      <c r="AX112">
        <f t="shared" si="94"/>
        <v>5</v>
      </c>
      <c r="BB112" s="28">
        <f t="shared" si="77"/>
        <v>2</v>
      </c>
      <c r="BC112" s="28">
        <f t="shared" si="78"/>
        <v>5</v>
      </c>
      <c r="BD112" s="28">
        <f t="shared" si="79"/>
        <v>0</v>
      </c>
      <c r="BE112" s="28">
        <f t="shared" si="80"/>
        <v>0</v>
      </c>
      <c r="BF112" s="28">
        <f t="shared" si="81"/>
        <v>0</v>
      </c>
      <c r="BG112" s="28">
        <f t="shared" si="82"/>
        <v>0</v>
      </c>
      <c r="BH112" s="28">
        <f t="shared" si="83"/>
        <v>0</v>
      </c>
      <c r="BI112" s="28">
        <f t="shared" si="84"/>
        <v>0</v>
      </c>
      <c r="BJ112" s="28">
        <f t="shared" si="85"/>
        <v>0</v>
      </c>
      <c r="BK112" s="28">
        <f t="shared" si="86"/>
        <v>0</v>
      </c>
      <c r="BL112" s="28">
        <f t="shared" si="67"/>
        <v>0</v>
      </c>
      <c r="BM112" s="28">
        <f t="shared" si="68"/>
        <v>0</v>
      </c>
      <c r="BN112">
        <f t="shared" si="102"/>
        <v>0</v>
      </c>
      <c r="BO112">
        <f t="shared" si="102"/>
        <v>0</v>
      </c>
      <c r="BP112">
        <f t="shared" si="102"/>
        <v>0</v>
      </c>
      <c r="BQ112">
        <f t="shared" si="95"/>
        <v>0</v>
      </c>
      <c r="BR112">
        <f t="shared" si="96"/>
        <v>0</v>
      </c>
      <c r="BS112">
        <f t="shared" si="97"/>
        <v>0</v>
      </c>
      <c r="BT112">
        <f t="shared" si="98"/>
        <v>0</v>
      </c>
      <c r="BU112">
        <f t="shared" si="99"/>
        <v>0</v>
      </c>
      <c r="BV112">
        <f t="shared" si="69"/>
        <v>0</v>
      </c>
      <c r="BW112">
        <f t="shared" si="70"/>
        <v>0</v>
      </c>
      <c r="BX112">
        <f t="shared" si="100"/>
        <v>0</v>
      </c>
      <c r="BY112">
        <f t="shared" si="101"/>
        <v>0</v>
      </c>
      <c r="BZ112">
        <f t="shared" si="71"/>
        <v>0</v>
      </c>
      <c r="CA112">
        <f t="shared" si="72"/>
        <v>0</v>
      </c>
      <c r="CB112">
        <f t="shared" si="73"/>
        <v>0</v>
      </c>
      <c r="CC112">
        <f t="shared" si="74"/>
        <v>0</v>
      </c>
      <c r="CD112">
        <f t="shared" si="75"/>
        <v>0</v>
      </c>
      <c r="CE112">
        <f t="shared" si="76"/>
        <v>0</v>
      </c>
    </row>
    <row r="113" spans="1:83" x14ac:dyDescent="0.35">
      <c r="A113">
        <f>Database!A113</f>
        <v>112</v>
      </c>
      <c r="B113" s="20">
        <f>Database!E113</f>
        <v>45821</v>
      </c>
      <c r="C113">
        <f>IF(Database!G113="cansl",0,Database!K113)</f>
        <v>1</v>
      </c>
      <c r="D113">
        <f>Database!D113-Database!C113</f>
        <v>3</v>
      </c>
      <c r="F113">
        <f>Database!L113</f>
        <v>2</v>
      </c>
      <c r="G113" t="str">
        <f>Database!F113</f>
        <v>S</v>
      </c>
      <c r="K113">
        <f t="shared" si="92"/>
        <v>0</v>
      </c>
      <c r="L113">
        <f t="shared" si="93"/>
        <v>0</v>
      </c>
      <c r="M113">
        <f t="shared" si="103"/>
        <v>0</v>
      </c>
      <c r="N113">
        <f t="shared" si="103"/>
        <v>0</v>
      </c>
      <c r="O113">
        <f t="shared" si="103"/>
        <v>0</v>
      </c>
      <c r="P113">
        <f t="shared" si="103"/>
        <v>0</v>
      </c>
      <c r="Q113">
        <f t="shared" si="103"/>
        <v>0</v>
      </c>
      <c r="R113">
        <f t="shared" si="103"/>
        <v>0</v>
      </c>
      <c r="S113">
        <f t="shared" si="103"/>
        <v>0</v>
      </c>
      <c r="T113">
        <f t="shared" si="103"/>
        <v>0</v>
      </c>
      <c r="U113">
        <f t="shared" si="103"/>
        <v>0</v>
      </c>
      <c r="V113">
        <f t="shared" si="103"/>
        <v>0</v>
      </c>
      <c r="W113">
        <f t="shared" si="103"/>
        <v>0</v>
      </c>
      <c r="X113">
        <f t="shared" si="103"/>
        <v>0</v>
      </c>
      <c r="Y113">
        <f t="shared" si="103"/>
        <v>0</v>
      </c>
      <c r="Z113">
        <f t="shared" si="103"/>
        <v>0</v>
      </c>
      <c r="AA113">
        <f t="shared" si="103"/>
        <v>0</v>
      </c>
      <c r="AB113">
        <f t="shared" si="103"/>
        <v>0</v>
      </c>
      <c r="AC113">
        <f t="shared" si="104"/>
        <v>0</v>
      </c>
      <c r="AD113">
        <f t="shared" si="104"/>
        <v>0</v>
      </c>
      <c r="AE113">
        <f t="shared" si="104"/>
        <v>0</v>
      </c>
      <c r="AF113">
        <f t="shared" si="104"/>
        <v>0</v>
      </c>
      <c r="AG113">
        <f t="shared" si="104"/>
        <v>0</v>
      </c>
      <c r="AH113">
        <f t="shared" si="104"/>
        <v>0</v>
      </c>
      <c r="AI113">
        <f t="shared" si="104"/>
        <v>3</v>
      </c>
      <c r="AJ113">
        <f t="shared" si="104"/>
        <v>3</v>
      </c>
      <c r="AK113">
        <f t="shared" si="104"/>
        <v>3</v>
      </c>
      <c r="AL113">
        <f t="shared" si="104"/>
        <v>3</v>
      </c>
      <c r="AM113">
        <f t="shared" si="104"/>
        <v>3</v>
      </c>
      <c r="AN113">
        <f t="shared" si="104"/>
        <v>3</v>
      </c>
      <c r="AO113">
        <f t="shared" si="104"/>
        <v>3</v>
      </c>
      <c r="AP113">
        <f t="shared" si="104"/>
        <v>3</v>
      </c>
      <c r="AQ113">
        <f t="shared" si="104"/>
        <v>3</v>
      </c>
      <c r="AR113">
        <f t="shared" si="104"/>
        <v>3</v>
      </c>
      <c r="AS113">
        <f t="shared" si="94"/>
        <v>3</v>
      </c>
      <c r="AT113">
        <f t="shared" si="94"/>
        <v>3</v>
      </c>
      <c r="AU113">
        <f t="shared" si="94"/>
        <v>3</v>
      </c>
      <c r="AV113">
        <f t="shared" si="94"/>
        <v>3</v>
      </c>
      <c r="AW113">
        <f t="shared" si="94"/>
        <v>3</v>
      </c>
      <c r="AX113">
        <f t="shared" si="94"/>
        <v>3</v>
      </c>
      <c r="BB113" s="28">
        <f t="shared" si="77"/>
        <v>0</v>
      </c>
      <c r="BC113" s="28">
        <f t="shared" si="78"/>
        <v>0</v>
      </c>
      <c r="BD113" s="28">
        <f t="shared" si="79"/>
        <v>2</v>
      </c>
      <c r="BE113" s="28">
        <f t="shared" si="80"/>
        <v>3</v>
      </c>
      <c r="BF113" s="28">
        <f t="shared" si="81"/>
        <v>0</v>
      </c>
      <c r="BG113" s="28">
        <f t="shared" si="82"/>
        <v>0</v>
      </c>
      <c r="BH113" s="28">
        <f t="shared" si="83"/>
        <v>0</v>
      </c>
      <c r="BI113" s="28">
        <f t="shared" si="84"/>
        <v>0</v>
      </c>
      <c r="BJ113" s="28">
        <f t="shared" si="85"/>
        <v>0</v>
      </c>
      <c r="BK113" s="28">
        <f t="shared" si="86"/>
        <v>0</v>
      </c>
      <c r="BL113" s="28">
        <f t="shared" si="67"/>
        <v>0</v>
      </c>
      <c r="BM113" s="28">
        <f t="shared" si="68"/>
        <v>0</v>
      </c>
      <c r="BN113">
        <f t="shared" si="102"/>
        <v>0</v>
      </c>
      <c r="BO113">
        <f t="shared" si="102"/>
        <v>0</v>
      </c>
      <c r="BP113">
        <f t="shared" si="102"/>
        <v>0</v>
      </c>
      <c r="BQ113">
        <f t="shared" si="95"/>
        <v>0</v>
      </c>
      <c r="BR113">
        <f t="shared" si="96"/>
        <v>0</v>
      </c>
      <c r="BS113">
        <f t="shared" si="97"/>
        <v>0</v>
      </c>
      <c r="BT113">
        <f t="shared" si="98"/>
        <v>0</v>
      </c>
      <c r="BU113">
        <f t="shared" si="99"/>
        <v>0</v>
      </c>
      <c r="BV113">
        <f t="shared" si="69"/>
        <v>0</v>
      </c>
      <c r="BW113">
        <f t="shared" si="70"/>
        <v>0</v>
      </c>
      <c r="BX113">
        <f t="shared" si="100"/>
        <v>0</v>
      </c>
      <c r="BY113">
        <f t="shared" si="101"/>
        <v>0</v>
      </c>
      <c r="BZ113">
        <f t="shared" si="71"/>
        <v>0</v>
      </c>
      <c r="CA113">
        <f t="shared" si="72"/>
        <v>0</v>
      </c>
      <c r="CB113">
        <f t="shared" si="73"/>
        <v>0</v>
      </c>
      <c r="CC113">
        <f t="shared" si="74"/>
        <v>0</v>
      </c>
      <c r="CD113">
        <f t="shared" si="75"/>
        <v>0</v>
      </c>
      <c r="CE113">
        <f t="shared" si="76"/>
        <v>0</v>
      </c>
    </row>
    <row r="114" spans="1:83" x14ac:dyDescent="0.35">
      <c r="A114">
        <f>Database!A114</f>
        <v>113</v>
      </c>
      <c r="B114" s="20">
        <f>Database!E114</f>
        <v>45826</v>
      </c>
      <c r="C114">
        <f>IF(Database!G114="cansl",0,Database!K114)</f>
        <v>1</v>
      </c>
      <c r="D114">
        <f>Database!D114-Database!C114</f>
        <v>3</v>
      </c>
      <c r="F114">
        <f>Database!L114</f>
        <v>2</v>
      </c>
      <c r="G114" t="str">
        <f>Database!F114</f>
        <v>DK</v>
      </c>
      <c r="K114">
        <f t="shared" si="92"/>
        <v>0</v>
      </c>
      <c r="L114">
        <f t="shared" si="93"/>
        <v>0</v>
      </c>
      <c r="M114">
        <f t="shared" si="103"/>
        <v>0</v>
      </c>
      <c r="N114">
        <f t="shared" si="103"/>
        <v>0</v>
      </c>
      <c r="O114">
        <f t="shared" si="103"/>
        <v>0</v>
      </c>
      <c r="P114">
        <f t="shared" si="103"/>
        <v>0</v>
      </c>
      <c r="Q114">
        <f t="shared" si="103"/>
        <v>0</v>
      </c>
      <c r="R114">
        <f t="shared" si="103"/>
        <v>0</v>
      </c>
      <c r="S114">
        <f t="shared" si="103"/>
        <v>0</v>
      </c>
      <c r="T114">
        <f t="shared" si="103"/>
        <v>0</v>
      </c>
      <c r="U114">
        <f t="shared" si="103"/>
        <v>0</v>
      </c>
      <c r="V114">
        <f t="shared" si="103"/>
        <v>0</v>
      </c>
      <c r="W114">
        <f t="shared" si="103"/>
        <v>0</v>
      </c>
      <c r="X114">
        <f t="shared" si="103"/>
        <v>0</v>
      </c>
      <c r="Y114">
        <f t="shared" si="103"/>
        <v>0</v>
      </c>
      <c r="Z114">
        <f t="shared" si="103"/>
        <v>0</v>
      </c>
      <c r="AA114">
        <f t="shared" si="103"/>
        <v>0</v>
      </c>
      <c r="AB114">
        <f t="shared" si="103"/>
        <v>0</v>
      </c>
      <c r="AC114">
        <f t="shared" si="104"/>
        <v>0</v>
      </c>
      <c r="AD114">
        <f t="shared" si="104"/>
        <v>0</v>
      </c>
      <c r="AE114">
        <f t="shared" si="104"/>
        <v>0</v>
      </c>
      <c r="AF114">
        <f t="shared" si="104"/>
        <v>0</v>
      </c>
      <c r="AG114">
        <f t="shared" si="104"/>
        <v>0</v>
      </c>
      <c r="AH114">
        <f t="shared" si="104"/>
        <v>0</v>
      </c>
      <c r="AI114">
        <f t="shared" si="104"/>
        <v>0</v>
      </c>
      <c r="AJ114">
        <f t="shared" si="104"/>
        <v>3</v>
      </c>
      <c r="AK114">
        <f t="shared" si="104"/>
        <v>3</v>
      </c>
      <c r="AL114">
        <f t="shared" si="104"/>
        <v>3</v>
      </c>
      <c r="AM114">
        <f t="shared" si="104"/>
        <v>3</v>
      </c>
      <c r="AN114">
        <f t="shared" si="104"/>
        <v>3</v>
      </c>
      <c r="AO114">
        <f t="shared" si="104"/>
        <v>3</v>
      </c>
      <c r="AP114">
        <f t="shared" si="104"/>
        <v>3</v>
      </c>
      <c r="AQ114">
        <f t="shared" si="104"/>
        <v>3</v>
      </c>
      <c r="AR114">
        <f t="shared" si="104"/>
        <v>3</v>
      </c>
      <c r="AS114">
        <f t="shared" si="94"/>
        <v>3</v>
      </c>
      <c r="AT114">
        <f t="shared" si="94"/>
        <v>3</v>
      </c>
      <c r="AU114">
        <f t="shared" si="94"/>
        <v>3</v>
      </c>
      <c r="AV114">
        <f t="shared" si="94"/>
        <v>3</v>
      </c>
      <c r="AW114">
        <f t="shared" si="94"/>
        <v>3</v>
      </c>
      <c r="AX114">
        <f t="shared" si="94"/>
        <v>3</v>
      </c>
      <c r="BB114" s="28">
        <f t="shared" si="77"/>
        <v>2</v>
      </c>
      <c r="BC114" s="28">
        <f t="shared" si="78"/>
        <v>3</v>
      </c>
      <c r="BD114" s="28">
        <f t="shared" si="79"/>
        <v>0</v>
      </c>
      <c r="BE114" s="28">
        <f t="shared" si="80"/>
        <v>0</v>
      </c>
      <c r="BF114" s="28">
        <f t="shared" si="81"/>
        <v>0</v>
      </c>
      <c r="BG114" s="28">
        <f t="shared" si="82"/>
        <v>0</v>
      </c>
      <c r="BH114" s="28">
        <f t="shared" si="83"/>
        <v>0</v>
      </c>
      <c r="BI114" s="28">
        <f t="shared" si="84"/>
        <v>0</v>
      </c>
      <c r="BJ114" s="28">
        <f t="shared" si="85"/>
        <v>0</v>
      </c>
      <c r="BK114" s="28">
        <f t="shared" si="86"/>
        <v>0</v>
      </c>
      <c r="BL114" s="28">
        <f t="shared" si="67"/>
        <v>0</v>
      </c>
      <c r="BM114" s="28">
        <f t="shared" si="68"/>
        <v>0</v>
      </c>
      <c r="BN114">
        <f t="shared" si="102"/>
        <v>0</v>
      </c>
      <c r="BO114">
        <f t="shared" si="102"/>
        <v>0</v>
      </c>
      <c r="BP114">
        <f t="shared" si="102"/>
        <v>0</v>
      </c>
      <c r="BQ114">
        <f t="shared" si="95"/>
        <v>0</v>
      </c>
      <c r="BR114">
        <f t="shared" si="96"/>
        <v>0</v>
      </c>
      <c r="BS114">
        <f t="shared" si="97"/>
        <v>0</v>
      </c>
      <c r="BT114">
        <f t="shared" si="98"/>
        <v>0</v>
      </c>
      <c r="BU114">
        <f t="shared" si="99"/>
        <v>0</v>
      </c>
      <c r="BV114">
        <f t="shared" si="69"/>
        <v>0</v>
      </c>
      <c r="BW114">
        <f t="shared" si="70"/>
        <v>0</v>
      </c>
      <c r="BX114">
        <f t="shared" si="100"/>
        <v>0</v>
      </c>
      <c r="BY114">
        <f t="shared" si="101"/>
        <v>0</v>
      </c>
      <c r="BZ114">
        <f t="shared" si="71"/>
        <v>0</v>
      </c>
      <c r="CA114">
        <f t="shared" si="72"/>
        <v>0</v>
      </c>
      <c r="CB114">
        <f t="shared" si="73"/>
        <v>0</v>
      </c>
      <c r="CC114">
        <f t="shared" si="74"/>
        <v>0</v>
      </c>
      <c r="CD114">
        <f t="shared" si="75"/>
        <v>0</v>
      </c>
      <c r="CE114">
        <f t="shared" si="76"/>
        <v>0</v>
      </c>
    </row>
    <row r="115" spans="1:83" x14ac:dyDescent="0.35">
      <c r="A115">
        <f>Database!A115</f>
        <v>114</v>
      </c>
      <c r="B115" s="20">
        <f>Database!E115</f>
        <v>45811</v>
      </c>
      <c r="C115">
        <f>IF(Database!G115="cansl",0,Database!K115)</f>
        <v>1</v>
      </c>
      <c r="D115">
        <f>Database!D115-Database!C115</f>
        <v>5</v>
      </c>
      <c r="F115">
        <f>Database!L115</f>
        <v>1</v>
      </c>
      <c r="G115" t="str">
        <f>Database!F115</f>
        <v>DK</v>
      </c>
      <c r="K115">
        <f t="shared" si="92"/>
        <v>0</v>
      </c>
      <c r="L115">
        <f t="shared" si="93"/>
        <v>0</v>
      </c>
      <c r="M115">
        <f t="shared" si="103"/>
        <v>0</v>
      </c>
      <c r="N115">
        <f t="shared" si="103"/>
        <v>0</v>
      </c>
      <c r="O115">
        <f t="shared" si="103"/>
        <v>0</v>
      </c>
      <c r="P115">
        <f t="shared" si="103"/>
        <v>0</v>
      </c>
      <c r="Q115">
        <f t="shared" si="103"/>
        <v>0</v>
      </c>
      <c r="R115">
        <f t="shared" si="103"/>
        <v>0</v>
      </c>
      <c r="S115">
        <f t="shared" si="103"/>
        <v>0</v>
      </c>
      <c r="T115">
        <f t="shared" si="103"/>
        <v>0</v>
      </c>
      <c r="U115">
        <f t="shared" si="103"/>
        <v>0</v>
      </c>
      <c r="V115">
        <f t="shared" si="103"/>
        <v>0</v>
      </c>
      <c r="W115">
        <f t="shared" si="103"/>
        <v>0</v>
      </c>
      <c r="X115">
        <f t="shared" si="103"/>
        <v>0</v>
      </c>
      <c r="Y115">
        <f t="shared" si="103"/>
        <v>0</v>
      </c>
      <c r="Z115">
        <f t="shared" si="103"/>
        <v>0</v>
      </c>
      <c r="AA115">
        <f t="shared" si="103"/>
        <v>0</v>
      </c>
      <c r="AB115">
        <f t="shared" si="103"/>
        <v>0</v>
      </c>
      <c r="AC115">
        <f t="shared" si="104"/>
        <v>0</v>
      </c>
      <c r="AD115">
        <f t="shared" si="104"/>
        <v>0</v>
      </c>
      <c r="AE115">
        <f t="shared" si="104"/>
        <v>0</v>
      </c>
      <c r="AF115">
        <f t="shared" si="104"/>
        <v>0</v>
      </c>
      <c r="AG115">
        <f t="shared" si="104"/>
        <v>0</v>
      </c>
      <c r="AH115">
        <f t="shared" si="104"/>
        <v>5</v>
      </c>
      <c r="AI115">
        <f t="shared" si="104"/>
        <v>5</v>
      </c>
      <c r="AJ115">
        <f t="shared" si="104"/>
        <v>5</v>
      </c>
      <c r="AK115">
        <f t="shared" si="104"/>
        <v>5</v>
      </c>
      <c r="AL115">
        <f t="shared" si="104"/>
        <v>5</v>
      </c>
      <c r="AM115">
        <f t="shared" si="104"/>
        <v>5</v>
      </c>
      <c r="AN115">
        <f t="shared" si="104"/>
        <v>5</v>
      </c>
      <c r="AO115">
        <f t="shared" si="104"/>
        <v>5</v>
      </c>
      <c r="AP115">
        <f t="shared" si="104"/>
        <v>5</v>
      </c>
      <c r="AQ115">
        <f t="shared" si="104"/>
        <v>5</v>
      </c>
      <c r="AR115">
        <f t="shared" si="104"/>
        <v>5</v>
      </c>
      <c r="AS115">
        <f t="shared" si="94"/>
        <v>5</v>
      </c>
      <c r="AT115">
        <f t="shared" si="94"/>
        <v>5</v>
      </c>
      <c r="AU115">
        <f t="shared" si="94"/>
        <v>5</v>
      </c>
      <c r="AV115">
        <f t="shared" si="94"/>
        <v>5</v>
      </c>
      <c r="AW115">
        <f t="shared" si="94"/>
        <v>5</v>
      </c>
      <c r="AX115">
        <f t="shared" si="94"/>
        <v>5</v>
      </c>
      <c r="BB115" s="28">
        <f t="shared" si="77"/>
        <v>1</v>
      </c>
      <c r="BC115" s="28">
        <f t="shared" si="78"/>
        <v>5</v>
      </c>
      <c r="BD115" s="28">
        <f t="shared" si="79"/>
        <v>0</v>
      </c>
      <c r="BE115" s="28">
        <f t="shared" si="80"/>
        <v>0</v>
      </c>
      <c r="BF115" s="28">
        <f t="shared" si="81"/>
        <v>0</v>
      </c>
      <c r="BG115" s="28">
        <f t="shared" si="82"/>
        <v>0</v>
      </c>
      <c r="BH115" s="28">
        <f t="shared" si="83"/>
        <v>0</v>
      </c>
      <c r="BI115" s="28">
        <f t="shared" si="84"/>
        <v>0</v>
      </c>
      <c r="BJ115" s="28">
        <f t="shared" si="85"/>
        <v>0</v>
      </c>
      <c r="BK115" s="28">
        <f t="shared" si="86"/>
        <v>0</v>
      </c>
      <c r="BL115" s="28">
        <f t="shared" si="67"/>
        <v>0</v>
      </c>
      <c r="BM115" s="28">
        <f t="shared" si="68"/>
        <v>0</v>
      </c>
      <c r="BN115">
        <f t="shared" si="102"/>
        <v>0</v>
      </c>
      <c r="BO115">
        <f t="shared" si="102"/>
        <v>0</v>
      </c>
      <c r="BP115">
        <f t="shared" si="102"/>
        <v>0</v>
      </c>
      <c r="BQ115">
        <f t="shared" si="95"/>
        <v>0</v>
      </c>
      <c r="BR115">
        <f t="shared" si="96"/>
        <v>0</v>
      </c>
      <c r="BS115">
        <f t="shared" si="97"/>
        <v>0</v>
      </c>
      <c r="BT115">
        <f t="shared" si="98"/>
        <v>0</v>
      </c>
      <c r="BU115">
        <f t="shared" si="99"/>
        <v>0</v>
      </c>
      <c r="BV115">
        <f t="shared" si="69"/>
        <v>0</v>
      </c>
      <c r="BW115">
        <f t="shared" si="70"/>
        <v>0</v>
      </c>
      <c r="BX115">
        <f t="shared" si="100"/>
        <v>0</v>
      </c>
      <c r="BY115">
        <f t="shared" si="101"/>
        <v>0</v>
      </c>
      <c r="BZ115">
        <f t="shared" si="71"/>
        <v>0</v>
      </c>
      <c r="CA115">
        <f t="shared" si="72"/>
        <v>0</v>
      </c>
      <c r="CB115">
        <f t="shared" si="73"/>
        <v>0</v>
      </c>
      <c r="CC115">
        <f t="shared" si="74"/>
        <v>0</v>
      </c>
      <c r="CD115">
        <f t="shared" si="75"/>
        <v>0</v>
      </c>
      <c r="CE115">
        <f t="shared" si="76"/>
        <v>0</v>
      </c>
    </row>
    <row r="116" spans="1:83" x14ac:dyDescent="0.35">
      <c r="A116">
        <f>Database!A116</f>
        <v>115</v>
      </c>
      <c r="B116" s="20">
        <f>Database!E116</f>
        <v>45826</v>
      </c>
      <c r="C116">
        <f>IF(Database!G116="cansl",0,Database!K116)</f>
        <v>1</v>
      </c>
      <c r="D116">
        <f>Database!D116-Database!C116</f>
        <v>6</v>
      </c>
      <c r="F116">
        <f>Database!L116</f>
        <v>1</v>
      </c>
      <c r="G116" t="str">
        <f>Database!F116</f>
        <v>S</v>
      </c>
      <c r="K116">
        <f t="shared" si="92"/>
        <v>0</v>
      </c>
      <c r="L116">
        <f t="shared" si="93"/>
        <v>0</v>
      </c>
      <c r="M116">
        <f t="shared" si="103"/>
        <v>0</v>
      </c>
      <c r="N116">
        <f t="shared" si="103"/>
        <v>0</v>
      </c>
      <c r="O116">
        <f t="shared" si="103"/>
        <v>0</v>
      </c>
      <c r="P116">
        <f t="shared" si="103"/>
        <v>0</v>
      </c>
      <c r="Q116">
        <f t="shared" si="103"/>
        <v>0</v>
      </c>
      <c r="R116">
        <f t="shared" si="103"/>
        <v>0</v>
      </c>
      <c r="S116">
        <f t="shared" si="103"/>
        <v>0</v>
      </c>
      <c r="T116">
        <f t="shared" si="103"/>
        <v>0</v>
      </c>
      <c r="U116">
        <f t="shared" si="103"/>
        <v>0</v>
      </c>
      <c r="V116">
        <f t="shared" si="103"/>
        <v>0</v>
      </c>
      <c r="W116">
        <f t="shared" si="103"/>
        <v>0</v>
      </c>
      <c r="X116">
        <f t="shared" si="103"/>
        <v>0</v>
      </c>
      <c r="Y116">
        <f t="shared" si="103"/>
        <v>0</v>
      </c>
      <c r="Z116">
        <f t="shared" si="103"/>
        <v>0</v>
      </c>
      <c r="AA116">
        <f t="shared" si="103"/>
        <v>0</v>
      </c>
      <c r="AB116">
        <f t="shared" si="103"/>
        <v>0</v>
      </c>
      <c r="AC116">
        <f t="shared" si="104"/>
        <v>0</v>
      </c>
      <c r="AD116">
        <f t="shared" si="104"/>
        <v>0</v>
      </c>
      <c r="AE116">
        <f t="shared" si="104"/>
        <v>0</v>
      </c>
      <c r="AF116">
        <f t="shared" si="104"/>
        <v>0</v>
      </c>
      <c r="AG116">
        <f t="shared" si="104"/>
        <v>0</v>
      </c>
      <c r="AH116">
        <f t="shared" si="104"/>
        <v>0</v>
      </c>
      <c r="AI116">
        <f t="shared" si="104"/>
        <v>0</v>
      </c>
      <c r="AJ116">
        <f t="shared" si="104"/>
        <v>6</v>
      </c>
      <c r="AK116">
        <f t="shared" si="104"/>
        <v>6</v>
      </c>
      <c r="AL116">
        <f t="shared" si="104"/>
        <v>6</v>
      </c>
      <c r="AM116">
        <f t="shared" si="104"/>
        <v>6</v>
      </c>
      <c r="AN116">
        <f t="shared" si="104"/>
        <v>6</v>
      </c>
      <c r="AO116">
        <f t="shared" si="104"/>
        <v>6</v>
      </c>
      <c r="AP116">
        <f t="shared" si="104"/>
        <v>6</v>
      </c>
      <c r="AQ116">
        <f t="shared" si="104"/>
        <v>6</v>
      </c>
      <c r="AR116">
        <f t="shared" si="104"/>
        <v>6</v>
      </c>
      <c r="AS116">
        <f t="shared" si="94"/>
        <v>6</v>
      </c>
      <c r="AT116">
        <f t="shared" si="94"/>
        <v>6</v>
      </c>
      <c r="AU116">
        <f t="shared" si="94"/>
        <v>6</v>
      </c>
      <c r="AV116">
        <f t="shared" si="94"/>
        <v>6</v>
      </c>
      <c r="AW116">
        <f t="shared" si="94"/>
        <v>6</v>
      </c>
      <c r="AX116">
        <f t="shared" si="94"/>
        <v>6</v>
      </c>
      <c r="BB116" s="28">
        <f t="shared" si="77"/>
        <v>0</v>
      </c>
      <c r="BC116" s="28">
        <f t="shared" si="78"/>
        <v>0</v>
      </c>
      <c r="BD116" s="28">
        <f t="shared" si="79"/>
        <v>1</v>
      </c>
      <c r="BE116" s="28">
        <f t="shared" si="80"/>
        <v>6</v>
      </c>
      <c r="BF116" s="28">
        <f t="shared" si="81"/>
        <v>0</v>
      </c>
      <c r="BG116" s="28">
        <f t="shared" si="82"/>
        <v>0</v>
      </c>
      <c r="BH116" s="28">
        <f t="shared" si="83"/>
        <v>0</v>
      </c>
      <c r="BI116" s="28">
        <f t="shared" si="84"/>
        <v>0</v>
      </c>
      <c r="BJ116" s="28">
        <f t="shared" si="85"/>
        <v>0</v>
      </c>
      <c r="BK116" s="28">
        <f t="shared" si="86"/>
        <v>0</v>
      </c>
      <c r="BL116" s="28">
        <f t="shared" si="67"/>
        <v>0</v>
      </c>
      <c r="BM116" s="28">
        <f t="shared" si="68"/>
        <v>0</v>
      </c>
      <c r="BN116">
        <f t="shared" si="102"/>
        <v>0</v>
      </c>
      <c r="BO116">
        <f t="shared" si="102"/>
        <v>0</v>
      </c>
      <c r="BP116">
        <f t="shared" si="102"/>
        <v>0</v>
      </c>
      <c r="BQ116">
        <f t="shared" si="95"/>
        <v>0</v>
      </c>
      <c r="BR116">
        <f t="shared" si="96"/>
        <v>0</v>
      </c>
      <c r="BS116">
        <f t="shared" si="97"/>
        <v>0</v>
      </c>
      <c r="BT116">
        <f t="shared" si="98"/>
        <v>0</v>
      </c>
      <c r="BU116">
        <f t="shared" si="99"/>
        <v>0</v>
      </c>
      <c r="BV116">
        <f t="shared" si="69"/>
        <v>0</v>
      </c>
      <c r="BW116">
        <f t="shared" si="70"/>
        <v>0</v>
      </c>
      <c r="BX116">
        <f t="shared" si="100"/>
        <v>0</v>
      </c>
      <c r="BY116">
        <f t="shared" si="101"/>
        <v>0</v>
      </c>
      <c r="BZ116">
        <f t="shared" si="71"/>
        <v>0</v>
      </c>
      <c r="CA116">
        <f t="shared" si="72"/>
        <v>0</v>
      </c>
      <c r="CB116">
        <f t="shared" si="73"/>
        <v>0</v>
      </c>
      <c r="CC116">
        <f t="shared" si="74"/>
        <v>0</v>
      </c>
      <c r="CD116">
        <f t="shared" si="75"/>
        <v>0</v>
      </c>
      <c r="CE116">
        <f t="shared" si="76"/>
        <v>0</v>
      </c>
    </row>
    <row r="117" spans="1:83" x14ac:dyDescent="0.35">
      <c r="A117">
        <f>Database!A117</f>
        <v>116</v>
      </c>
      <c r="B117" s="20">
        <f>Database!E117</f>
        <v>45826</v>
      </c>
      <c r="C117">
        <f>IF(Database!G117="cansl",0,Database!K117)</f>
        <v>1</v>
      </c>
      <c r="D117">
        <f>Database!D117-Database!C117</f>
        <v>3</v>
      </c>
      <c r="F117">
        <f>Database!L117</f>
        <v>2</v>
      </c>
      <c r="G117" t="str">
        <f>Database!F117</f>
        <v>DK</v>
      </c>
      <c r="K117">
        <f t="shared" si="92"/>
        <v>0</v>
      </c>
      <c r="L117">
        <f t="shared" si="93"/>
        <v>0</v>
      </c>
      <c r="M117">
        <f t="shared" si="103"/>
        <v>0</v>
      </c>
      <c r="N117">
        <f t="shared" si="103"/>
        <v>0</v>
      </c>
      <c r="O117">
        <f t="shared" si="103"/>
        <v>0</v>
      </c>
      <c r="P117">
        <f t="shared" si="103"/>
        <v>0</v>
      </c>
      <c r="Q117">
        <f t="shared" si="103"/>
        <v>0</v>
      </c>
      <c r="R117">
        <f t="shared" si="103"/>
        <v>0</v>
      </c>
      <c r="S117">
        <f t="shared" si="103"/>
        <v>0</v>
      </c>
      <c r="T117">
        <f t="shared" si="103"/>
        <v>0</v>
      </c>
      <c r="U117">
        <f t="shared" si="103"/>
        <v>0</v>
      </c>
      <c r="V117">
        <f t="shared" si="103"/>
        <v>0</v>
      </c>
      <c r="W117">
        <f t="shared" si="103"/>
        <v>0</v>
      </c>
      <c r="X117">
        <f t="shared" si="103"/>
        <v>0</v>
      </c>
      <c r="Y117">
        <f t="shared" si="103"/>
        <v>0</v>
      </c>
      <c r="Z117">
        <f t="shared" si="103"/>
        <v>0</v>
      </c>
      <c r="AA117">
        <f t="shared" si="103"/>
        <v>0</v>
      </c>
      <c r="AB117">
        <f t="shared" si="103"/>
        <v>0</v>
      </c>
      <c r="AC117">
        <f t="shared" si="104"/>
        <v>0</v>
      </c>
      <c r="AD117">
        <f t="shared" si="104"/>
        <v>0</v>
      </c>
      <c r="AE117">
        <f t="shared" si="104"/>
        <v>0</v>
      </c>
      <c r="AF117">
        <f t="shared" si="104"/>
        <v>0</v>
      </c>
      <c r="AG117">
        <f t="shared" si="104"/>
        <v>0</v>
      </c>
      <c r="AH117">
        <f t="shared" si="104"/>
        <v>0</v>
      </c>
      <c r="AI117">
        <f t="shared" si="104"/>
        <v>0</v>
      </c>
      <c r="AJ117">
        <f t="shared" si="104"/>
        <v>3</v>
      </c>
      <c r="AK117">
        <f t="shared" si="104"/>
        <v>3</v>
      </c>
      <c r="AL117">
        <f t="shared" si="104"/>
        <v>3</v>
      </c>
      <c r="AM117">
        <f t="shared" si="104"/>
        <v>3</v>
      </c>
      <c r="AN117">
        <f t="shared" si="104"/>
        <v>3</v>
      </c>
      <c r="AO117">
        <f t="shared" si="104"/>
        <v>3</v>
      </c>
      <c r="AP117">
        <f t="shared" si="104"/>
        <v>3</v>
      </c>
      <c r="AQ117">
        <f t="shared" si="104"/>
        <v>3</v>
      </c>
      <c r="AR117">
        <f t="shared" si="104"/>
        <v>3</v>
      </c>
      <c r="AS117">
        <f t="shared" si="94"/>
        <v>3</v>
      </c>
      <c r="AT117">
        <f t="shared" si="94"/>
        <v>3</v>
      </c>
      <c r="AU117">
        <f t="shared" si="94"/>
        <v>3</v>
      </c>
      <c r="AV117">
        <f t="shared" si="94"/>
        <v>3</v>
      </c>
      <c r="AW117">
        <f t="shared" si="94"/>
        <v>3</v>
      </c>
      <c r="AX117">
        <f t="shared" si="94"/>
        <v>3</v>
      </c>
      <c r="BB117" s="28">
        <f t="shared" si="77"/>
        <v>2</v>
      </c>
      <c r="BC117" s="28">
        <f t="shared" si="78"/>
        <v>3</v>
      </c>
      <c r="BD117" s="28">
        <f t="shared" si="79"/>
        <v>0</v>
      </c>
      <c r="BE117" s="28">
        <f t="shared" si="80"/>
        <v>0</v>
      </c>
      <c r="BF117" s="28">
        <f t="shared" si="81"/>
        <v>0</v>
      </c>
      <c r="BG117" s="28">
        <f t="shared" si="82"/>
        <v>0</v>
      </c>
      <c r="BH117" s="28">
        <f t="shared" si="83"/>
        <v>0</v>
      </c>
      <c r="BI117" s="28">
        <f t="shared" si="84"/>
        <v>0</v>
      </c>
      <c r="BJ117" s="28">
        <f t="shared" si="85"/>
        <v>0</v>
      </c>
      <c r="BK117" s="28">
        <f t="shared" si="86"/>
        <v>0</v>
      </c>
      <c r="BL117" s="28">
        <f t="shared" si="67"/>
        <v>0</v>
      </c>
      <c r="BM117" s="28">
        <f t="shared" si="68"/>
        <v>0</v>
      </c>
      <c r="BN117">
        <f t="shared" si="102"/>
        <v>0</v>
      </c>
      <c r="BO117">
        <f t="shared" si="102"/>
        <v>0</v>
      </c>
      <c r="BP117">
        <f t="shared" si="102"/>
        <v>0</v>
      </c>
      <c r="BQ117">
        <f t="shared" si="95"/>
        <v>0</v>
      </c>
      <c r="BR117">
        <f t="shared" si="96"/>
        <v>0</v>
      </c>
      <c r="BS117">
        <f t="shared" si="97"/>
        <v>0</v>
      </c>
      <c r="BT117">
        <f t="shared" si="98"/>
        <v>0</v>
      </c>
      <c r="BU117">
        <f t="shared" si="99"/>
        <v>0</v>
      </c>
      <c r="BV117">
        <f t="shared" si="69"/>
        <v>0</v>
      </c>
      <c r="BW117">
        <f t="shared" si="70"/>
        <v>0</v>
      </c>
      <c r="BX117">
        <f t="shared" si="100"/>
        <v>0</v>
      </c>
      <c r="BY117">
        <f t="shared" si="101"/>
        <v>0</v>
      </c>
      <c r="BZ117">
        <f t="shared" si="71"/>
        <v>0</v>
      </c>
      <c r="CA117">
        <f t="shared" si="72"/>
        <v>0</v>
      </c>
      <c r="CB117">
        <f t="shared" si="73"/>
        <v>0</v>
      </c>
      <c r="CC117">
        <f t="shared" si="74"/>
        <v>0</v>
      </c>
      <c r="CD117">
        <f t="shared" si="75"/>
        <v>0</v>
      </c>
      <c r="CE117">
        <f t="shared" si="76"/>
        <v>0</v>
      </c>
    </row>
    <row r="118" spans="1:83" x14ac:dyDescent="0.35">
      <c r="A118">
        <f>Database!A118</f>
        <v>117</v>
      </c>
      <c r="B118" s="20">
        <f>Database!E118</f>
        <v>45827</v>
      </c>
      <c r="C118">
        <f>IF(Database!G118="cansl",0,Database!K118)</f>
        <v>1</v>
      </c>
      <c r="D118">
        <f>Database!D118-Database!C118</f>
        <v>4</v>
      </c>
      <c r="F118">
        <f>Database!L118</f>
        <v>2</v>
      </c>
      <c r="G118" t="str">
        <f>Database!F118</f>
        <v>DK</v>
      </c>
      <c r="K118">
        <f t="shared" si="92"/>
        <v>0</v>
      </c>
      <c r="L118">
        <f t="shared" si="93"/>
        <v>0</v>
      </c>
      <c r="M118">
        <f t="shared" si="103"/>
        <v>0</v>
      </c>
      <c r="N118">
        <f t="shared" si="103"/>
        <v>0</v>
      </c>
      <c r="O118">
        <f t="shared" si="103"/>
        <v>0</v>
      </c>
      <c r="P118">
        <f t="shared" si="103"/>
        <v>0</v>
      </c>
      <c r="Q118">
        <f t="shared" si="103"/>
        <v>0</v>
      </c>
      <c r="R118">
        <f t="shared" si="103"/>
        <v>0</v>
      </c>
      <c r="S118">
        <f t="shared" si="103"/>
        <v>0</v>
      </c>
      <c r="T118">
        <f t="shared" si="103"/>
        <v>0</v>
      </c>
      <c r="U118">
        <f t="shared" si="103"/>
        <v>0</v>
      </c>
      <c r="V118">
        <f t="shared" si="103"/>
        <v>0</v>
      </c>
      <c r="W118">
        <f t="shared" si="103"/>
        <v>0</v>
      </c>
      <c r="X118">
        <f t="shared" si="103"/>
        <v>0</v>
      </c>
      <c r="Y118">
        <f t="shared" si="103"/>
        <v>0</v>
      </c>
      <c r="Z118">
        <f t="shared" si="103"/>
        <v>0</v>
      </c>
      <c r="AA118">
        <f t="shared" si="103"/>
        <v>0</v>
      </c>
      <c r="AB118">
        <f t="shared" si="103"/>
        <v>0</v>
      </c>
      <c r="AC118">
        <f t="shared" si="104"/>
        <v>0</v>
      </c>
      <c r="AD118">
        <f t="shared" si="104"/>
        <v>0</v>
      </c>
      <c r="AE118">
        <f t="shared" si="104"/>
        <v>0</v>
      </c>
      <c r="AF118">
        <f t="shared" si="104"/>
        <v>0</v>
      </c>
      <c r="AG118">
        <f t="shared" si="104"/>
        <v>0</v>
      </c>
      <c r="AH118">
        <f t="shared" si="104"/>
        <v>0</v>
      </c>
      <c r="AI118">
        <f t="shared" si="104"/>
        <v>0</v>
      </c>
      <c r="AJ118">
        <f t="shared" si="104"/>
        <v>4</v>
      </c>
      <c r="AK118">
        <f t="shared" si="104"/>
        <v>4</v>
      </c>
      <c r="AL118">
        <f t="shared" si="104"/>
        <v>4</v>
      </c>
      <c r="AM118">
        <f t="shared" si="104"/>
        <v>4</v>
      </c>
      <c r="AN118">
        <f t="shared" si="104"/>
        <v>4</v>
      </c>
      <c r="AO118">
        <f t="shared" si="104"/>
        <v>4</v>
      </c>
      <c r="AP118">
        <f t="shared" si="104"/>
        <v>4</v>
      </c>
      <c r="AQ118">
        <f t="shared" si="104"/>
        <v>4</v>
      </c>
      <c r="AR118">
        <f t="shared" si="104"/>
        <v>4</v>
      </c>
      <c r="AS118">
        <f t="shared" si="94"/>
        <v>4</v>
      </c>
      <c r="AT118">
        <f t="shared" si="94"/>
        <v>4</v>
      </c>
      <c r="AU118">
        <f t="shared" si="94"/>
        <v>4</v>
      </c>
      <c r="AV118">
        <f t="shared" si="94"/>
        <v>4</v>
      </c>
      <c r="AW118">
        <f t="shared" si="94"/>
        <v>4</v>
      </c>
      <c r="AX118">
        <f t="shared" si="94"/>
        <v>4</v>
      </c>
      <c r="BB118" s="28">
        <f t="shared" si="77"/>
        <v>2</v>
      </c>
      <c r="BC118" s="28">
        <f t="shared" si="78"/>
        <v>4</v>
      </c>
      <c r="BD118" s="28">
        <f t="shared" si="79"/>
        <v>0</v>
      </c>
      <c r="BE118" s="28">
        <f t="shared" si="80"/>
        <v>0</v>
      </c>
      <c r="BF118" s="28">
        <f t="shared" si="81"/>
        <v>0</v>
      </c>
      <c r="BG118" s="28">
        <f t="shared" si="82"/>
        <v>0</v>
      </c>
      <c r="BH118" s="28">
        <f t="shared" si="83"/>
        <v>0</v>
      </c>
      <c r="BI118" s="28">
        <f t="shared" si="84"/>
        <v>0</v>
      </c>
      <c r="BJ118" s="28">
        <f t="shared" si="85"/>
        <v>0</v>
      </c>
      <c r="BK118" s="28">
        <f t="shared" si="86"/>
        <v>0</v>
      </c>
      <c r="BL118" s="28">
        <f t="shared" si="67"/>
        <v>0</v>
      </c>
      <c r="BM118" s="28">
        <f t="shared" si="68"/>
        <v>0</v>
      </c>
      <c r="BN118">
        <f t="shared" si="102"/>
        <v>0</v>
      </c>
      <c r="BO118">
        <f t="shared" si="102"/>
        <v>0</v>
      </c>
      <c r="BP118">
        <f t="shared" si="102"/>
        <v>0</v>
      </c>
      <c r="BQ118">
        <f t="shared" si="95"/>
        <v>0</v>
      </c>
      <c r="BR118">
        <f t="shared" si="96"/>
        <v>0</v>
      </c>
      <c r="BS118">
        <f t="shared" si="97"/>
        <v>0</v>
      </c>
      <c r="BT118">
        <f t="shared" si="98"/>
        <v>0</v>
      </c>
      <c r="BU118">
        <f t="shared" si="99"/>
        <v>0</v>
      </c>
      <c r="BV118">
        <f t="shared" si="69"/>
        <v>0</v>
      </c>
      <c r="BW118">
        <f t="shared" si="70"/>
        <v>0</v>
      </c>
      <c r="BX118">
        <f t="shared" si="100"/>
        <v>0</v>
      </c>
      <c r="BY118">
        <f t="shared" si="101"/>
        <v>0</v>
      </c>
      <c r="BZ118">
        <f t="shared" si="71"/>
        <v>0</v>
      </c>
      <c r="CA118">
        <f t="shared" si="72"/>
        <v>0</v>
      </c>
      <c r="CB118">
        <f t="shared" si="73"/>
        <v>0</v>
      </c>
      <c r="CC118">
        <f t="shared" si="74"/>
        <v>0</v>
      </c>
      <c r="CD118">
        <f t="shared" si="75"/>
        <v>0</v>
      </c>
      <c r="CE118">
        <f t="shared" si="76"/>
        <v>0</v>
      </c>
    </row>
    <row r="119" spans="1:83" x14ac:dyDescent="0.35">
      <c r="A119">
        <f>Database!A119</f>
        <v>118</v>
      </c>
      <c r="B119" s="20">
        <f>Database!E119</f>
        <v>45829</v>
      </c>
      <c r="C119">
        <f>IF(Database!G119="cansl",0,Database!K119)</f>
        <v>1</v>
      </c>
      <c r="D119">
        <f>Database!D119-Database!C119</f>
        <v>4</v>
      </c>
      <c r="F119">
        <f>Database!L119</f>
        <v>2</v>
      </c>
      <c r="G119" t="str">
        <f>Database!F119</f>
        <v>D</v>
      </c>
      <c r="K119">
        <f t="shared" si="92"/>
        <v>0</v>
      </c>
      <c r="L119">
        <f t="shared" si="93"/>
        <v>0</v>
      </c>
      <c r="M119">
        <f t="shared" si="103"/>
        <v>0</v>
      </c>
      <c r="N119">
        <f t="shared" si="103"/>
        <v>0</v>
      </c>
      <c r="O119">
        <f t="shared" si="103"/>
        <v>0</v>
      </c>
      <c r="P119">
        <f t="shared" si="103"/>
        <v>0</v>
      </c>
      <c r="Q119">
        <f t="shared" si="103"/>
        <v>0</v>
      </c>
      <c r="R119">
        <f t="shared" si="103"/>
        <v>0</v>
      </c>
      <c r="S119">
        <f t="shared" si="103"/>
        <v>0</v>
      </c>
      <c r="T119">
        <f t="shared" si="103"/>
        <v>0</v>
      </c>
      <c r="U119">
        <f t="shared" si="103"/>
        <v>0</v>
      </c>
      <c r="V119">
        <f t="shared" si="103"/>
        <v>0</v>
      </c>
      <c r="W119">
        <f t="shared" si="103"/>
        <v>0</v>
      </c>
      <c r="X119">
        <f t="shared" si="103"/>
        <v>0</v>
      </c>
      <c r="Y119">
        <f t="shared" ref="M119:AB134" si="105">IF($B119&lt;Y$1,$C119*$D119,0)</f>
        <v>0</v>
      </c>
      <c r="Z119">
        <f t="shared" si="105"/>
        <v>0</v>
      </c>
      <c r="AA119">
        <f t="shared" si="105"/>
        <v>0</v>
      </c>
      <c r="AB119">
        <f t="shared" si="105"/>
        <v>0</v>
      </c>
      <c r="AC119">
        <f t="shared" si="104"/>
        <v>0</v>
      </c>
      <c r="AD119">
        <f t="shared" si="104"/>
        <v>0</v>
      </c>
      <c r="AE119">
        <f t="shared" si="104"/>
        <v>0</v>
      </c>
      <c r="AF119">
        <f t="shared" si="104"/>
        <v>0</v>
      </c>
      <c r="AG119">
        <f t="shared" si="104"/>
        <v>0</v>
      </c>
      <c r="AH119">
        <f t="shared" si="104"/>
        <v>0</v>
      </c>
      <c r="AI119">
        <f t="shared" si="104"/>
        <v>0</v>
      </c>
      <c r="AJ119">
        <f t="shared" si="104"/>
        <v>4</v>
      </c>
      <c r="AK119">
        <f t="shared" si="104"/>
        <v>4</v>
      </c>
      <c r="AL119">
        <f t="shared" si="104"/>
        <v>4</v>
      </c>
      <c r="AM119">
        <f t="shared" si="104"/>
        <v>4</v>
      </c>
      <c r="AN119">
        <f t="shared" si="104"/>
        <v>4</v>
      </c>
      <c r="AO119">
        <f t="shared" si="104"/>
        <v>4</v>
      </c>
      <c r="AP119">
        <f t="shared" si="104"/>
        <v>4</v>
      </c>
      <c r="AQ119">
        <f t="shared" si="104"/>
        <v>4</v>
      </c>
      <c r="AR119">
        <f t="shared" si="104"/>
        <v>4</v>
      </c>
      <c r="AS119">
        <f t="shared" si="94"/>
        <v>4</v>
      </c>
      <c r="AT119">
        <f t="shared" si="94"/>
        <v>4</v>
      </c>
      <c r="AU119">
        <f t="shared" si="94"/>
        <v>4</v>
      </c>
      <c r="AV119">
        <f t="shared" si="94"/>
        <v>4</v>
      </c>
      <c r="AW119">
        <f t="shared" si="94"/>
        <v>4</v>
      </c>
      <c r="AX119">
        <f t="shared" si="94"/>
        <v>4</v>
      </c>
      <c r="BB119" s="28">
        <f t="shared" si="77"/>
        <v>0</v>
      </c>
      <c r="BC119" s="28">
        <f t="shared" si="78"/>
        <v>0</v>
      </c>
      <c r="BD119" s="28">
        <f t="shared" si="79"/>
        <v>0</v>
      </c>
      <c r="BE119" s="28">
        <f t="shared" si="80"/>
        <v>0</v>
      </c>
      <c r="BF119" s="28">
        <f t="shared" si="81"/>
        <v>0</v>
      </c>
      <c r="BG119" s="28">
        <f t="shared" si="82"/>
        <v>0</v>
      </c>
      <c r="BH119" s="28">
        <f t="shared" si="83"/>
        <v>2</v>
      </c>
      <c r="BI119" s="28">
        <f t="shared" si="84"/>
        <v>4</v>
      </c>
      <c r="BJ119" s="28">
        <f t="shared" si="85"/>
        <v>0</v>
      </c>
      <c r="BK119" s="28">
        <f t="shared" si="86"/>
        <v>0</v>
      </c>
      <c r="BL119" s="28">
        <f t="shared" si="67"/>
        <v>0</v>
      </c>
      <c r="BM119" s="28">
        <f t="shared" si="68"/>
        <v>0</v>
      </c>
      <c r="BN119">
        <f t="shared" si="102"/>
        <v>0</v>
      </c>
      <c r="BO119">
        <f t="shared" si="102"/>
        <v>0</v>
      </c>
      <c r="BP119">
        <f t="shared" si="102"/>
        <v>0</v>
      </c>
      <c r="BQ119">
        <f t="shared" si="95"/>
        <v>0</v>
      </c>
      <c r="BR119">
        <f t="shared" si="96"/>
        <v>0</v>
      </c>
      <c r="BS119">
        <f t="shared" si="97"/>
        <v>0</v>
      </c>
      <c r="BT119">
        <f t="shared" si="98"/>
        <v>0</v>
      </c>
      <c r="BU119">
        <f t="shared" si="99"/>
        <v>0</v>
      </c>
      <c r="BV119">
        <f t="shared" si="69"/>
        <v>0</v>
      </c>
      <c r="BW119">
        <f t="shared" si="70"/>
        <v>0</v>
      </c>
      <c r="BX119">
        <f t="shared" si="100"/>
        <v>0</v>
      </c>
      <c r="BY119">
        <f t="shared" si="101"/>
        <v>0</v>
      </c>
      <c r="BZ119">
        <f t="shared" si="71"/>
        <v>0</v>
      </c>
      <c r="CA119">
        <f t="shared" si="72"/>
        <v>0</v>
      </c>
      <c r="CB119">
        <f t="shared" si="73"/>
        <v>0</v>
      </c>
      <c r="CC119">
        <f t="shared" si="74"/>
        <v>0</v>
      </c>
      <c r="CD119">
        <f t="shared" si="75"/>
        <v>0</v>
      </c>
      <c r="CE119">
        <f t="shared" si="76"/>
        <v>0</v>
      </c>
    </row>
    <row r="120" spans="1:83" x14ac:dyDescent="0.35">
      <c r="A120">
        <f>Database!A120</f>
        <v>119</v>
      </c>
      <c r="B120" s="20">
        <f>Database!E120</f>
        <v>45830</v>
      </c>
      <c r="C120">
        <f>IF(Database!G120="cansl",0,Database!K120)</f>
        <v>1</v>
      </c>
      <c r="D120">
        <f>Database!D120-Database!C120</f>
        <v>6</v>
      </c>
      <c r="F120">
        <f>Database!L120</f>
        <v>2</v>
      </c>
      <c r="G120" t="str">
        <f>Database!F120</f>
        <v>DK</v>
      </c>
      <c r="K120">
        <f t="shared" si="92"/>
        <v>0</v>
      </c>
      <c r="L120">
        <f t="shared" si="93"/>
        <v>0</v>
      </c>
      <c r="M120">
        <f t="shared" si="105"/>
        <v>0</v>
      </c>
      <c r="N120">
        <f t="shared" si="105"/>
        <v>0</v>
      </c>
      <c r="O120">
        <f t="shared" si="105"/>
        <v>0</v>
      </c>
      <c r="P120">
        <f t="shared" si="105"/>
        <v>0</v>
      </c>
      <c r="Q120">
        <f t="shared" si="105"/>
        <v>0</v>
      </c>
      <c r="R120">
        <f t="shared" si="105"/>
        <v>0</v>
      </c>
      <c r="S120">
        <f t="shared" si="105"/>
        <v>0</v>
      </c>
      <c r="T120">
        <f t="shared" si="105"/>
        <v>0</v>
      </c>
      <c r="U120">
        <f t="shared" si="105"/>
        <v>0</v>
      </c>
      <c r="V120">
        <f t="shared" si="105"/>
        <v>0</v>
      </c>
      <c r="W120">
        <f t="shared" si="105"/>
        <v>0</v>
      </c>
      <c r="X120">
        <f t="shared" si="105"/>
        <v>0</v>
      </c>
      <c r="Y120">
        <f t="shared" si="105"/>
        <v>0</v>
      </c>
      <c r="Z120">
        <f t="shared" si="105"/>
        <v>0</v>
      </c>
      <c r="AA120">
        <f t="shared" si="105"/>
        <v>0</v>
      </c>
      <c r="AB120">
        <f t="shared" si="105"/>
        <v>0</v>
      </c>
      <c r="AC120">
        <f t="shared" si="104"/>
        <v>0</v>
      </c>
      <c r="AD120">
        <f t="shared" si="104"/>
        <v>0</v>
      </c>
      <c r="AE120">
        <f t="shared" si="104"/>
        <v>0</v>
      </c>
      <c r="AF120">
        <f t="shared" si="104"/>
        <v>0</v>
      </c>
      <c r="AG120">
        <f t="shared" si="104"/>
        <v>0</v>
      </c>
      <c r="AH120">
        <f t="shared" si="104"/>
        <v>0</v>
      </c>
      <c r="AI120">
        <f t="shared" si="104"/>
        <v>0</v>
      </c>
      <c r="AJ120">
        <f t="shared" ref="AC120:AR135" si="106">IF($B120&lt;AJ$1,$C120*$D120,0)</f>
        <v>6</v>
      </c>
      <c r="AK120">
        <f t="shared" si="106"/>
        <v>6</v>
      </c>
      <c r="AL120">
        <f t="shared" si="106"/>
        <v>6</v>
      </c>
      <c r="AM120">
        <f t="shared" si="106"/>
        <v>6</v>
      </c>
      <c r="AN120">
        <f t="shared" si="106"/>
        <v>6</v>
      </c>
      <c r="AO120">
        <f t="shared" si="106"/>
        <v>6</v>
      </c>
      <c r="AP120">
        <f t="shared" si="106"/>
        <v>6</v>
      </c>
      <c r="AQ120">
        <f t="shared" si="106"/>
        <v>6</v>
      </c>
      <c r="AR120">
        <f t="shared" si="106"/>
        <v>6</v>
      </c>
      <c r="AS120">
        <f t="shared" si="94"/>
        <v>6</v>
      </c>
      <c r="AT120">
        <f t="shared" si="94"/>
        <v>6</v>
      </c>
      <c r="AU120">
        <f t="shared" si="94"/>
        <v>6</v>
      </c>
      <c r="AV120">
        <f t="shared" si="94"/>
        <v>6</v>
      </c>
      <c r="AW120">
        <f t="shared" si="94"/>
        <v>6</v>
      </c>
      <c r="AX120">
        <f t="shared" si="94"/>
        <v>6</v>
      </c>
      <c r="BB120" s="28">
        <f t="shared" si="77"/>
        <v>2</v>
      </c>
      <c r="BC120" s="28">
        <f t="shared" si="78"/>
        <v>6</v>
      </c>
      <c r="BD120" s="28">
        <f t="shared" si="79"/>
        <v>0</v>
      </c>
      <c r="BE120" s="28">
        <f t="shared" si="80"/>
        <v>0</v>
      </c>
      <c r="BF120" s="28">
        <f t="shared" si="81"/>
        <v>0</v>
      </c>
      <c r="BG120" s="28">
        <f t="shared" si="82"/>
        <v>0</v>
      </c>
      <c r="BH120" s="28">
        <f t="shared" si="83"/>
        <v>0</v>
      </c>
      <c r="BI120" s="28">
        <f t="shared" si="84"/>
        <v>0</v>
      </c>
      <c r="BJ120" s="28">
        <f t="shared" si="85"/>
        <v>0</v>
      </c>
      <c r="BK120" s="28">
        <f t="shared" si="86"/>
        <v>0</v>
      </c>
      <c r="BL120" s="28">
        <f t="shared" si="67"/>
        <v>0</v>
      </c>
      <c r="BM120" s="28">
        <f t="shared" si="68"/>
        <v>0</v>
      </c>
      <c r="BN120">
        <f t="shared" si="102"/>
        <v>0</v>
      </c>
      <c r="BO120">
        <f t="shared" si="102"/>
        <v>0</v>
      </c>
      <c r="BP120">
        <f t="shared" si="102"/>
        <v>0</v>
      </c>
      <c r="BQ120">
        <f t="shared" si="95"/>
        <v>0</v>
      </c>
      <c r="BR120">
        <f t="shared" si="96"/>
        <v>0</v>
      </c>
      <c r="BS120">
        <f t="shared" si="97"/>
        <v>0</v>
      </c>
      <c r="BT120">
        <f t="shared" si="98"/>
        <v>0</v>
      </c>
      <c r="BU120">
        <f t="shared" si="99"/>
        <v>0</v>
      </c>
      <c r="BV120">
        <f t="shared" si="69"/>
        <v>0</v>
      </c>
      <c r="BW120">
        <f t="shared" si="70"/>
        <v>0</v>
      </c>
      <c r="BX120">
        <f t="shared" si="100"/>
        <v>0</v>
      </c>
      <c r="BY120">
        <f t="shared" si="101"/>
        <v>0</v>
      </c>
      <c r="BZ120">
        <f t="shared" si="71"/>
        <v>0</v>
      </c>
      <c r="CA120">
        <f t="shared" si="72"/>
        <v>0</v>
      </c>
      <c r="CB120">
        <f t="shared" si="73"/>
        <v>0</v>
      </c>
      <c r="CC120">
        <f t="shared" si="74"/>
        <v>0</v>
      </c>
      <c r="CD120">
        <f t="shared" si="75"/>
        <v>0</v>
      </c>
      <c r="CE120">
        <f t="shared" si="76"/>
        <v>0</v>
      </c>
    </row>
    <row r="121" spans="1:83" x14ac:dyDescent="0.35">
      <c r="A121">
        <f>Database!A121</f>
        <v>120</v>
      </c>
      <c r="B121" s="20">
        <f>Database!E121</f>
        <v>45834</v>
      </c>
      <c r="C121">
        <f>IF(Database!G121="cansl",0,Database!K121)</f>
        <v>1</v>
      </c>
      <c r="D121">
        <f>Database!D121-Database!C121</f>
        <v>2</v>
      </c>
      <c r="F121">
        <f>Database!L121</f>
        <v>2</v>
      </c>
      <c r="G121" t="str">
        <f>Database!F121</f>
        <v>S</v>
      </c>
      <c r="K121">
        <f t="shared" si="92"/>
        <v>0</v>
      </c>
      <c r="L121">
        <f t="shared" si="93"/>
        <v>0</v>
      </c>
      <c r="M121">
        <f t="shared" si="105"/>
        <v>0</v>
      </c>
      <c r="N121">
        <f t="shared" si="105"/>
        <v>0</v>
      </c>
      <c r="O121">
        <f t="shared" si="105"/>
        <v>0</v>
      </c>
      <c r="P121">
        <f t="shared" si="105"/>
        <v>0</v>
      </c>
      <c r="Q121">
        <f t="shared" si="105"/>
        <v>0</v>
      </c>
      <c r="R121">
        <f t="shared" si="105"/>
        <v>0</v>
      </c>
      <c r="S121">
        <f t="shared" si="105"/>
        <v>0</v>
      </c>
      <c r="T121">
        <f t="shared" si="105"/>
        <v>0</v>
      </c>
      <c r="U121">
        <f t="shared" si="105"/>
        <v>0</v>
      </c>
      <c r="V121">
        <f t="shared" si="105"/>
        <v>0</v>
      </c>
      <c r="W121">
        <f t="shared" si="105"/>
        <v>0</v>
      </c>
      <c r="X121">
        <f t="shared" si="105"/>
        <v>0</v>
      </c>
      <c r="Y121">
        <f t="shared" si="105"/>
        <v>0</v>
      </c>
      <c r="Z121">
        <f t="shared" si="105"/>
        <v>0</v>
      </c>
      <c r="AA121">
        <f t="shared" si="105"/>
        <v>0</v>
      </c>
      <c r="AB121">
        <f t="shared" si="105"/>
        <v>0</v>
      </c>
      <c r="AC121">
        <f t="shared" si="106"/>
        <v>0</v>
      </c>
      <c r="AD121">
        <f t="shared" si="106"/>
        <v>0</v>
      </c>
      <c r="AE121">
        <f t="shared" si="106"/>
        <v>0</v>
      </c>
      <c r="AF121">
        <f t="shared" si="106"/>
        <v>0</v>
      </c>
      <c r="AG121">
        <f t="shared" si="106"/>
        <v>0</v>
      </c>
      <c r="AH121">
        <f t="shared" si="106"/>
        <v>0</v>
      </c>
      <c r="AI121">
        <f t="shared" si="106"/>
        <v>0</v>
      </c>
      <c r="AJ121">
        <f t="shared" si="106"/>
        <v>0</v>
      </c>
      <c r="AK121">
        <f t="shared" si="106"/>
        <v>2</v>
      </c>
      <c r="AL121">
        <f t="shared" si="106"/>
        <v>2</v>
      </c>
      <c r="AM121">
        <f t="shared" si="106"/>
        <v>2</v>
      </c>
      <c r="AN121">
        <f t="shared" si="106"/>
        <v>2</v>
      </c>
      <c r="AO121">
        <f t="shared" si="106"/>
        <v>2</v>
      </c>
      <c r="AP121">
        <f t="shared" si="106"/>
        <v>2</v>
      </c>
      <c r="AQ121">
        <f t="shared" si="106"/>
        <v>2</v>
      </c>
      <c r="AR121">
        <f t="shared" si="106"/>
        <v>2</v>
      </c>
      <c r="AS121">
        <f t="shared" si="94"/>
        <v>2</v>
      </c>
      <c r="AT121">
        <f t="shared" si="94"/>
        <v>2</v>
      </c>
      <c r="AU121">
        <f t="shared" si="94"/>
        <v>2</v>
      </c>
      <c r="AV121">
        <f t="shared" si="94"/>
        <v>2</v>
      </c>
      <c r="AW121">
        <f t="shared" si="94"/>
        <v>2</v>
      </c>
      <c r="AX121">
        <f t="shared" si="94"/>
        <v>2</v>
      </c>
      <c r="BB121" s="28">
        <f t="shared" si="77"/>
        <v>0</v>
      </c>
      <c r="BC121" s="28">
        <f t="shared" si="78"/>
        <v>0</v>
      </c>
      <c r="BD121" s="28">
        <f t="shared" si="79"/>
        <v>2</v>
      </c>
      <c r="BE121" s="28">
        <f t="shared" si="80"/>
        <v>2</v>
      </c>
      <c r="BF121" s="28">
        <f t="shared" si="81"/>
        <v>0</v>
      </c>
      <c r="BG121" s="28">
        <f t="shared" si="82"/>
        <v>0</v>
      </c>
      <c r="BH121" s="28">
        <f t="shared" si="83"/>
        <v>0</v>
      </c>
      <c r="BI121" s="28">
        <f t="shared" si="84"/>
        <v>0</v>
      </c>
      <c r="BJ121" s="28">
        <f t="shared" si="85"/>
        <v>0</v>
      </c>
      <c r="BK121" s="28">
        <f t="shared" si="86"/>
        <v>0</v>
      </c>
      <c r="BL121" s="28">
        <f t="shared" si="67"/>
        <v>0</v>
      </c>
      <c r="BM121" s="28">
        <f t="shared" si="68"/>
        <v>0</v>
      </c>
      <c r="BN121">
        <f t="shared" si="102"/>
        <v>0</v>
      </c>
      <c r="BO121">
        <f t="shared" si="102"/>
        <v>0</v>
      </c>
      <c r="BP121">
        <f t="shared" si="102"/>
        <v>0</v>
      </c>
      <c r="BQ121">
        <f t="shared" si="95"/>
        <v>0</v>
      </c>
      <c r="BR121">
        <f t="shared" si="96"/>
        <v>0</v>
      </c>
      <c r="BS121">
        <f t="shared" si="97"/>
        <v>0</v>
      </c>
      <c r="BT121">
        <f t="shared" si="98"/>
        <v>0</v>
      </c>
      <c r="BU121">
        <f t="shared" si="99"/>
        <v>0</v>
      </c>
      <c r="BV121">
        <f t="shared" si="69"/>
        <v>0</v>
      </c>
      <c r="BW121">
        <f t="shared" si="70"/>
        <v>0</v>
      </c>
      <c r="BX121">
        <f t="shared" si="100"/>
        <v>0</v>
      </c>
      <c r="BY121">
        <f t="shared" si="101"/>
        <v>0</v>
      </c>
      <c r="BZ121">
        <f t="shared" si="71"/>
        <v>0</v>
      </c>
      <c r="CA121">
        <f t="shared" si="72"/>
        <v>0</v>
      </c>
      <c r="CB121">
        <f t="shared" si="73"/>
        <v>0</v>
      </c>
      <c r="CC121">
        <f t="shared" si="74"/>
        <v>0</v>
      </c>
      <c r="CD121">
        <f t="shared" si="75"/>
        <v>0</v>
      </c>
      <c r="CE121">
        <f t="shared" si="76"/>
        <v>0</v>
      </c>
    </row>
    <row r="122" spans="1:83" x14ac:dyDescent="0.35">
      <c r="A122">
        <f>Database!A122</f>
        <v>121</v>
      </c>
      <c r="B122" s="20">
        <f>Database!E122</f>
        <v>45836</v>
      </c>
      <c r="C122">
        <f>IF(Database!G122="cansl",0,Database!K122)</f>
        <v>1</v>
      </c>
      <c r="D122">
        <f>Database!D122-Database!C122</f>
        <v>4</v>
      </c>
      <c r="F122">
        <f>Database!L122</f>
        <v>2</v>
      </c>
      <c r="G122" t="str">
        <f>Database!F122</f>
        <v>DK</v>
      </c>
      <c r="K122">
        <f t="shared" si="92"/>
        <v>0</v>
      </c>
      <c r="L122">
        <f t="shared" si="93"/>
        <v>0</v>
      </c>
      <c r="M122">
        <f t="shared" si="105"/>
        <v>0</v>
      </c>
      <c r="N122">
        <f t="shared" si="105"/>
        <v>0</v>
      </c>
      <c r="O122">
        <f t="shared" si="105"/>
        <v>0</v>
      </c>
      <c r="P122">
        <f t="shared" si="105"/>
        <v>0</v>
      </c>
      <c r="Q122">
        <f t="shared" si="105"/>
        <v>0</v>
      </c>
      <c r="R122">
        <f t="shared" si="105"/>
        <v>0</v>
      </c>
      <c r="S122">
        <f t="shared" si="105"/>
        <v>0</v>
      </c>
      <c r="T122">
        <f t="shared" si="105"/>
        <v>0</v>
      </c>
      <c r="U122">
        <f t="shared" si="105"/>
        <v>0</v>
      </c>
      <c r="V122">
        <f t="shared" si="105"/>
        <v>0</v>
      </c>
      <c r="W122">
        <f t="shared" si="105"/>
        <v>0</v>
      </c>
      <c r="X122">
        <f t="shared" si="105"/>
        <v>0</v>
      </c>
      <c r="Y122">
        <f t="shared" si="105"/>
        <v>0</v>
      </c>
      <c r="Z122">
        <f t="shared" si="105"/>
        <v>0</v>
      </c>
      <c r="AA122">
        <f t="shared" si="105"/>
        <v>0</v>
      </c>
      <c r="AB122">
        <f t="shared" si="105"/>
        <v>0</v>
      </c>
      <c r="AC122">
        <f t="shared" si="106"/>
        <v>0</v>
      </c>
      <c r="AD122">
        <f t="shared" si="106"/>
        <v>0</v>
      </c>
      <c r="AE122">
        <f t="shared" si="106"/>
        <v>0</v>
      </c>
      <c r="AF122">
        <f t="shared" si="106"/>
        <v>0</v>
      </c>
      <c r="AG122">
        <f t="shared" si="106"/>
        <v>0</v>
      </c>
      <c r="AH122">
        <f t="shared" si="106"/>
        <v>0</v>
      </c>
      <c r="AI122">
        <f t="shared" si="106"/>
        <v>0</v>
      </c>
      <c r="AJ122">
        <f t="shared" si="106"/>
        <v>0</v>
      </c>
      <c r="AK122">
        <f t="shared" si="106"/>
        <v>4</v>
      </c>
      <c r="AL122">
        <f t="shared" si="106"/>
        <v>4</v>
      </c>
      <c r="AM122">
        <f t="shared" si="106"/>
        <v>4</v>
      </c>
      <c r="AN122">
        <f t="shared" si="106"/>
        <v>4</v>
      </c>
      <c r="AO122">
        <f t="shared" si="106"/>
        <v>4</v>
      </c>
      <c r="AP122">
        <f t="shared" si="106"/>
        <v>4</v>
      </c>
      <c r="AQ122">
        <f t="shared" si="106"/>
        <v>4</v>
      </c>
      <c r="AR122">
        <f t="shared" si="106"/>
        <v>4</v>
      </c>
      <c r="AS122">
        <f t="shared" ref="AS122:AX137" si="107">IF($B122&lt;AS$1,$C122*$D122,0)</f>
        <v>4</v>
      </c>
      <c r="AT122">
        <f t="shared" si="107"/>
        <v>4</v>
      </c>
      <c r="AU122">
        <f t="shared" si="107"/>
        <v>4</v>
      </c>
      <c r="AV122">
        <f t="shared" si="107"/>
        <v>4</v>
      </c>
      <c r="AW122">
        <f t="shared" si="107"/>
        <v>4</v>
      </c>
      <c r="AX122">
        <f t="shared" si="107"/>
        <v>4</v>
      </c>
      <c r="BB122" s="28">
        <f t="shared" si="77"/>
        <v>2</v>
      </c>
      <c r="BC122" s="28">
        <f t="shared" si="78"/>
        <v>4</v>
      </c>
      <c r="BD122" s="28">
        <f t="shared" si="79"/>
        <v>0</v>
      </c>
      <c r="BE122" s="28">
        <f t="shared" si="80"/>
        <v>0</v>
      </c>
      <c r="BF122" s="28">
        <f t="shared" si="81"/>
        <v>0</v>
      </c>
      <c r="BG122" s="28">
        <f t="shared" si="82"/>
        <v>0</v>
      </c>
      <c r="BH122" s="28">
        <f t="shared" si="83"/>
        <v>0</v>
      </c>
      <c r="BI122" s="28">
        <f t="shared" si="84"/>
        <v>0</v>
      </c>
      <c r="BJ122" s="28">
        <f t="shared" si="85"/>
        <v>0</v>
      </c>
      <c r="BK122" s="28">
        <f t="shared" si="86"/>
        <v>0</v>
      </c>
      <c r="BL122" s="28">
        <f t="shared" si="67"/>
        <v>0</v>
      </c>
      <c r="BM122" s="28">
        <f t="shared" si="68"/>
        <v>0</v>
      </c>
      <c r="BN122">
        <f t="shared" ref="BN122:BP141" si="108">IF(AND($D122&gt;0,$G122=BN$1),$F122,0)</f>
        <v>0</v>
      </c>
      <c r="BO122">
        <f t="shared" si="108"/>
        <v>0</v>
      </c>
      <c r="BP122">
        <f t="shared" si="108"/>
        <v>0</v>
      </c>
      <c r="BQ122">
        <f t="shared" si="95"/>
        <v>0</v>
      </c>
      <c r="BR122">
        <f t="shared" si="96"/>
        <v>0</v>
      </c>
      <c r="BS122">
        <f t="shared" si="97"/>
        <v>0</v>
      </c>
      <c r="BT122">
        <f t="shared" si="98"/>
        <v>0</v>
      </c>
      <c r="BU122">
        <f t="shared" si="99"/>
        <v>0</v>
      </c>
      <c r="BV122">
        <f t="shared" si="69"/>
        <v>0</v>
      </c>
      <c r="BW122">
        <f t="shared" si="70"/>
        <v>0</v>
      </c>
      <c r="BX122">
        <f t="shared" si="100"/>
        <v>0</v>
      </c>
      <c r="BY122">
        <f t="shared" si="101"/>
        <v>0</v>
      </c>
      <c r="BZ122">
        <f t="shared" si="71"/>
        <v>0</v>
      </c>
      <c r="CA122">
        <f t="shared" si="72"/>
        <v>0</v>
      </c>
      <c r="CB122">
        <f t="shared" si="73"/>
        <v>0</v>
      </c>
      <c r="CC122">
        <f t="shared" si="74"/>
        <v>0</v>
      </c>
      <c r="CD122">
        <f t="shared" si="75"/>
        <v>0</v>
      </c>
      <c r="CE122">
        <f t="shared" si="76"/>
        <v>0</v>
      </c>
    </row>
    <row r="123" spans="1:83" x14ac:dyDescent="0.35">
      <c r="A123">
        <f>Database!A123</f>
        <v>122</v>
      </c>
      <c r="B123" s="20">
        <f>Database!E123</f>
        <v>45839</v>
      </c>
      <c r="C123">
        <f>IF(Database!G123="cansl",0,Database!K123)</f>
        <v>0</v>
      </c>
      <c r="D123">
        <f>Database!D123-Database!C123</f>
        <v>2</v>
      </c>
      <c r="F123">
        <f>Database!L123</f>
        <v>0</v>
      </c>
      <c r="G123" t="str">
        <f>Database!F123</f>
        <v>DK</v>
      </c>
      <c r="K123">
        <f t="shared" si="92"/>
        <v>0</v>
      </c>
      <c r="L123">
        <f t="shared" si="93"/>
        <v>0</v>
      </c>
      <c r="M123">
        <f t="shared" si="105"/>
        <v>0</v>
      </c>
      <c r="N123">
        <f t="shared" si="105"/>
        <v>0</v>
      </c>
      <c r="O123">
        <f t="shared" si="105"/>
        <v>0</v>
      </c>
      <c r="P123">
        <f t="shared" si="105"/>
        <v>0</v>
      </c>
      <c r="Q123">
        <f t="shared" si="105"/>
        <v>0</v>
      </c>
      <c r="R123">
        <f t="shared" si="105"/>
        <v>0</v>
      </c>
      <c r="S123">
        <f t="shared" si="105"/>
        <v>0</v>
      </c>
      <c r="T123">
        <f t="shared" si="105"/>
        <v>0</v>
      </c>
      <c r="U123">
        <f t="shared" si="105"/>
        <v>0</v>
      </c>
      <c r="V123">
        <f t="shared" si="105"/>
        <v>0</v>
      </c>
      <c r="W123">
        <f t="shared" si="105"/>
        <v>0</v>
      </c>
      <c r="X123">
        <f t="shared" si="105"/>
        <v>0</v>
      </c>
      <c r="Y123">
        <f t="shared" si="105"/>
        <v>0</v>
      </c>
      <c r="Z123">
        <f t="shared" si="105"/>
        <v>0</v>
      </c>
      <c r="AA123">
        <f t="shared" si="105"/>
        <v>0</v>
      </c>
      <c r="AB123">
        <f t="shared" si="105"/>
        <v>0</v>
      </c>
      <c r="AC123">
        <f t="shared" si="106"/>
        <v>0</v>
      </c>
      <c r="AD123">
        <f t="shared" si="106"/>
        <v>0</v>
      </c>
      <c r="AE123">
        <f t="shared" si="106"/>
        <v>0</v>
      </c>
      <c r="AF123">
        <f t="shared" si="106"/>
        <v>0</v>
      </c>
      <c r="AG123">
        <f t="shared" si="106"/>
        <v>0</v>
      </c>
      <c r="AH123">
        <f t="shared" si="106"/>
        <v>0</v>
      </c>
      <c r="AI123">
        <f t="shared" si="106"/>
        <v>0</v>
      </c>
      <c r="AJ123">
        <f t="shared" si="106"/>
        <v>0</v>
      </c>
      <c r="AK123">
        <f t="shared" si="106"/>
        <v>0</v>
      </c>
      <c r="AL123">
        <f t="shared" si="106"/>
        <v>0</v>
      </c>
      <c r="AM123">
        <f t="shared" si="106"/>
        <v>0</v>
      </c>
      <c r="AN123">
        <f t="shared" si="106"/>
        <v>0</v>
      </c>
      <c r="AO123">
        <f t="shared" si="106"/>
        <v>0</v>
      </c>
      <c r="AP123">
        <f t="shared" si="106"/>
        <v>0</v>
      </c>
      <c r="AQ123">
        <f t="shared" si="106"/>
        <v>0</v>
      </c>
      <c r="AR123">
        <f t="shared" si="106"/>
        <v>0</v>
      </c>
      <c r="AS123">
        <f t="shared" si="107"/>
        <v>0</v>
      </c>
      <c r="AT123">
        <f t="shared" si="107"/>
        <v>0</v>
      </c>
      <c r="AU123">
        <f t="shared" si="107"/>
        <v>0</v>
      </c>
      <c r="AV123">
        <f t="shared" si="107"/>
        <v>0</v>
      </c>
      <c r="AW123">
        <f t="shared" si="107"/>
        <v>0</v>
      </c>
      <c r="AX123">
        <f t="shared" si="107"/>
        <v>0</v>
      </c>
      <c r="BB123" s="28">
        <f t="shared" si="77"/>
        <v>0</v>
      </c>
      <c r="BC123" s="28">
        <f t="shared" si="78"/>
        <v>2</v>
      </c>
      <c r="BD123" s="28">
        <f t="shared" si="79"/>
        <v>0</v>
      </c>
      <c r="BE123" s="28">
        <f t="shared" si="80"/>
        <v>0</v>
      </c>
      <c r="BF123" s="28">
        <f t="shared" si="81"/>
        <v>0</v>
      </c>
      <c r="BG123" s="28">
        <f t="shared" si="82"/>
        <v>0</v>
      </c>
      <c r="BH123" s="28">
        <f t="shared" si="83"/>
        <v>0</v>
      </c>
      <c r="BI123" s="28">
        <f t="shared" si="84"/>
        <v>0</v>
      </c>
      <c r="BJ123" s="28">
        <f t="shared" si="85"/>
        <v>0</v>
      </c>
      <c r="BK123" s="28">
        <f t="shared" si="86"/>
        <v>0</v>
      </c>
      <c r="BL123" s="28">
        <f t="shared" si="67"/>
        <v>0</v>
      </c>
      <c r="BM123" s="28">
        <f t="shared" si="68"/>
        <v>0</v>
      </c>
      <c r="BN123">
        <f t="shared" si="108"/>
        <v>0</v>
      </c>
      <c r="BO123">
        <f t="shared" si="108"/>
        <v>0</v>
      </c>
      <c r="BP123">
        <f t="shared" si="108"/>
        <v>0</v>
      </c>
      <c r="BQ123">
        <f t="shared" si="95"/>
        <v>0</v>
      </c>
      <c r="BR123">
        <f t="shared" si="96"/>
        <v>0</v>
      </c>
      <c r="BS123">
        <f t="shared" si="97"/>
        <v>0</v>
      </c>
      <c r="BT123">
        <f t="shared" si="98"/>
        <v>0</v>
      </c>
      <c r="BU123">
        <f t="shared" si="99"/>
        <v>0</v>
      </c>
      <c r="BV123">
        <f t="shared" si="69"/>
        <v>0</v>
      </c>
      <c r="BW123">
        <f t="shared" si="70"/>
        <v>0</v>
      </c>
      <c r="BX123">
        <f t="shared" si="100"/>
        <v>0</v>
      </c>
      <c r="BY123">
        <f t="shared" si="101"/>
        <v>0</v>
      </c>
      <c r="BZ123">
        <f t="shared" si="71"/>
        <v>0</v>
      </c>
      <c r="CA123">
        <f t="shared" si="72"/>
        <v>0</v>
      </c>
      <c r="CB123">
        <f t="shared" si="73"/>
        <v>0</v>
      </c>
      <c r="CC123">
        <f t="shared" si="74"/>
        <v>0</v>
      </c>
      <c r="CD123">
        <f t="shared" si="75"/>
        <v>0</v>
      </c>
      <c r="CE123">
        <f t="shared" si="76"/>
        <v>0</v>
      </c>
    </row>
    <row r="124" spans="1:83" x14ac:dyDescent="0.35">
      <c r="A124">
        <f>Database!A124</f>
        <v>123</v>
      </c>
      <c r="B124" s="20">
        <f>Database!E124</f>
        <v>45841</v>
      </c>
      <c r="C124">
        <f>IF(Database!G124="cansl",0,Database!K124)</f>
        <v>1</v>
      </c>
      <c r="D124">
        <f>Database!D124-Database!C124</f>
        <v>3</v>
      </c>
      <c r="F124">
        <f>Database!L124</f>
        <v>2</v>
      </c>
      <c r="G124" t="str">
        <f>Database!F124</f>
        <v>DK</v>
      </c>
      <c r="K124">
        <f t="shared" si="92"/>
        <v>0</v>
      </c>
      <c r="L124">
        <f t="shared" si="93"/>
        <v>0</v>
      </c>
      <c r="M124">
        <f t="shared" si="105"/>
        <v>0</v>
      </c>
      <c r="N124">
        <f t="shared" si="105"/>
        <v>0</v>
      </c>
      <c r="O124">
        <f t="shared" si="105"/>
        <v>0</v>
      </c>
      <c r="P124">
        <f t="shared" si="105"/>
        <v>0</v>
      </c>
      <c r="Q124">
        <f t="shared" si="105"/>
        <v>0</v>
      </c>
      <c r="R124">
        <f t="shared" si="105"/>
        <v>0</v>
      </c>
      <c r="S124">
        <f t="shared" si="105"/>
        <v>0</v>
      </c>
      <c r="T124">
        <f t="shared" si="105"/>
        <v>0</v>
      </c>
      <c r="U124">
        <f t="shared" si="105"/>
        <v>0</v>
      </c>
      <c r="V124">
        <f t="shared" si="105"/>
        <v>0</v>
      </c>
      <c r="W124">
        <f t="shared" si="105"/>
        <v>0</v>
      </c>
      <c r="X124">
        <f t="shared" si="105"/>
        <v>0</v>
      </c>
      <c r="Y124">
        <f t="shared" si="105"/>
        <v>0</v>
      </c>
      <c r="Z124">
        <f t="shared" si="105"/>
        <v>0</v>
      </c>
      <c r="AA124">
        <f t="shared" si="105"/>
        <v>0</v>
      </c>
      <c r="AB124">
        <f t="shared" si="105"/>
        <v>0</v>
      </c>
      <c r="AC124">
        <f t="shared" si="106"/>
        <v>0</v>
      </c>
      <c r="AD124">
        <f t="shared" si="106"/>
        <v>0</v>
      </c>
      <c r="AE124">
        <f t="shared" si="106"/>
        <v>0</v>
      </c>
      <c r="AF124">
        <f t="shared" si="106"/>
        <v>0</v>
      </c>
      <c r="AG124">
        <f t="shared" si="106"/>
        <v>0</v>
      </c>
      <c r="AH124">
        <f t="shared" si="106"/>
        <v>0</v>
      </c>
      <c r="AI124">
        <f t="shared" si="106"/>
        <v>0</v>
      </c>
      <c r="AJ124">
        <f t="shared" si="106"/>
        <v>0</v>
      </c>
      <c r="AK124">
        <f t="shared" si="106"/>
        <v>0</v>
      </c>
      <c r="AL124">
        <f t="shared" si="106"/>
        <v>3</v>
      </c>
      <c r="AM124">
        <f t="shared" si="106"/>
        <v>3</v>
      </c>
      <c r="AN124">
        <f t="shared" si="106"/>
        <v>3</v>
      </c>
      <c r="AO124">
        <f t="shared" si="106"/>
        <v>3</v>
      </c>
      <c r="AP124">
        <f t="shared" si="106"/>
        <v>3</v>
      </c>
      <c r="AQ124">
        <f t="shared" si="106"/>
        <v>3</v>
      </c>
      <c r="AR124">
        <f t="shared" si="106"/>
        <v>3</v>
      </c>
      <c r="AS124">
        <f t="shared" si="107"/>
        <v>3</v>
      </c>
      <c r="AT124">
        <f t="shared" si="107"/>
        <v>3</v>
      </c>
      <c r="AU124">
        <f t="shared" si="107"/>
        <v>3</v>
      </c>
      <c r="AV124">
        <f t="shared" si="107"/>
        <v>3</v>
      </c>
      <c r="AW124">
        <f t="shared" si="107"/>
        <v>3</v>
      </c>
      <c r="AX124">
        <f t="shared" si="107"/>
        <v>3</v>
      </c>
      <c r="BB124" s="28">
        <f t="shared" si="77"/>
        <v>2</v>
      </c>
      <c r="BC124" s="28">
        <f t="shared" si="78"/>
        <v>3</v>
      </c>
      <c r="BD124" s="28">
        <f t="shared" si="79"/>
        <v>0</v>
      </c>
      <c r="BE124" s="28">
        <f t="shared" si="80"/>
        <v>0</v>
      </c>
      <c r="BF124" s="28">
        <f t="shared" si="81"/>
        <v>0</v>
      </c>
      <c r="BG124" s="28">
        <f t="shared" si="82"/>
        <v>0</v>
      </c>
      <c r="BH124" s="28">
        <f t="shared" si="83"/>
        <v>0</v>
      </c>
      <c r="BI124" s="28">
        <f t="shared" si="84"/>
        <v>0</v>
      </c>
      <c r="BJ124" s="28">
        <f t="shared" si="85"/>
        <v>0</v>
      </c>
      <c r="BK124" s="28">
        <f t="shared" si="86"/>
        <v>0</v>
      </c>
      <c r="BL124" s="28">
        <f t="shared" si="67"/>
        <v>0</v>
      </c>
      <c r="BM124" s="28">
        <f t="shared" si="68"/>
        <v>0</v>
      </c>
      <c r="BN124">
        <f t="shared" si="108"/>
        <v>0</v>
      </c>
      <c r="BO124">
        <f t="shared" si="108"/>
        <v>0</v>
      </c>
      <c r="BP124">
        <f t="shared" si="108"/>
        <v>0</v>
      </c>
      <c r="BQ124">
        <f t="shared" si="95"/>
        <v>0</v>
      </c>
      <c r="BR124">
        <f t="shared" si="96"/>
        <v>0</v>
      </c>
      <c r="BS124">
        <f t="shared" si="97"/>
        <v>0</v>
      </c>
      <c r="BT124">
        <f t="shared" si="98"/>
        <v>0</v>
      </c>
      <c r="BU124">
        <f t="shared" si="99"/>
        <v>0</v>
      </c>
      <c r="BV124">
        <f t="shared" si="69"/>
        <v>0</v>
      </c>
      <c r="BW124">
        <f t="shared" si="70"/>
        <v>0</v>
      </c>
      <c r="BX124">
        <f t="shared" si="100"/>
        <v>0</v>
      </c>
      <c r="BY124">
        <f t="shared" si="101"/>
        <v>0</v>
      </c>
      <c r="BZ124">
        <f t="shared" si="71"/>
        <v>0</v>
      </c>
      <c r="CA124">
        <f t="shared" si="72"/>
        <v>0</v>
      </c>
      <c r="CB124">
        <f t="shared" si="73"/>
        <v>0</v>
      </c>
      <c r="CC124">
        <f t="shared" si="74"/>
        <v>0</v>
      </c>
      <c r="CD124">
        <f t="shared" si="75"/>
        <v>0</v>
      </c>
      <c r="CE124">
        <f t="shared" si="76"/>
        <v>0</v>
      </c>
    </row>
    <row r="125" spans="1:83" x14ac:dyDescent="0.35">
      <c r="A125">
        <f>Database!A125</f>
        <v>124</v>
      </c>
      <c r="B125" s="20">
        <f>Database!E125</f>
        <v>45842</v>
      </c>
      <c r="C125">
        <f>IF(Database!G125="cansl",0,Database!K125)</f>
        <v>2</v>
      </c>
      <c r="D125">
        <f>Database!D125-Database!C125</f>
        <v>2</v>
      </c>
      <c r="F125">
        <f>Database!L125</f>
        <v>2</v>
      </c>
      <c r="G125" t="str">
        <f>Database!F125</f>
        <v>DK</v>
      </c>
      <c r="K125">
        <f t="shared" si="92"/>
        <v>0</v>
      </c>
      <c r="L125">
        <f t="shared" si="93"/>
        <v>0</v>
      </c>
      <c r="M125">
        <f t="shared" si="105"/>
        <v>0</v>
      </c>
      <c r="N125">
        <f t="shared" si="105"/>
        <v>0</v>
      </c>
      <c r="O125">
        <f t="shared" si="105"/>
        <v>0</v>
      </c>
      <c r="P125">
        <f t="shared" si="105"/>
        <v>0</v>
      </c>
      <c r="Q125">
        <f t="shared" si="105"/>
        <v>0</v>
      </c>
      <c r="R125">
        <f t="shared" si="105"/>
        <v>0</v>
      </c>
      <c r="S125">
        <f t="shared" si="105"/>
        <v>0</v>
      </c>
      <c r="T125">
        <f t="shared" si="105"/>
        <v>0</v>
      </c>
      <c r="U125">
        <f t="shared" si="105"/>
        <v>0</v>
      </c>
      <c r="V125">
        <f t="shared" si="105"/>
        <v>0</v>
      </c>
      <c r="W125">
        <f t="shared" si="105"/>
        <v>0</v>
      </c>
      <c r="X125">
        <f t="shared" si="105"/>
        <v>0</v>
      </c>
      <c r="Y125">
        <f t="shared" si="105"/>
        <v>0</v>
      </c>
      <c r="Z125">
        <f t="shared" si="105"/>
        <v>0</v>
      </c>
      <c r="AA125">
        <f t="shared" si="105"/>
        <v>0</v>
      </c>
      <c r="AB125">
        <f t="shared" si="105"/>
        <v>0</v>
      </c>
      <c r="AC125">
        <f t="shared" si="106"/>
        <v>0</v>
      </c>
      <c r="AD125">
        <f t="shared" si="106"/>
        <v>0</v>
      </c>
      <c r="AE125">
        <f t="shared" si="106"/>
        <v>0</v>
      </c>
      <c r="AF125">
        <f t="shared" si="106"/>
        <v>0</v>
      </c>
      <c r="AG125">
        <f t="shared" si="106"/>
        <v>0</v>
      </c>
      <c r="AH125">
        <f t="shared" si="106"/>
        <v>0</v>
      </c>
      <c r="AI125">
        <f t="shared" si="106"/>
        <v>0</v>
      </c>
      <c r="AJ125">
        <f t="shared" si="106"/>
        <v>0</v>
      </c>
      <c r="AK125">
        <f t="shared" si="106"/>
        <v>0</v>
      </c>
      <c r="AL125">
        <f t="shared" si="106"/>
        <v>4</v>
      </c>
      <c r="AM125">
        <f t="shared" si="106"/>
        <v>4</v>
      </c>
      <c r="AN125">
        <f t="shared" si="106"/>
        <v>4</v>
      </c>
      <c r="AO125">
        <f t="shared" si="106"/>
        <v>4</v>
      </c>
      <c r="AP125">
        <f t="shared" si="106"/>
        <v>4</v>
      </c>
      <c r="AQ125">
        <f t="shared" si="106"/>
        <v>4</v>
      </c>
      <c r="AR125">
        <f t="shared" si="106"/>
        <v>4</v>
      </c>
      <c r="AS125">
        <f t="shared" si="107"/>
        <v>4</v>
      </c>
      <c r="AT125">
        <f t="shared" si="107"/>
        <v>4</v>
      </c>
      <c r="AU125">
        <f t="shared" si="107"/>
        <v>4</v>
      </c>
      <c r="AV125">
        <f t="shared" si="107"/>
        <v>4</v>
      </c>
      <c r="AW125">
        <f t="shared" si="107"/>
        <v>4</v>
      </c>
      <c r="AX125">
        <f t="shared" si="107"/>
        <v>4</v>
      </c>
      <c r="BB125" s="28">
        <f t="shared" si="77"/>
        <v>2</v>
      </c>
      <c r="BC125" s="28">
        <f t="shared" si="78"/>
        <v>2</v>
      </c>
      <c r="BD125" s="28">
        <f t="shared" si="79"/>
        <v>0</v>
      </c>
      <c r="BE125" s="28">
        <f t="shared" si="80"/>
        <v>0</v>
      </c>
      <c r="BF125" s="28">
        <f t="shared" si="81"/>
        <v>0</v>
      </c>
      <c r="BG125" s="28">
        <f t="shared" si="82"/>
        <v>0</v>
      </c>
      <c r="BH125" s="28">
        <f t="shared" si="83"/>
        <v>0</v>
      </c>
      <c r="BI125" s="28">
        <f t="shared" si="84"/>
        <v>0</v>
      </c>
      <c r="BJ125" s="28">
        <f t="shared" si="85"/>
        <v>0</v>
      </c>
      <c r="BK125" s="28">
        <f t="shared" si="86"/>
        <v>0</v>
      </c>
      <c r="BL125" s="28">
        <f t="shared" si="67"/>
        <v>0</v>
      </c>
      <c r="BM125" s="28">
        <f t="shared" si="68"/>
        <v>0</v>
      </c>
      <c r="BN125">
        <f t="shared" si="108"/>
        <v>0</v>
      </c>
      <c r="BO125">
        <f t="shared" si="108"/>
        <v>0</v>
      </c>
      <c r="BP125">
        <f t="shared" si="108"/>
        <v>0</v>
      </c>
      <c r="BQ125">
        <f t="shared" si="95"/>
        <v>0</v>
      </c>
      <c r="BR125">
        <f t="shared" si="96"/>
        <v>0</v>
      </c>
      <c r="BS125">
        <f t="shared" si="97"/>
        <v>0</v>
      </c>
      <c r="BT125">
        <f t="shared" si="98"/>
        <v>0</v>
      </c>
      <c r="BU125">
        <f t="shared" si="99"/>
        <v>0</v>
      </c>
      <c r="BV125">
        <f t="shared" si="69"/>
        <v>0</v>
      </c>
      <c r="BW125">
        <f t="shared" si="70"/>
        <v>0</v>
      </c>
      <c r="BX125">
        <f t="shared" si="100"/>
        <v>0</v>
      </c>
      <c r="BY125">
        <f t="shared" si="101"/>
        <v>0</v>
      </c>
      <c r="BZ125">
        <f t="shared" si="71"/>
        <v>0</v>
      </c>
      <c r="CA125">
        <f t="shared" si="72"/>
        <v>0</v>
      </c>
      <c r="CB125">
        <f t="shared" si="73"/>
        <v>0</v>
      </c>
      <c r="CC125">
        <f t="shared" si="74"/>
        <v>0</v>
      </c>
      <c r="CD125">
        <f t="shared" si="75"/>
        <v>0</v>
      </c>
      <c r="CE125">
        <f t="shared" si="76"/>
        <v>0</v>
      </c>
    </row>
    <row r="126" spans="1:83" x14ac:dyDescent="0.35">
      <c r="A126">
        <f>Database!A126</f>
        <v>125</v>
      </c>
      <c r="B126" s="20">
        <f>Database!E126</f>
        <v>45843</v>
      </c>
      <c r="C126">
        <f>IF(Database!G126="cansl",0,Database!K126)</f>
        <v>1</v>
      </c>
      <c r="D126">
        <f>Database!D126-Database!C126</f>
        <v>2</v>
      </c>
      <c r="F126">
        <f>Database!L126</f>
        <v>2</v>
      </c>
      <c r="G126" t="str">
        <f>Database!F126</f>
        <v>DK</v>
      </c>
      <c r="K126">
        <f t="shared" si="92"/>
        <v>0</v>
      </c>
      <c r="L126">
        <f t="shared" si="93"/>
        <v>0</v>
      </c>
      <c r="M126">
        <f t="shared" si="105"/>
        <v>0</v>
      </c>
      <c r="N126">
        <f t="shared" si="105"/>
        <v>0</v>
      </c>
      <c r="O126">
        <f t="shared" si="105"/>
        <v>0</v>
      </c>
      <c r="P126">
        <f t="shared" si="105"/>
        <v>0</v>
      </c>
      <c r="Q126">
        <f t="shared" si="105"/>
        <v>0</v>
      </c>
      <c r="R126">
        <f t="shared" si="105"/>
        <v>0</v>
      </c>
      <c r="S126">
        <f t="shared" si="105"/>
        <v>0</v>
      </c>
      <c r="T126">
        <f t="shared" si="105"/>
        <v>0</v>
      </c>
      <c r="U126">
        <f t="shared" si="105"/>
        <v>0</v>
      </c>
      <c r="V126">
        <f t="shared" si="105"/>
        <v>0</v>
      </c>
      <c r="W126">
        <f t="shared" si="105"/>
        <v>0</v>
      </c>
      <c r="X126">
        <f t="shared" si="105"/>
        <v>0</v>
      </c>
      <c r="Y126">
        <f t="shared" si="105"/>
        <v>0</v>
      </c>
      <c r="Z126">
        <f t="shared" si="105"/>
        <v>0</v>
      </c>
      <c r="AA126">
        <f t="shared" si="105"/>
        <v>0</v>
      </c>
      <c r="AB126">
        <f t="shared" si="105"/>
        <v>0</v>
      </c>
      <c r="AC126">
        <f t="shared" si="106"/>
        <v>0</v>
      </c>
      <c r="AD126">
        <f t="shared" si="106"/>
        <v>0</v>
      </c>
      <c r="AE126">
        <f t="shared" si="106"/>
        <v>0</v>
      </c>
      <c r="AF126">
        <f t="shared" si="106"/>
        <v>0</v>
      </c>
      <c r="AG126">
        <f t="shared" si="106"/>
        <v>0</v>
      </c>
      <c r="AH126">
        <f t="shared" si="106"/>
        <v>0</v>
      </c>
      <c r="AI126">
        <f t="shared" si="106"/>
        <v>0</v>
      </c>
      <c r="AJ126">
        <f t="shared" si="106"/>
        <v>0</v>
      </c>
      <c r="AK126">
        <f t="shared" si="106"/>
        <v>0</v>
      </c>
      <c r="AL126">
        <f t="shared" si="106"/>
        <v>2</v>
      </c>
      <c r="AM126">
        <f t="shared" si="106"/>
        <v>2</v>
      </c>
      <c r="AN126">
        <f t="shared" si="106"/>
        <v>2</v>
      </c>
      <c r="AO126">
        <f t="shared" si="106"/>
        <v>2</v>
      </c>
      <c r="AP126">
        <f t="shared" si="106"/>
        <v>2</v>
      </c>
      <c r="AQ126">
        <f t="shared" si="106"/>
        <v>2</v>
      </c>
      <c r="AR126">
        <f t="shared" si="106"/>
        <v>2</v>
      </c>
      <c r="AS126">
        <f t="shared" si="107"/>
        <v>2</v>
      </c>
      <c r="AT126">
        <f t="shared" si="107"/>
        <v>2</v>
      </c>
      <c r="AU126">
        <f t="shared" si="107"/>
        <v>2</v>
      </c>
      <c r="AV126">
        <f t="shared" si="107"/>
        <v>2</v>
      </c>
      <c r="AW126">
        <f t="shared" si="107"/>
        <v>2</v>
      </c>
      <c r="AX126">
        <f t="shared" si="107"/>
        <v>2</v>
      </c>
      <c r="BB126" s="28">
        <f t="shared" si="77"/>
        <v>2</v>
      </c>
      <c r="BC126" s="28">
        <f t="shared" si="78"/>
        <v>2</v>
      </c>
      <c r="BD126" s="28">
        <f t="shared" si="79"/>
        <v>0</v>
      </c>
      <c r="BE126" s="28">
        <f t="shared" si="80"/>
        <v>0</v>
      </c>
      <c r="BF126" s="28">
        <f t="shared" si="81"/>
        <v>0</v>
      </c>
      <c r="BG126" s="28">
        <f t="shared" si="82"/>
        <v>0</v>
      </c>
      <c r="BH126" s="28">
        <f t="shared" si="83"/>
        <v>0</v>
      </c>
      <c r="BI126" s="28">
        <f t="shared" si="84"/>
        <v>0</v>
      </c>
      <c r="BJ126" s="28">
        <f t="shared" si="85"/>
        <v>0</v>
      </c>
      <c r="BK126" s="28">
        <f t="shared" si="86"/>
        <v>0</v>
      </c>
      <c r="BL126" s="28">
        <f t="shared" si="67"/>
        <v>0</v>
      </c>
      <c r="BM126" s="28">
        <f t="shared" si="68"/>
        <v>0</v>
      </c>
      <c r="BN126">
        <f t="shared" si="108"/>
        <v>0</v>
      </c>
      <c r="BO126">
        <f t="shared" si="108"/>
        <v>0</v>
      </c>
      <c r="BP126">
        <f t="shared" si="108"/>
        <v>0</v>
      </c>
      <c r="BQ126">
        <f t="shared" si="95"/>
        <v>0</v>
      </c>
      <c r="BR126">
        <f t="shared" si="96"/>
        <v>0</v>
      </c>
      <c r="BS126">
        <f t="shared" si="97"/>
        <v>0</v>
      </c>
      <c r="BT126">
        <f t="shared" si="98"/>
        <v>0</v>
      </c>
      <c r="BU126">
        <f t="shared" si="99"/>
        <v>0</v>
      </c>
      <c r="BV126">
        <f t="shared" si="69"/>
        <v>0</v>
      </c>
      <c r="BW126">
        <f t="shared" si="70"/>
        <v>0</v>
      </c>
      <c r="BX126">
        <f t="shared" si="100"/>
        <v>0</v>
      </c>
      <c r="BY126">
        <f t="shared" si="101"/>
        <v>0</v>
      </c>
      <c r="BZ126">
        <f t="shared" si="71"/>
        <v>0</v>
      </c>
      <c r="CA126">
        <f t="shared" si="72"/>
        <v>0</v>
      </c>
      <c r="CB126">
        <f t="shared" si="73"/>
        <v>0</v>
      </c>
      <c r="CC126">
        <f t="shared" si="74"/>
        <v>0</v>
      </c>
      <c r="CD126">
        <f t="shared" si="75"/>
        <v>0</v>
      </c>
      <c r="CE126">
        <f t="shared" si="76"/>
        <v>0</v>
      </c>
    </row>
    <row r="127" spans="1:83" x14ac:dyDescent="0.35">
      <c r="A127">
        <f>Database!A127</f>
        <v>126</v>
      </c>
      <c r="B127" s="20">
        <f>Database!E127</f>
        <v>45845</v>
      </c>
      <c r="C127">
        <f>IF(Database!G127="cansl",0,Database!K127)</f>
        <v>1</v>
      </c>
      <c r="D127">
        <f>Database!D127-Database!C127</f>
        <v>5</v>
      </c>
      <c r="F127">
        <f>Database!L127</f>
        <v>2</v>
      </c>
      <c r="G127" t="str">
        <f>Database!F127</f>
        <v>DK</v>
      </c>
      <c r="K127">
        <f t="shared" si="92"/>
        <v>0</v>
      </c>
      <c r="L127">
        <f t="shared" si="93"/>
        <v>0</v>
      </c>
      <c r="M127">
        <f t="shared" si="105"/>
        <v>0</v>
      </c>
      <c r="N127">
        <f t="shared" si="105"/>
        <v>0</v>
      </c>
      <c r="O127">
        <f t="shared" si="105"/>
        <v>0</v>
      </c>
      <c r="P127">
        <f t="shared" si="105"/>
        <v>0</v>
      </c>
      <c r="Q127">
        <f t="shared" si="105"/>
        <v>0</v>
      </c>
      <c r="R127">
        <f t="shared" si="105"/>
        <v>0</v>
      </c>
      <c r="S127">
        <f t="shared" si="105"/>
        <v>0</v>
      </c>
      <c r="T127">
        <f t="shared" si="105"/>
        <v>0</v>
      </c>
      <c r="U127">
        <f t="shared" si="105"/>
        <v>0</v>
      </c>
      <c r="V127">
        <f t="shared" si="105"/>
        <v>0</v>
      </c>
      <c r="W127">
        <f t="shared" si="105"/>
        <v>0</v>
      </c>
      <c r="X127">
        <f t="shared" si="105"/>
        <v>0</v>
      </c>
      <c r="Y127">
        <f t="shared" si="105"/>
        <v>0</v>
      </c>
      <c r="Z127">
        <f t="shared" si="105"/>
        <v>0</v>
      </c>
      <c r="AA127">
        <f t="shared" si="105"/>
        <v>0</v>
      </c>
      <c r="AB127">
        <f t="shared" si="105"/>
        <v>0</v>
      </c>
      <c r="AC127">
        <f t="shared" si="106"/>
        <v>0</v>
      </c>
      <c r="AD127">
        <f t="shared" si="106"/>
        <v>0</v>
      </c>
      <c r="AE127">
        <f t="shared" si="106"/>
        <v>0</v>
      </c>
      <c r="AF127">
        <f t="shared" si="106"/>
        <v>0</v>
      </c>
      <c r="AG127">
        <f t="shared" si="106"/>
        <v>0</v>
      </c>
      <c r="AH127">
        <f t="shared" si="106"/>
        <v>0</v>
      </c>
      <c r="AI127">
        <f t="shared" si="106"/>
        <v>0</v>
      </c>
      <c r="AJ127">
        <f t="shared" si="106"/>
        <v>0</v>
      </c>
      <c r="AK127">
        <f t="shared" si="106"/>
        <v>0</v>
      </c>
      <c r="AL127">
        <f t="shared" si="106"/>
        <v>0</v>
      </c>
      <c r="AM127">
        <f t="shared" si="106"/>
        <v>5</v>
      </c>
      <c r="AN127">
        <f t="shared" si="106"/>
        <v>5</v>
      </c>
      <c r="AO127">
        <f t="shared" si="106"/>
        <v>5</v>
      </c>
      <c r="AP127">
        <f t="shared" si="106"/>
        <v>5</v>
      </c>
      <c r="AQ127">
        <f t="shared" si="106"/>
        <v>5</v>
      </c>
      <c r="AR127">
        <f t="shared" si="106"/>
        <v>5</v>
      </c>
      <c r="AS127">
        <f t="shared" si="107"/>
        <v>5</v>
      </c>
      <c r="AT127">
        <f t="shared" si="107"/>
        <v>5</v>
      </c>
      <c r="AU127">
        <f t="shared" si="107"/>
        <v>5</v>
      </c>
      <c r="AV127">
        <f t="shared" si="107"/>
        <v>5</v>
      </c>
      <c r="AW127">
        <f t="shared" si="107"/>
        <v>5</v>
      </c>
      <c r="AX127">
        <f t="shared" si="107"/>
        <v>5</v>
      </c>
      <c r="BB127" s="28">
        <f t="shared" si="77"/>
        <v>2</v>
      </c>
      <c r="BC127" s="28">
        <f t="shared" si="78"/>
        <v>5</v>
      </c>
      <c r="BD127" s="28">
        <f t="shared" si="79"/>
        <v>0</v>
      </c>
      <c r="BE127" s="28">
        <f t="shared" si="80"/>
        <v>0</v>
      </c>
      <c r="BF127" s="28">
        <f t="shared" si="81"/>
        <v>0</v>
      </c>
      <c r="BG127" s="28">
        <f t="shared" si="82"/>
        <v>0</v>
      </c>
      <c r="BH127" s="28">
        <f t="shared" si="83"/>
        <v>0</v>
      </c>
      <c r="BI127" s="28">
        <f t="shared" si="84"/>
        <v>0</v>
      </c>
      <c r="BJ127" s="28">
        <f t="shared" si="85"/>
        <v>0</v>
      </c>
      <c r="BK127" s="28">
        <f t="shared" si="86"/>
        <v>0</v>
      </c>
      <c r="BL127" s="28">
        <f t="shared" si="67"/>
        <v>0</v>
      </c>
      <c r="BM127" s="28">
        <f t="shared" si="68"/>
        <v>0</v>
      </c>
      <c r="BN127">
        <f t="shared" si="108"/>
        <v>0</v>
      </c>
      <c r="BO127">
        <f t="shared" si="108"/>
        <v>0</v>
      </c>
      <c r="BP127">
        <f t="shared" si="108"/>
        <v>0</v>
      </c>
      <c r="BQ127">
        <f t="shared" si="95"/>
        <v>0</v>
      </c>
      <c r="BR127">
        <f t="shared" si="96"/>
        <v>0</v>
      </c>
      <c r="BS127">
        <f t="shared" si="97"/>
        <v>0</v>
      </c>
      <c r="BT127">
        <f t="shared" si="98"/>
        <v>0</v>
      </c>
      <c r="BU127">
        <f t="shared" si="99"/>
        <v>0</v>
      </c>
      <c r="BV127">
        <f t="shared" si="69"/>
        <v>0</v>
      </c>
      <c r="BW127">
        <f t="shared" si="70"/>
        <v>0</v>
      </c>
      <c r="BX127">
        <f t="shared" si="100"/>
        <v>0</v>
      </c>
      <c r="BY127">
        <f t="shared" si="101"/>
        <v>0</v>
      </c>
      <c r="BZ127">
        <f t="shared" si="71"/>
        <v>0</v>
      </c>
      <c r="CA127">
        <f t="shared" si="72"/>
        <v>0</v>
      </c>
      <c r="CB127">
        <f t="shared" si="73"/>
        <v>0</v>
      </c>
      <c r="CC127">
        <f t="shared" si="74"/>
        <v>0</v>
      </c>
      <c r="CD127">
        <f t="shared" si="75"/>
        <v>0</v>
      </c>
      <c r="CE127">
        <f t="shared" si="76"/>
        <v>0</v>
      </c>
    </row>
    <row r="128" spans="1:83" x14ac:dyDescent="0.35">
      <c r="A128">
        <f>Database!A128</f>
        <v>127</v>
      </c>
      <c r="B128" s="20">
        <f>Database!E128</f>
        <v>45845</v>
      </c>
      <c r="C128">
        <f>IF(Database!G128="cansl",0,Database!K128)</f>
        <v>2</v>
      </c>
      <c r="D128">
        <f>Database!D128-Database!C128</f>
        <v>3</v>
      </c>
      <c r="F128">
        <f>Database!L128</f>
        <v>4</v>
      </c>
      <c r="G128" t="str">
        <f>Database!F128</f>
        <v>S</v>
      </c>
      <c r="K128">
        <f t="shared" si="92"/>
        <v>0</v>
      </c>
      <c r="L128">
        <f t="shared" si="93"/>
        <v>0</v>
      </c>
      <c r="M128">
        <f t="shared" si="105"/>
        <v>0</v>
      </c>
      <c r="N128">
        <f t="shared" si="105"/>
        <v>0</v>
      </c>
      <c r="O128">
        <f t="shared" si="105"/>
        <v>0</v>
      </c>
      <c r="P128">
        <f t="shared" si="105"/>
        <v>0</v>
      </c>
      <c r="Q128">
        <f t="shared" si="105"/>
        <v>0</v>
      </c>
      <c r="R128">
        <f t="shared" si="105"/>
        <v>0</v>
      </c>
      <c r="S128">
        <f t="shared" si="105"/>
        <v>0</v>
      </c>
      <c r="T128">
        <f t="shared" si="105"/>
        <v>0</v>
      </c>
      <c r="U128">
        <f t="shared" si="105"/>
        <v>0</v>
      </c>
      <c r="V128">
        <f t="shared" si="105"/>
        <v>0</v>
      </c>
      <c r="W128">
        <f t="shared" si="105"/>
        <v>0</v>
      </c>
      <c r="X128">
        <f t="shared" si="105"/>
        <v>0</v>
      </c>
      <c r="Y128">
        <f t="shared" si="105"/>
        <v>0</v>
      </c>
      <c r="Z128">
        <f t="shared" si="105"/>
        <v>0</v>
      </c>
      <c r="AA128">
        <f t="shared" si="105"/>
        <v>0</v>
      </c>
      <c r="AB128">
        <f t="shared" si="105"/>
        <v>0</v>
      </c>
      <c r="AC128">
        <f t="shared" si="106"/>
        <v>0</v>
      </c>
      <c r="AD128">
        <f t="shared" si="106"/>
        <v>0</v>
      </c>
      <c r="AE128">
        <f t="shared" si="106"/>
        <v>0</v>
      </c>
      <c r="AF128">
        <f t="shared" si="106"/>
        <v>0</v>
      </c>
      <c r="AG128">
        <f t="shared" si="106"/>
        <v>0</v>
      </c>
      <c r="AH128">
        <f t="shared" si="106"/>
        <v>0</v>
      </c>
      <c r="AI128">
        <f t="shared" si="106"/>
        <v>0</v>
      </c>
      <c r="AJ128">
        <f t="shared" si="106"/>
        <v>0</v>
      </c>
      <c r="AK128">
        <f t="shared" si="106"/>
        <v>0</v>
      </c>
      <c r="AL128">
        <f t="shared" si="106"/>
        <v>0</v>
      </c>
      <c r="AM128">
        <f t="shared" si="106"/>
        <v>6</v>
      </c>
      <c r="AN128">
        <f t="shared" si="106"/>
        <v>6</v>
      </c>
      <c r="AO128">
        <f t="shared" si="106"/>
        <v>6</v>
      </c>
      <c r="AP128">
        <f t="shared" si="106"/>
        <v>6</v>
      </c>
      <c r="AQ128">
        <f t="shared" si="106"/>
        <v>6</v>
      </c>
      <c r="AR128">
        <f t="shared" si="106"/>
        <v>6</v>
      </c>
      <c r="AS128">
        <f t="shared" si="107"/>
        <v>6</v>
      </c>
      <c r="AT128">
        <f t="shared" si="107"/>
        <v>6</v>
      </c>
      <c r="AU128">
        <f t="shared" si="107"/>
        <v>6</v>
      </c>
      <c r="AV128">
        <f t="shared" si="107"/>
        <v>6</v>
      </c>
      <c r="AW128">
        <f t="shared" si="107"/>
        <v>6</v>
      </c>
      <c r="AX128">
        <f t="shared" si="107"/>
        <v>6</v>
      </c>
      <c r="BB128" s="28">
        <f t="shared" si="77"/>
        <v>0</v>
      </c>
      <c r="BC128" s="28">
        <f t="shared" si="78"/>
        <v>0</v>
      </c>
      <c r="BD128" s="28">
        <f t="shared" si="79"/>
        <v>4</v>
      </c>
      <c r="BE128" s="28">
        <f t="shared" si="80"/>
        <v>3</v>
      </c>
      <c r="BF128" s="28">
        <f t="shared" si="81"/>
        <v>0</v>
      </c>
      <c r="BG128" s="28">
        <f t="shared" si="82"/>
        <v>0</v>
      </c>
      <c r="BH128" s="28">
        <f t="shared" si="83"/>
        <v>0</v>
      </c>
      <c r="BI128" s="28">
        <f t="shared" si="84"/>
        <v>0</v>
      </c>
      <c r="BJ128" s="28">
        <f t="shared" si="85"/>
        <v>0</v>
      </c>
      <c r="BK128" s="28">
        <f t="shared" si="86"/>
        <v>0</v>
      </c>
      <c r="BL128" s="28">
        <f t="shared" si="67"/>
        <v>0</v>
      </c>
      <c r="BM128" s="28">
        <f t="shared" si="68"/>
        <v>0</v>
      </c>
      <c r="BN128">
        <f t="shared" si="108"/>
        <v>0</v>
      </c>
      <c r="BO128">
        <f t="shared" si="108"/>
        <v>0</v>
      </c>
      <c r="BP128">
        <f t="shared" si="108"/>
        <v>0</v>
      </c>
      <c r="BQ128">
        <f t="shared" si="95"/>
        <v>0</v>
      </c>
      <c r="BR128">
        <f t="shared" si="96"/>
        <v>0</v>
      </c>
      <c r="BS128">
        <f t="shared" si="97"/>
        <v>0</v>
      </c>
      <c r="BT128">
        <f t="shared" si="98"/>
        <v>0</v>
      </c>
      <c r="BU128">
        <f t="shared" si="99"/>
        <v>0</v>
      </c>
      <c r="BV128">
        <f t="shared" si="69"/>
        <v>0</v>
      </c>
      <c r="BW128">
        <f t="shared" si="70"/>
        <v>0</v>
      </c>
      <c r="BX128">
        <f t="shared" si="100"/>
        <v>0</v>
      </c>
      <c r="BY128">
        <f t="shared" si="101"/>
        <v>0</v>
      </c>
      <c r="BZ128">
        <f t="shared" si="71"/>
        <v>0</v>
      </c>
      <c r="CA128">
        <f t="shared" si="72"/>
        <v>0</v>
      </c>
      <c r="CB128">
        <f t="shared" si="73"/>
        <v>0</v>
      </c>
      <c r="CC128">
        <f t="shared" si="74"/>
        <v>0</v>
      </c>
      <c r="CD128">
        <f t="shared" si="75"/>
        <v>0</v>
      </c>
      <c r="CE128">
        <f t="shared" si="76"/>
        <v>0</v>
      </c>
    </row>
    <row r="129" spans="1:83" x14ac:dyDescent="0.35">
      <c r="A129">
        <f>Database!A129</f>
        <v>128</v>
      </c>
      <c r="B129" s="20">
        <f>Database!E129</f>
        <v>45846</v>
      </c>
      <c r="C129">
        <f>IF(Database!G129="cansl",0,Database!K129)</f>
        <v>1</v>
      </c>
      <c r="D129">
        <f>Database!D129-Database!C129</f>
        <v>2</v>
      </c>
      <c r="F129">
        <f>Database!L129</f>
        <v>2</v>
      </c>
      <c r="G129" t="str">
        <f>Database!F129</f>
        <v>D</v>
      </c>
      <c r="K129">
        <f t="shared" si="92"/>
        <v>0</v>
      </c>
      <c r="L129">
        <f t="shared" si="93"/>
        <v>0</v>
      </c>
      <c r="M129">
        <f t="shared" si="105"/>
        <v>0</v>
      </c>
      <c r="N129">
        <f t="shared" si="105"/>
        <v>0</v>
      </c>
      <c r="O129">
        <f t="shared" si="105"/>
        <v>0</v>
      </c>
      <c r="P129">
        <f t="shared" si="105"/>
        <v>0</v>
      </c>
      <c r="Q129">
        <f t="shared" si="105"/>
        <v>0</v>
      </c>
      <c r="R129">
        <f t="shared" si="105"/>
        <v>0</v>
      </c>
      <c r="S129">
        <f t="shared" si="105"/>
        <v>0</v>
      </c>
      <c r="T129">
        <f t="shared" si="105"/>
        <v>0</v>
      </c>
      <c r="U129">
        <f t="shared" si="105"/>
        <v>0</v>
      </c>
      <c r="V129">
        <f t="shared" si="105"/>
        <v>0</v>
      </c>
      <c r="W129">
        <f t="shared" si="105"/>
        <v>0</v>
      </c>
      <c r="X129">
        <f t="shared" si="105"/>
        <v>0</v>
      </c>
      <c r="Y129">
        <f t="shared" si="105"/>
        <v>0</v>
      </c>
      <c r="Z129">
        <f t="shared" si="105"/>
        <v>0</v>
      </c>
      <c r="AA129">
        <f t="shared" si="105"/>
        <v>0</v>
      </c>
      <c r="AB129">
        <f t="shared" si="105"/>
        <v>0</v>
      </c>
      <c r="AC129">
        <f t="shared" si="106"/>
        <v>0</v>
      </c>
      <c r="AD129">
        <f t="shared" si="106"/>
        <v>0</v>
      </c>
      <c r="AE129">
        <f t="shared" si="106"/>
        <v>0</v>
      </c>
      <c r="AF129">
        <f t="shared" si="106"/>
        <v>0</v>
      </c>
      <c r="AG129">
        <f t="shared" si="106"/>
        <v>0</v>
      </c>
      <c r="AH129">
        <f t="shared" si="106"/>
        <v>0</v>
      </c>
      <c r="AI129">
        <f t="shared" si="106"/>
        <v>0</v>
      </c>
      <c r="AJ129">
        <f t="shared" si="106"/>
        <v>0</v>
      </c>
      <c r="AK129">
        <f t="shared" si="106"/>
        <v>0</v>
      </c>
      <c r="AL129">
        <f t="shared" si="106"/>
        <v>0</v>
      </c>
      <c r="AM129">
        <f t="shared" si="106"/>
        <v>2</v>
      </c>
      <c r="AN129">
        <f t="shared" si="106"/>
        <v>2</v>
      </c>
      <c r="AO129">
        <f t="shared" si="106"/>
        <v>2</v>
      </c>
      <c r="AP129">
        <f t="shared" si="106"/>
        <v>2</v>
      </c>
      <c r="AQ129">
        <f t="shared" si="106"/>
        <v>2</v>
      </c>
      <c r="AR129">
        <f t="shared" si="106"/>
        <v>2</v>
      </c>
      <c r="AS129">
        <f t="shared" si="107"/>
        <v>2</v>
      </c>
      <c r="AT129">
        <f t="shared" si="107"/>
        <v>2</v>
      </c>
      <c r="AU129">
        <f t="shared" si="107"/>
        <v>2</v>
      </c>
      <c r="AV129">
        <f t="shared" si="107"/>
        <v>2</v>
      </c>
      <c r="AW129">
        <f t="shared" si="107"/>
        <v>2</v>
      </c>
      <c r="AX129">
        <f t="shared" si="107"/>
        <v>2</v>
      </c>
      <c r="BB129" s="28">
        <f t="shared" si="77"/>
        <v>0</v>
      </c>
      <c r="BC129" s="28">
        <f t="shared" si="78"/>
        <v>0</v>
      </c>
      <c r="BD129" s="28">
        <f t="shared" si="79"/>
        <v>0</v>
      </c>
      <c r="BE129" s="28">
        <f t="shared" si="80"/>
        <v>0</v>
      </c>
      <c r="BF129" s="28">
        <f t="shared" si="81"/>
        <v>0</v>
      </c>
      <c r="BG129" s="28">
        <f t="shared" si="82"/>
        <v>0</v>
      </c>
      <c r="BH129" s="28">
        <f t="shared" si="83"/>
        <v>2</v>
      </c>
      <c r="BI129" s="28">
        <f t="shared" si="84"/>
        <v>2</v>
      </c>
      <c r="BJ129" s="28">
        <f t="shared" si="85"/>
        <v>0</v>
      </c>
      <c r="BK129" s="28">
        <f t="shared" si="86"/>
        <v>0</v>
      </c>
      <c r="BL129" s="28">
        <f t="shared" si="67"/>
        <v>0</v>
      </c>
      <c r="BM129" s="28">
        <f t="shared" si="68"/>
        <v>0</v>
      </c>
      <c r="BN129">
        <f t="shared" si="108"/>
        <v>0</v>
      </c>
      <c r="BO129">
        <f t="shared" si="108"/>
        <v>0</v>
      </c>
      <c r="BP129">
        <f t="shared" si="108"/>
        <v>0</v>
      </c>
      <c r="BQ129">
        <f t="shared" si="95"/>
        <v>0</v>
      </c>
      <c r="BR129">
        <f t="shared" si="96"/>
        <v>0</v>
      </c>
      <c r="BS129">
        <f t="shared" si="97"/>
        <v>0</v>
      </c>
      <c r="BT129">
        <f t="shared" si="98"/>
        <v>0</v>
      </c>
      <c r="BU129">
        <f t="shared" si="99"/>
        <v>0</v>
      </c>
      <c r="BV129">
        <f t="shared" si="69"/>
        <v>0</v>
      </c>
      <c r="BW129">
        <f t="shared" si="70"/>
        <v>0</v>
      </c>
      <c r="BX129">
        <f t="shared" si="100"/>
        <v>0</v>
      </c>
      <c r="BY129">
        <f t="shared" si="101"/>
        <v>0</v>
      </c>
      <c r="BZ129">
        <f t="shared" si="71"/>
        <v>0</v>
      </c>
      <c r="CA129">
        <f t="shared" si="72"/>
        <v>0</v>
      </c>
      <c r="CB129">
        <f t="shared" si="73"/>
        <v>0</v>
      </c>
      <c r="CC129">
        <f t="shared" si="74"/>
        <v>0</v>
      </c>
      <c r="CD129">
        <f t="shared" si="75"/>
        <v>0</v>
      </c>
      <c r="CE129">
        <f t="shared" si="76"/>
        <v>0</v>
      </c>
    </row>
    <row r="130" spans="1:83" x14ac:dyDescent="0.35">
      <c r="A130">
        <f>Database!A130</f>
        <v>129</v>
      </c>
      <c r="B130" s="20">
        <f>Database!E130</f>
        <v>45850</v>
      </c>
      <c r="C130">
        <f>IF(Database!G130="cansl",0,Database!K130)</f>
        <v>1</v>
      </c>
      <c r="D130">
        <f>Database!D130-Database!C130</f>
        <v>2</v>
      </c>
      <c r="F130">
        <f>Database!L130</f>
        <v>2</v>
      </c>
      <c r="G130" t="str">
        <f>Database!F130</f>
        <v>US</v>
      </c>
      <c r="K130">
        <f t="shared" si="92"/>
        <v>0</v>
      </c>
      <c r="L130">
        <f t="shared" si="93"/>
        <v>0</v>
      </c>
      <c r="M130">
        <f t="shared" si="105"/>
        <v>0</v>
      </c>
      <c r="N130">
        <f t="shared" si="105"/>
        <v>0</v>
      </c>
      <c r="O130">
        <f t="shared" si="105"/>
        <v>0</v>
      </c>
      <c r="P130">
        <f t="shared" si="105"/>
        <v>0</v>
      </c>
      <c r="Q130">
        <f t="shared" si="105"/>
        <v>0</v>
      </c>
      <c r="R130">
        <f t="shared" si="105"/>
        <v>0</v>
      </c>
      <c r="S130">
        <f t="shared" si="105"/>
        <v>0</v>
      </c>
      <c r="T130">
        <f t="shared" si="105"/>
        <v>0</v>
      </c>
      <c r="U130">
        <f t="shared" si="105"/>
        <v>0</v>
      </c>
      <c r="V130">
        <f t="shared" si="105"/>
        <v>0</v>
      </c>
      <c r="W130">
        <f t="shared" si="105"/>
        <v>0</v>
      </c>
      <c r="X130">
        <f t="shared" si="105"/>
        <v>0</v>
      </c>
      <c r="Y130">
        <f t="shared" si="105"/>
        <v>0</v>
      </c>
      <c r="Z130">
        <f t="shared" si="105"/>
        <v>0</v>
      </c>
      <c r="AA130">
        <f t="shared" si="105"/>
        <v>0</v>
      </c>
      <c r="AB130">
        <f t="shared" si="105"/>
        <v>0</v>
      </c>
      <c r="AC130">
        <f t="shared" si="106"/>
        <v>0</v>
      </c>
      <c r="AD130">
        <f t="shared" si="106"/>
        <v>0</v>
      </c>
      <c r="AE130">
        <f t="shared" si="106"/>
        <v>0</v>
      </c>
      <c r="AF130">
        <f t="shared" si="106"/>
        <v>0</v>
      </c>
      <c r="AG130">
        <f t="shared" si="106"/>
        <v>0</v>
      </c>
      <c r="AH130">
        <f t="shared" si="106"/>
        <v>0</v>
      </c>
      <c r="AI130">
        <f t="shared" si="106"/>
        <v>0</v>
      </c>
      <c r="AJ130">
        <f t="shared" si="106"/>
        <v>0</v>
      </c>
      <c r="AK130">
        <f t="shared" si="106"/>
        <v>0</v>
      </c>
      <c r="AL130">
        <f t="shared" si="106"/>
        <v>0</v>
      </c>
      <c r="AM130">
        <f t="shared" si="106"/>
        <v>2</v>
      </c>
      <c r="AN130">
        <f t="shared" si="106"/>
        <v>2</v>
      </c>
      <c r="AO130">
        <f t="shared" si="106"/>
        <v>2</v>
      </c>
      <c r="AP130">
        <f t="shared" si="106"/>
        <v>2</v>
      </c>
      <c r="AQ130">
        <f t="shared" si="106"/>
        <v>2</v>
      </c>
      <c r="AR130">
        <f t="shared" si="106"/>
        <v>2</v>
      </c>
      <c r="AS130">
        <f t="shared" si="107"/>
        <v>2</v>
      </c>
      <c r="AT130">
        <f t="shared" si="107"/>
        <v>2</v>
      </c>
      <c r="AU130">
        <f t="shared" si="107"/>
        <v>2</v>
      </c>
      <c r="AV130">
        <f t="shared" si="107"/>
        <v>2</v>
      </c>
      <c r="AW130">
        <f t="shared" si="107"/>
        <v>2</v>
      </c>
      <c r="AX130">
        <f t="shared" si="107"/>
        <v>2</v>
      </c>
      <c r="BB130" s="28">
        <f t="shared" si="77"/>
        <v>0</v>
      </c>
      <c r="BC130" s="28">
        <f t="shared" si="78"/>
        <v>0</v>
      </c>
      <c r="BD130" s="28">
        <f t="shared" si="79"/>
        <v>0</v>
      </c>
      <c r="BE130" s="28">
        <f t="shared" si="80"/>
        <v>0</v>
      </c>
      <c r="BF130" s="28">
        <f t="shared" si="81"/>
        <v>0</v>
      </c>
      <c r="BG130" s="28">
        <f t="shared" si="82"/>
        <v>0</v>
      </c>
      <c r="BH130" s="28">
        <f t="shared" si="83"/>
        <v>0</v>
      </c>
      <c r="BI130" s="28">
        <f t="shared" si="84"/>
        <v>0</v>
      </c>
      <c r="BJ130" s="28">
        <f t="shared" si="85"/>
        <v>0</v>
      </c>
      <c r="BK130" s="28">
        <f t="shared" si="86"/>
        <v>0</v>
      </c>
      <c r="BL130" s="28">
        <f t="shared" si="67"/>
        <v>2</v>
      </c>
      <c r="BM130" s="28">
        <f t="shared" si="68"/>
        <v>2</v>
      </c>
      <c r="BN130">
        <f t="shared" si="108"/>
        <v>0</v>
      </c>
      <c r="BO130">
        <f t="shared" si="108"/>
        <v>0</v>
      </c>
      <c r="BP130">
        <f t="shared" si="108"/>
        <v>0</v>
      </c>
      <c r="BQ130">
        <f t="shared" ref="BQ130:BQ161" si="109">IF(AND($D130&gt;0,$G130=BQ$1),$D130,0)</f>
        <v>0</v>
      </c>
      <c r="BR130">
        <f t="shared" ref="BR130:BR161" si="110">IF(AND($D130&gt;0,$G130=BR$1),$F130,0)</f>
        <v>0</v>
      </c>
      <c r="BS130">
        <f t="shared" ref="BS130:BS161" si="111">IF(AND($D130&gt;0,$G130=BS$1),$D130,0)</f>
        <v>0</v>
      </c>
      <c r="BT130">
        <f t="shared" ref="BT130:BT161" si="112">IF(AND($D130&gt;0,$G130=BT$1),$F130,0)</f>
        <v>2</v>
      </c>
      <c r="BU130">
        <f t="shared" ref="BU130:BU161" si="113">IF(AND($D130&gt;0,$G130=BU$1),$D130,0)</f>
        <v>2</v>
      </c>
      <c r="BV130">
        <f t="shared" si="69"/>
        <v>0</v>
      </c>
      <c r="BW130">
        <f t="shared" si="70"/>
        <v>0</v>
      </c>
      <c r="BX130">
        <f t="shared" ref="BX130:BX161" si="114">IF(AND($D130&gt;0,$G130=BX$1),$F130,0)</f>
        <v>0</v>
      </c>
      <c r="BY130">
        <f t="shared" ref="BY130:BY161" si="115">IF(AND($D130&gt;0,$G130=BY$1),$D130,0)</f>
        <v>0</v>
      </c>
      <c r="BZ130">
        <f t="shared" si="71"/>
        <v>0</v>
      </c>
      <c r="CA130">
        <f t="shared" si="72"/>
        <v>0</v>
      </c>
      <c r="CB130">
        <f t="shared" si="73"/>
        <v>0</v>
      </c>
      <c r="CC130">
        <f t="shared" si="74"/>
        <v>0</v>
      </c>
      <c r="CD130">
        <f t="shared" si="75"/>
        <v>0</v>
      </c>
      <c r="CE130">
        <f t="shared" si="76"/>
        <v>0</v>
      </c>
    </row>
    <row r="131" spans="1:83" x14ac:dyDescent="0.35">
      <c r="A131">
        <f>Database!A131</f>
        <v>130</v>
      </c>
      <c r="B131" s="20">
        <f>Database!E131</f>
        <v>45851</v>
      </c>
      <c r="C131">
        <f>IF(Database!G131="cansl",0,Database!K131)</f>
        <v>1</v>
      </c>
      <c r="D131">
        <f>Database!D131-Database!C131</f>
        <v>2</v>
      </c>
      <c r="F131">
        <f>Database!L131</f>
        <v>2</v>
      </c>
      <c r="G131" t="str">
        <f>Database!F131</f>
        <v>DK</v>
      </c>
      <c r="K131">
        <f t="shared" si="92"/>
        <v>0</v>
      </c>
      <c r="L131">
        <f t="shared" si="93"/>
        <v>0</v>
      </c>
      <c r="M131">
        <f t="shared" si="105"/>
        <v>0</v>
      </c>
      <c r="N131">
        <f t="shared" si="105"/>
        <v>0</v>
      </c>
      <c r="O131">
        <f t="shared" si="105"/>
        <v>0</v>
      </c>
      <c r="P131">
        <f t="shared" si="105"/>
        <v>0</v>
      </c>
      <c r="Q131">
        <f t="shared" si="105"/>
        <v>0</v>
      </c>
      <c r="R131">
        <f t="shared" si="105"/>
        <v>0</v>
      </c>
      <c r="S131">
        <f t="shared" si="105"/>
        <v>0</v>
      </c>
      <c r="T131">
        <f t="shared" si="105"/>
        <v>0</v>
      </c>
      <c r="U131">
        <f t="shared" si="105"/>
        <v>0</v>
      </c>
      <c r="V131">
        <f t="shared" si="105"/>
        <v>0</v>
      </c>
      <c r="W131">
        <f t="shared" si="105"/>
        <v>0</v>
      </c>
      <c r="X131">
        <f t="shared" si="105"/>
        <v>0</v>
      </c>
      <c r="Y131">
        <f t="shared" si="105"/>
        <v>0</v>
      </c>
      <c r="Z131">
        <f t="shared" si="105"/>
        <v>0</v>
      </c>
      <c r="AA131">
        <f t="shared" si="105"/>
        <v>0</v>
      </c>
      <c r="AB131">
        <f t="shared" si="105"/>
        <v>0</v>
      </c>
      <c r="AC131">
        <f t="shared" si="106"/>
        <v>0</v>
      </c>
      <c r="AD131">
        <f t="shared" si="106"/>
        <v>0</v>
      </c>
      <c r="AE131">
        <f t="shared" si="106"/>
        <v>0</v>
      </c>
      <c r="AF131">
        <f t="shared" si="106"/>
        <v>0</v>
      </c>
      <c r="AG131">
        <f t="shared" si="106"/>
        <v>0</v>
      </c>
      <c r="AH131">
        <f t="shared" si="106"/>
        <v>0</v>
      </c>
      <c r="AI131">
        <f t="shared" si="106"/>
        <v>0</v>
      </c>
      <c r="AJ131">
        <f t="shared" si="106"/>
        <v>0</v>
      </c>
      <c r="AK131">
        <f t="shared" si="106"/>
        <v>0</v>
      </c>
      <c r="AL131">
        <f t="shared" si="106"/>
        <v>0</v>
      </c>
      <c r="AM131">
        <f t="shared" si="106"/>
        <v>2</v>
      </c>
      <c r="AN131">
        <f t="shared" si="106"/>
        <v>2</v>
      </c>
      <c r="AO131">
        <f t="shared" si="106"/>
        <v>2</v>
      </c>
      <c r="AP131">
        <f t="shared" si="106"/>
        <v>2</v>
      </c>
      <c r="AQ131">
        <f t="shared" si="106"/>
        <v>2</v>
      </c>
      <c r="AR131">
        <f t="shared" si="106"/>
        <v>2</v>
      </c>
      <c r="AS131">
        <f t="shared" si="107"/>
        <v>2</v>
      </c>
      <c r="AT131">
        <f t="shared" si="107"/>
        <v>2</v>
      </c>
      <c r="AU131">
        <f t="shared" si="107"/>
        <v>2</v>
      </c>
      <c r="AV131">
        <f t="shared" si="107"/>
        <v>2</v>
      </c>
      <c r="AW131">
        <f t="shared" si="107"/>
        <v>2</v>
      </c>
      <c r="AX131">
        <f t="shared" si="107"/>
        <v>2</v>
      </c>
      <c r="BB131" s="28">
        <f t="shared" si="77"/>
        <v>2</v>
      </c>
      <c r="BC131" s="28">
        <f t="shared" si="78"/>
        <v>2</v>
      </c>
      <c r="BD131" s="28">
        <f t="shared" si="79"/>
        <v>0</v>
      </c>
      <c r="BE131" s="28">
        <f t="shared" si="80"/>
        <v>0</v>
      </c>
      <c r="BF131" s="28">
        <f t="shared" si="81"/>
        <v>0</v>
      </c>
      <c r="BG131" s="28">
        <f t="shared" si="82"/>
        <v>0</v>
      </c>
      <c r="BH131" s="28">
        <f t="shared" si="83"/>
        <v>0</v>
      </c>
      <c r="BI131" s="28">
        <f t="shared" si="84"/>
        <v>0</v>
      </c>
      <c r="BJ131" s="28">
        <f t="shared" si="85"/>
        <v>0</v>
      </c>
      <c r="BK131" s="28">
        <f t="shared" si="86"/>
        <v>0</v>
      </c>
      <c r="BL131" s="28">
        <f t="shared" ref="BL131:BL194" si="116">BN131+BP131+BR131+BT131+BV131</f>
        <v>0</v>
      </c>
      <c r="BM131" s="28">
        <f t="shared" ref="BM131:BM194" si="117">BO131+BQ131+BS131+BU131+BW131</f>
        <v>0</v>
      </c>
      <c r="BN131">
        <f t="shared" si="108"/>
        <v>0</v>
      </c>
      <c r="BO131">
        <f t="shared" si="108"/>
        <v>0</v>
      </c>
      <c r="BP131">
        <f t="shared" si="108"/>
        <v>0</v>
      </c>
      <c r="BQ131">
        <f t="shared" si="109"/>
        <v>0</v>
      </c>
      <c r="BR131">
        <f t="shared" si="110"/>
        <v>0</v>
      </c>
      <c r="BS131">
        <f t="shared" si="111"/>
        <v>0</v>
      </c>
      <c r="BT131">
        <f t="shared" si="112"/>
        <v>0</v>
      </c>
      <c r="BU131">
        <f t="shared" si="113"/>
        <v>0</v>
      </c>
      <c r="BV131">
        <f t="shared" ref="BV131:BV194" si="118">IF(AND($D131&gt;0,$G131=BV$1),$F131,0)</f>
        <v>0</v>
      </c>
      <c r="BW131">
        <f t="shared" ref="BW131:BW194" si="119">IF(AND($D131&gt;0,$G131=BW$1),$D131,0)</f>
        <v>0</v>
      </c>
      <c r="BX131">
        <f t="shared" si="114"/>
        <v>0</v>
      </c>
      <c r="BY131">
        <f t="shared" si="115"/>
        <v>0</v>
      </c>
      <c r="BZ131">
        <f t="shared" ref="BZ131:BZ194" si="120">IF(AND($D131&gt;0,$G131=BZ$1),$F131,0)</f>
        <v>0</v>
      </c>
      <c r="CA131">
        <f t="shared" ref="CA131:CA194" si="121">IF(AND($D131&gt;0,$G131=CA$1),$D131,0)</f>
        <v>0</v>
      </c>
      <c r="CB131">
        <f t="shared" ref="CB131:CB194" si="122">IF(AND($D131&gt;0,$G131=CB$1),$F131,0)</f>
        <v>0</v>
      </c>
      <c r="CC131">
        <f t="shared" ref="CC131:CC194" si="123">IF(AND($D131&gt;0,$G131=CC$1),$D131,0)</f>
        <v>0</v>
      </c>
      <c r="CD131">
        <f t="shared" ref="CD131:CD194" si="124">IF(AND($D131&gt;0,$G131=CD$1),$F131,0)</f>
        <v>0</v>
      </c>
      <c r="CE131">
        <f t="shared" ref="CE131:CE194" si="125">IF(AND($D131&gt;0,$G131=CE$1),$D131,0)</f>
        <v>0</v>
      </c>
    </row>
    <row r="132" spans="1:83" x14ac:dyDescent="0.35">
      <c r="A132">
        <f>Database!A132</f>
        <v>131</v>
      </c>
      <c r="B132" s="20">
        <f>Database!E132</f>
        <v>45854</v>
      </c>
      <c r="C132">
        <f>IF(Database!G132="cansl",0,Database!K132)</f>
        <v>1</v>
      </c>
      <c r="D132">
        <f>Database!D132-Database!C132</f>
        <v>5</v>
      </c>
      <c r="F132">
        <f>Database!L132</f>
        <v>1</v>
      </c>
      <c r="G132" t="str">
        <f>Database!F132</f>
        <v>DK</v>
      </c>
      <c r="K132">
        <f t="shared" si="92"/>
        <v>0</v>
      </c>
      <c r="L132">
        <f t="shared" si="93"/>
        <v>0</v>
      </c>
      <c r="M132">
        <f t="shared" si="105"/>
        <v>0</v>
      </c>
      <c r="N132">
        <f t="shared" si="105"/>
        <v>0</v>
      </c>
      <c r="O132">
        <f t="shared" si="105"/>
        <v>0</v>
      </c>
      <c r="P132">
        <f t="shared" si="105"/>
        <v>0</v>
      </c>
      <c r="Q132">
        <f t="shared" si="105"/>
        <v>0</v>
      </c>
      <c r="R132">
        <f t="shared" si="105"/>
        <v>0</v>
      </c>
      <c r="S132">
        <f t="shared" si="105"/>
        <v>0</v>
      </c>
      <c r="T132">
        <f t="shared" si="105"/>
        <v>0</v>
      </c>
      <c r="U132">
        <f t="shared" si="105"/>
        <v>0</v>
      </c>
      <c r="V132">
        <f t="shared" si="105"/>
        <v>0</v>
      </c>
      <c r="W132">
        <f t="shared" si="105"/>
        <v>0</v>
      </c>
      <c r="X132">
        <f t="shared" si="105"/>
        <v>0</v>
      </c>
      <c r="Y132">
        <f t="shared" si="105"/>
        <v>0</v>
      </c>
      <c r="Z132">
        <f t="shared" si="105"/>
        <v>0</v>
      </c>
      <c r="AA132">
        <f t="shared" si="105"/>
        <v>0</v>
      </c>
      <c r="AB132">
        <f t="shared" si="105"/>
        <v>0</v>
      </c>
      <c r="AC132">
        <f t="shared" si="106"/>
        <v>0</v>
      </c>
      <c r="AD132">
        <f t="shared" si="106"/>
        <v>0</v>
      </c>
      <c r="AE132">
        <f t="shared" si="106"/>
        <v>0</v>
      </c>
      <c r="AF132">
        <f t="shared" si="106"/>
        <v>0</v>
      </c>
      <c r="AG132">
        <f t="shared" si="106"/>
        <v>0</v>
      </c>
      <c r="AH132">
        <f t="shared" si="106"/>
        <v>0</v>
      </c>
      <c r="AI132">
        <f t="shared" si="106"/>
        <v>0</v>
      </c>
      <c r="AJ132">
        <f t="shared" si="106"/>
        <v>0</v>
      </c>
      <c r="AK132">
        <f t="shared" si="106"/>
        <v>0</v>
      </c>
      <c r="AL132">
        <f t="shared" si="106"/>
        <v>0</v>
      </c>
      <c r="AM132">
        <f t="shared" si="106"/>
        <v>0</v>
      </c>
      <c r="AN132">
        <f t="shared" si="106"/>
        <v>5</v>
      </c>
      <c r="AO132">
        <f t="shared" si="106"/>
        <v>5</v>
      </c>
      <c r="AP132">
        <f t="shared" si="106"/>
        <v>5</v>
      </c>
      <c r="AQ132">
        <f t="shared" si="106"/>
        <v>5</v>
      </c>
      <c r="AR132">
        <f t="shared" si="106"/>
        <v>5</v>
      </c>
      <c r="AS132">
        <f t="shared" si="107"/>
        <v>5</v>
      </c>
      <c r="AT132">
        <f t="shared" si="107"/>
        <v>5</v>
      </c>
      <c r="AU132">
        <f t="shared" si="107"/>
        <v>5</v>
      </c>
      <c r="AV132">
        <f t="shared" si="107"/>
        <v>5</v>
      </c>
      <c r="AW132">
        <f t="shared" si="107"/>
        <v>5</v>
      </c>
      <c r="AX132">
        <f t="shared" si="107"/>
        <v>5</v>
      </c>
      <c r="BB132" s="28">
        <f t="shared" ref="BB132:BB195" si="126">IF(AND($D132&gt;0,$G132=BB$1),$F132,0)</f>
        <v>1</v>
      </c>
      <c r="BC132" s="28">
        <f t="shared" ref="BC132:BC195" si="127">IF(AND($D132&gt;0,$G132=BC$1),$D132,0)</f>
        <v>5</v>
      </c>
      <c r="BD132" s="28">
        <f t="shared" ref="BD132:BD195" si="128">IF(AND($D132&gt;0,$G132=BD$1),$F132,0)</f>
        <v>0</v>
      </c>
      <c r="BE132" s="28">
        <f t="shared" ref="BE132:BE195" si="129">IF(AND($D132&gt;0,$G132=BE$1),$D132,0)</f>
        <v>0</v>
      </c>
      <c r="BF132" s="28">
        <f t="shared" ref="BF132:BF195" si="130">IF(AND($D132&gt;0,$G132=BF$1),$F132,0)</f>
        <v>0</v>
      </c>
      <c r="BG132" s="28">
        <f t="shared" ref="BG132:BG195" si="131">IF(AND($D132&gt;0,$G132=BG$1),$D132,0)</f>
        <v>0</v>
      </c>
      <c r="BH132" s="28">
        <f t="shared" ref="BH132:BH195" si="132">IF(AND($D132&gt;0,$G132=BH$1),$F132,0)</f>
        <v>0</v>
      </c>
      <c r="BI132" s="28">
        <f t="shared" ref="BI132:BI195" si="133">IF(AND($D132&gt;0,$G132=BI$1),$D132,0)</f>
        <v>0</v>
      </c>
      <c r="BJ132" s="28">
        <f t="shared" ref="BJ132:BJ195" si="134">IF(AND($D132&gt;0,$G132=BJ$1),$F132,0)</f>
        <v>0</v>
      </c>
      <c r="BK132" s="28">
        <f t="shared" ref="BK132:BK195" si="135">IF(AND($D132&gt;0,$G132=BK$1),$D132,0)</f>
        <v>0</v>
      </c>
      <c r="BL132" s="28">
        <f t="shared" si="116"/>
        <v>0</v>
      </c>
      <c r="BM132" s="28">
        <f t="shared" si="117"/>
        <v>0</v>
      </c>
      <c r="BN132">
        <f t="shared" si="108"/>
        <v>0</v>
      </c>
      <c r="BO132">
        <f t="shared" si="108"/>
        <v>0</v>
      </c>
      <c r="BP132">
        <f t="shared" si="108"/>
        <v>0</v>
      </c>
      <c r="BQ132">
        <f t="shared" si="109"/>
        <v>0</v>
      </c>
      <c r="BR132">
        <f t="shared" si="110"/>
        <v>0</v>
      </c>
      <c r="BS132">
        <f t="shared" si="111"/>
        <v>0</v>
      </c>
      <c r="BT132">
        <f t="shared" si="112"/>
        <v>0</v>
      </c>
      <c r="BU132">
        <f t="shared" si="113"/>
        <v>0</v>
      </c>
      <c r="BV132">
        <f t="shared" si="118"/>
        <v>0</v>
      </c>
      <c r="BW132">
        <f t="shared" si="119"/>
        <v>0</v>
      </c>
      <c r="BX132">
        <f t="shared" si="114"/>
        <v>0</v>
      </c>
      <c r="BY132">
        <f t="shared" si="115"/>
        <v>0</v>
      </c>
      <c r="BZ132">
        <f t="shared" si="120"/>
        <v>0</v>
      </c>
      <c r="CA132">
        <f t="shared" si="121"/>
        <v>0</v>
      </c>
      <c r="CB132">
        <f t="shared" si="122"/>
        <v>0</v>
      </c>
      <c r="CC132">
        <f t="shared" si="123"/>
        <v>0</v>
      </c>
      <c r="CD132">
        <f t="shared" si="124"/>
        <v>0</v>
      </c>
      <c r="CE132">
        <f t="shared" si="125"/>
        <v>0</v>
      </c>
    </row>
    <row r="133" spans="1:83" x14ac:dyDescent="0.35">
      <c r="A133">
        <f>Database!A133</f>
        <v>132</v>
      </c>
      <c r="B133" s="20">
        <f>Database!E133</f>
        <v>45856</v>
      </c>
      <c r="C133">
        <f>IF(Database!G133="cansl",0,Database!K133)</f>
        <v>0</v>
      </c>
      <c r="D133">
        <f>Database!D133-Database!C133</f>
        <v>3</v>
      </c>
      <c r="F133">
        <f>Database!L133</f>
        <v>0</v>
      </c>
      <c r="G133" t="str">
        <f>Database!F133</f>
        <v>DK</v>
      </c>
      <c r="K133">
        <f t="shared" si="92"/>
        <v>0</v>
      </c>
      <c r="L133">
        <f t="shared" si="93"/>
        <v>0</v>
      </c>
      <c r="M133">
        <f t="shared" si="105"/>
        <v>0</v>
      </c>
      <c r="N133">
        <f t="shared" si="105"/>
        <v>0</v>
      </c>
      <c r="O133">
        <f t="shared" si="105"/>
        <v>0</v>
      </c>
      <c r="P133">
        <f t="shared" si="105"/>
        <v>0</v>
      </c>
      <c r="Q133">
        <f t="shared" si="105"/>
        <v>0</v>
      </c>
      <c r="R133">
        <f t="shared" si="105"/>
        <v>0</v>
      </c>
      <c r="S133">
        <f t="shared" si="105"/>
        <v>0</v>
      </c>
      <c r="T133">
        <f t="shared" si="105"/>
        <v>0</v>
      </c>
      <c r="U133">
        <f t="shared" si="105"/>
        <v>0</v>
      </c>
      <c r="V133">
        <f t="shared" si="105"/>
        <v>0</v>
      </c>
      <c r="W133">
        <f t="shared" si="105"/>
        <v>0</v>
      </c>
      <c r="X133">
        <f t="shared" si="105"/>
        <v>0</v>
      </c>
      <c r="Y133">
        <f t="shared" si="105"/>
        <v>0</v>
      </c>
      <c r="Z133">
        <f t="shared" si="105"/>
        <v>0</v>
      </c>
      <c r="AA133">
        <f t="shared" si="105"/>
        <v>0</v>
      </c>
      <c r="AB133">
        <f t="shared" si="105"/>
        <v>0</v>
      </c>
      <c r="AC133">
        <f t="shared" si="106"/>
        <v>0</v>
      </c>
      <c r="AD133">
        <f t="shared" si="106"/>
        <v>0</v>
      </c>
      <c r="AE133">
        <f t="shared" si="106"/>
        <v>0</v>
      </c>
      <c r="AF133">
        <f t="shared" si="106"/>
        <v>0</v>
      </c>
      <c r="AG133">
        <f t="shared" si="106"/>
        <v>0</v>
      </c>
      <c r="AH133">
        <f t="shared" si="106"/>
        <v>0</v>
      </c>
      <c r="AI133">
        <f t="shared" si="106"/>
        <v>0</v>
      </c>
      <c r="AJ133">
        <f t="shared" si="106"/>
        <v>0</v>
      </c>
      <c r="AK133">
        <f t="shared" si="106"/>
        <v>0</v>
      </c>
      <c r="AL133">
        <f t="shared" si="106"/>
        <v>0</v>
      </c>
      <c r="AM133">
        <f t="shared" si="106"/>
        <v>0</v>
      </c>
      <c r="AN133">
        <f t="shared" si="106"/>
        <v>0</v>
      </c>
      <c r="AO133">
        <f t="shared" si="106"/>
        <v>0</v>
      </c>
      <c r="AP133">
        <f t="shared" si="106"/>
        <v>0</v>
      </c>
      <c r="AQ133">
        <f t="shared" si="106"/>
        <v>0</v>
      </c>
      <c r="AR133">
        <f t="shared" si="106"/>
        <v>0</v>
      </c>
      <c r="AS133">
        <f t="shared" si="107"/>
        <v>0</v>
      </c>
      <c r="AT133">
        <f t="shared" si="107"/>
        <v>0</v>
      </c>
      <c r="AU133">
        <f t="shared" si="107"/>
        <v>0</v>
      </c>
      <c r="AV133">
        <f t="shared" si="107"/>
        <v>0</v>
      </c>
      <c r="AW133">
        <f t="shared" si="107"/>
        <v>0</v>
      </c>
      <c r="AX133">
        <f t="shared" si="107"/>
        <v>0</v>
      </c>
      <c r="BB133" s="28">
        <f t="shared" si="126"/>
        <v>0</v>
      </c>
      <c r="BC133" s="28">
        <f t="shared" si="127"/>
        <v>3</v>
      </c>
      <c r="BD133" s="28">
        <f t="shared" si="128"/>
        <v>0</v>
      </c>
      <c r="BE133" s="28">
        <f t="shared" si="129"/>
        <v>0</v>
      </c>
      <c r="BF133" s="28">
        <f t="shared" si="130"/>
        <v>0</v>
      </c>
      <c r="BG133" s="28">
        <f t="shared" si="131"/>
        <v>0</v>
      </c>
      <c r="BH133" s="28">
        <f t="shared" si="132"/>
        <v>0</v>
      </c>
      <c r="BI133" s="28">
        <f t="shared" si="133"/>
        <v>0</v>
      </c>
      <c r="BJ133" s="28">
        <f t="shared" si="134"/>
        <v>0</v>
      </c>
      <c r="BK133" s="28">
        <f t="shared" si="135"/>
        <v>0</v>
      </c>
      <c r="BL133" s="28">
        <f t="shared" si="116"/>
        <v>0</v>
      </c>
      <c r="BM133" s="28">
        <f t="shared" si="117"/>
        <v>0</v>
      </c>
      <c r="BN133">
        <f t="shared" si="108"/>
        <v>0</v>
      </c>
      <c r="BO133">
        <f t="shared" si="108"/>
        <v>0</v>
      </c>
      <c r="BP133">
        <f t="shared" si="108"/>
        <v>0</v>
      </c>
      <c r="BQ133">
        <f t="shared" si="109"/>
        <v>0</v>
      </c>
      <c r="BR133">
        <f t="shared" si="110"/>
        <v>0</v>
      </c>
      <c r="BS133">
        <f t="shared" si="111"/>
        <v>0</v>
      </c>
      <c r="BT133">
        <f t="shared" si="112"/>
        <v>0</v>
      </c>
      <c r="BU133">
        <f t="shared" si="113"/>
        <v>0</v>
      </c>
      <c r="BV133">
        <f t="shared" si="118"/>
        <v>0</v>
      </c>
      <c r="BW133">
        <f t="shared" si="119"/>
        <v>0</v>
      </c>
      <c r="BX133">
        <f t="shared" si="114"/>
        <v>0</v>
      </c>
      <c r="BY133">
        <f t="shared" si="115"/>
        <v>0</v>
      </c>
      <c r="BZ133">
        <f t="shared" si="120"/>
        <v>0</v>
      </c>
      <c r="CA133">
        <f t="shared" si="121"/>
        <v>0</v>
      </c>
      <c r="CB133">
        <f t="shared" si="122"/>
        <v>0</v>
      </c>
      <c r="CC133">
        <f t="shared" si="123"/>
        <v>0</v>
      </c>
      <c r="CD133">
        <f t="shared" si="124"/>
        <v>0</v>
      </c>
      <c r="CE133">
        <f t="shared" si="125"/>
        <v>0</v>
      </c>
    </row>
    <row r="134" spans="1:83" x14ac:dyDescent="0.35">
      <c r="A134">
        <f>Database!A134</f>
        <v>133</v>
      </c>
      <c r="B134" s="20">
        <f>Database!E134</f>
        <v>45857</v>
      </c>
      <c r="C134">
        <f>IF(Database!G134="cansl",0,Database!K134)</f>
        <v>1</v>
      </c>
      <c r="D134">
        <f>Database!D134-Database!C134</f>
        <v>4</v>
      </c>
      <c r="F134">
        <f>Database!L134</f>
        <v>2</v>
      </c>
      <c r="G134" t="str">
        <f>Database!F134</f>
        <v>S</v>
      </c>
      <c r="K134">
        <f t="shared" si="92"/>
        <v>0</v>
      </c>
      <c r="L134">
        <f t="shared" si="93"/>
        <v>0</v>
      </c>
      <c r="M134">
        <f t="shared" si="105"/>
        <v>0</v>
      </c>
      <c r="N134">
        <f t="shared" si="105"/>
        <v>0</v>
      </c>
      <c r="O134">
        <f t="shared" si="105"/>
        <v>0</v>
      </c>
      <c r="P134">
        <f t="shared" si="105"/>
        <v>0</v>
      </c>
      <c r="Q134">
        <f t="shared" si="105"/>
        <v>0</v>
      </c>
      <c r="R134">
        <f t="shared" si="105"/>
        <v>0</v>
      </c>
      <c r="S134">
        <f t="shared" si="105"/>
        <v>0</v>
      </c>
      <c r="T134">
        <f t="shared" si="105"/>
        <v>0</v>
      </c>
      <c r="U134">
        <f t="shared" si="105"/>
        <v>0</v>
      </c>
      <c r="V134">
        <f t="shared" si="105"/>
        <v>0</v>
      </c>
      <c r="W134">
        <f t="shared" si="105"/>
        <v>0</v>
      </c>
      <c r="X134">
        <f t="shared" si="105"/>
        <v>0</v>
      </c>
      <c r="Y134">
        <f t="shared" si="105"/>
        <v>0</v>
      </c>
      <c r="Z134">
        <f t="shared" si="105"/>
        <v>0</v>
      </c>
      <c r="AA134">
        <f t="shared" si="105"/>
        <v>0</v>
      </c>
      <c r="AB134">
        <f t="shared" si="105"/>
        <v>0</v>
      </c>
      <c r="AC134">
        <f t="shared" si="106"/>
        <v>0</v>
      </c>
      <c r="AD134">
        <f t="shared" si="106"/>
        <v>0</v>
      </c>
      <c r="AE134">
        <f t="shared" si="106"/>
        <v>0</v>
      </c>
      <c r="AF134">
        <f t="shared" si="106"/>
        <v>0</v>
      </c>
      <c r="AG134">
        <f t="shared" si="106"/>
        <v>0</v>
      </c>
      <c r="AH134">
        <f t="shared" si="106"/>
        <v>0</v>
      </c>
      <c r="AI134">
        <f t="shared" si="106"/>
        <v>0</v>
      </c>
      <c r="AJ134">
        <f t="shared" si="106"/>
        <v>0</v>
      </c>
      <c r="AK134">
        <f t="shared" si="106"/>
        <v>0</v>
      </c>
      <c r="AL134">
        <f t="shared" si="106"/>
        <v>0</v>
      </c>
      <c r="AM134">
        <f t="shared" si="106"/>
        <v>0</v>
      </c>
      <c r="AN134">
        <f t="shared" si="106"/>
        <v>4</v>
      </c>
      <c r="AO134">
        <f t="shared" si="106"/>
        <v>4</v>
      </c>
      <c r="AP134">
        <f t="shared" si="106"/>
        <v>4</v>
      </c>
      <c r="AQ134">
        <f t="shared" si="106"/>
        <v>4</v>
      </c>
      <c r="AR134">
        <f t="shared" si="106"/>
        <v>4</v>
      </c>
      <c r="AS134">
        <f t="shared" si="107"/>
        <v>4</v>
      </c>
      <c r="AT134">
        <f t="shared" si="107"/>
        <v>4</v>
      </c>
      <c r="AU134">
        <f t="shared" si="107"/>
        <v>4</v>
      </c>
      <c r="AV134">
        <f t="shared" si="107"/>
        <v>4</v>
      </c>
      <c r="AW134">
        <f t="shared" si="107"/>
        <v>4</v>
      </c>
      <c r="AX134">
        <f t="shared" si="107"/>
        <v>4</v>
      </c>
      <c r="BB134" s="28">
        <f t="shared" si="126"/>
        <v>0</v>
      </c>
      <c r="BC134" s="28">
        <f t="shared" si="127"/>
        <v>0</v>
      </c>
      <c r="BD134" s="28">
        <f t="shared" si="128"/>
        <v>2</v>
      </c>
      <c r="BE134" s="28">
        <f t="shared" si="129"/>
        <v>4</v>
      </c>
      <c r="BF134" s="28">
        <f t="shared" si="130"/>
        <v>0</v>
      </c>
      <c r="BG134" s="28">
        <f t="shared" si="131"/>
        <v>0</v>
      </c>
      <c r="BH134" s="28">
        <f t="shared" si="132"/>
        <v>0</v>
      </c>
      <c r="BI134" s="28">
        <f t="shared" si="133"/>
        <v>0</v>
      </c>
      <c r="BJ134" s="28">
        <f t="shared" si="134"/>
        <v>0</v>
      </c>
      <c r="BK134" s="28">
        <f t="shared" si="135"/>
        <v>0</v>
      </c>
      <c r="BL134" s="28">
        <f t="shared" si="116"/>
        <v>0</v>
      </c>
      <c r="BM134" s="28">
        <f t="shared" si="117"/>
        <v>0</v>
      </c>
      <c r="BN134">
        <f t="shared" si="108"/>
        <v>0</v>
      </c>
      <c r="BO134">
        <f t="shared" si="108"/>
        <v>0</v>
      </c>
      <c r="BP134">
        <f t="shared" si="108"/>
        <v>0</v>
      </c>
      <c r="BQ134">
        <f t="shared" si="109"/>
        <v>0</v>
      </c>
      <c r="BR134">
        <f t="shared" si="110"/>
        <v>0</v>
      </c>
      <c r="BS134">
        <f t="shared" si="111"/>
        <v>0</v>
      </c>
      <c r="BT134">
        <f t="shared" si="112"/>
        <v>0</v>
      </c>
      <c r="BU134">
        <f t="shared" si="113"/>
        <v>0</v>
      </c>
      <c r="BV134">
        <f t="shared" si="118"/>
        <v>0</v>
      </c>
      <c r="BW134">
        <f t="shared" si="119"/>
        <v>0</v>
      </c>
      <c r="BX134">
        <f t="shared" si="114"/>
        <v>0</v>
      </c>
      <c r="BY134">
        <f t="shared" si="115"/>
        <v>0</v>
      </c>
      <c r="BZ134">
        <f t="shared" si="120"/>
        <v>0</v>
      </c>
      <c r="CA134">
        <f t="shared" si="121"/>
        <v>0</v>
      </c>
      <c r="CB134">
        <f t="shared" si="122"/>
        <v>0</v>
      </c>
      <c r="CC134">
        <f t="shared" si="123"/>
        <v>0</v>
      </c>
      <c r="CD134">
        <f t="shared" si="124"/>
        <v>0</v>
      </c>
      <c r="CE134">
        <f t="shared" si="125"/>
        <v>0</v>
      </c>
    </row>
    <row r="135" spans="1:83" x14ac:dyDescent="0.35">
      <c r="A135">
        <f>Database!A135</f>
        <v>134</v>
      </c>
      <c r="B135" s="20">
        <f>Database!E135</f>
        <v>45859</v>
      </c>
      <c r="C135">
        <f>IF(Database!G135="cansl",0,Database!K135)</f>
        <v>1</v>
      </c>
      <c r="D135">
        <f>Database!D135-Database!C135</f>
        <v>2</v>
      </c>
      <c r="F135">
        <f>Database!L135</f>
        <v>2</v>
      </c>
      <c r="G135" t="str">
        <f>Database!F135</f>
        <v>Dk</v>
      </c>
      <c r="K135">
        <f t="shared" si="92"/>
        <v>0</v>
      </c>
      <c r="L135">
        <f t="shared" si="93"/>
        <v>0</v>
      </c>
      <c r="M135">
        <f t="shared" ref="M135:AB150" si="136">IF($B135&lt;M$1,$C135*$D135,0)</f>
        <v>0</v>
      </c>
      <c r="N135">
        <f t="shared" si="136"/>
        <v>0</v>
      </c>
      <c r="O135">
        <f t="shared" si="136"/>
        <v>0</v>
      </c>
      <c r="P135">
        <f t="shared" si="136"/>
        <v>0</v>
      </c>
      <c r="Q135">
        <f t="shared" si="136"/>
        <v>0</v>
      </c>
      <c r="R135">
        <f t="shared" si="136"/>
        <v>0</v>
      </c>
      <c r="S135">
        <f t="shared" si="136"/>
        <v>0</v>
      </c>
      <c r="T135">
        <f t="shared" si="136"/>
        <v>0</v>
      </c>
      <c r="U135">
        <f t="shared" si="136"/>
        <v>0</v>
      </c>
      <c r="V135">
        <f t="shared" si="136"/>
        <v>0</v>
      </c>
      <c r="W135">
        <f t="shared" si="136"/>
        <v>0</v>
      </c>
      <c r="X135">
        <f t="shared" si="136"/>
        <v>0</v>
      </c>
      <c r="Y135">
        <f t="shared" si="136"/>
        <v>0</v>
      </c>
      <c r="Z135">
        <f t="shared" si="136"/>
        <v>0</v>
      </c>
      <c r="AA135">
        <f t="shared" si="136"/>
        <v>0</v>
      </c>
      <c r="AB135">
        <f t="shared" si="136"/>
        <v>0</v>
      </c>
      <c r="AC135">
        <f t="shared" si="106"/>
        <v>0</v>
      </c>
      <c r="AD135">
        <f t="shared" si="106"/>
        <v>0</v>
      </c>
      <c r="AE135">
        <f t="shared" si="106"/>
        <v>0</v>
      </c>
      <c r="AF135">
        <f t="shared" si="106"/>
        <v>0</v>
      </c>
      <c r="AG135">
        <f t="shared" si="106"/>
        <v>0</v>
      </c>
      <c r="AH135">
        <f t="shared" si="106"/>
        <v>0</v>
      </c>
      <c r="AI135">
        <f t="shared" si="106"/>
        <v>0</v>
      </c>
      <c r="AJ135">
        <f t="shared" si="106"/>
        <v>0</v>
      </c>
      <c r="AK135">
        <f t="shared" si="106"/>
        <v>0</v>
      </c>
      <c r="AL135">
        <f t="shared" si="106"/>
        <v>0</v>
      </c>
      <c r="AM135">
        <f t="shared" si="106"/>
        <v>0</v>
      </c>
      <c r="AN135">
        <f t="shared" si="106"/>
        <v>0</v>
      </c>
      <c r="AO135">
        <f t="shared" si="106"/>
        <v>2</v>
      </c>
      <c r="AP135">
        <f t="shared" si="106"/>
        <v>2</v>
      </c>
      <c r="AQ135">
        <f t="shared" si="106"/>
        <v>2</v>
      </c>
      <c r="AR135">
        <f t="shared" si="106"/>
        <v>2</v>
      </c>
      <c r="AS135">
        <f t="shared" si="107"/>
        <v>2</v>
      </c>
      <c r="AT135">
        <f t="shared" si="107"/>
        <v>2</v>
      </c>
      <c r="AU135">
        <f t="shared" si="107"/>
        <v>2</v>
      </c>
      <c r="AV135">
        <f t="shared" si="107"/>
        <v>2</v>
      </c>
      <c r="AW135">
        <f t="shared" si="107"/>
        <v>2</v>
      </c>
      <c r="AX135">
        <f t="shared" si="107"/>
        <v>2</v>
      </c>
      <c r="BB135" s="28">
        <f t="shared" si="126"/>
        <v>2</v>
      </c>
      <c r="BC135" s="28">
        <f t="shared" si="127"/>
        <v>2</v>
      </c>
      <c r="BD135" s="28">
        <f t="shared" si="128"/>
        <v>0</v>
      </c>
      <c r="BE135" s="28">
        <f t="shared" si="129"/>
        <v>0</v>
      </c>
      <c r="BF135" s="28">
        <f t="shared" si="130"/>
        <v>0</v>
      </c>
      <c r="BG135" s="28">
        <f t="shared" si="131"/>
        <v>0</v>
      </c>
      <c r="BH135" s="28">
        <f t="shared" si="132"/>
        <v>0</v>
      </c>
      <c r="BI135" s="28">
        <f t="shared" si="133"/>
        <v>0</v>
      </c>
      <c r="BJ135" s="28">
        <f t="shared" si="134"/>
        <v>0</v>
      </c>
      <c r="BK135" s="28">
        <f t="shared" si="135"/>
        <v>0</v>
      </c>
      <c r="BL135" s="28">
        <f t="shared" si="116"/>
        <v>0</v>
      </c>
      <c r="BM135" s="28">
        <f t="shared" si="117"/>
        <v>0</v>
      </c>
      <c r="BN135">
        <f t="shared" si="108"/>
        <v>0</v>
      </c>
      <c r="BO135">
        <f t="shared" si="108"/>
        <v>0</v>
      </c>
      <c r="BP135">
        <f t="shared" si="108"/>
        <v>0</v>
      </c>
      <c r="BQ135">
        <f t="shared" si="109"/>
        <v>0</v>
      </c>
      <c r="BR135">
        <f t="shared" si="110"/>
        <v>0</v>
      </c>
      <c r="BS135">
        <f t="shared" si="111"/>
        <v>0</v>
      </c>
      <c r="BT135">
        <f t="shared" si="112"/>
        <v>0</v>
      </c>
      <c r="BU135">
        <f t="shared" si="113"/>
        <v>0</v>
      </c>
      <c r="BV135">
        <f t="shared" si="118"/>
        <v>0</v>
      </c>
      <c r="BW135">
        <f t="shared" si="119"/>
        <v>0</v>
      </c>
      <c r="BX135">
        <f t="shared" si="114"/>
        <v>0</v>
      </c>
      <c r="BY135">
        <f t="shared" si="115"/>
        <v>0</v>
      </c>
      <c r="BZ135">
        <f t="shared" si="120"/>
        <v>0</v>
      </c>
      <c r="CA135">
        <f t="shared" si="121"/>
        <v>0</v>
      </c>
      <c r="CB135">
        <f t="shared" si="122"/>
        <v>0</v>
      </c>
      <c r="CC135">
        <f t="shared" si="123"/>
        <v>0</v>
      </c>
      <c r="CD135">
        <f t="shared" si="124"/>
        <v>0</v>
      </c>
      <c r="CE135">
        <f t="shared" si="125"/>
        <v>0</v>
      </c>
    </row>
    <row r="136" spans="1:83" x14ac:dyDescent="0.35">
      <c r="A136">
        <f>Database!A136</f>
        <v>135</v>
      </c>
      <c r="B136" s="20">
        <f>Database!E136</f>
        <v>45860</v>
      </c>
      <c r="C136">
        <f>IF(Database!G136="cansl",0,Database!K136)</f>
        <v>1</v>
      </c>
      <c r="D136">
        <f>Database!D136-Database!C136</f>
        <v>2</v>
      </c>
      <c r="F136">
        <f>Database!L136</f>
        <v>2</v>
      </c>
      <c r="G136" t="str">
        <f>Database!F136</f>
        <v>DK</v>
      </c>
      <c r="K136">
        <f t="shared" si="92"/>
        <v>0</v>
      </c>
      <c r="L136">
        <f t="shared" si="93"/>
        <v>0</v>
      </c>
      <c r="M136">
        <f t="shared" si="136"/>
        <v>0</v>
      </c>
      <c r="N136">
        <f t="shared" si="136"/>
        <v>0</v>
      </c>
      <c r="O136">
        <f t="shared" si="136"/>
        <v>0</v>
      </c>
      <c r="P136">
        <f t="shared" si="136"/>
        <v>0</v>
      </c>
      <c r="Q136">
        <f t="shared" si="136"/>
        <v>0</v>
      </c>
      <c r="R136">
        <f t="shared" si="136"/>
        <v>0</v>
      </c>
      <c r="S136">
        <f t="shared" si="136"/>
        <v>0</v>
      </c>
      <c r="T136">
        <f t="shared" si="136"/>
        <v>0</v>
      </c>
      <c r="U136">
        <f t="shared" si="136"/>
        <v>0</v>
      </c>
      <c r="V136">
        <f t="shared" si="136"/>
        <v>0</v>
      </c>
      <c r="W136">
        <f t="shared" si="136"/>
        <v>0</v>
      </c>
      <c r="X136">
        <f t="shared" si="136"/>
        <v>0</v>
      </c>
      <c r="Y136">
        <f t="shared" si="136"/>
        <v>0</v>
      </c>
      <c r="Z136">
        <f t="shared" si="136"/>
        <v>0</v>
      </c>
      <c r="AA136">
        <f t="shared" si="136"/>
        <v>0</v>
      </c>
      <c r="AB136">
        <f t="shared" si="136"/>
        <v>0</v>
      </c>
      <c r="AC136">
        <f t="shared" ref="AC136:AR151" si="137">IF($B136&lt;AC$1,$C136*$D136,0)</f>
        <v>0</v>
      </c>
      <c r="AD136">
        <f t="shared" si="137"/>
        <v>0</v>
      </c>
      <c r="AE136">
        <f t="shared" si="137"/>
        <v>0</v>
      </c>
      <c r="AF136">
        <f t="shared" si="137"/>
        <v>0</v>
      </c>
      <c r="AG136">
        <f t="shared" si="137"/>
        <v>0</v>
      </c>
      <c r="AH136">
        <f t="shared" si="137"/>
        <v>0</v>
      </c>
      <c r="AI136">
        <f t="shared" si="137"/>
        <v>0</v>
      </c>
      <c r="AJ136">
        <f t="shared" si="137"/>
        <v>0</v>
      </c>
      <c r="AK136">
        <f t="shared" si="137"/>
        <v>0</v>
      </c>
      <c r="AL136">
        <f t="shared" si="137"/>
        <v>0</v>
      </c>
      <c r="AM136">
        <f t="shared" si="137"/>
        <v>0</v>
      </c>
      <c r="AN136">
        <f t="shared" si="137"/>
        <v>0</v>
      </c>
      <c r="AO136">
        <f t="shared" si="137"/>
        <v>2</v>
      </c>
      <c r="AP136">
        <f t="shared" si="137"/>
        <v>2</v>
      </c>
      <c r="AQ136">
        <f t="shared" si="137"/>
        <v>2</v>
      </c>
      <c r="AR136">
        <f t="shared" si="137"/>
        <v>2</v>
      </c>
      <c r="AS136">
        <f t="shared" si="107"/>
        <v>2</v>
      </c>
      <c r="AT136">
        <f t="shared" si="107"/>
        <v>2</v>
      </c>
      <c r="AU136">
        <f t="shared" si="107"/>
        <v>2</v>
      </c>
      <c r="AV136">
        <f t="shared" si="107"/>
        <v>2</v>
      </c>
      <c r="AW136">
        <f t="shared" si="107"/>
        <v>2</v>
      </c>
      <c r="AX136">
        <f t="shared" si="107"/>
        <v>2</v>
      </c>
      <c r="BB136" s="28">
        <f t="shared" si="126"/>
        <v>2</v>
      </c>
      <c r="BC136" s="28">
        <f t="shared" si="127"/>
        <v>2</v>
      </c>
      <c r="BD136" s="28">
        <f t="shared" si="128"/>
        <v>0</v>
      </c>
      <c r="BE136" s="28">
        <f t="shared" si="129"/>
        <v>0</v>
      </c>
      <c r="BF136" s="28">
        <f t="shared" si="130"/>
        <v>0</v>
      </c>
      <c r="BG136" s="28">
        <f t="shared" si="131"/>
        <v>0</v>
      </c>
      <c r="BH136" s="28">
        <f t="shared" si="132"/>
        <v>0</v>
      </c>
      <c r="BI136" s="28">
        <f t="shared" si="133"/>
        <v>0</v>
      </c>
      <c r="BJ136" s="28">
        <f t="shared" si="134"/>
        <v>0</v>
      </c>
      <c r="BK136" s="28">
        <f t="shared" si="135"/>
        <v>0</v>
      </c>
      <c r="BL136" s="28">
        <f t="shared" si="116"/>
        <v>0</v>
      </c>
      <c r="BM136" s="28">
        <f t="shared" si="117"/>
        <v>0</v>
      </c>
      <c r="BN136">
        <f t="shared" si="108"/>
        <v>0</v>
      </c>
      <c r="BO136">
        <f t="shared" si="108"/>
        <v>0</v>
      </c>
      <c r="BP136">
        <f t="shared" si="108"/>
        <v>0</v>
      </c>
      <c r="BQ136">
        <f t="shared" si="109"/>
        <v>0</v>
      </c>
      <c r="BR136">
        <f t="shared" si="110"/>
        <v>0</v>
      </c>
      <c r="BS136">
        <f t="shared" si="111"/>
        <v>0</v>
      </c>
      <c r="BT136">
        <f t="shared" si="112"/>
        <v>0</v>
      </c>
      <c r="BU136">
        <f t="shared" si="113"/>
        <v>0</v>
      </c>
      <c r="BV136">
        <f t="shared" si="118"/>
        <v>0</v>
      </c>
      <c r="BW136">
        <f t="shared" si="119"/>
        <v>0</v>
      </c>
      <c r="BX136">
        <f t="shared" si="114"/>
        <v>0</v>
      </c>
      <c r="BY136">
        <f t="shared" si="115"/>
        <v>0</v>
      </c>
      <c r="BZ136">
        <f t="shared" si="120"/>
        <v>0</v>
      </c>
      <c r="CA136">
        <f t="shared" si="121"/>
        <v>0</v>
      </c>
      <c r="CB136">
        <f t="shared" si="122"/>
        <v>0</v>
      </c>
      <c r="CC136">
        <f t="shared" si="123"/>
        <v>0</v>
      </c>
      <c r="CD136">
        <f t="shared" si="124"/>
        <v>0</v>
      </c>
      <c r="CE136">
        <f t="shared" si="125"/>
        <v>0</v>
      </c>
    </row>
    <row r="137" spans="1:83" x14ac:dyDescent="0.35">
      <c r="A137">
        <f>Database!A137</f>
        <v>136</v>
      </c>
      <c r="B137" s="20">
        <f>Database!E137</f>
        <v>45866</v>
      </c>
      <c r="C137">
        <f>IF(Database!G137="cansl",0,Database!K137)</f>
        <v>1</v>
      </c>
      <c r="D137">
        <f>Database!D137-Database!C137</f>
        <v>2</v>
      </c>
      <c r="F137">
        <f>Database!L137</f>
        <v>2</v>
      </c>
      <c r="G137" t="str">
        <f>Database!F137</f>
        <v>S</v>
      </c>
      <c r="K137">
        <f t="shared" si="92"/>
        <v>0</v>
      </c>
      <c r="L137">
        <f t="shared" si="93"/>
        <v>0</v>
      </c>
      <c r="M137">
        <f t="shared" si="136"/>
        <v>0</v>
      </c>
      <c r="N137">
        <f t="shared" si="136"/>
        <v>0</v>
      </c>
      <c r="O137">
        <f t="shared" si="136"/>
        <v>0</v>
      </c>
      <c r="P137">
        <f t="shared" si="136"/>
        <v>0</v>
      </c>
      <c r="Q137">
        <f t="shared" si="136"/>
        <v>0</v>
      </c>
      <c r="R137">
        <f t="shared" si="136"/>
        <v>0</v>
      </c>
      <c r="S137">
        <f t="shared" si="136"/>
        <v>0</v>
      </c>
      <c r="T137">
        <f t="shared" si="136"/>
        <v>0</v>
      </c>
      <c r="U137">
        <f t="shared" si="136"/>
        <v>0</v>
      </c>
      <c r="V137">
        <f t="shared" si="136"/>
        <v>0</v>
      </c>
      <c r="W137">
        <f t="shared" si="136"/>
        <v>0</v>
      </c>
      <c r="X137">
        <f t="shared" si="136"/>
        <v>0</v>
      </c>
      <c r="Y137">
        <f t="shared" si="136"/>
        <v>0</v>
      </c>
      <c r="Z137">
        <f t="shared" si="136"/>
        <v>0</v>
      </c>
      <c r="AA137">
        <f t="shared" si="136"/>
        <v>0</v>
      </c>
      <c r="AB137">
        <f t="shared" si="136"/>
        <v>0</v>
      </c>
      <c r="AC137">
        <f t="shared" si="137"/>
        <v>0</v>
      </c>
      <c r="AD137">
        <f t="shared" si="137"/>
        <v>0</v>
      </c>
      <c r="AE137">
        <f t="shared" si="137"/>
        <v>0</v>
      </c>
      <c r="AF137">
        <f t="shared" si="137"/>
        <v>0</v>
      </c>
      <c r="AG137">
        <f t="shared" si="137"/>
        <v>0</v>
      </c>
      <c r="AH137">
        <f t="shared" si="137"/>
        <v>0</v>
      </c>
      <c r="AI137">
        <f t="shared" si="137"/>
        <v>0</v>
      </c>
      <c r="AJ137">
        <f t="shared" si="137"/>
        <v>0</v>
      </c>
      <c r="AK137">
        <f t="shared" si="137"/>
        <v>0</v>
      </c>
      <c r="AL137">
        <f t="shared" si="137"/>
        <v>0</v>
      </c>
      <c r="AM137">
        <f t="shared" si="137"/>
        <v>0</v>
      </c>
      <c r="AN137">
        <f t="shared" si="137"/>
        <v>0</v>
      </c>
      <c r="AO137">
        <f t="shared" si="137"/>
        <v>0</v>
      </c>
      <c r="AP137">
        <f t="shared" si="137"/>
        <v>2</v>
      </c>
      <c r="AQ137">
        <f t="shared" si="137"/>
        <v>2</v>
      </c>
      <c r="AR137">
        <f t="shared" si="137"/>
        <v>2</v>
      </c>
      <c r="AS137">
        <f t="shared" si="107"/>
        <v>2</v>
      </c>
      <c r="AT137">
        <f t="shared" si="107"/>
        <v>2</v>
      </c>
      <c r="AU137">
        <f t="shared" si="107"/>
        <v>2</v>
      </c>
      <c r="AV137">
        <f t="shared" si="107"/>
        <v>2</v>
      </c>
      <c r="AW137">
        <f t="shared" si="107"/>
        <v>2</v>
      </c>
      <c r="AX137">
        <f t="shared" si="107"/>
        <v>2</v>
      </c>
      <c r="BB137" s="28">
        <f t="shared" si="126"/>
        <v>0</v>
      </c>
      <c r="BC137" s="28">
        <f t="shared" si="127"/>
        <v>0</v>
      </c>
      <c r="BD137" s="28">
        <f t="shared" si="128"/>
        <v>2</v>
      </c>
      <c r="BE137" s="28">
        <f t="shared" si="129"/>
        <v>2</v>
      </c>
      <c r="BF137" s="28">
        <f t="shared" si="130"/>
        <v>0</v>
      </c>
      <c r="BG137" s="28">
        <f t="shared" si="131"/>
        <v>0</v>
      </c>
      <c r="BH137" s="28">
        <f t="shared" si="132"/>
        <v>0</v>
      </c>
      <c r="BI137" s="28">
        <f t="shared" si="133"/>
        <v>0</v>
      </c>
      <c r="BJ137" s="28">
        <f t="shared" si="134"/>
        <v>0</v>
      </c>
      <c r="BK137" s="28">
        <f t="shared" si="135"/>
        <v>0</v>
      </c>
      <c r="BL137" s="28">
        <f t="shared" si="116"/>
        <v>0</v>
      </c>
      <c r="BM137" s="28">
        <f t="shared" si="117"/>
        <v>0</v>
      </c>
      <c r="BN137">
        <f t="shared" si="108"/>
        <v>0</v>
      </c>
      <c r="BO137">
        <f t="shared" si="108"/>
        <v>0</v>
      </c>
      <c r="BP137">
        <f t="shared" si="108"/>
        <v>0</v>
      </c>
      <c r="BQ137">
        <f t="shared" si="109"/>
        <v>0</v>
      </c>
      <c r="BR137">
        <f t="shared" si="110"/>
        <v>0</v>
      </c>
      <c r="BS137">
        <f t="shared" si="111"/>
        <v>0</v>
      </c>
      <c r="BT137">
        <f t="shared" si="112"/>
        <v>0</v>
      </c>
      <c r="BU137">
        <f t="shared" si="113"/>
        <v>0</v>
      </c>
      <c r="BV137">
        <f t="shared" si="118"/>
        <v>0</v>
      </c>
      <c r="BW137">
        <f t="shared" si="119"/>
        <v>0</v>
      </c>
      <c r="BX137">
        <f t="shared" si="114"/>
        <v>0</v>
      </c>
      <c r="BY137">
        <f t="shared" si="115"/>
        <v>0</v>
      </c>
      <c r="BZ137">
        <f t="shared" si="120"/>
        <v>0</v>
      </c>
      <c r="CA137">
        <f t="shared" si="121"/>
        <v>0</v>
      </c>
      <c r="CB137">
        <f t="shared" si="122"/>
        <v>0</v>
      </c>
      <c r="CC137">
        <f t="shared" si="123"/>
        <v>0</v>
      </c>
      <c r="CD137">
        <f t="shared" si="124"/>
        <v>0</v>
      </c>
      <c r="CE137">
        <f t="shared" si="125"/>
        <v>0</v>
      </c>
    </row>
    <row r="138" spans="1:83" x14ac:dyDescent="0.35">
      <c r="A138">
        <f>Database!A138</f>
        <v>137</v>
      </c>
      <c r="B138" s="20">
        <f>Database!E138</f>
        <v>45872</v>
      </c>
      <c r="C138">
        <f>IF(Database!G138="cansl",0,Database!K138)</f>
        <v>1</v>
      </c>
      <c r="D138">
        <f>Database!D138-Database!C138</f>
        <v>4</v>
      </c>
      <c r="F138">
        <f>Database!L138</f>
        <v>2</v>
      </c>
      <c r="G138" t="str">
        <f>Database!F138</f>
        <v>DK</v>
      </c>
      <c r="K138">
        <f t="shared" si="92"/>
        <v>0</v>
      </c>
      <c r="L138">
        <f t="shared" si="93"/>
        <v>0</v>
      </c>
      <c r="M138">
        <f t="shared" si="136"/>
        <v>0</v>
      </c>
      <c r="N138">
        <f t="shared" si="136"/>
        <v>0</v>
      </c>
      <c r="O138">
        <f t="shared" si="136"/>
        <v>0</v>
      </c>
      <c r="P138">
        <f t="shared" si="136"/>
        <v>0</v>
      </c>
      <c r="Q138">
        <f t="shared" si="136"/>
        <v>0</v>
      </c>
      <c r="R138">
        <f t="shared" si="136"/>
        <v>0</v>
      </c>
      <c r="S138">
        <f t="shared" si="136"/>
        <v>0</v>
      </c>
      <c r="T138">
        <f t="shared" si="136"/>
        <v>0</v>
      </c>
      <c r="U138">
        <f t="shared" si="136"/>
        <v>0</v>
      </c>
      <c r="V138">
        <f t="shared" si="136"/>
        <v>0</v>
      </c>
      <c r="W138">
        <f t="shared" si="136"/>
        <v>0</v>
      </c>
      <c r="X138">
        <f t="shared" si="136"/>
        <v>0</v>
      </c>
      <c r="Y138">
        <f t="shared" si="136"/>
        <v>0</v>
      </c>
      <c r="Z138">
        <f t="shared" si="136"/>
        <v>0</v>
      </c>
      <c r="AA138">
        <f t="shared" si="136"/>
        <v>0</v>
      </c>
      <c r="AB138">
        <f t="shared" si="136"/>
        <v>0</v>
      </c>
      <c r="AC138">
        <f t="shared" si="137"/>
        <v>0</v>
      </c>
      <c r="AD138">
        <f t="shared" si="137"/>
        <v>0</v>
      </c>
      <c r="AE138">
        <f t="shared" si="137"/>
        <v>0</v>
      </c>
      <c r="AF138">
        <f t="shared" si="137"/>
        <v>0</v>
      </c>
      <c r="AG138">
        <f t="shared" si="137"/>
        <v>0</v>
      </c>
      <c r="AH138">
        <f t="shared" si="137"/>
        <v>0</v>
      </c>
      <c r="AI138">
        <f t="shared" si="137"/>
        <v>0</v>
      </c>
      <c r="AJ138">
        <f t="shared" si="137"/>
        <v>0</v>
      </c>
      <c r="AK138">
        <f t="shared" si="137"/>
        <v>0</v>
      </c>
      <c r="AL138">
        <f t="shared" si="137"/>
        <v>0</v>
      </c>
      <c r="AM138">
        <f t="shared" si="137"/>
        <v>0</v>
      </c>
      <c r="AN138">
        <f t="shared" si="137"/>
        <v>0</v>
      </c>
      <c r="AO138">
        <f t="shared" si="137"/>
        <v>0</v>
      </c>
      <c r="AP138">
        <f t="shared" si="137"/>
        <v>4</v>
      </c>
      <c r="AQ138">
        <f t="shared" si="137"/>
        <v>4</v>
      </c>
      <c r="AR138">
        <f t="shared" si="137"/>
        <v>4</v>
      </c>
      <c r="AS138">
        <f t="shared" ref="AM138:AX153" si="138">IF($B138&lt;AS$1,$C138*$D138,0)</f>
        <v>4</v>
      </c>
      <c r="AT138">
        <f t="shared" si="138"/>
        <v>4</v>
      </c>
      <c r="AU138">
        <f t="shared" si="138"/>
        <v>4</v>
      </c>
      <c r="AV138">
        <f t="shared" si="138"/>
        <v>4</v>
      </c>
      <c r="AW138">
        <f t="shared" si="138"/>
        <v>4</v>
      </c>
      <c r="AX138">
        <f t="shared" si="138"/>
        <v>4</v>
      </c>
      <c r="BB138" s="28">
        <f t="shared" si="126"/>
        <v>2</v>
      </c>
      <c r="BC138" s="28">
        <f t="shared" si="127"/>
        <v>4</v>
      </c>
      <c r="BD138" s="28">
        <f t="shared" si="128"/>
        <v>0</v>
      </c>
      <c r="BE138" s="28">
        <f t="shared" si="129"/>
        <v>0</v>
      </c>
      <c r="BF138" s="28">
        <f t="shared" si="130"/>
        <v>0</v>
      </c>
      <c r="BG138" s="28">
        <f t="shared" si="131"/>
        <v>0</v>
      </c>
      <c r="BH138" s="28">
        <f t="shared" si="132"/>
        <v>0</v>
      </c>
      <c r="BI138" s="28">
        <f t="shared" si="133"/>
        <v>0</v>
      </c>
      <c r="BJ138" s="28">
        <f t="shared" si="134"/>
        <v>0</v>
      </c>
      <c r="BK138" s="28">
        <f t="shared" si="135"/>
        <v>0</v>
      </c>
      <c r="BL138" s="28">
        <f t="shared" si="116"/>
        <v>0</v>
      </c>
      <c r="BM138" s="28">
        <f t="shared" si="117"/>
        <v>0</v>
      </c>
      <c r="BN138">
        <f t="shared" si="108"/>
        <v>0</v>
      </c>
      <c r="BO138">
        <f t="shared" si="108"/>
        <v>0</v>
      </c>
      <c r="BP138">
        <f t="shared" si="108"/>
        <v>0</v>
      </c>
      <c r="BQ138">
        <f t="shared" si="109"/>
        <v>0</v>
      </c>
      <c r="BR138">
        <f t="shared" si="110"/>
        <v>0</v>
      </c>
      <c r="BS138">
        <f t="shared" si="111"/>
        <v>0</v>
      </c>
      <c r="BT138">
        <f t="shared" si="112"/>
        <v>0</v>
      </c>
      <c r="BU138">
        <f t="shared" si="113"/>
        <v>0</v>
      </c>
      <c r="BV138">
        <f t="shared" si="118"/>
        <v>0</v>
      </c>
      <c r="BW138">
        <f t="shared" si="119"/>
        <v>0</v>
      </c>
      <c r="BX138">
        <f t="shared" si="114"/>
        <v>0</v>
      </c>
      <c r="BY138">
        <f t="shared" si="115"/>
        <v>0</v>
      </c>
      <c r="BZ138">
        <f t="shared" si="120"/>
        <v>0</v>
      </c>
      <c r="CA138">
        <f t="shared" si="121"/>
        <v>0</v>
      </c>
      <c r="CB138">
        <f t="shared" si="122"/>
        <v>0</v>
      </c>
      <c r="CC138">
        <f t="shared" si="123"/>
        <v>0</v>
      </c>
      <c r="CD138">
        <f t="shared" si="124"/>
        <v>0</v>
      </c>
      <c r="CE138">
        <f t="shared" si="125"/>
        <v>0</v>
      </c>
    </row>
    <row r="139" spans="1:83" x14ac:dyDescent="0.35">
      <c r="A139">
        <f>Database!A139</f>
        <v>138</v>
      </c>
      <c r="B139" s="20">
        <f>Database!E139</f>
        <v>45872</v>
      </c>
      <c r="C139">
        <f>IF(Database!G139="cansl",0,Database!K139)</f>
        <v>1</v>
      </c>
      <c r="D139">
        <f>Database!D139-Database!C139</f>
        <v>3</v>
      </c>
      <c r="F139">
        <f>Database!L139</f>
        <v>2</v>
      </c>
      <c r="G139" t="str">
        <f>Database!F139</f>
        <v>S</v>
      </c>
      <c r="K139">
        <f t="shared" si="92"/>
        <v>0</v>
      </c>
      <c r="L139">
        <f t="shared" si="93"/>
        <v>0</v>
      </c>
      <c r="M139">
        <f t="shared" si="136"/>
        <v>0</v>
      </c>
      <c r="N139">
        <f t="shared" si="136"/>
        <v>0</v>
      </c>
      <c r="O139">
        <f t="shared" si="136"/>
        <v>0</v>
      </c>
      <c r="P139">
        <f t="shared" si="136"/>
        <v>0</v>
      </c>
      <c r="Q139">
        <f t="shared" si="136"/>
        <v>0</v>
      </c>
      <c r="R139">
        <f t="shared" si="136"/>
        <v>0</v>
      </c>
      <c r="S139">
        <f t="shared" si="136"/>
        <v>0</v>
      </c>
      <c r="T139">
        <f t="shared" si="136"/>
        <v>0</v>
      </c>
      <c r="U139">
        <f t="shared" si="136"/>
        <v>0</v>
      </c>
      <c r="V139">
        <f t="shared" si="136"/>
        <v>0</v>
      </c>
      <c r="W139">
        <f t="shared" si="136"/>
        <v>0</v>
      </c>
      <c r="X139">
        <f t="shared" si="136"/>
        <v>0</v>
      </c>
      <c r="Y139">
        <f t="shared" si="136"/>
        <v>0</v>
      </c>
      <c r="Z139">
        <f t="shared" si="136"/>
        <v>0</v>
      </c>
      <c r="AA139">
        <f t="shared" si="136"/>
        <v>0</v>
      </c>
      <c r="AB139">
        <f t="shared" si="136"/>
        <v>0</v>
      </c>
      <c r="AC139">
        <f t="shared" si="137"/>
        <v>0</v>
      </c>
      <c r="AD139">
        <f t="shared" si="137"/>
        <v>0</v>
      </c>
      <c r="AE139">
        <f t="shared" si="137"/>
        <v>0</v>
      </c>
      <c r="AF139">
        <f t="shared" si="137"/>
        <v>0</v>
      </c>
      <c r="AG139">
        <f t="shared" si="137"/>
        <v>0</v>
      </c>
      <c r="AH139">
        <f t="shared" si="137"/>
        <v>0</v>
      </c>
      <c r="AI139">
        <f t="shared" si="137"/>
        <v>0</v>
      </c>
      <c r="AJ139">
        <f t="shared" si="137"/>
        <v>0</v>
      </c>
      <c r="AK139">
        <f t="shared" si="137"/>
        <v>0</v>
      </c>
      <c r="AL139">
        <f t="shared" si="137"/>
        <v>0</v>
      </c>
      <c r="AM139">
        <f t="shared" si="137"/>
        <v>0</v>
      </c>
      <c r="AN139">
        <f t="shared" si="137"/>
        <v>0</v>
      </c>
      <c r="AO139">
        <f t="shared" si="137"/>
        <v>0</v>
      </c>
      <c r="AP139">
        <f t="shared" si="137"/>
        <v>3</v>
      </c>
      <c r="AQ139">
        <f t="shared" si="137"/>
        <v>3</v>
      </c>
      <c r="AR139">
        <f t="shared" si="137"/>
        <v>3</v>
      </c>
      <c r="AS139">
        <f t="shared" si="138"/>
        <v>3</v>
      </c>
      <c r="AT139">
        <f t="shared" si="138"/>
        <v>3</v>
      </c>
      <c r="AU139">
        <f t="shared" si="138"/>
        <v>3</v>
      </c>
      <c r="AV139">
        <f t="shared" si="138"/>
        <v>3</v>
      </c>
      <c r="AW139">
        <f t="shared" si="138"/>
        <v>3</v>
      </c>
      <c r="AX139">
        <f t="shared" si="138"/>
        <v>3</v>
      </c>
      <c r="BB139" s="28">
        <f t="shared" si="126"/>
        <v>0</v>
      </c>
      <c r="BC139" s="28">
        <f t="shared" si="127"/>
        <v>0</v>
      </c>
      <c r="BD139" s="28">
        <f t="shared" si="128"/>
        <v>2</v>
      </c>
      <c r="BE139" s="28">
        <f t="shared" si="129"/>
        <v>3</v>
      </c>
      <c r="BF139" s="28">
        <f t="shared" si="130"/>
        <v>0</v>
      </c>
      <c r="BG139" s="28">
        <f t="shared" si="131"/>
        <v>0</v>
      </c>
      <c r="BH139" s="28">
        <f t="shared" si="132"/>
        <v>0</v>
      </c>
      <c r="BI139" s="28">
        <f t="shared" si="133"/>
        <v>0</v>
      </c>
      <c r="BJ139" s="28">
        <f t="shared" si="134"/>
        <v>0</v>
      </c>
      <c r="BK139" s="28">
        <f t="shared" si="135"/>
        <v>0</v>
      </c>
      <c r="BL139" s="28">
        <f t="shared" si="116"/>
        <v>0</v>
      </c>
      <c r="BM139" s="28">
        <f t="shared" si="117"/>
        <v>0</v>
      </c>
      <c r="BN139">
        <f t="shared" si="108"/>
        <v>0</v>
      </c>
      <c r="BO139">
        <f t="shared" si="108"/>
        <v>0</v>
      </c>
      <c r="BP139">
        <f t="shared" si="108"/>
        <v>0</v>
      </c>
      <c r="BQ139">
        <f t="shared" si="109"/>
        <v>0</v>
      </c>
      <c r="BR139">
        <f t="shared" si="110"/>
        <v>0</v>
      </c>
      <c r="BS139">
        <f t="shared" si="111"/>
        <v>0</v>
      </c>
      <c r="BT139">
        <f t="shared" si="112"/>
        <v>0</v>
      </c>
      <c r="BU139">
        <f t="shared" si="113"/>
        <v>0</v>
      </c>
      <c r="BV139">
        <f t="shared" si="118"/>
        <v>0</v>
      </c>
      <c r="BW139">
        <f t="shared" si="119"/>
        <v>0</v>
      </c>
      <c r="BX139">
        <f t="shared" si="114"/>
        <v>0</v>
      </c>
      <c r="BY139">
        <f t="shared" si="115"/>
        <v>0</v>
      </c>
      <c r="BZ139">
        <f t="shared" si="120"/>
        <v>0</v>
      </c>
      <c r="CA139">
        <f t="shared" si="121"/>
        <v>0</v>
      </c>
      <c r="CB139">
        <f t="shared" si="122"/>
        <v>0</v>
      </c>
      <c r="CC139">
        <f t="shared" si="123"/>
        <v>0</v>
      </c>
      <c r="CD139">
        <f t="shared" si="124"/>
        <v>0</v>
      </c>
      <c r="CE139">
        <f t="shared" si="125"/>
        <v>0</v>
      </c>
    </row>
    <row r="140" spans="1:83" x14ac:dyDescent="0.35">
      <c r="A140">
        <f>Database!A140</f>
        <v>139</v>
      </c>
      <c r="B140" s="20">
        <f>Database!E140</f>
        <v>45872</v>
      </c>
      <c r="C140">
        <f>IF(Database!G140="cansl",0,Database!K140)</f>
        <v>1</v>
      </c>
      <c r="D140">
        <f>Database!D140-Database!C140</f>
        <v>2</v>
      </c>
      <c r="F140">
        <f>Database!L140</f>
        <v>2</v>
      </c>
      <c r="G140" t="str">
        <f>Database!F140</f>
        <v>IT</v>
      </c>
      <c r="K140">
        <f t="shared" si="92"/>
        <v>0</v>
      </c>
      <c r="L140">
        <f t="shared" si="93"/>
        <v>0</v>
      </c>
      <c r="M140">
        <f t="shared" si="136"/>
        <v>0</v>
      </c>
      <c r="N140">
        <f t="shared" si="136"/>
        <v>0</v>
      </c>
      <c r="O140">
        <f t="shared" si="136"/>
        <v>0</v>
      </c>
      <c r="P140">
        <f t="shared" si="136"/>
        <v>0</v>
      </c>
      <c r="Q140">
        <f t="shared" si="136"/>
        <v>0</v>
      </c>
      <c r="R140">
        <f t="shared" si="136"/>
        <v>0</v>
      </c>
      <c r="S140">
        <f t="shared" si="136"/>
        <v>0</v>
      </c>
      <c r="T140">
        <f t="shared" si="136"/>
        <v>0</v>
      </c>
      <c r="U140">
        <f t="shared" si="136"/>
        <v>0</v>
      </c>
      <c r="V140">
        <f t="shared" si="136"/>
        <v>0</v>
      </c>
      <c r="W140">
        <f t="shared" si="136"/>
        <v>0</v>
      </c>
      <c r="X140">
        <f t="shared" si="136"/>
        <v>0</v>
      </c>
      <c r="Y140">
        <f t="shared" si="136"/>
        <v>0</v>
      </c>
      <c r="Z140">
        <f t="shared" si="136"/>
        <v>0</v>
      </c>
      <c r="AA140">
        <f t="shared" si="136"/>
        <v>0</v>
      </c>
      <c r="AB140">
        <f t="shared" si="136"/>
        <v>0</v>
      </c>
      <c r="AC140">
        <f t="shared" si="137"/>
        <v>0</v>
      </c>
      <c r="AD140">
        <f t="shared" si="137"/>
        <v>0</v>
      </c>
      <c r="AE140">
        <f t="shared" si="137"/>
        <v>0</v>
      </c>
      <c r="AF140">
        <f t="shared" si="137"/>
        <v>0</v>
      </c>
      <c r="AG140">
        <f t="shared" si="137"/>
        <v>0</v>
      </c>
      <c r="AH140">
        <f t="shared" si="137"/>
        <v>0</v>
      </c>
      <c r="AI140">
        <f t="shared" si="137"/>
        <v>0</v>
      </c>
      <c r="AJ140">
        <f t="shared" si="137"/>
        <v>0</v>
      </c>
      <c r="AK140">
        <f t="shared" si="137"/>
        <v>0</v>
      </c>
      <c r="AL140">
        <f t="shared" si="137"/>
        <v>0</v>
      </c>
      <c r="AM140">
        <f t="shared" si="137"/>
        <v>0</v>
      </c>
      <c r="AN140">
        <f t="shared" si="137"/>
        <v>0</v>
      </c>
      <c r="AO140">
        <f t="shared" si="137"/>
        <v>0</v>
      </c>
      <c r="AP140">
        <f t="shared" si="137"/>
        <v>2</v>
      </c>
      <c r="AQ140">
        <f t="shared" si="137"/>
        <v>2</v>
      </c>
      <c r="AR140">
        <f t="shared" si="137"/>
        <v>2</v>
      </c>
      <c r="AS140">
        <f t="shared" si="138"/>
        <v>2</v>
      </c>
      <c r="AT140">
        <f t="shared" si="138"/>
        <v>2</v>
      </c>
      <c r="AU140">
        <f t="shared" si="138"/>
        <v>2</v>
      </c>
      <c r="AV140">
        <f t="shared" si="138"/>
        <v>2</v>
      </c>
      <c r="AW140">
        <f t="shared" si="138"/>
        <v>2</v>
      </c>
      <c r="AX140">
        <f t="shared" si="138"/>
        <v>2</v>
      </c>
      <c r="BB140" s="28">
        <f t="shared" si="126"/>
        <v>0</v>
      </c>
      <c r="BC140" s="28">
        <f t="shared" si="127"/>
        <v>0</v>
      </c>
      <c r="BD140" s="28">
        <f t="shared" si="128"/>
        <v>0</v>
      </c>
      <c r="BE140" s="28">
        <f t="shared" si="129"/>
        <v>0</v>
      </c>
      <c r="BF140" s="28">
        <f t="shared" si="130"/>
        <v>0</v>
      </c>
      <c r="BG140" s="28">
        <f t="shared" si="131"/>
        <v>0</v>
      </c>
      <c r="BH140" s="28">
        <f t="shared" si="132"/>
        <v>0</v>
      </c>
      <c r="BI140" s="28">
        <f t="shared" si="133"/>
        <v>0</v>
      </c>
      <c r="BJ140" s="28">
        <f t="shared" si="134"/>
        <v>0</v>
      </c>
      <c r="BK140" s="28">
        <f t="shared" si="135"/>
        <v>0</v>
      </c>
      <c r="BL140" s="28">
        <f t="shared" si="116"/>
        <v>0</v>
      </c>
      <c r="BM140" s="28">
        <f t="shared" si="117"/>
        <v>0</v>
      </c>
      <c r="BN140">
        <f t="shared" si="108"/>
        <v>0</v>
      </c>
      <c r="BO140">
        <f t="shared" si="108"/>
        <v>0</v>
      </c>
      <c r="BP140">
        <f t="shared" si="108"/>
        <v>0</v>
      </c>
      <c r="BQ140">
        <f t="shared" si="109"/>
        <v>0</v>
      </c>
      <c r="BR140">
        <f t="shared" si="110"/>
        <v>0</v>
      </c>
      <c r="BS140">
        <f t="shared" si="111"/>
        <v>0</v>
      </c>
      <c r="BT140">
        <f t="shared" si="112"/>
        <v>0</v>
      </c>
      <c r="BU140">
        <f t="shared" si="113"/>
        <v>0</v>
      </c>
      <c r="BV140">
        <f t="shared" si="118"/>
        <v>0</v>
      </c>
      <c r="BW140">
        <f t="shared" si="119"/>
        <v>0</v>
      </c>
      <c r="BX140">
        <f t="shared" si="114"/>
        <v>0</v>
      </c>
      <c r="BY140">
        <f t="shared" si="115"/>
        <v>0</v>
      </c>
      <c r="BZ140">
        <f t="shared" si="120"/>
        <v>0</v>
      </c>
      <c r="CA140">
        <f t="shared" si="121"/>
        <v>0</v>
      </c>
      <c r="CB140">
        <f t="shared" si="122"/>
        <v>2</v>
      </c>
      <c r="CC140">
        <f t="shared" si="123"/>
        <v>2</v>
      </c>
      <c r="CD140">
        <f t="shared" si="124"/>
        <v>0</v>
      </c>
      <c r="CE140">
        <f t="shared" si="125"/>
        <v>0</v>
      </c>
    </row>
    <row r="141" spans="1:83" x14ac:dyDescent="0.35">
      <c r="A141">
        <f>Database!A141</f>
        <v>140</v>
      </c>
      <c r="B141" s="20">
        <f>Database!E141</f>
        <v>45874</v>
      </c>
      <c r="C141">
        <f>IF(Database!G141="cansl",0,Database!K141)</f>
        <v>1</v>
      </c>
      <c r="D141">
        <f>Database!D141-Database!C141</f>
        <v>3</v>
      </c>
      <c r="F141">
        <f>Database!L141</f>
        <v>2</v>
      </c>
      <c r="G141" t="str">
        <f>Database!F141</f>
        <v>DK</v>
      </c>
      <c r="K141">
        <f t="shared" si="92"/>
        <v>0</v>
      </c>
      <c r="L141">
        <f t="shared" si="93"/>
        <v>0</v>
      </c>
      <c r="M141">
        <f t="shared" si="136"/>
        <v>0</v>
      </c>
      <c r="N141">
        <f t="shared" si="136"/>
        <v>0</v>
      </c>
      <c r="O141">
        <f t="shared" si="136"/>
        <v>0</v>
      </c>
      <c r="P141">
        <f t="shared" si="136"/>
        <v>0</v>
      </c>
      <c r="Q141">
        <f t="shared" si="136"/>
        <v>0</v>
      </c>
      <c r="R141">
        <f t="shared" si="136"/>
        <v>0</v>
      </c>
      <c r="S141">
        <f t="shared" si="136"/>
        <v>0</v>
      </c>
      <c r="T141">
        <f t="shared" si="136"/>
        <v>0</v>
      </c>
      <c r="U141">
        <f t="shared" si="136"/>
        <v>0</v>
      </c>
      <c r="V141">
        <f t="shared" si="136"/>
        <v>0</v>
      </c>
      <c r="W141">
        <f t="shared" si="136"/>
        <v>0</v>
      </c>
      <c r="X141">
        <f t="shared" si="136"/>
        <v>0</v>
      </c>
      <c r="Y141">
        <f t="shared" si="136"/>
        <v>0</v>
      </c>
      <c r="Z141">
        <f t="shared" si="136"/>
        <v>0</v>
      </c>
      <c r="AA141">
        <f t="shared" si="136"/>
        <v>0</v>
      </c>
      <c r="AB141">
        <f t="shared" si="136"/>
        <v>0</v>
      </c>
      <c r="AC141">
        <f t="shared" si="137"/>
        <v>0</v>
      </c>
      <c r="AD141">
        <f t="shared" si="137"/>
        <v>0</v>
      </c>
      <c r="AE141">
        <f t="shared" si="137"/>
        <v>0</v>
      </c>
      <c r="AF141">
        <f t="shared" si="137"/>
        <v>0</v>
      </c>
      <c r="AG141">
        <f t="shared" si="137"/>
        <v>0</v>
      </c>
      <c r="AH141">
        <f t="shared" si="137"/>
        <v>0</v>
      </c>
      <c r="AI141">
        <f t="shared" si="137"/>
        <v>0</v>
      </c>
      <c r="AJ141">
        <f t="shared" si="137"/>
        <v>0</v>
      </c>
      <c r="AK141">
        <f t="shared" si="137"/>
        <v>0</v>
      </c>
      <c r="AL141">
        <f t="shared" si="137"/>
        <v>0</v>
      </c>
      <c r="AM141">
        <f t="shared" si="138"/>
        <v>0</v>
      </c>
      <c r="AN141">
        <f t="shared" si="138"/>
        <v>0</v>
      </c>
      <c r="AO141">
        <f t="shared" si="138"/>
        <v>0</v>
      </c>
      <c r="AP141">
        <f t="shared" si="138"/>
        <v>0</v>
      </c>
      <c r="AQ141">
        <f t="shared" si="138"/>
        <v>3</v>
      </c>
      <c r="AR141">
        <f t="shared" si="138"/>
        <v>3</v>
      </c>
      <c r="AS141">
        <f t="shared" si="138"/>
        <v>3</v>
      </c>
      <c r="AT141">
        <f t="shared" si="138"/>
        <v>3</v>
      </c>
      <c r="AU141">
        <f t="shared" si="138"/>
        <v>3</v>
      </c>
      <c r="AV141">
        <f t="shared" si="138"/>
        <v>3</v>
      </c>
      <c r="AW141">
        <f t="shared" si="138"/>
        <v>3</v>
      </c>
      <c r="AX141">
        <f t="shared" si="138"/>
        <v>3</v>
      </c>
      <c r="BB141" s="28">
        <f t="shared" si="126"/>
        <v>2</v>
      </c>
      <c r="BC141" s="28">
        <f t="shared" si="127"/>
        <v>3</v>
      </c>
      <c r="BD141" s="28">
        <f t="shared" si="128"/>
        <v>0</v>
      </c>
      <c r="BE141" s="28">
        <f t="shared" si="129"/>
        <v>0</v>
      </c>
      <c r="BF141" s="28">
        <f t="shared" si="130"/>
        <v>0</v>
      </c>
      <c r="BG141" s="28">
        <f t="shared" si="131"/>
        <v>0</v>
      </c>
      <c r="BH141" s="28">
        <f t="shared" si="132"/>
        <v>0</v>
      </c>
      <c r="BI141" s="28">
        <f t="shared" si="133"/>
        <v>0</v>
      </c>
      <c r="BJ141" s="28">
        <f t="shared" si="134"/>
        <v>0</v>
      </c>
      <c r="BK141" s="28">
        <f t="shared" si="135"/>
        <v>0</v>
      </c>
      <c r="BL141" s="28">
        <f t="shared" si="116"/>
        <v>0</v>
      </c>
      <c r="BM141" s="28">
        <f t="shared" si="117"/>
        <v>0</v>
      </c>
      <c r="BN141">
        <f t="shared" si="108"/>
        <v>0</v>
      </c>
      <c r="BO141">
        <f t="shared" si="108"/>
        <v>0</v>
      </c>
      <c r="BP141">
        <f t="shared" si="108"/>
        <v>0</v>
      </c>
      <c r="BQ141">
        <f t="shared" si="109"/>
        <v>0</v>
      </c>
      <c r="BR141">
        <f t="shared" si="110"/>
        <v>0</v>
      </c>
      <c r="BS141">
        <f t="shared" si="111"/>
        <v>0</v>
      </c>
      <c r="BT141">
        <f t="shared" si="112"/>
        <v>0</v>
      </c>
      <c r="BU141">
        <f t="shared" si="113"/>
        <v>0</v>
      </c>
      <c r="BV141">
        <f t="shared" si="118"/>
        <v>0</v>
      </c>
      <c r="BW141">
        <f t="shared" si="119"/>
        <v>0</v>
      </c>
      <c r="BX141">
        <f t="shared" si="114"/>
        <v>0</v>
      </c>
      <c r="BY141">
        <f t="shared" si="115"/>
        <v>0</v>
      </c>
      <c r="BZ141">
        <f t="shared" si="120"/>
        <v>0</v>
      </c>
      <c r="CA141">
        <f t="shared" si="121"/>
        <v>0</v>
      </c>
      <c r="CB141">
        <f t="shared" si="122"/>
        <v>0</v>
      </c>
      <c r="CC141">
        <f t="shared" si="123"/>
        <v>0</v>
      </c>
      <c r="CD141">
        <f t="shared" si="124"/>
        <v>0</v>
      </c>
      <c r="CE141">
        <f t="shared" si="125"/>
        <v>0</v>
      </c>
    </row>
    <row r="142" spans="1:83" x14ac:dyDescent="0.35">
      <c r="A142">
        <f>Database!A142</f>
        <v>141</v>
      </c>
      <c r="B142" s="20">
        <f>Database!E142</f>
        <v>45875</v>
      </c>
      <c r="C142">
        <f>IF(Database!G142="cansl",0,Database!K142)</f>
        <v>1</v>
      </c>
      <c r="D142">
        <f>Database!D142-Database!C142</f>
        <v>2</v>
      </c>
      <c r="F142">
        <f>Database!L142</f>
        <v>2</v>
      </c>
      <c r="G142" t="str">
        <f>Database!F142</f>
        <v>DK</v>
      </c>
      <c r="K142">
        <f t="shared" si="92"/>
        <v>0</v>
      </c>
      <c r="L142">
        <f t="shared" si="93"/>
        <v>0</v>
      </c>
      <c r="M142">
        <f t="shared" si="136"/>
        <v>0</v>
      </c>
      <c r="N142">
        <f t="shared" si="136"/>
        <v>0</v>
      </c>
      <c r="O142">
        <f t="shared" si="136"/>
        <v>0</v>
      </c>
      <c r="P142">
        <f t="shared" si="136"/>
        <v>0</v>
      </c>
      <c r="Q142">
        <f t="shared" si="136"/>
        <v>0</v>
      </c>
      <c r="R142">
        <f t="shared" si="136"/>
        <v>0</v>
      </c>
      <c r="S142">
        <f t="shared" si="136"/>
        <v>0</v>
      </c>
      <c r="T142">
        <f t="shared" si="136"/>
        <v>0</v>
      </c>
      <c r="U142">
        <f t="shared" si="136"/>
        <v>0</v>
      </c>
      <c r="V142">
        <f t="shared" si="136"/>
        <v>0</v>
      </c>
      <c r="W142">
        <f t="shared" si="136"/>
        <v>0</v>
      </c>
      <c r="X142">
        <f t="shared" si="136"/>
        <v>0</v>
      </c>
      <c r="Y142">
        <f t="shared" si="136"/>
        <v>0</v>
      </c>
      <c r="Z142">
        <f t="shared" si="136"/>
        <v>0</v>
      </c>
      <c r="AA142">
        <f t="shared" si="136"/>
        <v>0</v>
      </c>
      <c r="AB142">
        <f t="shared" si="136"/>
        <v>0</v>
      </c>
      <c r="AC142">
        <f t="shared" si="137"/>
        <v>0</v>
      </c>
      <c r="AD142">
        <f t="shared" si="137"/>
        <v>0</v>
      </c>
      <c r="AE142">
        <f t="shared" si="137"/>
        <v>0</v>
      </c>
      <c r="AF142">
        <f t="shared" si="137"/>
        <v>0</v>
      </c>
      <c r="AG142">
        <f t="shared" si="137"/>
        <v>0</v>
      </c>
      <c r="AH142">
        <f t="shared" si="137"/>
        <v>0</v>
      </c>
      <c r="AI142">
        <f t="shared" si="137"/>
        <v>0</v>
      </c>
      <c r="AJ142">
        <f t="shared" si="137"/>
        <v>0</v>
      </c>
      <c r="AK142">
        <f t="shared" si="137"/>
        <v>0</v>
      </c>
      <c r="AL142">
        <f t="shared" si="137"/>
        <v>0</v>
      </c>
      <c r="AM142">
        <f t="shared" si="137"/>
        <v>0</v>
      </c>
      <c r="AN142">
        <f t="shared" si="137"/>
        <v>0</v>
      </c>
      <c r="AO142">
        <f t="shared" si="137"/>
        <v>0</v>
      </c>
      <c r="AP142">
        <f t="shared" si="137"/>
        <v>0</v>
      </c>
      <c r="AQ142">
        <f t="shared" si="137"/>
        <v>2</v>
      </c>
      <c r="AR142">
        <f t="shared" si="137"/>
        <v>2</v>
      </c>
      <c r="AS142">
        <f t="shared" si="138"/>
        <v>2</v>
      </c>
      <c r="AT142">
        <f t="shared" si="138"/>
        <v>2</v>
      </c>
      <c r="AU142">
        <f t="shared" si="138"/>
        <v>2</v>
      </c>
      <c r="AV142">
        <f t="shared" si="138"/>
        <v>2</v>
      </c>
      <c r="AW142">
        <f t="shared" si="138"/>
        <v>2</v>
      </c>
      <c r="AX142">
        <f t="shared" si="138"/>
        <v>2</v>
      </c>
      <c r="BB142" s="28">
        <f t="shared" si="126"/>
        <v>2</v>
      </c>
      <c r="BC142" s="28">
        <f t="shared" si="127"/>
        <v>2</v>
      </c>
      <c r="BD142" s="28">
        <f t="shared" si="128"/>
        <v>0</v>
      </c>
      <c r="BE142" s="28">
        <f t="shared" si="129"/>
        <v>0</v>
      </c>
      <c r="BF142" s="28">
        <f t="shared" si="130"/>
        <v>0</v>
      </c>
      <c r="BG142" s="28">
        <f t="shared" si="131"/>
        <v>0</v>
      </c>
      <c r="BH142" s="28">
        <f t="shared" si="132"/>
        <v>0</v>
      </c>
      <c r="BI142" s="28">
        <f t="shared" si="133"/>
        <v>0</v>
      </c>
      <c r="BJ142" s="28">
        <f t="shared" si="134"/>
        <v>0</v>
      </c>
      <c r="BK142" s="28">
        <f t="shared" si="135"/>
        <v>0</v>
      </c>
      <c r="BL142" s="28">
        <f t="shared" si="116"/>
        <v>0</v>
      </c>
      <c r="BM142" s="28">
        <f t="shared" si="117"/>
        <v>0</v>
      </c>
      <c r="BN142">
        <f t="shared" ref="BN142:BP161" si="139">IF(AND($D142&gt;0,$G142=BN$1),$F142,0)</f>
        <v>0</v>
      </c>
      <c r="BO142">
        <f t="shared" si="139"/>
        <v>0</v>
      </c>
      <c r="BP142">
        <f t="shared" si="139"/>
        <v>0</v>
      </c>
      <c r="BQ142">
        <f t="shared" si="109"/>
        <v>0</v>
      </c>
      <c r="BR142">
        <f t="shared" si="110"/>
        <v>0</v>
      </c>
      <c r="BS142">
        <f t="shared" si="111"/>
        <v>0</v>
      </c>
      <c r="BT142">
        <f t="shared" si="112"/>
        <v>0</v>
      </c>
      <c r="BU142">
        <f t="shared" si="113"/>
        <v>0</v>
      </c>
      <c r="BV142">
        <f t="shared" si="118"/>
        <v>0</v>
      </c>
      <c r="BW142">
        <f t="shared" si="119"/>
        <v>0</v>
      </c>
      <c r="BX142">
        <f t="shared" si="114"/>
        <v>0</v>
      </c>
      <c r="BY142">
        <f t="shared" si="115"/>
        <v>0</v>
      </c>
      <c r="BZ142">
        <f t="shared" si="120"/>
        <v>0</v>
      </c>
      <c r="CA142">
        <f t="shared" si="121"/>
        <v>0</v>
      </c>
      <c r="CB142">
        <f t="shared" si="122"/>
        <v>0</v>
      </c>
      <c r="CC142">
        <f t="shared" si="123"/>
        <v>0</v>
      </c>
      <c r="CD142">
        <f t="shared" si="124"/>
        <v>0</v>
      </c>
      <c r="CE142">
        <f t="shared" si="125"/>
        <v>0</v>
      </c>
    </row>
    <row r="143" spans="1:83" x14ac:dyDescent="0.35">
      <c r="A143">
        <f>Database!A143</f>
        <v>142</v>
      </c>
      <c r="B143" s="20">
        <f>Database!E143</f>
        <v>45875</v>
      </c>
      <c r="C143">
        <f>IF(Database!G143="cansl",0,Database!K143)</f>
        <v>1</v>
      </c>
      <c r="D143">
        <f>Database!D143-Database!C143</f>
        <v>4</v>
      </c>
      <c r="F143">
        <f>Database!L143</f>
        <v>1</v>
      </c>
      <c r="G143" t="str">
        <f>Database!F143</f>
        <v>DK</v>
      </c>
      <c r="K143">
        <f t="shared" si="92"/>
        <v>0</v>
      </c>
      <c r="L143">
        <f t="shared" si="93"/>
        <v>0</v>
      </c>
      <c r="M143">
        <f t="shared" si="136"/>
        <v>0</v>
      </c>
      <c r="N143">
        <f t="shared" si="136"/>
        <v>0</v>
      </c>
      <c r="O143">
        <f t="shared" si="136"/>
        <v>0</v>
      </c>
      <c r="P143">
        <f t="shared" si="136"/>
        <v>0</v>
      </c>
      <c r="Q143">
        <f t="shared" si="136"/>
        <v>0</v>
      </c>
      <c r="R143">
        <f t="shared" si="136"/>
        <v>0</v>
      </c>
      <c r="S143">
        <f t="shared" si="136"/>
        <v>0</v>
      </c>
      <c r="T143">
        <f t="shared" si="136"/>
        <v>0</v>
      </c>
      <c r="U143">
        <f t="shared" si="136"/>
        <v>0</v>
      </c>
      <c r="V143">
        <f t="shared" si="136"/>
        <v>0</v>
      </c>
      <c r="W143">
        <f t="shared" si="136"/>
        <v>0</v>
      </c>
      <c r="X143">
        <f t="shared" si="136"/>
        <v>0</v>
      </c>
      <c r="Y143">
        <f t="shared" si="136"/>
        <v>0</v>
      </c>
      <c r="Z143">
        <f t="shared" si="136"/>
        <v>0</v>
      </c>
      <c r="AA143">
        <f t="shared" si="136"/>
        <v>0</v>
      </c>
      <c r="AB143">
        <f t="shared" si="136"/>
        <v>0</v>
      </c>
      <c r="AC143">
        <f t="shared" si="137"/>
        <v>0</v>
      </c>
      <c r="AD143">
        <f t="shared" si="137"/>
        <v>0</v>
      </c>
      <c r="AE143">
        <f t="shared" si="137"/>
        <v>0</v>
      </c>
      <c r="AF143">
        <f t="shared" si="137"/>
        <v>0</v>
      </c>
      <c r="AG143">
        <f t="shared" si="137"/>
        <v>0</v>
      </c>
      <c r="AH143">
        <f t="shared" si="137"/>
        <v>0</v>
      </c>
      <c r="AI143">
        <f t="shared" si="137"/>
        <v>0</v>
      </c>
      <c r="AJ143">
        <f t="shared" si="137"/>
        <v>0</v>
      </c>
      <c r="AK143">
        <f t="shared" si="137"/>
        <v>0</v>
      </c>
      <c r="AL143">
        <f t="shared" si="137"/>
        <v>0</v>
      </c>
      <c r="AM143">
        <f t="shared" si="137"/>
        <v>0</v>
      </c>
      <c r="AN143">
        <f t="shared" si="137"/>
        <v>0</v>
      </c>
      <c r="AO143">
        <f t="shared" si="137"/>
        <v>0</v>
      </c>
      <c r="AP143">
        <f t="shared" si="137"/>
        <v>0</v>
      </c>
      <c r="AQ143">
        <f t="shared" si="137"/>
        <v>4</v>
      </c>
      <c r="AR143">
        <f t="shared" si="137"/>
        <v>4</v>
      </c>
      <c r="AS143">
        <f t="shared" si="138"/>
        <v>4</v>
      </c>
      <c r="AT143">
        <f t="shared" si="138"/>
        <v>4</v>
      </c>
      <c r="AU143">
        <f t="shared" si="138"/>
        <v>4</v>
      </c>
      <c r="AV143">
        <f t="shared" si="138"/>
        <v>4</v>
      </c>
      <c r="AW143">
        <f t="shared" si="138"/>
        <v>4</v>
      </c>
      <c r="AX143">
        <f t="shared" si="138"/>
        <v>4</v>
      </c>
      <c r="BB143" s="28">
        <f t="shared" si="126"/>
        <v>1</v>
      </c>
      <c r="BC143" s="28">
        <f t="shared" si="127"/>
        <v>4</v>
      </c>
      <c r="BD143" s="28">
        <f t="shared" si="128"/>
        <v>0</v>
      </c>
      <c r="BE143" s="28">
        <f t="shared" si="129"/>
        <v>0</v>
      </c>
      <c r="BF143" s="28">
        <f t="shared" si="130"/>
        <v>0</v>
      </c>
      <c r="BG143" s="28">
        <f t="shared" si="131"/>
        <v>0</v>
      </c>
      <c r="BH143" s="28">
        <f t="shared" si="132"/>
        <v>0</v>
      </c>
      <c r="BI143" s="28">
        <f t="shared" si="133"/>
        <v>0</v>
      </c>
      <c r="BJ143" s="28">
        <f t="shared" si="134"/>
        <v>0</v>
      </c>
      <c r="BK143" s="28">
        <f t="shared" si="135"/>
        <v>0</v>
      </c>
      <c r="BL143" s="28">
        <f t="shared" si="116"/>
        <v>0</v>
      </c>
      <c r="BM143" s="28">
        <f t="shared" si="117"/>
        <v>0</v>
      </c>
      <c r="BN143">
        <f t="shared" si="139"/>
        <v>0</v>
      </c>
      <c r="BO143">
        <f t="shared" si="139"/>
        <v>0</v>
      </c>
      <c r="BP143">
        <f t="shared" si="139"/>
        <v>0</v>
      </c>
      <c r="BQ143">
        <f t="shared" si="109"/>
        <v>0</v>
      </c>
      <c r="BR143">
        <f t="shared" si="110"/>
        <v>0</v>
      </c>
      <c r="BS143">
        <f t="shared" si="111"/>
        <v>0</v>
      </c>
      <c r="BT143">
        <f t="shared" si="112"/>
        <v>0</v>
      </c>
      <c r="BU143">
        <f t="shared" si="113"/>
        <v>0</v>
      </c>
      <c r="BV143">
        <f t="shared" si="118"/>
        <v>0</v>
      </c>
      <c r="BW143">
        <f t="shared" si="119"/>
        <v>0</v>
      </c>
      <c r="BX143">
        <f t="shared" si="114"/>
        <v>0</v>
      </c>
      <c r="BY143">
        <f t="shared" si="115"/>
        <v>0</v>
      </c>
      <c r="BZ143">
        <f t="shared" si="120"/>
        <v>0</v>
      </c>
      <c r="CA143">
        <f t="shared" si="121"/>
        <v>0</v>
      </c>
      <c r="CB143">
        <f t="shared" si="122"/>
        <v>0</v>
      </c>
      <c r="CC143">
        <f t="shared" si="123"/>
        <v>0</v>
      </c>
      <c r="CD143">
        <f t="shared" si="124"/>
        <v>0</v>
      </c>
      <c r="CE143">
        <f t="shared" si="125"/>
        <v>0</v>
      </c>
    </row>
    <row r="144" spans="1:83" x14ac:dyDescent="0.35">
      <c r="A144">
        <f>Database!A144</f>
        <v>143</v>
      </c>
      <c r="B144" s="20">
        <f>Database!E144</f>
        <v>45875</v>
      </c>
      <c r="C144">
        <f>IF(Database!G144="cansl",0,Database!K144)</f>
        <v>0</v>
      </c>
      <c r="D144">
        <f>Database!D144-Database!C144</f>
        <v>5</v>
      </c>
      <c r="F144">
        <f>Database!L144</f>
        <v>0</v>
      </c>
      <c r="G144" t="str">
        <f>Database!F144</f>
        <v>TR</v>
      </c>
      <c r="K144">
        <f t="shared" si="92"/>
        <v>0</v>
      </c>
      <c r="L144">
        <f t="shared" si="93"/>
        <v>0</v>
      </c>
      <c r="M144">
        <f t="shared" si="136"/>
        <v>0</v>
      </c>
      <c r="N144">
        <f t="shared" si="136"/>
        <v>0</v>
      </c>
      <c r="O144">
        <f t="shared" si="136"/>
        <v>0</v>
      </c>
      <c r="P144">
        <f t="shared" si="136"/>
        <v>0</v>
      </c>
      <c r="Q144">
        <f t="shared" si="136"/>
        <v>0</v>
      </c>
      <c r="R144">
        <f t="shared" si="136"/>
        <v>0</v>
      </c>
      <c r="S144">
        <f t="shared" si="136"/>
        <v>0</v>
      </c>
      <c r="T144">
        <f t="shared" si="136"/>
        <v>0</v>
      </c>
      <c r="U144">
        <f t="shared" si="136"/>
        <v>0</v>
      </c>
      <c r="V144">
        <f t="shared" si="136"/>
        <v>0</v>
      </c>
      <c r="W144">
        <f t="shared" si="136"/>
        <v>0</v>
      </c>
      <c r="X144">
        <f t="shared" si="136"/>
        <v>0</v>
      </c>
      <c r="Y144">
        <f t="shared" si="136"/>
        <v>0</v>
      </c>
      <c r="Z144">
        <f t="shared" si="136"/>
        <v>0</v>
      </c>
      <c r="AA144">
        <f t="shared" si="136"/>
        <v>0</v>
      </c>
      <c r="AB144">
        <f t="shared" si="136"/>
        <v>0</v>
      </c>
      <c r="AC144">
        <f t="shared" si="137"/>
        <v>0</v>
      </c>
      <c r="AD144">
        <f t="shared" si="137"/>
        <v>0</v>
      </c>
      <c r="AE144">
        <f t="shared" si="137"/>
        <v>0</v>
      </c>
      <c r="AF144">
        <f t="shared" si="137"/>
        <v>0</v>
      </c>
      <c r="AG144">
        <f t="shared" si="137"/>
        <v>0</v>
      </c>
      <c r="AH144">
        <f t="shared" si="137"/>
        <v>0</v>
      </c>
      <c r="AI144">
        <f t="shared" si="137"/>
        <v>0</v>
      </c>
      <c r="AJ144">
        <f t="shared" si="137"/>
        <v>0</v>
      </c>
      <c r="AK144">
        <f t="shared" si="137"/>
        <v>0</v>
      </c>
      <c r="AL144">
        <f t="shared" si="137"/>
        <v>0</v>
      </c>
      <c r="AM144">
        <f t="shared" si="137"/>
        <v>0</v>
      </c>
      <c r="AN144">
        <f t="shared" si="137"/>
        <v>0</v>
      </c>
      <c r="AO144">
        <f t="shared" si="137"/>
        <v>0</v>
      </c>
      <c r="AP144">
        <f t="shared" si="137"/>
        <v>0</v>
      </c>
      <c r="AQ144">
        <f t="shared" si="137"/>
        <v>0</v>
      </c>
      <c r="AR144">
        <f t="shared" si="137"/>
        <v>0</v>
      </c>
      <c r="AS144">
        <f t="shared" si="138"/>
        <v>0</v>
      </c>
      <c r="AT144">
        <f t="shared" si="138"/>
        <v>0</v>
      </c>
      <c r="AU144">
        <f t="shared" si="138"/>
        <v>0</v>
      </c>
      <c r="AV144">
        <f t="shared" si="138"/>
        <v>0</v>
      </c>
      <c r="AW144">
        <f t="shared" si="138"/>
        <v>0</v>
      </c>
      <c r="AX144">
        <f t="shared" si="138"/>
        <v>0</v>
      </c>
      <c r="BB144" s="28">
        <f t="shared" si="126"/>
        <v>0</v>
      </c>
      <c r="BC144" s="28">
        <f t="shared" si="127"/>
        <v>0</v>
      </c>
      <c r="BD144" s="28">
        <f t="shared" si="128"/>
        <v>0</v>
      </c>
      <c r="BE144" s="28">
        <f t="shared" si="129"/>
        <v>0</v>
      </c>
      <c r="BF144" s="28">
        <f t="shared" si="130"/>
        <v>0</v>
      </c>
      <c r="BG144" s="28">
        <f t="shared" si="131"/>
        <v>0</v>
      </c>
      <c r="BH144" s="28">
        <f t="shared" si="132"/>
        <v>0</v>
      </c>
      <c r="BI144" s="28">
        <f t="shared" si="133"/>
        <v>0</v>
      </c>
      <c r="BJ144" s="28">
        <f t="shared" si="134"/>
        <v>0</v>
      </c>
      <c r="BK144" s="28">
        <f t="shared" si="135"/>
        <v>0</v>
      </c>
      <c r="BL144" s="28">
        <f t="shared" si="116"/>
        <v>0</v>
      </c>
      <c r="BM144" s="28">
        <f t="shared" si="117"/>
        <v>0</v>
      </c>
      <c r="BN144">
        <f t="shared" si="139"/>
        <v>0</v>
      </c>
      <c r="BO144">
        <f t="shared" si="139"/>
        <v>0</v>
      </c>
      <c r="BP144">
        <f t="shared" si="139"/>
        <v>0</v>
      </c>
      <c r="BQ144">
        <f t="shared" si="109"/>
        <v>0</v>
      </c>
      <c r="BR144">
        <f t="shared" si="110"/>
        <v>0</v>
      </c>
      <c r="BS144">
        <f t="shared" si="111"/>
        <v>0</v>
      </c>
      <c r="BT144">
        <f t="shared" si="112"/>
        <v>0</v>
      </c>
      <c r="BU144">
        <f t="shared" si="113"/>
        <v>0</v>
      </c>
      <c r="BV144">
        <f t="shared" si="118"/>
        <v>0</v>
      </c>
      <c r="BW144">
        <f t="shared" si="119"/>
        <v>0</v>
      </c>
      <c r="BX144">
        <f t="shared" si="114"/>
        <v>0</v>
      </c>
      <c r="BY144">
        <f t="shared" si="115"/>
        <v>0</v>
      </c>
      <c r="BZ144">
        <f t="shared" si="120"/>
        <v>0</v>
      </c>
      <c r="CA144">
        <f t="shared" si="121"/>
        <v>0</v>
      </c>
      <c r="CB144">
        <f t="shared" si="122"/>
        <v>0</v>
      </c>
      <c r="CC144">
        <f t="shared" si="123"/>
        <v>0</v>
      </c>
      <c r="CD144">
        <f t="shared" si="124"/>
        <v>0</v>
      </c>
      <c r="CE144">
        <f t="shared" si="125"/>
        <v>5</v>
      </c>
    </row>
    <row r="145" spans="1:83" x14ac:dyDescent="0.35">
      <c r="A145">
        <f>Database!A145</f>
        <v>144</v>
      </c>
      <c r="B145" s="20">
        <f>Database!E145</f>
        <v>45875</v>
      </c>
      <c r="C145">
        <f>IF(Database!G145="cansl",0,Database!K145)</f>
        <v>1</v>
      </c>
      <c r="D145">
        <f>Database!D145-Database!C145</f>
        <v>3</v>
      </c>
      <c r="F145">
        <f>Database!L145</f>
        <v>2</v>
      </c>
      <c r="G145" t="str">
        <f>Database!F145</f>
        <v>DK</v>
      </c>
      <c r="K145">
        <f t="shared" si="92"/>
        <v>0</v>
      </c>
      <c r="L145">
        <f t="shared" si="93"/>
        <v>0</v>
      </c>
      <c r="M145">
        <f t="shared" si="136"/>
        <v>0</v>
      </c>
      <c r="N145">
        <f t="shared" si="136"/>
        <v>0</v>
      </c>
      <c r="O145">
        <f t="shared" si="136"/>
        <v>0</v>
      </c>
      <c r="P145">
        <f t="shared" si="136"/>
        <v>0</v>
      </c>
      <c r="Q145">
        <f t="shared" si="136"/>
        <v>0</v>
      </c>
      <c r="R145">
        <f t="shared" si="136"/>
        <v>0</v>
      </c>
      <c r="S145">
        <f t="shared" si="136"/>
        <v>0</v>
      </c>
      <c r="T145">
        <f t="shared" si="136"/>
        <v>0</v>
      </c>
      <c r="U145">
        <f t="shared" si="136"/>
        <v>0</v>
      </c>
      <c r="V145">
        <f t="shared" si="136"/>
        <v>0</v>
      </c>
      <c r="W145">
        <f t="shared" si="136"/>
        <v>0</v>
      </c>
      <c r="X145">
        <f t="shared" si="136"/>
        <v>0</v>
      </c>
      <c r="Y145">
        <f t="shared" si="136"/>
        <v>0</v>
      </c>
      <c r="Z145">
        <f t="shared" si="136"/>
        <v>0</v>
      </c>
      <c r="AA145">
        <f t="shared" si="136"/>
        <v>0</v>
      </c>
      <c r="AB145">
        <f t="shared" si="136"/>
        <v>0</v>
      </c>
      <c r="AC145">
        <f t="shared" si="137"/>
        <v>0</v>
      </c>
      <c r="AD145">
        <f t="shared" si="137"/>
        <v>0</v>
      </c>
      <c r="AE145">
        <f t="shared" si="137"/>
        <v>0</v>
      </c>
      <c r="AF145">
        <f t="shared" si="137"/>
        <v>0</v>
      </c>
      <c r="AG145">
        <f t="shared" si="137"/>
        <v>0</v>
      </c>
      <c r="AH145">
        <f t="shared" si="137"/>
        <v>0</v>
      </c>
      <c r="AI145">
        <f t="shared" si="137"/>
        <v>0</v>
      </c>
      <c r="AJ145">
        <f t="shared" si="137"/>
        <v>0</v>
      </c>
      <c r="AK145">
        <f t="shared" si="137"/>
        <v>0</v>
      </c>
      <c r="AL145">
        <f t="shared" si="137"/>
        <v>0</v>
      </c>
      <c r="AM145">
        <f t="shared" si="137"/>
        <v>0</v>
      </c>
      <c r="AN145">
        <f t="shared" si="137"/>
        <v>0</v>
      </c>
      <c r="AO145">
        <f t="shared" si="137"/>
        <v>0</v>
      </c>
      <c r="AP145">
        <f t="shared" si="137"/>
        <v>0</v>
      </c>
      <c r="AQ145">
        <f t="shared" si="137"/>
        <v>3</v>
      </c>
      <c r="AR145">
        <f t="shared" si="137"/>
        <v>3</v>
      </c>
      <c r="AS145">
        <f t="shared" si="138"/>
        <v>3</v>
      </c>
      <c r="AT145">
        <f t="shared" si="138"/>
        <v>3</v>
      </c>
      <c r="AU145">
        <f t="shared" si="138"/>
        <v>3</v>
      </c>
      <c r="AV145">
        <f t="shared" si="138"/>
        <v>3</v>
      </c>
      <c r="AW145">
        <f t="shared" si="138"/>
        <v>3</v>
      </c>
      <c r="AX145">
        <f t="shared" si="138"/>
        <v>3</v>
      </c>
      <c r="BB145" s="28">
        <f t="shared" si="126"/>
        <v>2</v>
      </c>
      <c r="BC145" s="28">
        <f t="shared" si="127"/>
        <v>3</v>
      </c>
      <c r="BD145" s="28">
        <f t="shared" si="128"/>
        <v>0</v>
      </c>
      <c r="BE145" s="28">
        <f t="shared" si="129"/>
        <v>0</v>
      </c>
      <c r="BF145" s="28">
        <f t="shared" si="130"/>
        <v>0</v>
      </c>
      <c r="BG145" s="28">
        <f t="shared" si="131"/>
        <v>0</v>
      </c>
      <c r="BH145" s="28">
        <f t="shared" si="132"/>
        <v>0</v>
      </c>
      <c r="BI145" s="28">
        <f t="shared" si="133"/>
        <v>0</v>
      </c>
      <c r="BJ145" s="28">
        <f t="shared" si="134"/>
        <v>0</v>
      </c>
      <c r="BK145" s="28">
        <f t="shared" si="135"/>
        <v>0</v>
      </c>
      <c r="BL145" s="28">
        <f t="shared" si="116"/>
        <v>0</v>
      </c>
      <c r="BM145" s="28">
        <f t="shared" si="117"/>
        <v>0</v>
      </c>
      <c r="BN145">
        <f t="shared" si="139"/>
        <v>0</v>
      </c>
      <c r="BO145">
        <f t="shared" si="139"/>
        <v>0</v>
      </c>
      <c r="BP145">
        <f t="shared" si="139"/>
        <v>0</v>
      </c>
      <c r="BQ145">
        <f t="shared" si="109"/>
        <v>0</v>
      </c>
      <c r="BR145">
        <f t="shared" si="110"/>
        <v>0</v>
      </c>
      <c r="BS145">
        <f t="shared" si="111"/>
        <v>0</v>
      </c>
      <c r="BT145">
        <f t="shared" si="112"/>
        <v>0</v>
      </c>
      <c r="BU145">
        <f t="shared" si="113"/>
        <v>0</v>
      </c>
      <c r="BV145">
        <f t="shared" si="118"/>
        <v>0</v>
      </c>
      <c r="BW145">
        <f t="shared" si="119"/>
        <v>0</v>
      </c>
      <c r="BX145">
        <f t="shared" si="114"/>
        <v>0</v>
      </c>
      <c r="BY145">
        <f t="shared" si="115"/>
        <v>0</v>
      </c>
      <c r="BZ145">
        <f t="shared" si="120"/>
        <v>0</v>
      </c>
      <c r="CA145">
        <f t="shared" si="121"/>
        <v>0</v>
      </c>
      <c r="CB145">
        <f t="shared" si="122"/>
        <v>0</v>
      </c>
      <c r="CC145">
        <f t="shared" si="123"/>
        <v>0</v>
      </c>
      <c r="CD145">
        <f t="shared" si="124"/>
        <v>0</v>
      </c>
      <c r="CE145">
        <f t="shared" si="125"/>
        <v>0</v>
      </c>
    </row>
    <row r="146" spans="1:83" x14ac:dyDescent="0.35">
      <c r="A146">
        <f>Database!A146</f>
        <v>145</v>
      </c>
      <c r="B146" s="20">
        <f>Database!E146</f>
        <v>45878</v>
      </c>
      <c r="C146">
        <f>IF(Database!G146="cansl",0,Database!K146)</f>
        <v>1</v>
      </c>
      <c r="D146">
        <f>Database!D146-Database!C146</f>
        <v>3</v>
      </c>
      <c r="F146">
        <f>Database!L146</f>
        <v>2</v>
      </c>
      <c r="G146" t="str">
        <f>Database!F146</f>
        <v>DK</v>
      </c>
      <c r="K146">
        <f t="shared" si="92"/>
        <v>0</v>
      </c>
      <c r="L146">
        <f t="shared" si="93"/>
        <v>0</v>
      </c>
      <c r="M146">
        <f t="shared" si="136"/>
        <v>0</v>
      </c>
      <c r="N146">
        <f t="shared" si="136"/>
        <v>0</v>
      </c>
      <c r="O146">
        <f t="shared" si="136"/>
        <v>0</v>
      </c>
      <c r="P146">
        <f t="shared" si="136"/>
        <v>0</v>
      </c>
      <c r="Q146">
        <f t="shared" si="136"/>
        <v>0</v>
      </c>
      <c r="R146">
        <f t="shared" si="136"/>
        <v>0</v>
      </c>
      <c r="S146">
        <f t="shared" si="136"/>
        <v>0</v>
      </c>
      <c r="T146">
        <f t="shared" si="136"/>
        <v>0</v>
      </c>
      <c r="U146">
        <f t="shared" si="136"/>
        <v>0</v>
      </c>
      <c r="V146">
        <f t="shared" si="136"/>
        <v>0</v>
      </c>
      <c r="W146">
        <f t="shared" si="136"/>
        <v>0</v>
      </c>
      <c r="X146">
        <f t="shared" si="136"/>
        <v>0</v>
      </c>
      <c r="Y146">
        <f t="shared" si="136"/>
        <v>0</v>
      </c>
      <c r="Z146">
        <f t="shared" si="136"/>
        <v>0</v>
      </c>
      <c r="AA146">
        <f t="shared" si="136"/>
        <v>0</v>
      </c>
      <c r="AB146">
        <f t="shared" si="136"/>
        <v>0</v>
      </c>
      <c r="AC146">
        <f t="shared" si="137"/>
        <v>0</v>
      </c>
      <c r="AD146">
        <f t="shared" si="137"/>
        <v>0</v>
      </c>
      <c r="AE146">
        <f t="shared" si="137"/>
        <v>0</v>
      </c>
      <c r="AF146">
        <f t="shared" si="137"/>
        <v>0</v>
      </c>
      <c r="AG146">
        <f t="shared" si="137"/>
        <v>0</v>
      </c>
      <c r="AH146">
        <f t="shared" si="137"/>
        <v>0</v>
      </c>
      <c r="AI146">
        <f t="shared" si="137"/>
        <v>0</v>
      </c>
      <c r="AJ146">
        <f t="shared" si="137"/>
        <v>0</v>
      </c>
      <c r="AK146">
        <f t="shared" si="137"/>
        <v>0</v>
      </c>
      <c r="AL146">
        <f t="shared" si="137"/>
        <v>0</v>
      </c>
      <c r="AM146">
        <f t="shared" si="137"/>
        <v>0</v>
      </c>
      <c r="AN146">
        <f t="shared" si="137"/>
        <v>0</v>
      </c>
      <c r="AO146">
        <f t="shared" si="137"/>
        <v>0</v>
      </c>
      <c r="AP146">
        <f t="shared" si="137"/>
        <v>0</v>
      </c>
      <c r="AQ146">
        <f t="shared" si="137"/>
        <v>3</v>
      </c>
      <c r="AR146">
        <f t="shared" si="137"/>
        <v>3</v>
      </c>
      <c r="AS146">
        <f t="shared" si="138"/>
        <v>3</v>
      </c>
      <c r="AT146">
        <f t="shared" si="138"/>
        <v>3</v>
      </c>
      <c r="AU146">
        <f t="shared" si="138"/>
        <v>3</v>
      </c>
      <c r="AV146">
        <f t="shared" si="138"/>
        <v>3</v>
      </c>
      <c r="AW146">
        <f t="shared" si="138"/>
        <v>3</v>
      </c>
      <c r="AX146">
        <f t="shared" si="138"/>
        <v>3</v>
      </c>
      <c r="BB146" s="28">
        <f t="shared" si="126"/>
        <v>2</v>
      </c>
      <c r="BC146" s="28">
        <f t="shared" si="127"/>
        <v>3</v>
      </c>
      <c r="BD146" s="28">
        <f t="shared" si="128"/>
        <v>0</v>
      </c>
      <c r="BE146" s="28">
        <f t="shared" si="129"/>
        <v>0</v>
      </c>
      <c r="BF146" s="28">
        <f t="shared" si="130"/>
        <v>0</v>
      </c>
      <c r="BG146" s="28">
        <f t="shared" si="131"/>
        <v>0</v>
      </c>
      <c r="BH146" s="28">
        <f t="shared" si="132"/>
        <v>0</v>
      </c>
      <c r="BI146" s="28">
        <f t="shared" si="133"/>
        <v>0</v>
      </c>
      <c r="BJ146" s="28">
        <f t="shared" si="134"/>
        <v>0</v>
      </c>
      <c r="BK146" s="28">
        <f t="shared" si="135"/>
        <v>0</v>
      </c>
      <c r="BL146" s="28">
        <f t="shared" si="116"/>
        <v>0</v>
      </c>
      <c r="BM146" s="28">
        <f t="shared" si="117"/>
        <v>0</v>
      </c>
      <c r="BN146">
        <f t="shared" si="139"/>
        <v>0</v>
      </c>
      <c r="BO146">
        <f t="shared" si="139"/>
        <v>0</v>
      </c>
      <c r="BP146">
        <f t="shared" si="139"/>
        <v>0</v>
      </c>
      <c r="BQ146">
        <f t="shared" si="109"/>
        <v>0</v>
      </c>
      <c r="BR146">
        <f t="shared" si="110"/>
        <v>0</v>
      </c>
      <c r="BS146">
        <f t="shared" si="111"/>
        <v>0</v>
      </c>
      <c r="BT146">
        <f t="shared" si="112"/>
        <v>0</v>
      </c>
      <c r="BU146">
        <f t="shared" si="113"/>
        <v>0</v>
      </c>
      <c r="BV146">
        <f t="shared" si="118"/>
        <v>0</v>
      </c>
      <c r="BW146">
        <f t="shared" si="119"/>
        <v>0</v>
      </c>
      <c r="BX146">
        <f t="shared" si="114"/>
        <v>0</v>
      </c>
      <c r="BY146">
        <f t="shared" si="115"/>
        <v>0</v>
      </c>
      <c r="BZ146">
        <f t="shared" si="120"/>
        <v>0</v>
      </c>
      <c r="CA146">
        <f t="shared" si="121"/>
        <v>0</v>
      </c>
      <c r="CB146">
        <f t="shared" si="122"/>
        <v>0</v>
      </c>
      <c r="CC146">
        <f t="shared" si="123"/>
        <v>0</v>
      </c>
      <c r="CD146">
        <f t="shared" si="124"/>
        <v>0</v>
      </c>
      <c r="CE146">
        <f t="shared" si="125"/>
        <v>0</v>
      </c>
    </row>
    <row r="147" spans="1:83" x14ac:dyDescent="0.35">
      <c r="A147">
        <f>Database!A147</f>
        <v>0</v>
      </c>
      <c r="B147" s="20">
        <f>Database!E147</f>
        <v>0</v>
      </c>
      <c r="C147">
        <f>IF(Database!G147="cansl",0,Database!K147)</f>
        <v>0</v>
      </c>
      <c r="D147">
        <f>Database!D147-Database!C147</f>
        <v>0</v>
      </c>
      <c r="F147">
        <f>Database!L147</f>
        <v>0</v>
      </c>
      <c r="G147">
        <f>Database!F147</f>
        <v>0</v>
      </c>
      <c r="K147">
        <f t="shared" si="92"/>
        <v>0</v>
      </c>
      <c r="L147">
        <f t="shared" si="93"/>
        <v>0</v>
      </c>
      <c r="M147">
        <f t="shared" si="136"/>
        <v>0</v>
      </c>
      <c r="N147">
        <f t="shared" si="136"/>
        <v>0</v>
      </c>
      <c r="O147">
        <f t="shared" si="136"/>
        <v>0</v>
      </c>
      <c r="P147">
        <f t="shared" si="136"/>
        <v>0</v>
      </c>
      <c r="Q147">
        <f t="shared" si="136"/>
        <v>0</v>
      </c>
      <c r="R147">
        <f t="shared" si="136"/>
        <v>0</v>
      </c>
      <c r="S147">
        <f t="shared" si="136"/>
        <v>0</v>
      </c>
      <c r="T147">
        <f t="shared" si="136"/>
        <v>0</v>
      </c>
      <c r="U147">
        <f t="shared" si="136"/>
        <v>0</v>
      </c>
      <c r="V147">
        <f t="shared" si="136"/>
        <v>0</v>
      </c>
      <c r="W147">
        <f t="shared" si="136"/>
        <v>0</v>
      </c>
      <c r="X147">
        <f t="shared" si="136"/>
        <v>0</v>
      </c>
      <c r="Y147">
        <f t="shared" si="136"/>
        <v>0</v>
      </c>
      <c r="Z147">
        <f t="shared" si="136"/>
        <v>0</v>
      </c>
      <c r="AA147">
        <f t="shared" si="136"/>
        <v>0</v>
      </c>
      <c r="AB147">
        <f t="shared" si="136"/>
        <v>0</v>
      </c>
      <c r="AC147">
        <f t="shared" si="137"/>
        <v>0</v>
      </c>
      <c r="AD147">
        <f t="shared" si="137"/>
        <v>0</v>
      </c>
      <c r="AE147">
        <f t="shared" si="137"/>
        <v>0</v>
      </c>
      <c r="AF147">
        <f t="shared" si="137"/>
        <v>0</v>
      </c>
      <c r="AG147">
        <f t="shared" si="137"/>
        <v>0</v>
      </c>
      <c r="AH147">
        <f t="shared" si="137"/>
        <v>0</v>
      </c>
      <c r="AI147">
        <f t="shared" si="137"/>
        <v>0</v>
      </c>
      <c r="AJ147">
        <f t="shared" si="137"/>
        <v>0</v>
      </c>
      <c r="AK147">
        <f t="shared" si="137"/>
        <v>0</v>
      </c>
      <c r="AL147">
        <f t="shared" si="137"/>
        <v>0</v>
      </c>
      <c r="AM147">
        <f t="shared" si="137"/>
        <v>0</v>
      </c>
      <c r="AN147">
        <f t="shared" si="137"/>
        <v>0</v>
      </c>
      <c r="AO147">
        <f t="shared" si="137"/>
        <v>0</v>
      </c>
      <c r="AP147">
        <f t="shared" si="137"/>
        <v>0</v>
      </c>
      <c r="AQ147">
        <f t="shared" si="137"/>
        <v>0</v>
      </c>
      <c r="AR147">
        <f t="shared" si="137"/>
        <v>0</v>
      </c>
      <c r="AS147">
        <f t="shared" si="138"/>
        <v>0</v>
      </c>
      <c r="AT147">
        <f t="shared" si="138"/>
        <v>0</v>
      </c>
      <c r="AU147">
        <f t="shared" si="138"/>
        <v>0</v>
      </c>
      <c r="AV147">
        <f t="shared" si="138"/>
        <v>0</v>
      </c>
      <c r="AW147">
        <f t="shared" si="138"/>
        <v>0</v>
      </c>
      <c r="AX147">
        <f t="shared" si="138"/>
        <v>0</v>
      </c>
      <c r="BB147" s="28">
        <f t="shared" si="126"/>
        <v>0</v>
      </c>
      <c r="BC147" s="28">
        <f t="shared" si="127"/>
        <v>0</v>
      </c>
      <c r="BD147" s="28">
        <f t="shared" si="128"/>
        <v>0</v>
      </c>
      <c r="BE147" s="28">
        <f t="shared" si="129"/>
        <v>0</v>
      </c>
      <c r="BF147" s="28">
        <f t="shared" si="130"/>
        <v>0</v>
      </c>
      <c r="BG147" s="28">
        <f t="shared" si="131"/>
        <v>0</v>
      </c>
      <c r="BH147" s="28">
        <f t="shared" si="132"/>
        <v>0</v>
      </c>
      <c r="BI147" s="28">
        <f t="shared" si="133"/>
        <v>0</v>
      </c>
      <c r="BJ147" s="28">
        <f t="shared" si="134"/>
        <v>0</v>
      </c>
      <c r="BK147" s="28">
        <f t="shared" si="135"/>
        <v>0</v>
      </c>
      <c r="BL147" s="28">
        <f t="shared" si="116"/>
        <v>0</v>
      </c>
      <c r="BM147" s="28">
        <f t="shared" si="117"/>
        <v>0</v>
      </c>
      <c r="BN147">
        <f t="shared" si="139"/>
        <v>0</v>
      </c>
      <c r="BO147">
        <f t="shared" si="139"/>
        <v>0</v>
      </c>
      <c r="BP147">
        <f t="shared" si="139"/>
        <v>0</v>
      </c>
      <c r="BQ147">
        <f t="shared" si="109"/>
        <v>0</v>
      </c>
      <c r="BR147">
        <f t="shared" si="110"/>
        <v>0</v>
      </c>
      <c r="BS147">
        <f t="shared" si="111"/>
        <v>0</v>
      </c>
      <c r="BT147">
        <f t="shared" si="112"/>
        <v>0</v>
      </c>
      <c r="BU147">
        <f t="shared" si="113"/>
        <v>0</v>
      </c>
      <c r="BV147">
        <f t="shared" si="118"/>
        <v>0</v>
      </c>
      <c r="BW147">
        <f t="shared" si="119"/>
        <v>0</v>
      </c>
      <c r="BX147">
        <f t="shared" si="114"/>
        <v>0</v>
      </c>
      <c r="BY147">
        <f t="shared" si="115"/>
        <v>0</v>
      </c>
      <c r="BZ147">
        <f t="shared" si="120"/>
        <v>0</v>
      </c>
      <c r="CA147">
        <f t="shared" si="121"/>
        <v>0</v>
      </c>
      <c r="CB147">
        <f t="shared" si="122"/>
        <v>0</v>
      </c>
      <c r="CC147">
        <f t="shared" si="123"/>
        <v>0</v>
      </c>
      <c r="CD147">
        <f t="shared" si="124"/>
        <v>0</v>
      </c>
      <c r="CE147">
        <f t="shared" si="125"/>
        <v>0</v>
      </c>
    </row>
    <row r="148" spans="1:83" x14ac:dyDescent="0.35">
      <c r="A148">
        <f>Database!A148</f>
        <v>0</v>
      </c>
      <c r="B148" s="20">
        <f>Database!E148</f>
        <v>0</v>
      </c>
      <c r="C148">
        <f>IF(Database!G148="cansl",0,Database!K148)</f>
        <v>0</v>
      </c>
      <c r="D148">
        <f>Database!D148-Database!C148</f>
        <v>0</v>
      </c>
      <c r="F148">
        <f>Database!L148</f>
        <v>0</v>
      </c>
      <c r="G148">
        <f>Database!F148</f>
        <v>0</v>
      </c>
      <c r="K148">
        <f t="shared" si="92"/>
        <v>0</v>
      </c>
      <c r="L148">
        <f t="shared" si="93"/>
        <v>0</v>
      </c>
      <c r="M148">
        <f t="shared" si="136"/>
        <v>0</v>
      </c>
      <c r="N148">
        <f t="shared" si="136"/>
        <v>0</v>
      </c>
      <c r="O148">
        <f t="shared" si="136"/>
        <v>0</v>
      </c>
      <c r="P148">
        <f t="shared" si="136"/>
        <v>0</v>
      </c>
      <c r="Q148">
        <f t="shared" si="136"/>
        <v>0</v>
      </c>
      <c r="R148">
        <f t="shared" si="136"/>
        <v>0</v>
      </c>
      <c r="S148">
        <f t="shared" si="136"/>
        <v>0</v>
      </c>
      <c r="T148">
        <f t="shared" si="136"/>
        <v>0</v>
      </c>
      <c r="U148">
        <f t="shared" si="136"/>
        <v>0</v>
      </c>
      <c r="V148">
        <f t="shared" si="136"/>
        <v>0</v>
      </c>
      <c r="W148">
        <f t="shared" si="136"/>
        <v>0</v>
      </c>
      <c r="X148">
        <f t="shared" si="136"/>
        <v>0</v>
      </c>
      <c r="Y148">
        <f t="shared" si="136"/>
        <v>0</v>
      </c>
      <c r="Z148">
        <f t="shared" si="136"/>
        <v>0</v>
      </c>
      <c r="AA148">
        <f t="shared" si="136"/>
        <v>0</v>
      </c>
      <c r="AB148">
        <f t="shared" si="136"/>
        <v>0</v>
      </c>
      <c r="AC148">
        <f t="shared" si="137"/>
        <v>0</v>
      </c>
      <c r="AD148">
        <f t="shared" si="137"/>
        <v>0</v>
      </c>
      <c r="AE148">
        <f t="shared" si="137"/>
        <v>0</v>
      </c>
      <c r="AF148">
        <f t="shared" si="137"/>
        <v>0</v>
      </c>
      <c r="AG148">
        <f t="shared" si="137"/>
        <v>0</v>
      </c>
      <c r="AH148">
        <f t="shared" si="137"/>
        <v>0</v>
      </c>
      <c r="AI148">
        <f t="shared" si="137"/>
        <v>0</v>
      </c>
      <c r="AJ148">
        <f t="shared" si="137"/>
        <v>0</v>
      </c>
      <c r="AK148">
        <f t="shared" si="137"/>
        <v>0</v>
      </c>
      <c r="AL148">
        <f t="shared" si="137"/>
        <v>0</v>
      </c>
      <c r="AM148">
        <f t="shared" si="137"/>
        <v>0</v>
      </c>
      <c r="AN148">
        <f t="shared" si="137"/>
        <v>0</v>
      </c>
      <c r="AO148">
        <f t="shared" si="137"/>
        <v>0</v>
      </c>
      <c r="AP148">
        <f t="shared" si="137"/>
        <v>0</v>
      </c>
      <c r="AQ148">
        <f t="shared" si="137"/>
        <v>0</v>
      </c>
      <c r="AR148">
        <f t="shared" si="137"/>
        <v>0</v>
      </c>
      <c r="AS148">
        <f t="shared" si="138"/>
        <v>0</v>
      </c>
      <c r="AT148">
        <f t="shared" si="138"/>
        <v>0</v>
      </c>
      <c r="AU148">
        <f t="shared" si="138"/>
        <v>0</v>
      </c>
      <c r="AV148">
        <f t="shared" si="138"/>
        <v>0</v>
      </c>
      <c r="AW148">
        <f t="shared" si="138"/>
        <v>0</v>
      </c>
      <c r="AX148">
        <f t="shared" si="138"/>
        <v>0</v>
      </c>
      <c r="BB148" s="28">
        <f t="shared" si="126"/>
        <v>0</v>
      </c>
      <c r="BC148" s="28">
        <f t="shared" si="127"/>
        <v>0</v>
      </c>
      <c r="BD148" s="28">
        <f t="shared" si="128"/>
        <v>0</v>
      </c>
      <c r="BE148" s="28">
        <f t="shared" si="129"/>
        <v>0</v>
      </c>
      <c r="BF148" s="28">
        <f t="shared" si="130"/>
        <v>0</v>
      </c>
      <c r="BG148" s="28">
        <f t="shared" si="131"/>
        <v>0</v>
      </c>
      <c r="BH148" s="28">
        <f t="shared" si="132"/>
        <v>0</v>
      </c>
      <c r="BI148" s="28">
        <f t="shared" si="133"/>
        <v>0</v>
      </c>
      <c r="BJ148" s="28">
        <f t="shared" si="134"/>
        <v>0</v>
      </c>
      <c r="BK148" s="28">
        <f t="shared" si="135"/>
        <v>0</v>
      </c>
      <c r="BL148" s="28">
        <f t="shared" si="116"/>
        <v>0</v>
      </c>
      <c r="BM148" s="28">
        <f t="shared" si="117"/>
        <v>0</v>
      </c>
      <c r="BN148">
        <f t="shared" si="139"/>
        <v>0</v>
      </c>
      <c r="BO148">
        <f t="shared" si="139"/>
        <v>0</v>
      </c>
      <c r="BP148">
        <f t="shared" si="139"/>
        <v>0</v>
      </c>
      <c r="BQ148">
        <f t="shared" si="109"/>
        <v>0</v>
      </c>
      <c r="BR148">
        <f t="shared" si="110"/>
        <v>0</v>
      </c>
      <c r="BS148">
        <f t="shared" si="111"/>
        <v>0</v>
      </c>
      <c r="BT148">
        <f t="shared" si="112"/>
        <v>0</v>
      </c>
      <c r="BU148">
        <f t="shared" si="113"/>
        <v>0</v>
      </c>
      <c r="BV148">
        <f t="shared" si="118"/>
        <v>0</v>
      </c>
      <c r="BW148">
        <f t="shared" si="119"/>
        <v>0</v>
      </c>
      <c r="BX148">
        <f t="shared" si="114"/>
        <v>0</v>
      </c>
      <c r="BY148">
        <f t="shared" si="115"/>
        <v>0</v>
      </c>
      <c r="BZ148">
        <f t="shared" si="120"/>
        <v>0</v>
      </c>
      <c r="CA148">
        <f t="shared" si="121"/>
        <v>0</v>
      </c>
      <c r="CB148">
        <f t="shared" si="122"/>
        <v>0</v>
      </c>
      <c r="CC148">
        <f t="shared" si="123"/>
        <v>0</v>
      </c>
      <c r="CD148">
        <f t="shared" si="124"/>
        <v>0</v>
      </c>
      <c r="CE148">
        <f t="shared" si="125"/>
        <v>0</v>
      </c>
    </row>
    <row r="149" spans="1:83" x14ac:dyDescent="0.35">
      <c r="A149">
        <f>Database!A149</f>
        <v>0</v>
      </c>
      <c r="B149" s="20">
        <f>Database!E149</f>
        <v>0</v>
      </c>
      <c r="C149">
        <f>IF(Database!G149="cansl",0,Database!K149)</f>
        <v>0</v>
      </c>
      <c r="D149">
        <f>Database!D149-Database!C149</f>
        <v>0</v>
      </c>
      <c r="F149">
        <f>Database!L149</f>
        <v>0</v>
      </c>
      <c r="G149">
        <f>Database!F149</f>
        <v>0</v>
      </c>
      <c r="K149">
        <f t="shared" si="92"/>
        <v>0</v>
      </c>
      <c r="L149">
        <f t="shared" si="93"/>
        <v>0</v>
      </c>
      <c r="M149">
        <f t="shared" si="136"/>
        <v>0</v>
      </c>
      <c r="N149">
        <f t="shared" si="136"/>
        <v>0</v>
      </c>
      <c r="O149">
        <f t="shared" si="136"/>
        <v>0</v>
      </c>
      <c r="P149">
        <f t="shared" si="136"/>
        <v>0</v>
      </c>
      <c r="Q149">
        <f t="shared" si="136"/>
        <v>0</v>
      </c>
      <c r="R149">
        <f t="shared" si="136"/>
        <v>0</v>
      </c>
      <c r="S149">
        <f t="shared" si="136"/>
        <v>0</v>
      </c>
      <c r="T149">
        <f t="shared" si="136"/>
        <v>0</v>
      </c>
      <c r="U149">
        <f t="shared" si="136"/>
        <v>0</v>
      </c>
      <c r="V149">
        <f t="shared" si="136"/>
        <v>0</v>
      </c>
      <c r="W149">
        <f t="shared" si="136"/>
        <v>0</v>
      </c>
      <c r="X149">
        <f t="shared" si="136"/>
        <v>0</v>
      </c>
      <c r="Y149">
        <f t="shared" si="136"/>
        <v>0</v>
      </c>
      <c r="Z149">
        <f t="shared" si="136"/>
        <v>0</v>
      </c>
      <c r="AA149">
        <f t="shared" si="136"/>
        <v>0</v>
      </c>
      <c r="AB149">
        <f t="shared" si="136"/>
        <v>0</v>
      </c>
      <c r="AC149">
        <f t="shared" si="137"/>
        <v>0</v>
      </c>
      <c r="AD149">
        <f t="shared" si="137"/>
        <v>0</v>
      </c>
      <c r="AE149">
        <f t="shared" si="137"/>
        <v>0</v>
      </c>
      <c r="AF149">
        <f t="shared" si="137"/>
        <v>0</v>
      </c>
      <c r="AG149">
        <f t="shared" si="137"/>
        <v>0</v>
      </c>
      <c r="AH149">
        <f t="shared" si="137"/>
        <v>0</v>
      </c>
      <c r="AI149">
        <f t="shared" si="137"/>
        <v>0</v>
      </c>
      <c r="AJ149">
        <f t="shared" si="137"/>
        <v>0</v>
      </c>
      <c r="AK149">
        <f t="shared" si="137"/>
        <v>0</v>
      </c>
      <c r="AL149">
        <f t="shared" si="137"/>
        <v>0</v>
      </c>
      <c r="AM149">
        <f t="shared" si="137"/>
        <v>0</v>
      </c>
      <c r="AN149">
        <f t="shared" si="137"/>
        <v>0</v>
      </c>
      <c r="AO149">
        <f t="shared" si="137"/>
        <v>0</v>
      </c>
      <c r="AP149">
        <f t="shared" si="137"/>
        <v>0</v>
      </c>
      <c r="AQ149">
        <f t="shared" si="137"/>
        <v>0</v>
      </c>
      <c r="AR149">
        <f t="shared" si="137"/>
        <v>0</v>
      </c>
      <c r="AS149">
        <f t="shared" si="138"/>
        <v>0</v>
      </c>
      <c r="AT149">
        <f t="shared" si="138"/>
        <v>0</v>
      </c>
      <c r="AU149">
        <f t="shared" si="138"/>
        <v>0</v>
      </c>
      <c r="AV149">
        <f t="shared" si="138"/>
        <v>0</v>
      </c>
      <c r="AW149">
        <f t="shared" si="138"/>
        <v>0</v>
      </c>
      <c r="AX149">
        <f t="shared" si="138"/>
        <v>0</v>
      </c>
      <c r="BB149" s="28">
        <f t="shared" si="126"/>
        <v>0</v>
      </c>
      <c r="BC149" s="28">
        <f t="shared" si="127"/>
        <v>0</v>
      </c>
      <c r="BD149" s="28">
        <f t="shared" si="128"/>
        <v>0</v>
      </c>
      <c r="BE149" s="28">
        <f t="shared" si="129"/>
        <v>0</v>
      </c>
      <c r="BF149" s="28">
        <f t="shared" si="130"/>
        <v>0</v>
      </c>
      <c r="BG149" s="28">
        <f t="shared" si="131"/>
        <v>0</v>
      </c>
      <c r="BH149" s="28">
        <f t="shared" si="132"/>
        <v>0</v>
      </c>
      <c r="BI149" s="28">
        <f t="shared" si="133"/>
        <v>0</v>
      </c>
      <c r="BJ149" s="28">
        <f t="shared" si="134"/>
        <v>0</v>
      </c>
      <c r="BK149" s="28">
        <f t="shared" si="135"/>
        <v>0</v>
      </c>
      <c r="BL149" s="28">
        <f t="shared" si="116"/>
        <v>0</v>
      </c>
      <c r="BM149" s="28">
        <f t="shared" si="117"/>
        <v>0</v>
      </c>
      <c r="BN149">
        <f t="shared" si="139"/>
        <v>0</v>
      </c>
      <c r="BO149">
        <f t="shared" si="139"/>
        <v>0</v>
      </c>
      <c r="BP149">
        <f t="shared" si="139"/>
        <v>0</v>
      </c>
      <c r="BQ149">
        <f t="shared" si="109"/>
        <v>0</v>
      </c>
      <c r="BR149">
        <f t="shared" si="110"/>
        <v>0</v>
      </c>
      <c r="BS149">
        <f t="shared" si="111"/>
        <v>0</v>
      </c>
      <c r="BT149">
        <f t="shared" si="112"/>
        <v>0</v>
      </c>
      <c r="BU149">
        <f t="shared" si="113"/>
        <v>0</v>
      </c>
      <c r="BV149">
        <f t="shared" si="118"/>
        <v>0</v>
      </c>
      <c r="BW149">
        <f t="shared" si="119"/>
        <v>0</v>
      </c>
      <c r="BX149">
        <f t="shared" si="114"/>
        <v>0</v>
      </c>
      <c r="BY149">
        <f t="shared" si="115"/>
        <v>0</v>
      </c>
      <c r="BZ149">
        <f t="shared" si="120"/>
        <v>0</v>
      </c>
      <c r="CA149">
        <f t="shared" si="121"/>
        <v>0</v>
      </c>
      <c r="CB149">
        <f t="shared" si="122"/>
        <v>0</v>
      </c>
      <c r="CC149">
        <f t="shared" si="123"/>
        <v>0</v>
      </c>
      <c r="CD149">
        <f t="shared" si="124"/>
        <v>0</v>
      </c>
      <c r="CE149">
        <f t="shared" si="125"/>
        <v>0</v>
      </c>
    </row>
    <row r="150" spans="1:83" x14ac:dyDescent="0.35">
      <c r="A150">
        <f>Database!A150</f>
        <v>0</v>
      </c>
      <c r="B150" s="20">
        <f>Database!E150</f>
        <v>0</v>
      </c>
      <c r="C150">
        <f>IF(Database!G150="cansl",0,Database!K150)</f>
        <v>0</v>
      </c>
      <c r="D150">
        <f>Database!D150-Database!C150</f>
        <v>0</v>
      </c>
      <c r="F150">
        <f>Database!L150</f>
        <v>0</v>
      </c>
      <c r="G150">
        <f>Database!F150</f>
        <v>0</v>
      </c>
      <c r="K150">
        <f t="shared" si="92"/>
        <v>0</v>
      </c>
      <c r="L150">
        <f t="shared" si="93"/>
        <v>0</v>
      </c>
      <c r="M150">
        <f t="shared" si="136"/>
        <v>0</v>
      </c>
      <c r="N150">
        <f t="shared" si="136"/>
        <v>0</v>
      </c>
      <c r="O150">
        <f t="shared" si="136"/>
        <v>0</v>
      </c>
      <c r="P150">
        <f t="shared" si="136"/>
        <v>0</v>
      </c>
      <c r="Q150">
        <f t="shared" si="136"/>
        <v>0</v>
      </c>
      <c r="R150">
        <f t="shared" si="136"/>
        <v>0</v>
      </c>
      <c r="S150">
        <f t="shared" si="136"/>
        <v>0</v>
      </c>
      <c r="T150">
        <f t="shared" si="136"/>
        <v>0</v>
      </c>
      <c r="U150">
        <f t="shared" si="136"/>
        <v>0</v>
      </c>
      <c r="V150">
        <f t="shared" si="136"/>
        <v>0</v>
      </c>
      <c r="W150">
        <f t="shared" si="136"/>
        <v>0</v>
      </c>
      <c r="X150">
        <f t="shared" si="136"/>
        <v>0</v>
      </c>
      <c r="Y150">
        <f t="shared" si="136"/>
        <v>0</v>
      </c>
      <c r="Z150">
        <f t="shared" si="136"/>
        <v>0</v>
      </c>
      <c r="AA150">
        <f t="shared" si="136"/>
        <v>0</v>
      </c>
      <c r="AB150">
        <f t="shared" ref="AB150" si="140">IF($B150&lt;AB$1,$C150*$D150,0)</f>
        <v>0</v>
      </c>
      <c r="AC150">
        <f t="shared" si="137"/>
        <v>0</v>
      </c>
      <c r="AD150">
        <f t="shared" si="137"/>
        <v>0</v>
      </c>
      <c r="AE150">
        <f t="shared" si="137"/>
        <v>0</v>
      </c>
      <c r="AF150">
        <f t="shared" si="137"/>
        <v>0</v>
      </c>
      <c r="AG150">
        <f t="shared" si="137"/>
        <v>0</v>
      </c>
      <c r="AH150">
        <f t="shared" si="137"/>
        <v>0</v>
      </c>
      <c r="AI150">
        <f t="shared" si="137"/>
        <v>0</v>
      </c>
      <c r="AJ150">
        <f t="shared" si="137"/>
        <v>0</v>
      </c>
      <c r="AK150">
        <f t="shared" si="137"/>
        <v>0</v>
      </c>
      <c r="AL150">
        <f t="shared" si="137"/>
        <v>0</v>
      </c>
      <c r="AM150">
        <f t="shared" si="137"/>
        <v>0</v>
      </c>
      <c r="AN150">
        <f t="shared" si="137"/>
        <v>0</v>
      </c>
      <c r="AO150">
        <f t="shared" si="137"/>
        <v>0</v>
      </c>
      <c r="AP150">
        <f t="shared" si="137"/>
        <v>0</v>
      </c>
      <c r="AQ150">
        <f t="shared" si="137"/>
        <v>0</v>
      </c>
      <c r="AR150">
        <f t="shared" si="137"/>
        <v>0</v>
      </c>
      <c r="AS150">
        <f t="shared" si="138"/>
        <v>0</v>
      </c>
      <c r="AT150">
        <f t="shared" si="138"/>
        <v>0</v>
      </c>
      <c r="AU150">
        <f t="shared" si="138"/>
        <v>0</v>
      </c>
      <c r="AV150">
        <f t="shared" si="138"/>
        <v>0</v>
      </c>
      <c r="AW150">
        <f t="shared" si="138"/>
        <v>0</v>
      </c>
      <c r="AX150">
        <f t="shared" si="138"/>
        <v>0</v>
      </c>
      <c r="BB150" s="28">
        <f t="shared" si="126"/>
        <v>0</v>
      </c>
      <c r="BC150" s="28">
        <f t="shared" si="127"/>
        <v>0</v>
      </c>
      <c r="BD150" s="28">
        <f t="shared" si="128"/>
        <v>0</v>
      </c>
      <c r="BE150" s="28">
        <f t="shared" si="129"/>
        <v>0</v>
      </c>
      <c r="BF150" s="28">
        <f t="shared" si="130"/>
        <v>0</v>
      </c>
      <c r="BG150" s="28">
        <f t="shared" si="131"/>
        <v>0</v>
      </c>
      <c r="BH150" s="28">
        <f t="shared" si="132"/>
        <v>0</v>
      </c>
      <c r="BI150" s="28">
        <f t="shared" si="133"/>
        <v>0</v>
      </c>
      <c r="BJ150" s="28">
        <f t="shared" si="134"/>
        <v>0</v>
      </c>
      <c r="BK150" s="28">
        <f t="shared" si="135"/>
        <v>0</v>
      </c>
      <c r="BL150" s="28">
        <f t="shared" si="116"/>
        <v>0</v>
      </c>
      <c r="BM150" s="28">
        <f t="shared" si="117"/>
        <v>0</v>
      </c>
      <c r="BN150">
        <f t="shared" si="139"/>
        <v>0</v>
      </c>
      <c r="BO150">
        <f t="shared" si="139"/>
        <v>0</v>
      </c>
      <c r="BP150">
        <f t="shared" si="139"/>
        <v>0</v>
      </c>
      <c r="BQ150">
        <f t="shared" si="109"/>
        <v>0</v>
      </c>
      <c r="BR150">
        <f t="shared" si="110"/>
        <v>0</v>
      </c>
      <c r="BS150">
        <f t="shared" si="111"/>
        <v>0</v>
      </c>
      <c r="BT150">
        <f t="shared" si="112"/>
        <v>0</v>
      </c>
      <c r="BU150">
        <f t="shared" si="113"/>
        <v>0</v>
      </c>
      <c r="BV150">
        <f t="shared" si="118"/>
        <v>0</v>
      </c>
      <c r="BW150">
        <f t="shared" si="119"/>
        <v>0</v>
      </c>
      <c r="BX150">
        <f t="shared" si="114"/>
        <v>0</v>
      </c>
      <c r="BY150">
        <f t="shared" si="115"/>
        <v>0</v>
      </c>
      <c r="BZ150">
        <f t="shared" si="120"/>
        <v>0</v>
      </c>
      <c r="CA150">
        <f t="shared" si="121"/>
        <v>0</v>
      </c>
      <c r="CB150">
        <f t="shared" si="122"/>
        <v>0</v>
      </c>
      <c r="CC150">
        <f t="shared" si="123"/>
        <v>0</v>
      </c>
      <c r="CD150">
        <f t="shared" si="124"/>
        <v>0</v>
      </c>
      <c r="CE150">
        <f t="shared" si="125"/>
        <v>0</v>
      </c>
    </row>
    <row r="151" spans="1:83" x14ac:dyDescent="0.35">
      <c r="A151">
        <f>Database!A151</f>
        <v>0</v>
      </c>
      <c r="B151" s="20">
        <f>Database!E151</f>
        <v>0</v>
      </c>
      <c r="C151">
        <f>IF(Database!G151="cansl",0,Database!K151)</f>
        <v>0</v>
      </c>
      <c r="D151">
        <f>Database!D151-Database!C151</f>
        <v>0</v>
      </c>
      <c r="F151">
        <f>Database!L151</f>
        <v>0</v>
      </c>
      <c r="G151">
        <f>Database!F151</f>
        <v>0</v>
      </c>
      <c r="K151">
        <f t="shared" si="92"/>
        <v>0</v>
      </c>
      <c r="L151">
        <f t="shared" si="93"/>
        <v>0</v>
      </c>
      <c r="M151">
        <f t="shared" ref="M151:AB166" si="141">IF($B151&lt;M$1,$C151*$D151,0)</f>
        <v>0</v>
      </c>
      <c r="N151">
        <f t="shared" si="141"/>
        <v>0</v>
      </c>
      <c r="O151">
        <f t="shared" si="141"/>
        <v>0</v>
      </c>
      <c r="P151">
        <f t="shared" si="141"/>
        <v>0</v>
      </c>
      <c r="Q151">
        <f t="shared" si="141"/>
        <v>0</v>
      </c>
      <c r="R151">
        <f t="shared" si="141"/>
        <v>0</v>
      </c>
      <c r="S151">
        <f t="shared" si="141"/>
        <v>0</v>
      </c>
      <c r="T151">
        <f t="shared" si="141"/>
        <v>0</v>
      </c>
      <c r="U151">
        <f t="shared" si="141"/>
        <v>0</v>
      </c>
      <c r="V151">
        <f t="shared" si="141"/>
        <v>0</v>
      </c>
      <c r="W151">
        <f t="shared" si="141"/>
        <v>0</v>
      </c>
      <c r="X151">
        <f t="shared" si="141"/>
        <v>0</v>
      </c>
      <c r="Y151">
        <f t="shared" si="141"/>
        <v>0</v>
      </c>
      <c r="Z151">
        <f t="shared" si="141"/>
        <v>0</v>
      </c>
      <c r="AA151">
        <f t="shared" si="141"/>
        <v>0</v>
      </c>
      <c r="AB151">
        <f t="shared" si="141"/>
        <v>0</v>
      </c>
      <c r="AC151">
        <f t="shared" si="137"/>
        <v>0</v>
      </c>
      <c r="AD151">
        <f t="shared" si="137"/>
        <v>0</v>
      </c>
      <c r="AE151">
        <f t="shared" si="137"/>
        <v>0</v>
      </c>
      <c r="AF151">
        <f t="shared" si="137"/>
        <v>0</v>
      </c>
      <c r="AG151">
        <f t="shared" si="137"/>
        <v>0</v>
      </c>
      <c r="AH151">
        <f t="shared" si="137"/>
        <v>0</v>
      </c>
      <c r="AI151">
        <f t="shared" si="137"/>
        <v>0</v>
      </c>
      <c r="AJ151">
        <f t="shared" si="137"/>
        <v>0</v>
      </c>
      <c r="AK151">
        <f t="shared" si="137"/>
        <v>0</v>
      </c>
      <c r="AL151">
        <f t="shared" si="137"/>
        <v>0</v>
      </c>
      <c r="AM151">
        <f t="shared" si="137"/>
        <v>0</v>
      </c>
      <c r="AN151">
        <f t="shared" si="137"/>
        <v>0</v>
      </c>
      <c r="AO151">
        <f t="shared" si="137"/>
        <v>0</v>
      </c>
      <c r="AP151">
        <f t="shared" si="137"/>
        <v>0</v>
      </c>
      <c r="AQ151">
        <f t="shared" si="137"/>
        <v>0</v>
      </c>
      <c r="AR151">
        <f t="shared" si="137"/>
        <v>0</v>
      </c>
      <c r="AS151">
        <f t="shared" si="138"/>
        <v>0</v>
      </c>
      <c r="AT151">
        <f t="shared" si="138"/>
        <v>0</v>
      </c>
      <c r="AU151">
        <f t="shared" si="138"/>
        <v>0</v>
      </c>
      <c r="AV151">
        <f t="shared" si="138"/>
        <v>0</v>
      </c>
      <c r="AW151">
        <f t="shared" si="138"/>
        <v>0</v>
      </c>
      <c r="AX151">
        <f t="shared" si="138"/>
        <v>0</v>
      </c>
      <c r="BB151" s="28">
        <f t="shared" si="126"/>
        <v>0</v>
      </c>
      <c r="BC151" s="28">
        <f t="shared" si="127"/>
        <v>0</v>
      </c>
      <c r="BD151" s="28">
        <f t="shared" si="128"/>
        <v>0</v>
      </c>
      <c r="BE151" s="28">
        <f t="shared" si="129"/>
        <v>0</v>
      </c>
      <c r="BF151" s="28">
        <f t="shared" si="130"/>
        <v>0</v>
      </c>
      <c r="BG151" s="28">
        <f t="shared" si="131"/>
        <v>0</v>
      </c>
      <c r="BH151" s="28">
        <f t="shared" si="132"/>
        <v>0</v>
      </c>
      <c r="BI151" s="28">
        <f t="shared" si="133"/>
        <v>0</v>
      </c>
      <c r="BJ151" s="28">
        <f t="shared" si="134"/>
        <v>0</v>
      </c>
      <c r="BK151" s="28">
        <f t="shared" si="135"/>
        <v>0</v>
      </c>
      <c r="BL151" s="28">
        <f t="shared" si="116"/>
        <v>0</v>
      </c>
      <c r="BM151" s="28">
        <f t="shared" si="117"/>
        <v>0</v>
      </c>
      <c r="BN151">
        <f t="shared" si="139"/>
        <v>0</v>
      </c>
      <c r="BO151">
        <f t="shared" si="139"/>
        <v>0</v>
      </c>
      <c r="BP151">
        <f t="shared" si="139"/>
        <v>0</v>
      </c>
      <c r="BQ151">
        <f t="shared" si="109"/>
        <v>0</v>
      </c>
      <c r="BR151">
        <f t="shared" si="110"/>
        <v>0</v>
      </c>
      <c r="BS151">
        <f t="shared" si="111"/>
        <v>0</v>
      </c>
      <c r="BT151">
        <f t="shared" si="112"/>
        <v>0</v>
      </c>
      <c r="BU151">
        <f t="shared" si="113"/>
        <v>0</v>
      </c>
      <c r="BV151">
        <f t="shared" si="118"/>
        <v>0</v>
      </c>
      <c r="BW151">
        <f t="shared" si="119"/>
        <v>0</v>
      </c>
      <c r="BX151">
        <f t="shared" si="114"/>
        <v>0</v>
      </c>
      <c r="BY151">
        <f t="shared" si="115"/>
        <v>0</v>
      </c>
      <c r="BZ151">
        <f t="shared" si="120"/>
        <v>0</v>
      </c>
      <c r="CA151">
        <f t="shared" si="121"/>
        <v>0</v>
      </c>
      <c r="CB151">
        <f t="shared" si="122"/>
        <v>0</v>
      </c>
      <c r="CC151">
        <f t="shared" si="123"/>
        <v>0</v>
      </c>
      <c r="CD151">
        <f t="shared" si="124"/>
        <v>0</v>
      </c>
      <c r="CE151">
        <f t="shared" si="125"/>
        <v>0</v>
      </c>
    </row>
    <row r="152" spans="1:83" x14ac:dyDescent="0.35">
      <c r="A152">
        <f>Database!A152</f>
        <v>0</v>
      </c>
      <c r="B152" s="20">
        <f>Database!E152</f>
        <v>0</v>
      </c>
      <c r="C152">
        <f>IF(Database!G152="cansl",0,Database!K152)</f>
        <v>0</v>
      </c>
      <c r="D152">
        <f>Database!D152-Database!C152</f>
        <v>0</v>
      </c>
      <c r="F152">
        <f>Database!L152</f>
        <v>0</v>
      </c>
      <c r="G152">
        <f>Database!F152</f>
        <v>0</v>
      </c>
      <c r="K152">
        <f t="shared" si="92"/>
        <v>0</v>
      </c>
      <c r="L152">
        <f t="shared" si="93"/>
        <v>0</v>
      </c>
      <c r="M152">
        <f t="shared" si="141"/>
        <v>0</v>
      </c>
      <c r="N152">
        <f t="shared" si="141"/>
        <v>0</v>
      </c>
      <c r="O152">
        <f t="shared" si="141"/>
        <v>0</v>
      </c>
      <c r="P152">
        <f t="shared" si="141"/>
        <v>0</v>
      </c>
      <c r="Q152">
        <f t="shared" si="141"/>
        <v>0</v>
      </c>
      <c r="R152">
        <f t="shared" si="141"/>
        <v>0</v>
      </c>
      <c r="S152">
        <f t="shared" si="141"/>
        <v>0</v>
      </c>
      <c r="T152">
        <f t="shared" si="141"/>
        <v>0</v>
      </c>
      <c r="U152">
        <f t="shared" si="141"/>
        <v>0</v>
      </c>
      <c r="V152">
        <f t="shared" si="141"/>
        <v>0</v>
      </c>
      <c r="W152">
        <f t="shared" si="141"/>
        <v>0</v>
      </c>
      <c r="X152">
        <f t="shared" si="141"/>
        <v>0</v>
      </c>
      <c r="Y152">
        <f t="shared" si="141"/>
        <v>0</v>
      </c>
      <c r="Z152">
        <f t="shared" si="141"/>
        <v>0</v>
      </c>
      <c r="AA152">
        <f t="shared" si="141"/>
        <v>0</v>
      </c>
      <c r="AB152">
        <f t="shared" si="141"/>
        <v>0</v>
      </c>
      <c r="AC152">
        <f t="shared" ref="AC152:AR167" si="142">IF($B152&lt;AC$1,$C152*$D152,0)</f>
        <v>0</v>
      </c>
      <c r="AD152">
        <f t="shared" si="142"/>
        <v>0</v>
      </c>
      <c r="AE152">
        <f t="shared" si="142"/>
        <v>0</v>
      </c>
      <c r="AF152">
        <f t="shared" si="142"/>
        <v>0</v>
      </c>
      <c r="AG152">
        <f t="shared" si="142"/>
        <v>0</v>
      </c>
      <c r="AH152">
        <f t="shared" si="142"/>
        <v>0</v>
      </c>
      <c r="AI152">
        <f t="shared" si="142"/>
        <v>0</v>
      </c>
      <c r="AJ152">
        <f t="shared" si="142"/>
        <v>0</v>
      </c>
      <c r="AK152">
        <f t="shared" si="142"/>
        <v>0</v>
      </c>
      <c r="AL152">
        <f t="shared" si="142"/>
        <v>0</v>
      </c>
      <c r="AM152">
        <f t="shared" si="142"/>
        <v>0</v>
      </c>
      <c r="AN152">
        <f t="shared" si="142"/>
        <v>0</v>
      </c>
      <c r="AO152">
        <f t="shared" si="142"/>
        <v>0</v>
      </c>
      <c r="AP152">
        <f t="shared" si="142"/>
        <v>0</v>
      </c>
      <c r="AQ152">
        <f t="shared" si="142"/>
        <v>0</v>
      </c>
      <c r="AR152">
        <f t="shared" si="142"/>
        <v>0</v>
      </c>
      <c r="AS152">
        <f t="shared" si="138"/>
        <v>0</v>
      </c>
      <c r="AT152">
        <f t="shared" si="138"/>
        <v>0</v>
      </c>
      <c r="AU152">
        <f t="shared" si="138"/>
        <v>0</v>
      </c>
      <c r="AV152">
        <f t="shared" si="138"/>
        <v>0</v>
      </c>
      <c r="AW152">
        <f t="shared" si="138"/>
        <v>0</v>
      </c>
      <c r="AX152">
        <f t="shared" si="138"/>
        <v>0</v>
      </c>
      <c r="BB152" s="28">
        <f t="shared" si="126"/>
        <v>0</v>
      </c>
      <c r="BC152" s="28">
        <f t="shared" si="127"/>
        <v>0</v>
      </c>
      <c r="BD152" s="28">
        <f t="shared" si="128"/>
        <v>0</v>
      </c>
      <c r="BE152" s="28">
        <f t="shared" si="129"/>
        <v>0</v>
      </c>
      <c r="BF152" s="28">
        <f t="shared" si="130"/>
        <v>0</v>
      </c>
      <c r="BG152" s="28">
        <f t="shared" si="131"/>
        <v>0</v>
      </c>
      <c r="BH152" s="28">
        <f t="shared" si="132"/>
        <v>0</v>
      </c>
      <c r="BI152" s="28">
        <f t="shared" si="133"/>
        <v>0</v>
      </c>
      <c r="BJ152" s="28">
        <f t="shared" si="134"/>
        <v>0</v>
      </c>
      <c r="BK152" s="28">
        <f t="shared" si="135"/>
        <v>0</v>
      </c>
      <c r="BL152" s="28">
        <f t="shared" si="116"/>
        <v>0</v>
      </c>
      <c r="BM152" s="28">
        <f t="shared" si="117"/>
        <v>0</v>
      </c>
      <c r="BN152">
        <f t="shared" si="139"/>
        <v>0</v>
      </c>
      <c r="BO152">
        <f t="shared" si="139"/>
        <v>0</v>
      </c>
      <c r="BP152">
        <f t="shared" si="139"/>
        <v>0</v>
      </c>
      <c r="BQ152">
        <f t="shared" si="109"/>
        <v>0</v>
      </c>
      <c r="BR152">
        <f t="shared" si="110"/>
        <v>0</v>
      </c>
      <c r="BS152">
        <f t="shared" si="111"/>
        <v>0</v>
      </c>
      <c r="BT152">
        <f t="shared" si="112"/>
        <v>0</v>
      </c>
      <c r="BU152">
        <f t="shared" si="113"/>
        <v>0</v>
      </c>
      <c r="BV152">
        <f t="shared" si="118"/>
        <v>0</v>
      </c>
      <c r="BW152">
        <f t="shared" si="119"/>
        <v>0</v>
      </c>
      <c r="BX152">
        <f t="shared" si="114"/>
        <v>0</v>
      </c>
      <c r="BY152">
        <f t="shared" si="115"/>
        <v>0</v>
      </c>
      <c r="BZ152">
        <f t="shared" si="120"/>
        <v>0</v>
      </c>
      <c r="CA152">
        <f t="shared" si="121"/>
        <v>0</v>
      </c>
      <c r="CB152">
        <f t="shared" si="122"/>
        <v>0</v>
      </c>
      <c r="CC152">
        <f t="shared" si="123"/>
        <v>0</v>
      </c>
      <c r="CD152">
        <f t="shared" si="124"/>
        <v>0</v>
      </c>
      <c r="CE152">
        <f t="shared" si="125"/>
        <v>0</v>
      </c>
    </row>
    <row r="153" spans="1:83" x14ac:dyDescent="0.35">
      <c r="A153">
        <f>Database!A153</f>
        <v>0</v>
      </c>
      <c r="B153" s="20">
        <f>Database!E153</f>
        <v>0</v>
      </c>
      <c r="C153">
        <f>IF(Database!G153="cansl",0,Database!K153)</f>
        <v>0</v>
      </c>
      <c r="D153">
        <f>Database!D153-Database!C153</f>
        <v>0</v>
      </c>
      <c r="F153">
        <f>Database!L153</f>
        <v>0</v>
      </c>
      <c r="G153">
        <f>Database!F153</f>
        <v>0</v>
      </c>
      <c r="K153">
        <f t="shared" si="92"/>
        <v>0</v>
      </c>
      <c r="L153">
        <f t="shared" si="93"/>
        <v>0</v>
      </c>
      <c r="M153">
        <f t="shared" si="141"/>
        <v>0</v>
      </c>
      <c r="N153">
        <f t="shared" si="141"/>
        <v>0</v>
      </c>
      <c r="O153">
        <f t="shared" si="141"/>
        <v>0</v>
      </c>
      <c r="P153">
        <f t="shared" si="141"/>
        <v>0</v>
      </c>
      <c r="Q153">
        <f t="shared" si="141"/>
        <v>0</v>
      </c>
      <c r="R153">
        <f t="shared" si="141"/>
        <v>0</v>
      </c>
      <c r="S153">
        <f t="shared" si="141"/>
        <v>0</v>
      </c>
      <c r="T153">
        <f t="shared" si="141"/>
        <v>0</v>
      </c>
      <c r="U153">
        <f t="shared" si="141"/>
        <v>0</v>
      </c>
      <c r="V153">
        <f t="shared" si="141"/>
        <v>0</v>
      </c>
      <c r="W153">
        <f t="shared" si="141"/>
        <v>0</v>
      </c>
      <c r="X153">
        <f t="shared" si="141"/>
        <v>0</v>
      </c>
      <c r="Y153">
        <f t="shared" si="141"/>
        <v>0</v>
      </c>
      <c r="Z153">
        <f t="shared" si="141"/>
        <v>0</v>
      </c>
      <c r="AA153">
        <f t="shared" si="141"/>
        <v>0</v>
      </c>
      <c r="AB153">
        <f t="shared" si="141"/>
        <v>0</v>
      </c>
      <c r="AC153">
        <f t="shared" si="142"/>
        <v>0</v>
      </c>
      <c r="AD153">
        <f t="shared" si="142"/>
        <v>0</v>
      </c>
      <c r="AE153">
        <f t="shared" si="142"/>
        <v>0</v>
      </c>
      <c r="AF153">
        <f t="shared" si="142"/>
        <v>0</v>
      </c>
      <c r="AG153">
        <f t="shared" si="142"/>
        <v>0</v>
      </c>
      <c r="AH153">
        <f t="shared" si="142"/>
        <v>0</v>
      </c>
      <c r="AI153">
        <f t="shared" si="142"/>
        <v>0</v>
      </c>
      <c r="AJ153">
        <f t="shared" si="142"/>
        <v>0</v>
      </c>
      <c r="AK153">
        <f t="shared" si="142"/>
        <v>0</v>
      </c>
      <c r="AL153">
        <f t="shared" si="142"/>
        <v>0</v>
      </c>
      <c r="AM153">
        <f t="shared" si="142"/>
        <v>0</v>
      </c>
      <c r="AN153">
        <f t="shared" si="142"/>
        <v>0</v>
      </c>
      <c r="AO153">
        <f t="shared" si="142"/>
        <v>0</v>
      </c>
      <c r="AP153">
        <f t="shared" si="142"/>
        <v>0</v>
      </c>
      <c r="AQ153">
        <f t="shared" si="142"/>
        <v>0</v>
      </c>
      <c r="AR153">
        <f t="shared" si="142"/>
        <v>0</v>
      </c>
      <c r="AS153">
        <f t="shared" si="138"/>
        <v>0</v>
      </c>
      <c r="AT153">
        <f t="shared" si="138"/>
        <v>0</v>
      </c>
      <c r="AU153">
        <f t="shared" si="138"/>
        <v>0</v>
      </c>
      <c r="AV153">
        <f t="shared" si="138"/>
        <v>0</v>
      </c>
      <c r="AW153">
        <f t="shared" si="138"/>
        <v>0</v>
      </c>
      <c r="AX153">
        <f t="shared" si="138"/>
        <v>0</v>
      </c>
      <c r="BB153" s="28">
        <f t="shared" si="126"/>
        <v>0</v>
      </c>
      <c r="BC153" s="28">
        <f t="shared" si="127"/>
        <v>0</v>
      </c>
      <c r="BD153" s="28">
        <f t="shared" si="128"/>
        <v>0</v>
      </c>
      <c r="BE153" s="28">
        <f t="shared" si="129"/>
        <v>0</v>
      </c>
      <c r="BF153" s="28">
        <f t="shared" si="130"/>
        <v>0</v>
      </c>
      <c r="BG153" s="28">
        <f t="shared" si="131"/>
        <v>0</v>
      </c>
      <c r="BH153" s="28">
        <f t="shared" si="132"/>
        <v>0</v>
      </c>
      <c r="BI153" s="28">
        <f t="shared" si="133"/>
        <v>0</v>
      </c>
      <c r="BJ153" s="28">
        <f t="shared" si="134"/>
        <v>0</v>
      </c>
      <c r="BK153" s="28">
        <f t="shared" si="135"/>
        <v>0</v>
      </c>
      <c r="BL153" s="28">
        <f t="shared" si="116"/>
        <v>0</v>
      </c>
      <c r="BM153" s="28">
        <f t="shared" si="117"/>
        <v>0</v>
      </c>
      <c r="BN153">
        <f t="shared" si="139"/>
        <v>0</v>
      </c>
      <c r="BO153">
        <f t="shared" si="139"/>
        <v>0</v>
      </c>
      <c r="BP153">
        <f t="shared" si="139"/>
        <v>0</v>
      </c>
      <c r="BQ153">
        <f t="shared" si="109"/>
        <v>0</v>
      </c>
      <c r="BR153">
        <f t="shared" si="110"/>
        <v>0</v>
      </c>
      <c r="BS153">
        <f t="shared" si="111"/>
        <v>0</v>
      </c>
      <c r="BT153">
        <f t="shared" si="112"/>
        <v>0</v>
      </c>
      <c r="BU153">
        <f t="shared" si="113"/>
        <v>0</v>
      </c>
      <c r="BV153">
        <f t="shared" si="118"/>
        <v>0</v>
      </c>
      <c r="BW153">
        <f t="shared" si="119"/>
        <v>0</v>
      </c>
      <c r="BX153">
        <f t="shared" si="114"/>
        <v>0</v>
      </c>
      <c r="BY153">
        <f t="shared" si="115"/>
        <v>0</v>
      </c>
      <c r="BZ153">
        <f t="shared" si="120"/>
        <v>0</v>
      </c>
      <c r="CA153">
        <f t="shared" si="121"/>
        <v>0</v>
      </c>
      <c r="CB153">
        <f t="shared" si="122"/>
        <v>0</v>
      </c>
      <c r="CC153">
        <f t="shared" si="123"/>
        <v>0</v>
      </c>
      <c r="CD153">
        <f t="shared" si="124"/>
        <v>0</v>
      </c>
      <c r="CE153">
        <f t="shared" si="125"/>
        <v>0</v>
      </c>
    </row>
    <row r="154" spans="1:83" x14ac:dyDescent="0.35">
      <c r="A154">
        <f>Database!A154</f>
        <v>0</v>
      </c>
      <c r="B154" s="20">
        <f>Database!E154</f>
        <v>0</v>
      </c>
      <c r="C154">
        <f>IF(Database!G154="cansl",0,Database!K154)</f>
        <v>0</v>
      </c>
      <c r="D154">
        <f>Database!D154-Database!C154</f>
        <v>0</v>
      </c>
      <c r="F154">
        <f>Database!L154</f>
        <v>0</v>
      </c>
      <c r="G154">
        <f>Database!F154</f>
        <v>0</v>
      </c>
      <c r="K154">
        <f t="shared" si="92"/>
        <v>0</v>
      </c>
      <c r="L154">
        <f t="shared" si="93"/>
        <v>0</v>
      </c>
      <c r="M154">
        <f t="shared" si="141"/>
        <v>0</v>
      </c>
      <c r="N154">
        <f t="shared" si="141"/>
        <v>0</v>
      </c>
      <c r="O154">
        <f t="shared" si="141"/>
        <v>0</v>
      </c>
      <c r="P154">
        <f t="shared" si="141"/>
        <v>0</v>
      </c>
      <c r="Q154">
        <f t="shared" si="141"/>
        <v>0</v>
      </c>
      <c r="R154">
        <f t="shared" si="141"/>
        <v>0</v>
      </c>
      <c r="S154">
        <f t="shared" si="141"/>
        <v>0</v>
      </c>
      <c r="T154">
        <f t="shared" si="141"/>
        <v>0</v>
      </c>
      <c r="U154">
        <f t="shared" si="141"/>
        <v>0</v>
      </c>
      <c r="V154">
        <f t="shared" si="141"/>
        <v>0</v>
      </c>
      <c r="W154">
        <f t="shared" si="141"/>
        <v>0</v>
      </c>
      <c r="X154">
        <f t="shared" si="141"/>
        <v>0</v>
      </c>
      <c r="Y154">
        <f t="shared" si="141"/>
        <v>0</v>
      </c>
      <c r="Z154">
        <f t="shared" si="141"/>
        <v>0</v>
      </c>
      <c r="AA154">
        <f t="shared" si="141"/>
        <v>0</v>
      </c>
      <c r="AB154">
        <f t="shared" si="141"/>
        <v>0</v>
      </c>
      <c r="AC154">
        <f t="shared" si="142"/>
        <v>0</v>
      </c>
      <c r="AD154">
        <f t="shared" si="142"/>
        <v>0</v>
      </c>
      <c r="AE154">
        <f t="shared" si="142"/>
        <v>0</v>
      </c>
      <c r="AF154">
        <f t="shared" si="142"/>
        <v>0</v>
      </c>
      <c r="AG154">
        <f t="shared" si="142"/>
        <v>0</v>
      </c>
      <c r="AH154">
        <f t="shared" si="142"/>
        <v>0</v>
      </c>
      <c r="AI154">
        <f t="shared" si="142"/>
        <v>0</v>
      </c>
      <c r="AJ154">
        <f t="shared" si="142"/>
        <v>0</v>
      </c>
      <c r="AK154">
        <f t="shared" si="142"/>
        <v>0</v>
      </c>
      <c r="AL154">
        <f t="shared" si="142"/>
        <v>0</v>
      </c>
      <c r="AM154">
        <f t="shared" si="142"/>
        <v>0</v>
      </c>
      <c r="AN154">
        <f t="shared" si="142"/>
        <v>0</v>
      </c>
      <c r="AO154">
        <f t="shared" si="142"/>
        <v>0</v>
      </c>
      <c r="AP154">
        <f t="shared" si="142"/>
        <v>0</v>
      </c>
      <c r="AQ154">
        <f t="shared" si="142"/>
        <v>0</v>
      </c>
      <c r="AR154">
        <f t="shared" si="142"/>
        <v>0</v>
      </c>
      <c r="AS154">
        <f t="shared" ref="AM154:AX169" si="143">IF($B154&lt;AS$1,$C154*$D154,0)</f>
        <v>0</v>
      </c>
      <c r="AT154">
        <f t="shared" si="143"/>
        <v>0</v>
      </c>
      <c r="AU154">
        <f t="shared" si="143"/>
        <v>0</v>
      </c>
      <c r="AV154">
        <f t="shared" si="143"/>
        <v>0</v>
      </c>
      <c r="AW154">
        <f t="shared" si="143"/>
        <v>0</v>
      </c>
      <c r="AX154">
        <f t="shared" si="143"/>
        <v>0</v>
      </c>
      <c r="BB154" s="28">
        <f t="shared" si="126"/>
        <v>0</v>
      </c>
      <c r="BC154" s="28">
        <f t="shared" si="127"/>
        <v>0</v>
      </c>
      <c r="BD154" s="28">
        <f t="shared" si="128"/>
        <v>0</v>
      </c>
      <c r="BE154" s="28">
        <f t="shared" si="129"/>
        <v>0</v>
      </c>
      <c r="BF154" s="28">
        <f t="shared" si="130"/>
        <v>0</v>
      </c>
      <c r="BG154" s="28">
        <f t="shared" si="131"/>
        <v>0</v>
      </c>
      <c r="BH154" s="28">
        <f t="shared" si="132"/>
        <v>0</v>
      </c>
      <c r="BI154" s="28">
        <f t="shared" si="133"/>
        <v>0</v>
      </c>
      <c r="BJ154" s="28">
        <f t="shared" si="134"/>
        <v>0</v>
      </c>
      <c r="BK154" s="28">
        <f t="shared" si="135"/>
        <v>0</v>
      </c>
      <c r="BL154" s="28">
        <f t="shared" si="116"/>
        <v>0</v>
      </c>
      <c r="BM154" s="28">
        <f t="shared" si="117"/>
        <v>0</v>
      </c>
      <c r="BN154">
        <f t="shared" si="139"/>
        <v>0</v>
      </c>
      <c r="BO154">
        <f t="shared" si="139"/>
        <v>0</v>
      </c>
      <c r="BP154">
        <f t="shared" si="139"/>
        <v>0</v>
      </c>
      <c r="BQ154">
        <f t="shared" si="109"/>
        <v>0</v>
      </c>
      <c r="BR154">
        <f t="shared" si="110"/>
        <v>0</v>
      </c>
      <c r="BS154">
        <f t="shared" si="111"/>
        <v>0</v>
      </c>
      <c r="BT154">
        <f t="shared" si="112"/>
        <v>0</v>
      </c>
      <c r="BU154">
        <f t="shared" si="113"/>
        <v>0</v>
      </c>
      <c r="BV154">
        <f t="shared" si="118"/>
        <v>0</v>
      </c>
      <c r="BW154">
        <f t="shared" si="119"/>
        <v>0</v>
      </c>
      <c r="BX154">
        <f t="shared" si="114"/>
        <v>0</v>
      </c>
      <c r="BY154">
        <f t="shared" si="115"/>
        <v>0</v>
      </c>
      <c r="BZ154">
        <f t="shared" si="120"/>
        <v>0</v>
      </c>
      <c r="CA154">
        <f t="shared" si="121"/>
        <v>0</v>
      </c>
      <c r="CB154">
        <f t="shared" si="122"/>
        <v>0</v>
      </c>
      <c r="CC154">
        <f t="shared" si="123"/>
        <v>0</v>
      </c>
      <c r="CD154">
        <f t="shared" si="124"/>
        <v>0</v>
      </c>
      <c r="CE154">
        <f t="shared" si="125"/>
        <v>0</v>
      </c>
    </row>
    <row r="155" spans="1:83" x14ac:dyDescent="0.35">
      <c r="A155">
        <f>Database!A155</f>
        <v>0</v>
      </c>
      <c r="B155" s="20">
        <f>Database!E155</f>
        <v>0</v>
      </c>
      <c r="C155">
        <f>IF(Database!G155="cansl",0,Database!K155)</f>
        <v>0</v>
      </c>
      <c r="D155">
        <f>Database!D155-Database!C155</f>
        <v>0</v>
      </c>
      <c r="F155">
        <f>Database!L155</f>
        <v>0</v>
      </c>
      <c r="G155">
        <f>Database!F155</f>
        <v>0</v>
      </c>
      <c r="K155">
        <f t="shared" si="92"/>
        <v>0</v>
      </c>
      <c r="L155">
        <f t="shared" si="93"/>
        <v>0</v>
      </c>
      <c r="M155">
        <f t="shared" si="141"/>
        <v>0</v>
      </c>
      <c r="N155">
        <f t="shared" si="141"/>
        <v>0</v>
      </c>
      <c r="O155">
        <f t="shared" si="141"/>
        <v>0</v>
      </c>
      <c r="P155">
        <f t="shared" si="141"/>
        <v>0</v>
      </c>
      <c r="Q155">
        <f t="shared" si="141"/>
        <v>0</v>
      </c>
      <c r="R155">
        <f t="shared" si="141"/>
        <v>0</v>
      </c>
      <c r="S155">
        <f t="shared" si="141"/>
        <v>0</v>
      </c>
      <c r="T155">
        <f t="shared" si="141"/>
        <v>0</v>
      </c>
      <c r="U155">
        <f t="shared" si="141"/>
        <v>0</v>
      </c>
      <c r="V155">
        <f t="shared" si="141"/>
        <v>0</v>
      </c>
      <c r="W155">
        <f t="shared" si="141"/>
        <v>0</v>
      </c>
      <c r="X155">
        <f t="shared" si="141"/>
        <v>0</v>
      </c>
      <c r="Y155">
        <f t="shared" si="141"/>
        <v>0</v>
      </c>
      <c r="Z155">
        <f t="shared" si="141"/>
        <v>0</v>
      </c>
      <c r="AA155">
        <f t="shared" si="141"/>
        <v>0</v>
      </c>
      <c r="AB155">
        <f t="shared" si="141"/>
        <v>0</v>
      </c>
      <c r="AC155">
        <f t="shared" si="142"/>
        <v>0</v>
      </c>
      <c r="AD155">
        <f t="shared" si="142"/>
        <v>0</v>
      </c>
      <c r="AE155">
        <f t="shared" si="142"/>
        <v>0</v>
      </c>
      <c r="AF155">
        <f t="shared" si="142"/>
        <v>0</v>
      </c>
      <c r="AG155">
        <f t="shared" si="142"/>
        <v>0</v>
      </c>
      <c r="AH155">
        <f t="shared" si="142"/>
        <v>0</v>
      </c>
      <c r="AI155">
        <f t="shared" si="142"/>
        <v>0</v>
      </c>
      <c r="AJ155">
        <f t="shared" si="142"/>
        <v>0</v>
      </c>
      <c r="AK155">
        <f t="shared" si="142"/>
        <v>0</v>
      </c>
      <c r="AL155">
        <f t="shared" si="142"/>
        <v>0</v>
      </c>
      <c r="AM155">
        <f t="shared" si="142"/>
        <v>0</v>
      </c>
      <c r="AN155">
        <f t="shared" si="142"/>
        <v>0</v>
      </c>
      <c r="AO155">
        <f t="shared" si="142"/>
        <v>0</v>
      </c>
      <c r="AP155">
        <f t="shared" si="142"/>
        <v>0</v>
      </c>
      <c r="AQ155">
        <f t="shared" si="142"/>
        <v>0</v>
      </c>
      <c r="AR155">
        <f t="shared" si="142"/>
        <v>0</v>
      </c>
      <c r="AS155">
        <f t="shared" si="143"/>
        <v>0</v>
      </c>
      <c r="AT155">
        <f t="shared" si="143"/>
        <v>0</v>
      </c>
      <c r="AU155">
        <f t="shared" si="143"/>
        <v>0</v>
      </c>
      <c r="AV155">
        <f t="shared" si="143"/>
        <v>0</v>
      </c>
      <c r="AW155">
        <f t="shared" si="143"/>
        <v>0</v>
      </c>
      <c r="AX155">
        <f t="shared" si="143"/>
        <v>0</v>
      </c>
      <c r="BB155" s="28">
        <f t="shared" si="126"/>
        <v>0</v>
      </c>
      <c r="BC155" s="28">
        <f t="shared" si="127"/>
        <v>0</v>
      </c>
      <c r="BD155" s="28">
        <f t="shared" si="128"/>
        <v>0</v>
      </c>
      <c r="BE155" s="28">
        <f t="shared" si="129"/>
        <v>0</v>
      </c>
      <c r="BF155" s="28">
        <f t="shared" si="130"/>
        <v>0</v>
      </c>
      <c r="BG155" s="28">
        <f t="shared" si="131"/>
        <v>0</v>
      </c>
      <c r="BH155" s="28">
        <f t="shared" si="132"/>
        <v>0</v>
      </c>
      <c r="BI155" s="28">
        <f t="shared" si="133"/>
        <v>0</v>
      </c>
      <c r="BJ155" s="28">
        <f t="shared" si="134"/>
        <v>0</v>
      </c>
      <c r="BK155" s="28">
        <f t="shared" si="135"/>
        <v>0</v>
      </c>
      <c r="BL155" s="28">
        <f t="shared" si="116"/>
        <v>0</v>
      </c>
      <c r="BM155" s="28">
        <f t="shared" si="117"/>
        <v>0</v>
      </c>
      <c r="BN155">
        <f t="shared" si="139"/>
        <v>0</v>
      </c>
      <c r="BO155">
        <f t="shared" si="139"/>
        <v>0</v>
      </c>
      <c r="BP155">
        <f t="shared" si="139"/>
        <v>0</v>
      </c>
      <c r="BQ155">
        <f t="shared" si="109"/>
        <v>0</v>
      </c>
      <c r="BR155">
        <f t="shared" si="110"/>
        <v>0</v>
      </c>
      <c r="BS155">
        <f t="shared" si="111"/>
        <v>0</v>
      </c>
      <c r="BT155">
        <f t="shared" si="112"/>
        <v>0</v>
      </c>
      <c r="BU155">
        <f t="shared" si="113"/>
        <v>0</v>
      </c>
      <c r="BV155">
        <f t="shared" si="118"/>
        <v>0</v>
      </c>
      <c r="BW155">
        <f t="shared" si="119"/>
        <v>0</v>
      </c>
      <c r="BX155">
        <f t="shared" si="114"/>
        <v>0</v>
      </c>
      <c r="BY155">
        <f t="shared" si="115"/>
        <v>0</v>
      </c>
      <c r="BZ155">
        <f t="shared" si="120"/>
        <v>0</v>
      </c>
      <c r="CA155">
        <f t="shared" si="121"/>
        <v>0</v>
      </c>
      <c r="CB155">
        <f t="shared" si="122"/>
        <v>0</v>
      </c>
      <c r="CC155">
        <f t="shared" si="123"/>
        <v>0</v>
      </c>
      <c r="CD155">
        <f t="shared" si="124"/>
        <v>0</v>
      </c>
      <c r="CE155">
        <f t="shared" si="125"/>
        <v>0</v>
      </c>
    </row>
    <row r="156" spans="1:83" x14ac:dyDescent="0.35">
      <c r="A156">
        <f>Database!A156</f>
        <v>0</v>
      </c>
      <c r="B156" s="20">
        <f>Database!E156</f>
        <v>0</v>
      </c>
      <c r="C156">
        <f>IF(Database!G156="cansl",0,Database!K156)</f>
        <v>0</v>
      </c>
      <c r="D156">
        <f>Database!D156-Database!C156</f>
        <v>0</v>
      </c>
      <c r="F156">
        <f>Database!L156</f>
        <v>0</v>
      </c>
      <c r="G156">
        <f>Database!F156</f>
        <v>0</v>
      </c>
      <c r="K156">
        <f t="shared" si="92"/>
        <v>0</v>
      </c>
      <c r="L156">
        <f t="shared" si="93"/>
        <v>0</v>
      </c>
      <c r="M156">
        <f t="shared" si="141"/>
        <v>0</v>
      </c>
      <c r="N156">
        <f t="shared" si="141"/>
        <v>0</v>
      </c>
      <c r="O156">
        <f t="shared" si="141"/>
        <v>0</v>
      </c>
      <c r="P156">
        <f t="shared" si="141"/>
        <v>0</v>
      </c>
      <c r="Q156">
        <f t="shared" si="141"/>
        <v>0</v>
      </c>
      <c r="R156">
        <f t="shared" si="141"/>
        <v>0</v>
      </c>
      <c r="S156">
        <f t="shared" si="141"/>
        <v>0</v>
      </c>
      <c r="T156">
        <f t="shared" si="141"/>
        <v>0</v>
      </c>
      <c r="U156">
        <f t="shared" si="141"/>
        <v>0</v>
      </c>
      <c r="V156">
        <f t="shared" si="141"/>
        <v>0</v>
      </c>
      <c r="W156">
        <f t="shared" si="141"/>
        <v>0</v>
      </c>
      <c r="X156">
        <f t="shared" si="141"/>
        <v>0</v>
      </c>
      <c r="Y156">
        <f t="shared" si="141"/>
        <v>0</v>
      </c>
      <c r="Z156">
        <f t="shared" si="141"/>
        <v>0</v>
      </c>
      <c r="AA156">
        <f t="shared" si="141"/>
        <v>0</v>
      </c>
      <c r="AB156">
        <f t="shared" si="141"/>
        <v>0</v>
      </c>
      <c r="AC156">
        <f t="shared" si="142"/>
        <v>0</v>
      </c>
      <c r="AD156">
        <f t="shared" si="142"/>
        <v>0</v>
      </c>
      <c r="AE156">
        <f t="shared" si="142"/>
        <v>0</v>
      </c>
      <c r="AF156">
        <f t="shared" si="142"/>
        <v>0</v>
      </c>
      <c r="AG156">
        <f t="shared" si="142"/>
        <v>0</v>
      </c>
      <c r="AH156">
        <f t="shared" si="142"/>
        <v>0</v>
      </c>
      <c r="AI156">
        <f t="shared" si="142"/>
        <v>0</v>
      </c>
      <c r="AJ156">
        <f t="shared" si="142"/>
        <v>0</v>
      </c>
      <c r="AK156">
        <f t="shared" si="142"/>
        <v>0</v>
      </c>
      <c r="AL156">
        <f t="shared" si="142"/>
        <v>0</v>
      </c>
      <c r="AM156">
        <f t="shared" si="142"/>
        <v>0</v>
      </c>
      <c r="AN156">
        <f t="shared" si="142"/>
        <v>0</v>
      </c>
      <c r="AO156">
        <f t="shared" si="142"/>
        <v>0</v>
      </c>
      <c r="AP156">
        <f t="shared" si="142"/>
        <v>0</v>
      </c>
      <c r="AQ156">
        <f t="shared" si="142"/>
        <v>0</v>
      </c>
      <c r="AR156">
        <f t="shared" si="142"/>
        <v>0</v>
      </c>
      <c r="AS156">
        <f t="shared" si="143"/>
        <v>0</v>
      </c>
      <c r="AT156">
        <f t="shared" si="143"/>
        <v>0</v>
      </c>
      <c r="AU156">
        <f t="shared" si="143"/>
        <v>0</v>
      </c>
      <c r="AV156">
        <f t="shared" si="143"/>
        <v>0</v>
      </c>
      <c r="AW156">
        <f t="shared" si="143"/>
        <v>0</v>
      </c>
      <c r="AX156">
        <f t="shared" si="143"/>
        <v>0</v>
      </c>
      <c r="BB156" s="28">
        <f t="shared" si="126"/>
        <v>0</v>
      </c>
      <c r="BC156" s="28">
        <f t="shared" si="127"/>
        <v>0</v>
      </c>
      <c r="BD156" s="28">
        <f t="shared" si="128"/>
        <v>0</v>
      </c>
      <c r="BE156" s="28">
        <f t="shared" si="129"/>
        <v>0</v>
      </c>
      <c r="BF156" s="28">
        <f t="shared" si="130"/>
        <v>0</v>
      </c>
      <c r="BG156" s="28">
        <f t="shared" si="131"/>
        <v>0</v>
      </c>
      <c r="BH156" s="28">
        <f t="shared" si="132"/>
        <v>0</v>
      </c>
      <c r="BI156" s="28">
        <f t="shared" si="133"/>
        <v>0</v>
      </c>
      <c r="BJ156" s="28">
        <f t="shared" si="134"/>
        <v>0</v>
      </c>
      <c r="BK156" s="28">
        <f t="shared" si="135"/>
        <v>0</v>
      </c>
      <c r="BL156" s="28">
        <f t="shared" si="116"/>
        <v>0</v>
      </c>
      <c r="BM156" s="28">
        <f t="shared" si="117"/>
        <v>0</v>
      </c>
      <c r="BN156">
        <f t="shared" si="139"/>
        <v>0</v>
      </c>
      <c r="BO156">
        <f t="shared" si="139"/>
        <v>0</v>
      </c>
      <c r="BP156">
        <f t="shared" si="139"/>
        <v>0</v>
      </c>
      <c r="BQ156">
        <f t="shared" si="109"/>
        <v>0</v>
      </c>
      <c r="BR156">
        <f t="shared" si="110"/>
        <v>0</v>
      </c>
      <c r="BS156">
        <f t="shared" si="111"/>
        <v>0</v>
      </c>
      <c r="BT156">
        <f t="shared" si="112"/>
        <v>0</v>
      </c>
      <c r="BU156">
        <f t="shared" si="113"/>
        <v>0</v>
      </c>
      <c r="BV156">
        <f t="shared" si="118"/>
        <v>0</v>
      </c>
      <c r="BW156">
        <f t="shared" si="119"/>
        <v>0</v>
      </c>
      <c r="BX156">
        <f t="shared" si="114"/>
        <v>0</v>
      </c>
      <c r="BY156">
        <f t="shared" si="115"/>
        <v>0</v>
      </c>
      <c r="BZ156">
        <f t="shared" si="120"/>
        <v>0</v>
      </c>
      <c r="CA156">
        <f t="shared" si="121"/>
        <v>0</v>
      </c>
      <c r="CB156">
        <f t="shared" si="122"/>
        <v>0</v>
      </c>
      <c r="CC156">
        <f t="shared" si="123"/>
        <v>0</v>
      </c>
      <c r="CD156">
        <f t="shared" si="124"/>
        <v>0</v>
      </c>
      <c r="CE156">
        <f t="shared" si="125"/>
        <v>0</v>
      </c>
    </row>
    <row r="157" spans="1:83" x14ac:dyDescent="0.35">
      <c r="A157">
        <f>Database!A157</f>
        <v>0</v>
      </c>
      <c r="B157" s="20">
        <f>Database!E157</f>
        <v>0</v>
      </c>
      <c r="C157">
        <f>IF(Database!G157="cansl",0,Database!K157)</f>
        <v>0</v>
      </c>
      <c r="D157">
        <f>Database!D157-Database!C157</f>
        <v>0</v>
      </c>
      <c r="F157">
        <f>Database!L157</f>
        <v>0</v>
      </c>
      <c r="G157">
        <f>Database!F157</f>
        <v>0</v>
      </c>
      <c r="K157">
        <f t="shared" si="92"/>
        <v>0</v>
      </c>
      <c r="L157">
        <f t="shared" si="93"/>
        <v>0</v>
      </c>
      <c r="M157">
        <f t="shared" si="141"/>
        <v>0</v>
      </c>
      <c r="N157">
        <f t="shared" si="141"/>
        <v>0</v>
      </c>
      <c r="O157">
        <f t="shared" si="141"/>
        <v>0</v>
      </c>
      <c r="P157">
        <f t="shared" si="141"/>
        <v>0</v>
      </c>
      <c r="Q157">
        <f t="shared" si="141"/>
        <v>0</v>
      </c>
      <c r="R157">
        <f t="shared" si="141"/>
        <v>0</v>
      </c>
      <c r="S157">
        <f t="shared" si="141"/>
        <v>0</v>
      </c>
      <c r="T157">
        <f t="shared" si="141"/>
        <v>0</v>
      </c>
      <c r="U157">
        <f t="shared" si="141"/>
        <v>0</v>
      </c>
      <c r="V157">
        <f t="shared" si="141"/>
        <v>0</v>
      </c>
      <c r="W157">
        <f t="shared" si="141"/>
        <v>0</v>
      </c>
      <c r="X157">
        <f t="shared" si="141"/>
        <v>0</v>
      </c>
      <c r="Y157">
        <f t="shared" si="141"/>
        <v>0</v>
      </c>
      <c r="Z157">
        <f t="shared" si="141"/>
        <v>0</v>
      </c>
      <c r="AA157">
        <f t="shared" si="141"/>
        <v>0</v>
      </c>
      <c r="AB157">
        <f t="shared" si="141"/>
        <v>0</v>
      </c>
      <c r="AC157">
        <f t="shared" si="142"/>
        <v>0</v>
      </c>
      <c r="AD157">
        <f t="shared" si="142"/>
        <v>0</v>
      </c>
      <c r="AE157">
        <f t="shared" si="142"/>
        <v>0</v>
      </c>
      <c r="AF157">
        <f t="shared" si="142"/>
        <v>0</v>
      </c>
      <c r="AG157">
        <f t="shared" si="142"/>
        <v>0</v>
      </c>
      <c r="AH157">
        <f t="shared" si="142"/>
        <v>0</v>
      </c>
      <c r="AI157">
        <f t="shared" si="142"/>
        <v>0</v>
      </c>
      <c r="AJ157">
        <f t="shared" si="142"/>
        <v>0</v>
      </c>
      <c r="AK157">
        <f t="shared" si="142"/>
        <v>0</v>
      </c>
      <c r="AL157">
        <f t="shared" si="142"/>
        <v>0</v>
      </c>
      <c r="AM157">
        <f t="shared" si="142"/>
        <v>0</v>
      </c>
      <c r="AN157">
        <f t="shared" si="142"/>
        <v>0</v>
      </c>
      <c r="AO157">
        <f t="shared" si="142"/>
        <v>0</v>
      </c>
      <c r="AP157">
        <f t="shared" si="142"/>
        <v>0</v>
      </c>
      <c r="AQ157">
        <f t="shared" si="142"/>
        <v>0</v>
      </c>
      <c r="AR157">
        <f t="shared" si="142"/>
        <v>0</v>
      </c>
      <c r="AS157">
        <f t="shared" si="143"/>
        <v>0</v>
      </c>
      <c r="AT157">
        <f t="shared" si="143"/>
        <v>0</v>
      </c>
      <c r="AU157">
        <f t="shared" si="143"/>
        <v>0</v>
      </c>
      <c r="AV157">
        <f t="shared" si="143"/>
        <v>0</v>
      </c>
      <c r="AW157">
        <f t="shared" si="143"/>
        <v>0</v>
      </c>
      <c r="AX157">
        <f t="shared" si="143"/>
        <v>0</v>
      </c>
      <c r="BB157" s="28">
        <f t="shared" si="126"/>
        <v>0</v>
      </c>
      <c r="BC157" s="28">
        <f t="shared" si="127"/>
        <v>0</v>
      </c>
      <c r="BD157" s="28">
        <f t="shared" si="128"/>
        <v>0</v>
      </c>
      <c r="BE157" s="28">
        <f t="shared" si="129"/>
        <v>0</v>
      </c>
      <c r="BF157" s="28">
        <f t="shared" si="130"/>
        <v>0</v>
      </c>
      <c r="BG157" s="28">
        <f t="shared" si="131"/>
        <v>0</v>
      </c>
      <c r="BH157" s="28">
        <f t="shared" si="132"/>
        <v>0</v>
      </c>
      <c r="BI157" s="28">
        <f t="shared" si="133"/>
        <v>0</v>
      </c>
      <c r="BJ157" s="28">
        <f t="shared" si="134"/>
        <v>0</v>
      </c>
      <c r="BK157" s="28">
        <f t="shared" si="135"/>
        <v>0</v>
      </c>
      <c r="BL157" s="28">
        <f t="shared" si="116"/>
        <v>0</v>
      </c>
      <c r="BM157" s="28">
        <f t="shared" si="117"/>
        <v>0</v>
      </c>
      <c r="BN157">
        <f t="shared" si="139"/>
        <v>0</v>
      </c>
      <c r="BO157">
        <f t="shared" si="139"/>
        <v>0</v>
      </c>
      <c r="BP157">
        <f t="shared" si="139"/>
        <v>0</v>
      </c>
      <c r="BQ157">
        <f t="shared" si="109"/>
        <v>0</v>
      </c>
      <c r="BR157">
        <f t="shared" si="110"/>
        <v>0</v>
      </c>
      <c r="BS157">
        <f t="shared" si="111"/>
        <v>0</v>
      </c>
      <c r="BT157">
        <f t="shared" si="112"/>
        <v>0</v>
      </c>
      <c r="BU157">
        <f t="shared" si="113"/>
        <v>0</v>
      </c>
      <c r="BV157">
        <f t="shared" si="118"/>
        <v>0</v>
      </c>
      <c r="BW157">
        <f t="shared" si="119"/>
        <v>0</v>
      </c>
      <c r="BX157">
        <f t="shared" si="114"/>
        <v>0</v>
      </c>
      <c r="BY157">
        <f t="shared" si="115"/>
        <v>0</v>
      </c>
      <c r="BZ157">
        <f t="shared" si="120"/>
        <v>0</v>
      </c>
      <c r="CA157">
        <f t="shared" si="121"/>
        <v>0</v>
      </c>
      <c r="CB157">
        <f t="shared" si="122"/>
        <v>0</v>
      </c>
      <c r="CC157">
        <f t="shared" si="123"/>
        <v>0</v>
      </c>
      <c r="CD157">
        <f t="shared" si="124"/>
        <v>0</v>
      </c>
      <c r="CE157">
        <f t="shared" si="125"/>
        <v>0</v>
      </c>
    </row>
    <row r="158" spans="1:83" x14ac:dyDescent="0.35">
      <c r="A158">
        <f>Database!A158</f>
        <v>0</v>
      </c>
      <c r="B158" s="20">
        <f>Database!E158</f>
        <v>0</v>
      </c>
      <c r="C158">
        <f>IF(Database!G158="cansl",0,Database!K158)</f>
        <v>0</v>
      </c>
      <c r="D158">
        <f>Database!D158-Database!C158</f>
        <v>0</v>
      </c>
      <c r="F158">
        <f>Database!L158</f>
        <v>0</v>
      </c>
      <c r="G158">
        <f>Database!F158</f>
        <v>0</v>
      </c>
      <c r="K158">
        <f t="shared" si="92"/>
        <v>0</v>
      </c>
      <c r="L158">
        <f t="shared" si="93"/>
        <v>0</v>
      </c>
      <c r="M158">
        <f t="shared" si="141"/>
        <v>0</v>
      </c>
      <c r="N158">
        <f t="shared" si="141"/>
        <v>0</v>
      </c>
      <c r="O158">
        <f t="shared" si="141"/>
        <v>0</v>
      </c>
      <c r="P158">
        <f t="shared" si="141"/>
        <v>0</v>
      </c>
      <c r="Q158">
        <f t="shared" si="141"/>
        <v>0</v>
      </c>
      <c r="R158">
        <f t="shared" si="141"/>
        <v>0</v>
      </c>
      <c r="S158">
        <f t="shared" si="141"/>
        <v>0</v>
      </c>
      <c r="T158">
        <f t="shared" si="141"/>
        <v>0</v>
      </c>
      <c r="U158">
        <f t="shared" si="141"/>
        <v>0</v>
      </c>
      <c r="V158">
        <f t="shared" si="141"/>
        <v>0</v>
      </c>
      <c r="W158">
        <f t="shared" si="141"/>
        <v>0</v>
      </c>
      <c r="X158">
        <f t="shared" si="141"/>
        <v>0</v>
      </c>
      <c r="Y158">
        <f t="shared" si="141"/>
        <v>0</v>
      </c>
      <c r="Z158">
        <f t="shared" si="141"/>
        <v>0</v>
      </c>
      <c r="AA158">
        <f t="shared" si="141"/>
        <v>0</v>
      </c>
      <c r="AB158">
        <f t="shared" si="141"/>
        <v>0</v>
      </c>
      <c r="AC158">
        <f t="shared" si="142"/>
        <v>0</v>
      </c>
      <c r="AD158">
        <f t="shared" si="142"/>
        <v>0</v>
      </c>
      <c r="AE158">
        <f t="shared" si="142"/>
        <v>0</v>
      </c>
      <c r="AF158">
        <f t="shared" si="142"/>
        <v>0</v>
      </c>
      <c r="AG158">
        <f t="shared" si="142"/>
        <v>0</v>
      </c>
      <c r="AH158">
        <f t="shared" si="142"/>
        <v>0</v>
      </c>
      <c r="AI158">
        <f t="shared" si="142"/>
        <v>0</v>
      </c>
      <c r="AJ158">
        <f t="shared" si="142"/>
        <v>0</v>
      </c>
      <c r="AK158">
        <f t="shared" si="142"/>
        <v>0</v>
      </c>
      <c r="AL158">
        <f t="shared" si="142"/>
        <v>0</v>
      </c>
      <c r="AM158">
        <f t="shared" si="142"/>
        <v>0</v>
      </c>
      <c r="AN158">
        <f t="shared" si="142"/>
        <v>0</v>
      </c>
      <c r="AO158">
        <f t="shared" si="142"/>
        <v>0</v>
      </c>
      <c r="AP158">
        <f t="shared" si="142"/>
        <v>0</v>
      </c>
      <c r="AQ158">
        <f t="shared" si="142"/>
        <v>0</v>
      </c>
      <c r="AR158">
        <f t="shared" si="142"/>
        <v>0</v>
      </c>
      <c r="AS158">
        <f t="shared" si="143"/>
        <v>0</v>
      </c>
      <c r="AT158">
        <f t="shared" si="143"/>
        <v>0</v>
      </c>
      <c r="AU158">
        <f t="shared" si="143"/>
        <v>0</v>
      </c>
      <c r="AV158">
        <f t="shared" si="143"/>
        <v>0</v>
      </c>
      <c r="AW158">
        <f t="shared" si="143"/>
        <v>0</v>
      </c>
      <c r="AX158">
        <f t="shared" si="143"/>
        <v>0</v>
      </c>
      <c r="BB158" s="28">
        <f t="shared" si="126"/>
        <v>0</v>
      </c>
      <c r="BC158" s="28">
        <f t="shared" si="127"/>
        <v>0</v>
      </c>
      <c r="BD158" s="28">
        <f t="shared" si="128"/>
        <v>0</v>
      </c>
      <c r="BE158" s="28">
        <f t="shared" si="129"/>
        <v>0</v>
      </c>
      <c r="BF158" s="28">
        <f t="shared" si="130"/>
        <v>0</v>
      </c>
      <c r="BG158" s="28">
        <f t="shared" si="131"/>
        <v>0</v>
      </c>
      <c r="BH158" s="28">
        <f t="shared" si="132"/>
        <v>0</v>
      </c>
      <c r="BI158" s="28">
        <f t="shared" si="133"/>
        <v>0</v>
      </c>
      <c r="BJ158" s="28">
        <f t="shared" si="134"/>
        <v>0</v>
      </c>
      <c r="BK158" s="28">
        <f t="shared" si="135"/>
        <v>0</v>
      </c>
      <c r="BL158" s="28">
        <f t="shared" si="116"/>
        <v>0</v>
      </c>
      <c r="BM158" s="28">
        <f t="shared" si="117"/>
        <v>0</v>
      </c>
      <c r="BN158">
        <f t="shared" si="139"/>
        <v>0</v>
      </c>
      <c r="BO158">
        <f t="shared" si="139"/>
        <v>0</v>
      </c>
      <c r="BP158">
        <f t="shared" si="139"/>
        <v>0</v>
      </c>
      <c r="BQ158">
        <f t="shared" si="109"/>
        <v>0</v>
      </c>
      <c r="BR158">
        <f t="shared" si="110"/>
        <v>0</v>
      </c>
      <c r="BS158">
        <f t="shared" si="111"/>
        <v>0</v>
      </c>
      <c r="BT158">
        <f t="shared" si="112"/>
        <v>0</v>
      </c>
      <c r="BU158">
        <f t="shared" si="113"/>
        <v>0</v>
      </c>
      <c r="BV158">
        <f t="shared" si="118"/>
        <v>0</v>
      </c>
      <c r="BW158">
        <f t="shared" si="119"/>
        <v>0</v>
      </c>
      <c r="BX158">
        <f t="shared" si="114"/>
        <v>0</v>
      </c>
      <c r="BY158">
        <f t="shared" si="115"/>
        <v>0</v>
      </c>
      <c r="BZ158">
        <f t="shared" si="120"/>
        <v>0</v>
      </c>
      <c r="CA158">
        <f t="shared" si="121"/>
        <v>0</v>
      </c>
      <c r="CB158">
        <f t="shared" si="122"/>
        <v>0</v>
      </c>
      <c r="CC158">
        <f t="shared" si="123"/>
        <v>0</v>
      </c>
      <c r="CD158">
        <f t="shared" si="124"/>
        <v>0</v>
      </c>
      <c r="CE158">
        <f t="shared" si="125"/>
        <v>0</v>
      </c>
    </row>
    <row r="159" spans="1:83" x14ac:dyDescent="0.35">
      <c r="A159">
        <f>Database!A159</f>
        <v>0</v>
      </c>
      <c r="B159" s="20">
        <f>Database!E159</f>
        <v>0</v>
      </c>
      <c r="C159">
        <f>IF(Database!G159="cansl",0,Database!K159)</f>
        <v>0</v>
      </c>
      <c r="D159">
        <f>Database!D159-Database!C159</f>
        <v>0</v>
      </c>
      <c r="F159">
        <f>Database!L159</f>
        <v>0</v>
      </c>
      <c r="G159">
        <f>Database!F159</f>
        <v>0</v>
      </c>
      <c r="K159">
        <f t="shared" ref="K159:K195" si="144">IF(B159&lt;$K$1,C159*D159,0)</f>
        <v>0</v>
      </c>
      <c r="L159">
        <f t="shared" ref="L159:L195" si="145">IF(B159&lt;$L$1,C159*D159,0)</f>
        <v>0</v>
      </c>
      <c r="M159">
        <f t="shared" si="141"/>
        <v>0</v>
      </c>
      <c r="N159">
        <f t="shared" si="141"/>
        <v>0</v>
      </c>
      <c r="O159">
        <f t="shared" si="141"/>
        <v>0</v>
      </c>
      <c r="P159">
        <f t="shared" si="141"/>
        <v>0</v>
      </c>
      <c r="Q159">
        <f t="shared" si="141"/>
        <v>0</v>
      </c>
      <c r="R159">
        <f t="shared" si="141"/>
        <v>0</v>
      </c>
      <c r="S159">
        <f t="shared" si="141"/>
        <v>0</v>
      </c>
      <c r="T159">
        <f t="shared" si="141"/>
        <v>0</v>
      </c>
      <c r="U159">
        <f t="shared" si="141"/>
        <v>0</v>
      </c>
      <c r="V159">
        <f t="shared" si="141"/>
        <v>0</v>
      </c>
      <c r="W159">
        <f t="shared" si="141"/>
        <v>0</v>
      </c>
      <c r="X159">
        <f t="shared" si="141"/>
        <v>0</v>
      </c>
      <c r="Y159">
        <f t="shared" si="141"/>
        <v>0</v>
      </c>
      <c r="Z159">
        <f t="shared" si="141"/>
        <v>0</v>
      </c>
      <c r="AA159">
        <f t="shared" si="141"/>
        <v>0</v>
      </c>
      <c r="AB159">
        <f t="shared" si="141"/>
        <v>0</v>
      </c>
      <c r="AC159">
        <f t="shared" si="142"/>
        <v>0</v>
      </c>
      <c r="AD159">
        <f t="shared" si="142"/>
        <v>0</v>
      </c>
      <c r="AE159">
        <f t="shared" si="142"/>
        <v>0</v>
      </c>
      <c r="AF159">
        <f t="shared" si="142"/>
        <v>0</v>
      </c>
      <c r="AG159">
        <f t="shared" si="142"/>
        <v>0</v>
      </c>
      <c r="AH159">
        <f t="shared" si="142"/>
        <v>0</v>
      </c>
      <c r="AI159">
        <f t="shared" si="142"/>
        <v>0</v>
      </c>
      <c r="AJ159">
        <f t="shared" si="142"/>
        <v>0</v>
      </c>
      <c r="AK159">
        <f t="shared" si="142"/>
        <v>0</v>
      </c>
      <c r="AL159">
        <f t="shared" si="142"/>
        <v>0</v>
      </c>
      <c r="AM159">
        <f t="shared" si="142"/>
        <v>0</v>
      </c>
      <c r="AN159">
        <f t="shared" si="142"/>
        <v>0</v>
      </c>
      <c r="AO159">
        <f t="shared" si="142"/>
        <v>0</v>
      </c>
      <c r="AP159">
        <f t="shared" si="142"/>
        <v>0</v>
      </c>
      <c r="AQ159">
        <f t="shared" si="142"/>
        <v>0</v>
      </c>
      <c r="AR159">
        <f t="shared" si="142"/>
        <v>0</v>
      </c>
      <c r="AS159">
        <f t="shared" si="143"/>
        <v>0</v>
      </c>
      <c r="AT159">
        <f t="shared" si="143"/>
        <v>0</v>
      </c>
      <c r="AU159">
        <f t="shared" si="143"/>
        <v>0</v>
      </c>
      <c r="AV159">
        <f t="shared" si="143"/>
        <v>0</v>
      </c>
      <c r="AW159">
        <f t="shared" si="143"/>
        <v>0</v>
      </c>
      <c r="AX159">
        <f t="shared" si="143"/>
        <v>0</v>
      </c>
      <c r="BB159" s="28">
        <f t="shared" si="126"/>
        <v>0</v>
      </c>
      <c r="BC159" s="28">
        <f t="shared" si="127"/>
        <v>0</v>
      </c>
      <c r="BD159" s="28">
        <f t="shared" si="128"/>
        <v>0</v>
      </c>
      <c r="BE159" s="28">
        <f t="shared" si="129"/>
        <v>0</v>
      </c>
      <c r="BF159" s="28">
        <f t="shared" si="130"/>
        <v>0</v>
      </c>
      <c r="BG159" s="28">
        <f t="shared" si="131"/>
        <v>0</v>
      </c>
      <c r="BH159" s="28">
        <f t="shared" si="132"/>
        <v>0</v>
      </c>
      <c r="BI159" s="28">
        <f t="shared" si="133"/>
        <v>0</v>
      </c>
      <c r="BJ159" s="28">
        <f t="shared" si="134"/>
        <v>0</v>
      </c>
      <c r="BK159" s="28">
        <f t="shared" si="135"/>
        <v>0</v>
      </c>
      <c r="BL159" s="28">
        <f t="shared" si="116"/>
        <v>0</v>
      </c>
      <c r="BM159" s="28">
        <f t="shared" si="117"/>
        <v>0</v>
      </c>
      <c r="BN159">
        <f t="shared" si="139"/>
        <v>0</v>
      </c>
      <c r="BO159">
        <f t="shared" si="139"/>
        <v>0</v>
      </c>
      <c r="BP159">
        <f t="shared" si="139"/>
        <v>0</v>
      </c>
      <c r="BQ159">
        <f t="shared" si="109"/>
        <v>0</v>
      </c>
      <c r="BR159">
        <f t="shared" si="110"/>
        <v>0</v>
      </c>
      <c r="BS159">
        <f t="shared" si="111"/>
        <v>0</v>
      </c>
      <c r="BT159">
        <f t="shared" si="112"/>
        <v>0</v>
      </c>
      <c r="BU159">
        <f t="shared" si="113"/>
        <v>0</v>
      </c>
      <c r="BV159">
        <f t="shared" si="118"/>
        <v>0</v>
      </c>
      <c r="BW159">
        <f t="shared" si="119"/>
        <v>0</v>
      </c>
      <c r="BX159">
        <f t="shared" si="114"/>
        <v>0</v>
      </c>
      <c r="BY159">
        <f t="shared" si="115"/>
        <v>0</v>
      </c>
      <c r="BZ159">
        <f t="shared" si="120"/>
        <v>0</v>
      </c>
      <c r="CA159">
        <f t="shared" si="121"/>
        <v>0</v>
      </c>
      <c r="CB159">
        <f t="shared" si="122"/>
        <v>0</v>
      </c>
      <c r="CC159">
        <f t="shared" si="123"/>
        <v>0</v>
      </c>
      <c r="CD159">
        <f t="shared" si="124"/>
        <v>0</v>
      </c>
      <c r="CE159">
        <f t="shared" si="125"/>
        <v>0</v>
      </c>
    </row>
    <row r="160" spans="1:83" x14ac:dyDescent="0.35">
      <c r="A160">
        <f>Database!A160</f>
        <v>0</v>
      </c>
      <c r="B160" s="20">
        <f>Database!E160</f>
        <v>0</v>
      </c>
      <c r="C160">
        <f>IF(Database!G160="cansl",0,Database!K160)</f>
        <v>0</v>
      </c>
      <c r="D160">
        <f>Database!D160-Database!C160</f>
        <v>0</v>
      </c>
      <c r="F160">
        <f>Database!L160</f>
        <v>0</v>
      </c>
      <c r="G160">
        <f>Database!F160</f>
        <v>0</v>
      </c>
      <c r="K160">
        <f t="shared" si="144"/>
        <v>0</v>
      </c>
      <c r="L160">
        <f t="shared" si="145"/>
        <v>0</v>
      </c>
      <c r="M160">
        <f t="shared" si="141"/>
        <v>0</v>
      </c>
      <c r="N160">
        <f t="shared" si="141"/>
        <v>0</v>
      </c>
      <c r="O160">
        <f t="shared" si="141"/>
        <v>0</v>
      </c>
      <c r="P160">
        <f t="shared" si="141"/>
        <v>0</v>
      </c>
      <c r="Q160">
        <f t="shared" si="141"/>
        <v>0</v>
      </c>
      <c r="R160">
        <f t="shared" si="141"/>
        <v>0</v>
      </c>
      <c r="S160">
        <f t="shared" si="141"/>
        <v>0</v>
      </c>
      <c r="T160">
        <f t="shared" si="141"/>
        <v>0</v>
      </c>
      <c r="U160">
        <f t="shared" si="141"/>
        <v>0</v>
      </c>
      <c r="V160">
        <f t="shared" si="141"/>
        <v>0</v>
      </c>
      <c r="W160">
        <f t="shared" si="141"/>
        <v>0</v>
      </c>
      <c r="X160">
        <f t="shared" si="141"/>
        <v>0</v>
      </c>
      <c r="Y160">
        <f t="shared" si="141"/>
        <v>0</v>
      </c>
      <c r="Z160">
        <f t="shared" si="141"/>
        <v>0</v>
      </c>
      <c r="AA160">
        <f t="shared" si="141"/>
        <v>0</v>
      </c>
      <c r="AB160">
        <f t="shared" si="141"/>
        <v>0</v>
      </c>
      <c r="AC160">
        <f t="shared" si="142"/>
        <v>0</v>
      </c>
      <c r="AD160">
        <f t="shared" si="142"/>
        <v>0</v>
      </c>
      <c r="AE160">
        <f t="shared" si="142"/>
        <v>0</v>
      </c>
      <c r="AF160">
        <f t="shared" si="142"/>
        <v>0</v>
      </c>
      <c r="AG160">
        <f t="shared" si="142"/>
        <v>0</v>
      </c>
      <c r="AH160">
        <f t="shared" si="142"/>
        <v>0</v>
      </c>
      <c r="AI160">
        <f t="shared" si="142"/>
        <v>0</v>
      </c>
      <c r="AJ160">
        <f t="shared" si="142"/>
        <v>0</v>
      </c>
      <c r="AK160">
        <f t="shared" si="142"/>
        <v>0</v>
      </c>
      <c r="AL160">
        <f t="shared" si="142"/>
        <v>0</v>
      </c>
      <c r="AM160">
        <f t="shared" si="142"/>
        <v>0</v>
      </c>
      <c r="AN160">
        <f t="shared" si="142"/>
        <v>0</v>
      </c>
      <c r="AO160">
        <f t="shared" si="142"/>
        <v>0</v>
      </c>
      <c r="AP160">
        <f t="shared" si="142"/>
        <v>0</v>
      </c>
      <c r="AQ160">
        <f t="shared" si="142"/>
        <v>0</v>
      </c>
      <c r="AR160">
        <f t="shared" si="142"/>
        <v>0</v>
      </c>
      <c r="AS160">
        <f t="shared" si="143"/>
        <v>0</v>
      </c>
      <c r="AT160">
        <f t="shared" si="143"/>
        <v>0</v>
      </c>
      <c r="AU160">
        <f t="shared" si="143"/>
        <v>0</v>
      </c>
      <c r="AV160">
        <f t="shared" si="143"/>
        <v>0</v>
      </c>
      <c r="AW160">
        <f t="shared" si="143"/>
        <v>0</v>
      </c>
      <c r="AX160">
        <f t="shared" si="143"/>
        <v>0</v>
      </c>
      <c r="BB160" s="28">
        <f t="shared" si="126"/>
        <v>0</v>
      </c>
      <c r="BC160" s="28">
        <f t="shared" si="127"/>
        <v>0</v>
      </c>
      <c r="BD160" s="28">
        <f t="shared" si="128"/>
        <v>0</v>
      </c>
      <c r="BE160" s="28">
        <f t="shared" si="129"/>
        <v>0</v>
      </c>
      <c r="BF160" s="28">
        <f t="shared" si="130"/>
        <v>0</v>
      </c>
      <c r="BG160" s="28">
        <f t="shared" si="131"/>
        <v>0</v>
      </c>
      <c r="BH160" s="28">
        <f t="shared" si="132"/>
        <v>0</v>
      </c>
      <c r="BI160" s="28">
        <f t="shared" si="133"/>
        <v>0</v>
      </c>
      <c r="BJ160" s="28">
        <f t="shared" si="134"/>
        <v>0</v>
      </c>
      <c r="BK160" s="28">
        <f t="shared" si="135"/>
        <v>0</v>
      </c>
      <c r="BL160" s="28">
        <f t="shared" si="116"/>
        <v>0</v>
      </c>
      <c r="BM160" s="28">
        <f t="shared" si="117"/>
        <v>0</v>
      </c>
      <c r="BN160">
        <f t="shared" si="139"/>
        <v>0</v>
      </c>
      <c r="BO160">
        <f t="shared" si="139"/>
        <v>0</v>
      </c>
      <c r="BP160">
        <f t="shared" si="139"/>
        <v>0</v>
      </c>
      <c r="BQ160">
        <f t="shared" si="109"/>
        <v>0</v>
      </c>
      <c r="BR160">
        <f t="shared" si="110"/>
        <v>0</v>
      </c>
      <c r="BS160">
        <f t="shared" si="111"/>
        <v>0</v>
      </c>
      <c r="BT160">
        <f t="shared" si="112"/>
        <v>0</v>
      </c>
      <c r="BU160">
        <f t="shared" si="113"/>
        <v>0</v>
      </c>
      <c r="BV160">
        <f t="shared" si="118"/>
        <v>0</v>
      </c>
      <c r="BW160">
        <f t="shared" si="119"/>
        <v>0</v>
      </c>
      <c r="BX160">
        <f t="shared" si="114"/>
        <v>0</v>
      </c>
      <c r="BY160">
        <f t="shared" si="115"/>
        <v>0</v>
      </c>
      <c r="BZ160">
        <f t="shared" si="120"/>
        <v>0</v>
      </c>
      <c r="CA160">
        <f t="shared" si="121"/>
        <v>0</v>
      </c>
      <c r="CB160">
        <f t="shared" si="122"/>
        <v>0</v>
      </c>
      <c r="CC160">
        <f t="shared" si="123"/>
        <v>0</v>
      </c>
      <c r="CD160">
        <f t="shared" si="124"/>
        <v>0</v>
      </c>
      <c r="CE160">
        <f t="shared" si="125"/>
        <v>0</v>
      </c>
    </row>
    <row r="161" spans="1:83" x14ac:dyDescent="0.35">
      <c r="A161">
        <f>Database!A161</f>
        <v>0</v>
      </c>
      <c r="B161" s="20">
        <f>Database!E161</f>
        <v>0</v>
      </c>
      <c r="C161">
        <f>IF(Database!G161="cansl",0,Database!K161)</f>
        <v>0</v>
      </c>
      <c r="D161">
        <f>Database!D161-Database!C161</f>
        <v>0</v>
      </c>
      <c r="F161">
        <f>Database!L161</f>
        <v>0</v>
      </c>
      <c r="G161">
        <f>Database!F161</f>
        <v>0</v>
      </c>
      <c r="K161">
        <f t="shared" si="144"/>
        <v>0</v>
      </c>
      <c r="L161">
        <f t="shared" si="145"/>
        <v>0</v>
      </c>
      <c r="M161">
        <f t="shared" si="141"/>
        <v>0</v>
      </c>
      <c r="N161">
        <f t="shared" si="141"/>
        <v>0</v>
      </c>
      <c r="O161">
        <f t="shared" si="141"/>
        <v>0</v>
      </c>
      <c r="P161">
        <f t="shared" si="141"/>
        <v>0</v>
      </c>
      <c r="Q161">
        <f t="shared" si="141"/>
        <v>0</v>
      </c>
      <c r="R161">
        <f t="shared" si="141"/>
        <v>0</v>
      </c>
      <c r="S161">
        <f t="shared" si="141"/>
        <v>0</v>
      </c>
      <c r="T161">
        <f t="shared" si="141"/>
        <v>0</v>
      </c>
      <c r="U161">
        <f t="shared" si="141"/>
        <v>0</v>
      </c>
      <c r="V161">
        <f t="shared" si="141"/>
        <v>0</v>
      </c>
      <c r="W161">
        <f t="shared" si="141"/>
        <v>0</v>
      </c>
      <c r="X161">
        <f t="shared" si="141"/>
        <v>0</v>
      </c>
      <c r="Y161">
        <f t="shared" si="141"/>
        <v>0</v>
      </c>
      <c r="Z161">
        <f t="shared" si="141"/>
        <v>0</v>
      </c>
      <c r="AA161">
        <f t="shared" si="141"/>
        <v>0</v>
      </c>
      <c r="AB161">
        <f t="shared" si="141"/>
        <v>0</v>
      </c>
      <c r="AC161">
        <f t="shared" si="142"/>
        <v>0</v>
      </c>
      <c r="AD161">
        <f t="shared" si="142"/>
        <v>0</v>
      </c>
      <c r="AE161">
        <f t="shared" si="142"/>
        <v>0</v>
      </c>
      <c r="AF161">
        <f t="shared" si="142"/>
        <v>0</v>
      </c>
      <c r="AG161">
        <f t="shared" si="142"/>
        <v>0</v>
      </c>
      <c r="AH161">
        <f t="shared" si="142"/>
        <v>0</v>
      </c>
      <c r="AI161">
        <f t="shared" si="142"/>
        <v>0</v>
      </c>
      <c r="AJ161">
        <f t="shared" si="142"/>
        <v>0</v>
      </c>
      <c r="AK161">
        <f t="shared" si="142"/>
        <v>0</v>
      </c>
      <c r="AL161">
        <f t="shared" si="142"/>
        <v>0</v>
      </c>
      <c r="AM161">
        <f t="shared" si="142"/>
        <v>0</v>
      </c>
      <c r="AN161">
        <f t="shared" si="142"/>
        <v>0</v>
      </c>
      <c r="AO161">
        <f t="shared" si="142"/>
        <v>0</v>
      </c>
      <c r="AP161">
        <f t="shared" si="142"/>
        <v>0</v>
      </c>
      <c r="AQ161">
        <f t="shared" si="142"/>
        <v>0</v>
      </c>
      <c r="AR161">
        <f t="shared" si="142"/>
        <v>0</v>
      </c>
      <c r="AS161">
        <f t="shared" si="143"/>
        <v>0</v>
      </c>
      <c r="AT161">
        <f t="shared" si="143"/>
        <v>0</v>
      </c>
      <c r="AU161">
        <f t="shared" si="143"/>
        <v>0</v>
      </c>
      <c r="AV161">
        <f t="shared" si="143"/>
        <v>0</v>
      </c>
      <c r="AW161">
        <f t="shared" si="143"/>
        <v>0</v>
      </c>
      <c r="AX161">
        <f t="shared" si="143"/>
        <v>0</v>
      </c>
      <c r="BB161" s="28">
        <f t="shared" si="126"/>
        <v>0</v>
      </c>
      <c r="BC161" s="28">
        <f t="shared" si="127"/>
        <v>0</v>
      </c>
      <c r="BD161" s="28">
        <f t="shared" si="128"/>
        <v>0</v>
      </c>
      <c r="BE161" s="28">
        <f t="shared" si="129"/>
        <v>0</v>
      </c>
      <c r="BF161" s="28">
        <f t="shared" si="130"/>
        <v>0</v>
      </c>
      <c r="BG161" s="28">
        <f t="shared" si="131"/>
        <v>0</v>
      </c>
      <c r="BH161" s="28">
        <f t="shared" si="132"/>
        <v>0</v>
      </c>
      <c r="BI161" s="28">
        <f t="shared" si="133"/>
        <v>0</v>
      </c>
      <c r="BJ161" s="28">
        <f t="shared" si="134"/>
        <v>0</v>
      </c>
      <c r="BK161" s="28">
        <f t="shared" si="135"/>
        <v>0</v>
      </c>
      <c r="BL161" s="28">
        <f t="shared" si="116"/>
        <v>0</v>
      </c>
      <c r="BM161" s="28">
        <f t="shared" si="117"/>
        <v>0</v>
      </c>
      <c r="BN161">
        <f t="shared" si="139"/>
        <v>0</v>
      </c>
      <c r="BO161">
        <f t="shared" si="139"/>
        <v>0</v>
      </c>
      <c r="BP161">
        <f t="shared" si="139"/>
        <v>0</v>
      </c>
      <c r="BQ161">
        <f t="shared" si="109"/>
        <v>0</v>
      </c>
      <c r="BR161">
        <f t="shared" si="110"/>
        <v>0</v>
      </c>
      <c r="BS161">
        <f t="shared" si="111"/>
        <v>0</v>
      </c>
      <c r="BT161">
        <f t="shared" si="112"/>
        <v>0</v>
      </c>
      <c r="BU161">
        <f t="shared" si="113"/>
        <v>0</v>
      </c>
      <c r="BV161">
        <f t="shared" si="118"/>
        <v>0</v>
      </c>
      <c r="BW161">
        <f t="shared" si="119"/>
        <v>0</v>
      </c>
      <c r="BX161">
        <f t="shared" si="114"/>
        <v>0</v>
      </c>
      <c r="BY161">
        <f t="shared" si="115"/>
        <v>0</v>
      </c>
      <c r="BZ161">
        <f t="shared" si="120"/>
        <v>0</v>
      </c>
      <c r="CA161">
        <f t="shared" si="121"/>
        <v>0</v>
      </c>
      <c r="CB161">
        <f t="shared" si="122"/>
        <v>0</v>
      </c>
      <c r="CC161">
        <f t="shared" si="123"/>
        <v>0</v>
      </c>
      <c r="CD161">
        <f t="shared" si="124"/>
        <v>0</v>
      </c>
      <c r="CE161">
        <f t="shared" si="125"/>
        <v>0</v>
      </c>
    </row>
    <row r="162" spans="1:83" x14ac:dyDescent="0.35">
      <c r="A162">
        <f>Database!A162</f>
        <v>0</v>
      </c>
      <c r="B162" s="20">
        <f>Database!E162</f>
        <v>0</v>
      </c>
      <c r="C162">
        <f>IF(Database!G162="cansl",0,Database!K162)</f>
        <v>0</v>
      </c>
      <c r="D162">
        <f>Database!D162-Database!C162</f>
        <v>0</v>
      </c>
      <c r="F162">
        <f>Database!L162</f>
        <v>0</v>
      </c>
      <c r="G162">
        <f>Database!F162</f>
        <v>0</v>
      </c>
      <c r="K162">
        <f t="shared" si="144"/>
        <v>0</v>
      </c>
      <c r="L162">
        <f t="shared" si="145"/>
        <v>0</v>
      </c>
      <c r="M162">
        <f t="shared" si="141"/>
        <v>0</v>
      </c>
      <c r="N162">
        <f t="shared" si="141"/>
        <v>0</v>
      </c>
      <c r="O162">
        <f t="shared" si="141"/>
        <v>0</v>
      </c>
      <c r="P162">
        <f t="shared" si="141"/>
        <v>0</v>
      </c>
      <c r="Q162">
        <f t="shared" si="141"/>
        <v>0</v>
      </c>
      <c r="R162">
        <f t="shared" si="141"/>
        <v>0</v>
      </c>
      <c r="S162">
        <f t="shared" si="141"/>
        <v>0</v>
      </c>
      <c r="T162">
        <f t="shared" si="141"/>
        <v>0</v>
      </c>
      <c r="U162">
        <f t="shared" si="141"/>
        <v>0</v>
      </c>
      <c r="V162">
        <f t="shared" si="141"/>
        <v>0</v>
      </c>
      <c r="W162">
        <f t="shared" si="141"/>
        <v>0</v>
      </c>
      <c r="X162">
        <f t="shared" si="141"/>
        <v>0</v>
      </c>
      <c r="Y162">
        <f t="shared" si="141"/>
        <v>0</v>
      </c>
      <c r="Z162">
        <f t="shared" si="141"/>
        <v>0</v>
      </c>
      <c r="AA162">
        <f t="shared" si="141"/>
        <v>0</v>
      </c>
      <c r="AB162">
        <f t="shared" si="141"/>
        <v>0</v>
      </c>
      <c r="AC162">
        <f t="shared" si="142"/>
        <v>0</v>
      </c>
      <c r="AD162">
        <f t="shared" si="142"/>
        <v>0</v>
      </c>
      <c r="AE162">
        <f t="shared" si="142"/>
        <v>0</v>
      </c>
      <c r="AF162">
        <f t="shared" si="142"/>
        <v>0</v>
      </c>
      <c r="AG162">
        <f t="shared" si="142"/>
        <v>0</v>
      </c>
      <c r="AH162">
        <f t="shared" si="142"/>
        <v>0</v>
      </c>
      <c r="AI162">
        <f t="shared" si="142"/>
        <v>0</v>
      </c>
      <c r="AJ162">
        <f t="shared" si="142"/>
        <v>0</v>
      </c>
      <c r="AK162">
        <f t="shared" si="142"/>
        <v>0</v>
      </c>
      <c r="AL162">
        <f t="shared" si="142"/>
        <v>0</v>
      </c>
      <c r="AM162">
        <f t="shared" si="142"/>
        <v>0</v>
      </c>
      <c r="AN162">
        <f t="shared" si="142"/>
        <v>0</v>
      </c>
      <c r="AO162">
        <f t="shared" si="142"/>
        <v>0</v>
      </c>
      <c r="AP162">
        <f t="shared" si="142"/>
        <v>0</v>
      </c>
      <c r="AQ162">
        <f t="shared" si="142"/>
        <v>0</v>
      </c>
      <c r="AR162">
        <f t="shared" si="142"/>
        <v>0</v>
      </c>
      <c r="AS162">
        <f t="shared" si="143"/>
        <v>0</v>
      </c>
      <c r="AT162">
        <f t="shared" si="143"/>
        <v>0</v>
      </c>
      <c r="AU162">
        <f t="shared" si="143"/>
        <v>0</v>
      </c>
      <c r="AV162">
        <f t="shared" si="143"/>
        <v>0</v>
      </c>
      <c r="AW162">
        <f t="shared" si="143"/>
        <v>0</v>
      </c>
      <c r="AX162">
        <f t="shared" si="143"/>
        <v>0</v>
      </c>
      <c r="BB162" s="28">
        <f t="shared" si="126"/>
        <v>0</v>
      </c>
      <c r="BC162" s="28">
        <f t="shared" si="127"/>
        <v>0</v>
      </c>
      <c r="BD162" s="28">
        <f t="shared" si="128"/>
        <v>0</v>
      </c>
      <c r="BE162" s="28">
        <f t="shared" si="129"/>
        <v>0</v>
      </c>
      <c r="BF162" s="28">
        <f t="shared" si="130"/>
        <v>0</v>
      </c>
      <c r="BG162" s="28">
        <f t="shared" si="131"/>
        <v>0</v>
      </c>
      <c r="BH162" s="28">
        <f t="shared" si="132"/>
        <v>0</v>
      </c>
      <c r="BI162" s="28">
        <f t="shared" si="133"/>
        <v>0</v>
      </c>
      <c r="BJ162" s="28">
        <f t="shared" si="134"/>
        <v>0</v>
      </c>
      <c r="BK162" s="28">
        <f t="shared" si="135"/>
        <v>0</v>
      </c>
      <c r="BL162" s="28">
        <f t="shared" si="116"/>
        <v>0</v>
      </c>
      <c r="BM162" s="28">
        <f t="shared" si="117"/>
        <v>0</v>
      </c>
      <c r="BN162">
        <f t="shared" ref="BN162:BP181" si="146">IF(AND($D162&gt;0,$G162=BN$1),$F162,0)</f>
        <v>0</v>
      </c>
      <c r="BO162">
        <f t="shared" si="146"/>
        <v>0</v>
      </c>
      <c r="BP162">
        <f t="shared" si="146"/>
        <v>0</v>
      </c>
      <c r="BQ162">
        <f t="shared" ref="BQ162:BQ195" si="147">IF(AND($D162&gt;0,$G162=BQ$1),$D162,0)</f>
        <v>0</v>
      </c>
      <c r="BR162">
        <f t="shared" ref="BR162:BR195" si="148">IF(AND($D162&gt;0,$G162=BR$1),$F162,0)</f>
        <v>0</v>
      </c>
      <c r="BS162">
        <f t="shared" ref="BS162:BS195" si="149">IF(AND($D162&gt;0,$G162=BS$1),$D162,0)</f>
        <v>0</v>
      </c>
      <c r="BT162">
        <f t="shared" ref="BT162:BT195" si="150">IF(AND($D162&gt;0,$G162=BT$1),$F162,0)</f>
        <v>0</v>
      </c>
      <c r="BU162">
        <f t="shared" ref="BU162:BU195" si="151">IF(AND($D162&gt;0,$G162=BU$1),$D162,0)</f>
        <v>0</v>
      </c>
      <c r="BV162">
        <f t="shared" si="118"/>
        <v>0</v>
      </c>
      <c r="BW162">
        <f t="shared" si="119"/>
        <v>0</v>
      </c>
      <c r="BX162">
        <f t="shared" ref="BX162:BX195" si="152">IF(AND($D162&gt;0,$G162=BX$1),$F162,0)</f>
        <v>0</v>
      </c>
      <c r="BY162">
        <f t="shared" ref="BY162:BY195" si="153">IF(AND($D162&gt;0,$G162=BY$1),$D162,0)</f>
        <v>0</v>
      </c>
      <c r="BZ162">
        <f t="shared" si="120"/>
        <v>0</v>
      </c>
      <c r="CA162">
        <f t="shared" si="121"/>
        <v>0</v>
      </c>
      <c r="CB162">
        <f t="shared" si="122"/>
        <v>0</v>
      </c>
      <c r="CC162">
        <f t="shared" si="123"/>
        <v>0</v>
      </c>
      <c r="CD162">
        <f t="shared" si="124"/>
        <v>0</v>
      </c>
      <c r="CE162">
        <f t="shared" si="125"/>
        <v>0</v>
      </c>
    </row>
    <row r="163" spans="1:83" x14ac:dyDescent="0.35">
      <c r="A163">
        <f>Database!A163</f>
        <v>0</v>
      </c>
      <c r="B163" s="20">
        <f>Database!E163</f>
        <v>0</v>
      </c>
      <c r="C163">
        <f>IF(Database!G163="cansl",0,Database!K163)</f>
        <v>0</v>
      </c>
      <c r="D163">
        <f>Database!D163-Database!C163</f>
        <v>0</v>
      </c>
      <c r="F163">
        <f>Database!L163</f>
        <v>0</v>
      </c>
      <c r="G163">
        <f>Database!F163</f>
        <v>0</v>
      </c>
      <c r="K163">
        <f t="shared" si="144"/>
        <v>0</v>
      </c>
      <c r="L163">
        <f t="shared" si="145"/>
        <v>0</v>
      </c>
      <c r="M163">
        <f t="shared" si="141"/>
        <v>0</v>
      </c>
      <c r="N163">
        <f t="shared" si="141"/>
        <v>0</v>
      </c>
      <c r="O163">
        <f t="shared" si="141"/>
        <v>0</v>
      </c>
      <c r="P163">
        <f t="shared" si="141"/>
        <v>0</v>
      </c>
      <c r="Q163">
        <f t="shared" si="141"/>
        <v>0</v>
      </c>
      <c r="R163">
        <f t="shared" si="141"/>
        <v>0</v>
      </c>
      <c r="S163">
        <f t="shared" si="141"/>
        <v>0</v>
      </c>
      <c r="T163">
        <f t="shared" si="141"/>
        <v>0</v>
      </c>
      <c r="U163">
        <f t="shared" si="141"/>
        <v>0</v>
      </c>
      <c r="V163">
        <f t="shared" si="141"/>
        <v>0</v>
      </c>
      <c r="W163">
        <f t="shared" si="141"/>
        <v>0</v>
      </c>
      <c r="X163">
        <f t="shared" si="141"/>
        <v>0</v>
      </c>
      <c r="Y163">
        <f t="shared" si="141"/>
        <v>0</v>
      </c>
      <c r="Z163">
        <f t="shared" si="141"/>
        <v>0</v>
      </c>
      <c r="AA163">
        <f t="shared" si="141"/>
        <v>0</v>
      </c>
      <c r="AB163">
        <f t="shared" si="141"/>
        <v>0</v>
      </c>
      <c r="AC163">
        <f t="shared" si="142"/>
        <v>0</v>
      </c>
      <c r="AD163">
        <f t="shared" si="142"/>
        <v>0</v>
      </c>
      <c r="AE163">
        <f t="shared" si="142"/>
        <v>0</v>
      </c>
      <c r="AF163">
        <f t="shared" si="142"/>
        <v>0</v>
      </c>
      <c r="AG163">
        <f t="shared" si="142"/>
        <v>0</v>
      </c>
      <c r="AH163">
        <f t="shared" si="142"/>
        <v>0</v>
      </c>
      <c r="AI163">
        <f t="shared" si="142"/>
        <v>0</v>
      </c>
      <c r="AJ163">
        <f t="shared" si="142"/>
        <v>0</v>
      </c>
      <c r="AK163">
        <f t="shared" si="142"/>
        <v>0</v>
      </c>
      <c r="AL163">
        <f t="shared" si="142"/>
        <v>0</v>
      </c>
      <c r="AM163">
        <f t="shared" si="142"/>
        <v>0</v>
      </c>
      <c r="AN163">
        <f t="shared" si="142"/>
        <v>0</v>
      </c>
      <c r="AO163">
        <f t="shared" si="142"/>
        <v>0</v>
      </c>
      <c r="AP163">
        <f t="shared" si="142"/>
        <v>0</v>
      </c>
      <c r="AQ163">
        <f t="shared" si="142"/>
        <v>0</v>
      </c>
      <c r="AR163">
        <f t="shared" si="142"/>
        <v>0</v>
      </c>
      <c r="AS163">
        <f t="shared" si="143"/>
        <v>0</v>
      </c>
      <c r="AT163">
        <f t="shared" si="143"/>
        <v>0</v>
      </c>
      <c r="AU163">
        <f t="shared" si="143"/>
        <v>0</v>
      </c>
      <c r="AV163">
        <f t="shared" si="143"/>
        <v>0</v>
      </c>
      <c r="AW163">
        <f t="shared" si="143"/>
        <v>0</v>
      </c>
      <c r="AX163">
        <f t="shared" si="143"/>
        <v>0</v>
      </c>
      <c r="BB163" s="28">
        <f t="shared" si="126"/>
        <v>0</v>
      </c>
      <c r="BC163" s="28">
        <f t="shared" si="127"/>
        <v>0</v>
      </c>
      <c r="BD163" s="28">
        <f t="shared" si="128"/>
        <v>0</v>
      </c>
      <c r="BE163" s="28">
        <f t="shared" si="129"/>
        <v>0</v>
      </c>
      <c r="BF163" s="28">
        <f t="shared" si="130"/>
        <v>0</v>
      </c>
      <c r="BG163" s="28">
        <f t="shared" si="131"/>
        <v>0</v>
      </c>
      <c r="BH163" s="28">
        <f t="shared" si="132"/>
        <v>0</v>
      </c>
      <c r="BI163" s="28">
        <f t="shared" si="133"/>
        <v>0</v>
      </c>
      <c r="BJ163" s="28">
        <f t="shared" si="134"/>
        <v>0</v>
      </c>
      <c r="BK163" s="28">
        <f t="shared" si="135"/>
        <v>0</v>
      </c>
      <c r="BL163" s="28">
        <f t="shared" si="116"/>
        <v>0</v>
      </c>
      <c r="BM163" s="28">
        <f t="shared" si="117"/>
        <v>0</v>
      </c>
      <c r="BN163">
        <f t="shared" si="146"/>
        <v>0</v>
      </c>
      <c r="BO163">
        <f t="shared" si="146"/>
        <v>0</v>
      </c>
      <c r="BP163">
        <f t="shared" si="146"/>
        <v>0</v>
      </c>
      <c r="BQ163">
        <f t="shared" si="147"/>
        <v>0</v>
      </c>
      <c r="BR163">
        <f t="shared" si="148"/>
        <v>0</v>
      </c>
      <c r="BS163">
        <f t="shared" si="149"/>
        <v>0</v>
      </c>
      <c r="BT163">
        <f t="shared" si="150"/>
        <v>0</v>
      </c>
      <c r="BU163">
        <f t="shared" si="151"/>
        <v>0</v>
      </c>
      <c r="BV163">
        <f t="shared" si="118"/>
        <v>0</v>
      </c>
      <c r="BW163">
        <f t="shared" si="119"/>
        <v>0</v>
      </c>
      <c r="BX163">
        <f t="shared" si="152"/>
        <v>0</v>
      </c>
      <c r="BY163">
        <f t="shared" si="153"/>
        <v>0</v>
      </c>
      <c r="BZ163">
        <f t="shared" si="120"/>
        <v>0</v>
      </c>
      <c r="CA163">
        <f t="shared" si="121"/>
        <v>0</v>
      </c>
      <c r="CB163">
        <f t="shared" si="122"/>
        <v>0</v>
      </c>
      <c r="CC163">
        <f t="shared" si="123"/>
        <v>0</v>
      </c>
      <c r="CD163">
        <f t="shared" si="124"/>
        <v>0</v>
      </c>
      <c r="CE163">
        <f t="shared" si="125"/>
        <v>0</v>
      </c>
    </row>
    <row r="164" spans="1:83" x14ac:dyDescent="0.35">
      <c r="A164">
        <f>Database!A164</f>
        <v>0</v>
      </c>
      <c r="B164" s="20">
        <f>Database!E164</f>
        <v>0</v>
      </c>
      <c r="C164">
        <f>IF(Database!G164="cansl",0,Database!K164)</f>
        <v>0</v>
      </c>
      <c r="D164">
        <f>Database!D164-Database!C164</f>
        <v>0</v>
      </c>
      <c r="F164">
        <f>Database!L164</f>
        <v>0</v>
      </c>
      <c r="G164">
        <f>Database!F164</f>
        <v>0</v>
      </c>
      <c r="K164">
        <f t="shared" si="144"/>
        <v>0</v>
      </c>
      <c r="L164">
        <f t="shared" si="145"/>
        <v>0</v>
      </c>
      <c r="M164">
        <f t="shared" si="141"/>
        <v>0</v>
      </c>
      <c r="N164">
        <f t="shared" si="141"/>
        <v>0</v>
      </c>
      <c r="O164">
        <f t="shared" si="141"/>
        <v>0</v>
      </c>
      <c r="P164">
        <f t="shared" si="141"/>
        <v>0</v>
      </c>
      <c r="Q164">
        <f t="shared" si="141"/>
        <v>0</v>
      </c>
      <c r="R164">
        <f t="shared" si="141"/>
        <v>0</v>
      </c>
      <c r="S164">
        <f t="shared" si="141"/>
        <v>0</v>
      </c>
      <c r="T164">
        <f t="shared" si="141"/>
        <v>0</v>
      </c>
      <c r="U164">
        <f t="shared" si="141"/>
        <v>0</v>
      </c>
      <c r="V164">
        <f t="shared" si="141"/>
        <v>0</v>
      </c>
      <c r="W164">
        <f t="shared" si="141"/>
        <v>0</v>
      </c>
      <c r="X164">
        <f t="shared" si="141"/>
        <v>0</v>
      </c>
      <c r="Y164">
        <f t="shared" si="141"/>
        <v>0</v>
      </c>
      <c r="Z164">
        <f t="shared" si="141"/>
        <v>0</v>
      </c>
      <c r="AA164">
        <f t="shared" si="141"/>
        <v>0</v>
      </c>
      <c r="AB164">
        <f t="shared" si="141"/>
        <v>0</v>
      </c>
      <c r="AC164">
        <f t="shared" si="142"/>
        <v>0</v>
      </c>
      <c r="AD164">
        <f t="shared" si="142"/>
        <v>0</v>
      </c>
      <c r="AE164">
        <f t="shared" si="142"/>
        <v>0</v>
      </c>
      <c r="AF164">
        <f t="shared" si="142"/>
        <v>0</v>
      </c>
      <c r="AG164">
        <f t="shared" si="142"/>
        <v>0</v>
      </c>
      <c r="AH164">
        <f t="shared" si="142"/>
        <v>0</v>
      </c>
      <c r="AI164">
        <f t="shared" si="142"/>
        <v>0</v>
      </c>
      <c r="AJ164">
        <f t="shared" si="142"/>
        <v>0</v>
      </c>
      <c r="AK164">
        <f t="shared" si="142"/>
        <v>0</v>
      </c>
      <c r="AL164">
        <f t="shared" si="142"/>
        <v>0</v>
      </c>
      <c r="AM164">
        <f t="shared" si="142"/>
        <v>0</v>
      </c>
      <c r="AN164">
        <f t="shared" si="142"/>
        <v>0</v>
      </c>
      <c r="AO164">
        <f t="shared" si="142"/>
        <v>0</v>
      </c>
      <c r="AP164">
        <f t="shared" si="142"/>
        <v>0</v>
      </c>
      <c r="AQ164">
        <f t="shared" si="142"/>
        <v>0</v>
      </c>
      <c r="AR164">
        <f t="shared" si="142"/>
        <v>0</v>
      </c>
      <c r="AS164">
        <f t="shared" si="143"/>
        <v>0</v>
      </c>
      <c r="AT164">
        <f t="shared" si="143"/>
        <v>0</v>
      </c>
      <c r="AU164">
        <f t="shared" si="143"/>
        <v>0</v>
      </c>
      <c r="AV164">
        <f t="shared" si="143"/>
        <v>0</v>
      </c>
      <c r="AW164">
        <f t="shared" si="143"/>
        <v>0</v>
      </c>
      <c r="AX164">
        <f t="shared" si="143"/>
        <v>0</v>
      </c>
      <c r="BB164" s="28">
        <f t="shared" si="126"/>
        <v>0</v>
      </c>
      <c r="BC164" s="28">
        <f t="shared" si="127"/>
        <v>0</v>
      </c>
      <c r="BD164" s="28">
        <f t="shared" si="128"/>
        <v>0</v>
      </c>
      <c r="BE164" s="28">
        <f t="shared" si="129"/>
        <v>0</v>
      </c>
      <c r="BF164" s="28">
        <f t="shared" si="130"/>
        <v>0</v>
      </c>
      <c r="BG164" s="28">
        <f t="shared" si="131"/>
        <v>0</v>
      </c>
      <c r="BH164" s="28">
        <f t="shared" si="132"/>
        <v>0</v>
      </c>
      <c r="BI164" s="28">
        <f t="shared" si="133"/>
        <v>0</v>
      </c>
      <c r="BJ164" s="28">
        <f t="shared" si="134"/>
        <v>0</v>
      </c>
      <c r="BK164" s="28">
        <f t="shared" si="135"/>
        <v>0</v>
      </c>
      <c r="BL164" s="28">
        <f t="shared" si="116"/>
        <v>0</v>
      </c>
      <c r="BM164" s="28">
        <f t="shared" si="117"/>
        <v>0</v>
      </c>
      <c r="BN164">
        <f t="shared" si="146"/>
        <v>0</v>
      </c>
      <c r="BO164">
        <f t="shared" si="146"/>
        <v>0</v>
      </c>
      <c r="BP164">
        <f t="shared" si="146"/>
        <v>0</v>
      </c>
      <c r="BQ164">
        <f t="shared" si="147"/>
        <v>0</v>
      </c>
      <c r="BR164">
        <f t="shared" si="148"/>
        <v>0</v>
      </c>
      <c r="BS164">
        <f t="shared" si="149"/>
        <v>0</v>
      </c>
      <c r="BT164">
        <f t="shared" si="150"/>
        <v>0</v>
      </c>
      <c r="BU164">
        <f t="shared" si="151"/>
        <v>0</v>
      </c>
      <c r="BV164">
        <f t="shared" si="118"/>
        <v>0</v>
      </c>
      <c r="BW164">
        <f t="shared" si="119"/>
        <v>0</v>
      </c>
      <c r="BX164">
        <f t="shared" si="152"/>
        <v>0</v>
      </c>
      <c r="BY164">
        <f t="shared" si="153"/>
        <v>0</v>
      </c>
      <c r="BZ164">
        <f t="shared" si="120"/>
        <v>0</v>
      </c>
      <c r="CA164">
        <f t="shared" si="121"/>
        <v>0</v>
      </c>
      <c r="CB164">
        <f t="shared" si="122"/>
        <v>0</v>
      </c>
      <c r="CC164">
        <f t="shared" si="123"/>
        <v>0</v>
      </c>
      <c r="CD164">
        <f t="shared" si="124"/>
        <v>0</v>
      </c>
      <c r="CE164">
        <f t="shared" si="125"/>
        <v>0</v>
      </c>
    </row>
    <row r="165" spans="1:83" x14ac:dyDescent="0.35">
      <c r="A165">
        <f>Database!A165</f>
        <v>0</v>
      </c>
      <c r="B165" s="20">
        <f>Database!E165</f>
        <v>0</v>
      </c>
      <c r="C165">
        <f>IF(Database!G165="cansl",0,Database!K165)</f>
        <v>0</v>
      </c>
      <c r="D165">
        <f>Database!D165-Database!C165</f>
        <v>0</v>
      </c>
      <c r="F165">
        <f>Database!L165</f>
        <v>0</v>
      </c>
      <c r="G165">
        <f>Database!F165</f>
        <v>0</v>
      </c>
      <c r="K165">
        <f t="shared" si="144"/>
        <v>0</v>
      </c>
      <c r="L165">
        <f t="shared" si="145"/>
        <v>0</v>
      </c>
      <c r="M165">
        <f t="shared" si="141"/>
        <v>0</v>
      </c>
      <c r="N165">
        <f t="shared" si="141"/>
        <v>0</v>
      </c>
      <c r="O165">
        <f t="shared" si="141"/>
        <v>0</v>
      </c>
      <c r="P165">
        <f t="shared" si="141"/>
        <v>0</v>
      </c>
      <c r="Q165">
        <f t="shared" si="141"/>
        <v>0</v>
      </c>
      <c r="R165">
        <f t="shared" si="141"/>
        <v>0</v>
      </c>
      <c r="S165">
        <f t="shared" si="141"/>
        <v>0</v>
      </c>
      <c r="T165">
        <f t="shared" si="141"/>
        <v>0</v>
      </c>
      <c r="U165">
        <f t="shared" si="141"/>
        <v>0</v>
      </c>
      <c r="V165">
        <f t="shared" si="141"/>
        <v>0</v>
      </c>
      <c r="W165">
        <f t="shared" si="141"/>
        <v>0</v>
      </c>
      <c r="X165">
        <f t="shared" si="141"/>
        <v>0</v>
      </c>
      <c r="Y165">
        <f t="shared" si="141"/>
        <v>0</v>
      </c>
      <c r="Z165">
        <f t="shared" si="141"/>
        <v>0</v>
      </c>
      <c r="AA165">
        <f t="shared" si="141"/>
        <v>0</v>
      </c>
      <c r="AB165">
        <f t="shared" si="141"/>
        <v>0</v>
      </c>
      <c r="AC165">
        <f t="shared" si="142"/>
        <v>0</v>
      </c>
      <c r="AD165">
        <f t="shared" si="142"/>
        <v>0</v>
      </c>
      <c r="AE165">
        <f t="shared" si="142"/>
        <v>0</v>
      </c>
      <c r="AF165">
        <f t="shared" si="142"/>
        <v>0</v>
      </c>
      <c r="AG165">
        <f t="shared" si="142"/>
        <v>0</v>
      </c>
      <c r="AH165">
        <f t="shared" si="142"/>
        <v>0</v>
      </c>
      <c r="AI165">
        <f t="shared" si="142"/>
        <v>0</v>
      </c>
      <c r="AJ165">
        <f t="shared" si="142"/>
        <v>0</v>
      </c>
      <c r="AK165">
        <f t="shared" si="142"/>
        <v>0</v>
      </c>
      <c r="AL165">
        <f t="shared" si="142"/>
        <v>0</v>
      </c>
      <c r="AM165">
        <f t="shared" si="142"/>
        <v>0</v>
      </c>
      <c r="AN165">
        <f t="shared" si="142"/>
        <v>0</v>
      </c>
      <c r="AO165">
        <f t="shared" si="142"/>
        <v>0</v>
      </c>
      <c r="AP165">
        <f t="shared" si="142"/>
        <v>0</v>
      </c>
      <c r="AQ165">
        <f t="shared" si="142"/>
        <v>0</v>
      </c>
      <c r="AR165">
        <f t="shared" si="142"/>
        <v>0</v>
      </c>
      <c r="AS165">
        <f t="shared" si="143"/>
        <v>0</v>
      </c>
      <c r="AT165">
        <f t="shared" si="143"/>
        <v>0</v>
      </c>
      <c r="AU165">
        <f t="shared" si="143"/>
        <v>0</v>
      </c>
      <c r="AV165">
        <f t="shared" si="143"/>
        <v>0</v>
      </c>
      <c r="AW165">
        <f t="shared" si="143"/>
        <v>0</v>
      </c>
      <c r="AX165">
        <f t="shared" si="143"/>
        <v>0</v>
      </c>
      <c r="BB165" s="28">
        <f t="shared" si="126"/>
        <v>0</v>
      </c>
      <c r="BC165" s="28">
        <f t="shared" si="127"/>
        <v>0</v>
      </c>
      <c r="BD165" s="28">
        <f t="shared" si="128"/>
        <v>0</v>
      </c>
      <c r="BE165" s="28">
        <f t="shared" si="129"/>
        <v>0</v>
      </c>
      <c r="BF165" s="28">
        <f t="shared" si="130"/>
        <v>0</v>
      </c>
      <c r="BG165" s="28">
        <f t="shared" si="131"/>
        <v>0</v>
      </c>
      <c r="BH165" s="28">
        <f t="shared" si="132"/>
        <v>0</v>
      </c>
      <c r="BI165" s="28">
        <f t="shared" si="133"/>
        <v>0</v>
      </c>
      <c r="BJ165" s="28">
        <f t="shared" si="134"/>
        <v>0</v>
      </c>
      <c r="BK165" s="28">
        <f t="shared" si="135"/>
        <v>0</v>
      </c>
      <c r="BL165" s="28">
        <f t="shared" si="116"/>
        <v>0</v>
      </c>
      <c r="BM165" s="28">
        <f t="shared" si="117"/>
        <v>0</v>
      </c>
      <c r="BN165">
        <f t="shared" si="146"/>
        <v>0</v>
      </c>
      <c r="BO165">
        <f t="shared" si="146"/>
        <v>0</v>
      </c>
      <c r="BP165">
        <f t="shared" si="146"/>
        <v>0</v>
      </c>
      <c r="BQ165">
        <f t="shared" si="147"/>
        <v>0</v>
      </c>
      <c r="BR165">
        <f t="shared" si="148"/>
        <v>0</v>
      </c>
      <c r="BS165">
        <f t="shared" si="149"/>
        <v>0</v>
      </c>
      <c r="BT165">
        <f t="shared" si="150"/>
        <v>0</v>
      </c>
      <c r="BU165">
        <f t="shared" si="151"/>
        <v>0</v>
      </c>
      <c r="BV165">
        <f t="shared" si="118"/>
        <v>0</v>
      </c>
      <c r="BW165">
        <f t="shared" si="119"/>
        <v>0</v>
      </c>
      <c r="BX165">
        <f t="shared" si="152"/>
        <v>0</v>
      </c>
      <c r="BY165">
        <f t="shared" si="153"/>
        <v>0</v>
      </c>
      <c r="BZ165">
        <f t="shared" si="120"/>
        <v>0</v>
      </c>
      <c r="CA165">
        <f t="shared" si="121"/>
        <v>0</v>
      </c>
      <c r="CB165">
        <f t="shared" si="122"/>
        <v>0</v>
      </c>
      <c r="CC165">
        <f t="shared" si="123"/>
        <v>0</v>
      </c>
      <c r="CD165">
        <f t="shared" si="124"/>
        <v>0</v>
      </c>
      <c r="CE165">
        <f t="shared" si="125"/>
        <v>0</v>
      </c>
    </row>
    <row r="166" spans="1:83" x14ac:dyDescent="0.35">
      <c r="A166">
        <f>Database!A166</f>
        <v>0</v>
      </c>
      <c r="B166" s="20">
        <f>Database!E166</f>
        <v>0</v>
      </c>
      <c r="C166">
        <f>IF(Database!G166="cansl",0,Database!K166)</f>
        <v>0</v>
      </c>
      <c r="D166">
        <f>Database!D166-Database!C166</f>
        <v>0</v>
      </c>
      <c r="F166">
        <f>Database!L166</f>
        <v>0</v>
      </c>
      <c r="G166">
        <f>Database!F166</f>
        <v>0</v>
      </c>
      <c r="K166">
        <f t="shared" si="144"/>
        <v>0</v>
      </c>
      <c r="L166">
        <f t="shared" si="145"/>
        <v>0</v>
      </c>
      <c r="M166">
        <f t="shared" si="141"/>
        <v>0</v>
      </c>
      <c r="N166">
        <f t="shared" si="141"/>
        <v>0</v>
      </c>
      <c r="O166">
        <f t="shared" si="141"/>
        <v>0</v>
      </c>
      <c r="P166">
        <f t="shared" si="141"/>
        <v>0</v>
      </c>
      <c r="Q166">
        <f t="shared" si="141"/>
        <v>0</v>
      </c>
      <c r="R166">
        <f t="shared" si="141"/>
        <v>0</v>
      </c>
      <c r="S166">
        <f t="shared" si="141"/>
        <v>0</v>
      </c>
      <c r="T166">
        <f t="shared" si="141"/>
        <v>0</v>
      </c>
      <c r="U166">
        <f t="shared" si="141"/>
        <v>0</v>
      </c>
      <c r="V166">
        <f t="shared" si="141"/>
        <v>0</v>
      </c>
      <c r="W166">
        <f t="shared" si="141"/>
        <v>0</v>
      </c>
      <c r="X166">
        <f t="shared" si="141"/>
        <v>0</v>
      </c>
      <c r="Y166">
        <f t="shared" si="141"/>
        <v>0</v>
      </c>
      <c r="Z166">
        <f t="shared" si="141"/>
        <v>0</v>
      </c>
      <c r="AA166">
        <f t="shared" si="141"/>
        <v>0</v>
      </c>
      <c r="AB166">
        <f t="shared" ref="AB166" si="154">IF($B166&lt;AB$1,$C166*$D166,0)</f>
        <v>0</v>
      </c>
      <c r="AC166">
        <f t="shared" si="142"/>
        <v>0</v>
      </c>
      <c r="AD166">
        <f t="shared" si="142"/>
        <v>0</v>
      </c>
      <c r="AE166">
        <f t="shared" si="142"/>
        <v>0</v>
      </c>
      <c r="AF166">
        <f t="shared" si="142"/>
        <v>0</v>
      </c>
      <c r="AG166">
        <f t="shared" si="142"/>
        <v>0</v>
      </c>
      <c r="AH166">
        <f t="shared" si="142"/>
        <v>0</v>
      </c>
      <c r="AI166">
        <f t="shared" si="142"/>
        <v>0</v>
      </c>
      <c r="AJ166">
        <f t="shared" si="142"/>
        <v>0</v>
      </c>
      <c r="AK166">
        <f t="shared" si="142"/>
        <v>0</v>
      </c>
      <c r="AL166">
        <f t="shared" si="142"/>
        <v>0</v>
      </c>
      <c r="AM166">
        <f t="shared" si="142"/>
        <v>0</v>
      </c>
      <c r="AN166">
        <f t="shared" si="142"/>
        <v>0</v>
      </c>
      <c r="AO166">
        <f t="shared" si="142"/>
        <v>0</v>
      </c>
      <c r="AP166">
        <f t="shared" si="142"/>
        <v>0</v>
      </c>
      <c r="AQ166">
        <f t="shared" si="142"/>
        <v>0</v>
      </c>
      <c r="AR166">
        <f t="shared" si="142"/>
        <v>0</v>
      </c>
      <c r="AS166">
        <f t="shared" si="143"/>
        <v>0</v>
      </c>
      <c r="AT166">
        <f t="shared" si="143"/>
        <v>0</v>
      </c>
      <c r="AU166">
        <f t="shared" si="143"/>
        <v>0</v>
      </c>
      <c r="AV166">
        <f t="shared" si="143"/>
        <v>0</v>
      </c>
      <c r="AW166">
        <f t="shared" si="143"/>
        <v>0</v>
      </c>
      <c r="AX166">
        <f t="shared" si="143"/>
        <v>0</v>
      </c>
      <c r="BB166" s="28">
        <f t="shared" si="126"/>
        <v>0</v>
      </c>
      <c r="BC166" s="28">
        <f t="shared" si="127"/>
        <v>0</v>
      </c>
      <c r="BD166" s="28">
        <f t="shared" si="128"/>
        <v>0</v>
      </c>
      <c r="BE166" s="28">
        <f t="shared" si="129"/>
        <v>0</v>
      </c>
      <c r="BF166" s="28">
        <f t="shared" si="130"/>
        <v>0</v>
      </c>
      <c r="BG166" s="28">
        <f t="shared" si="131"/>
        <v>0</v>
      </c>
      <c r="BH166" s="28">
        <f t="shared" si="132"/>
        <v>0</v>
      </c>
      <c r="BI166" s="28">
        <f t="shared" si="133"/>
        <v>0</v>
      </c>
      <c r="BJ166" s="28">
        <f t="shared" si="134"/>
        <v>0</v>
      </c>
      <c r="BK166" s="28">
        <f t="shared" si="135"/>
        <v>0</v>
      </c>
      <c r="BL166" s="28">
        <f t="shared" si="116"/>
        <v>0</v>
      </c>
      <c r="BM166" s="28">
        <f t="shared" si="117"/>
        <v>0</v>
      </c>
      <c r="BN166">
        <f t="shared" si="146"/>
        <v>0</v>
      </c>
      <c r="BO166">
        <f t="shared" si="146"/>
        <v>0</v>
      </c>
      <c r="BP166">
        <f t="shared" si="146"/>
        <v>0</v>
      </c>
      <c r="BQ166">
        <f t="shared" si="147"/>
        <v>0</v>
      </c>
      <c r="BR166">
        <f t="shared" si="148"/>
        <v>0</v>
      </c>
      <c r="BS166">
        <f t="shared" si="149"/>
        <v>0</v>
      </c>
      <c r="BT166">
        <f t="shared" si="150"/>
        <v>0</v>
      </c>
      <c r="BU166">
        <f t="shared" si="151"/>
        <v>0</v>
      </c>
      <c r="BV166">
        <f t="shared" si="118"/>
        <v>0</v>
      </c>
      <c r="BW166">
        <f t="shared" si="119"/>
        <v>0</v>
      </c>
      <c r="BX166">
        <f t="shared" si="152"/>
        <v>0</v>
      </c>
      <c r="BY166">
        <f t="shared" si="153"/>
        <v>0</v>
      </c>
      <c r="BZ166">
        <f t="shared" si="120"/>
        <v>0</v>
      </c>
      <c r="CA166">
        <f t="shared" si="121"/>
        <v>0</v>
      </c>
      <c r="CB166">
        <f t="shared" si="122"/>
        <v>0</v>
      </c>
      <c r="CC166">
        <f t="shared" si="123"/>
        <v>0</v>
      </c>
      <c r="CD166">
        <f t="shared" si="124"/>
        <v>0</v>
      </c>
      <c r="CE166">
        <f t="shared" si="125"/>
        <v>0</v>
      </c>
    </row>
    <row r="167" spans="1:83" x14ac:dyDescent="0.35">
      <c r="A167">
        <f>Database!A167</f>
        <v>0</v>
      </c>
      <c r="B167" s="20">
        <f>Database!E167</f>
        <v>0</v>
      </c>
      <c r="C167">
        <f>IF(Database!G167="cansl",0,Database!K167)</f>
        <v>0</v>
      </c>
      <c r="D167">
        <f>Database!D167-Database!C167</f>
        <v>0</v>
      </c>
      <c r="F167">
        <f>Database!L167</f>
        <v>0</v>
      </c>
      <c r="G167">
        <f>Database!F167</f>
        <v>0</v>
      </c>
      <c r="K167">
        <f t="shared" si="144"/>
        <v>0</v>
      </c>
      <c r="L167">
        <f t="shared" si="145"/>
        <v>0</v>
      </c>
      <c r="M167">
        <f t="shared" ref="M167:AB182" si="155">IF($B167&lt;M$1,$C167*$D167,0)</f>
        <v>0</v>
      </c>
      <c r="N167">
        <f t="shared" si="155"/>
        <v>0</v>
      </c>
      <c r="O167">
        <f t="shared" si="155"/>
        <v>0</v>
      </c>
      <c r="P167">
        <f t="shared" si="155"/>
        <v>0</v>
      </c>
      <c r="Q167">
        <f t="shared" si="155"/>
        <v>0</v>
      </c>
      <c r="R167">
        <f t="shared" si="155"/>
        <v>0</v>
      </c>
      <c r="S167">
        <f t="shared" si="155"/>
        <v>0</v>
      </c>
      <c r="T167">
        <f t="shared" si="155"/>
        <v>0</v>
      </c>
      <c r="U167">
        <f t="shared" si="155"/>
        <v>0</v>
      </c>
      <c r="V167">
        <f t="shared" si="155"/>
        <v>0</v>
      </c>
      <c r="W167">
        <f t="shared" si="155"/>
        <v>0</v>
      </c>
      <c r="X167">
        <f t="shared" si="155"/>
        <v>0</v>
      </c>
      <c r="Y167">
        <f t="shared" si="155"/>
        <v>0</v>
      </c>
      <c r="Z167">
        <f t="shared" si="155"/>
        <v>0</v>
      </c>
      <c r="AA167">
        <f t="shared" si="155"/>
        <v>0</v>
      </c>
      <c r="AB167">
        <f t="shared" si="155"/>
        <v>0</v>
      </c>
      <c r="AC167">
        <f t="shared" si="142"/>
        <v>0</v>
      </c>
      <c r="AD167">
        <f t="shared" si="142"/>
        <v>0</v>
      </c>
      <c r="AE167">
        <f t="shared" si="142"/>
        <v>0</v>
      </c>
      <c r="AF167">
        <f t="shared" si="142"/>
        <v>0</v>
      </c>
      <c r="AG167">
        <f t="shared" si="142"/>
        <v>0</v>
      </c>
      <c r="AH167">
        <f t="shared" si="142"/>
        <v>0</v>
      </c>
      <c r="AI167">
        <f t="shared" si="142"/>
        <v>0</v>
      </c>
      <c r="AJ167">
        <f t="shared" si="142"/>
        <v>0</v>
      </c>
      <c r="AK167">
        <f t="shared" si="142"/>
        <v>0</v>
      </c>
      <c r="AL167">
        <f t="shared" si="142"/>
        <v>0</v>
      </c>
      <c r="AM167">
        <f t="shared" si="142"/>
        <v>0</v>
      </c>
      <c r="AN167">
        <f t="shared" si="142"/>
        <v>0</v>
      </c>
      <c r="AO167">
        <f t="shared" si="142"/>
        <v>0</v>
      </c>
      <c r="AP167">
        <f t="shared" si="142"/>
        <v>0</v>
      </c>
      <c r="AQ167">
        <f t="shared" si="142"/>
        <v>0</v>
      </c>
      <c r="AR167">
        <f t="shared" ref="AR167" si="156">IF($B167&lt;AR$1,$C167*$D167,0)</f>
        <v>0</v>
      </c>
      <c r="AS167">
        <f t="shared" si="143"/>
        <v>0</v>
      </c>
      <c r="AT167">
        <f t="shared" si="143"/>
        <v>0</v>
      </c>
      <c r="AU167">
        <f t="shared" si="143"/>
        <v>0</v>
      </c>
      <c r="AV167">
        <f t="shared" si="143"/>
        <v>0</v>
      </c>
      <c r="AW167">
        <f t="shared" si="143"/>
        <v>0</v>
      </c>
      <c r="AX167">
        <f t="shared" si="143"/>
        <v>0</v>
      </c>
      <c r="BB167" s="28">
        <f t="shared" si="126"/>
        <v>0</v>
      </c>
      <c r="BC167" s="28">
        <f t="shared" si="127"/>
        <v>0</v>
      </c>
      <c r="BD167" s="28">
        <f t="shared" si="128"/>
        <v>0</v>
      </c>
      <c r="BE167" s="28">
        <f t="shared" si="129"/>
        <v>0</v>
      </c>
      <c r="BF167" s="28">
        <f t="shared" si="130"/>
        <v>0</v>
      </c>
      <c r="BG167" s="28">
        <f t="shared" si="131"/>
        <v>0</v>
      </c>
      <c r="BH167" s="28">
        <f t="shared" si="132"/>
        <v>0</v>
      </c>
      <c r="BI167" s="28">
        <f t="shared" si="133"/>
        <v>0</v>
      </c>
      <c r="BJ167" s="28">
        <f t="shared" si="134"/>
        <v>0</v>
      </c>
      <c r="BK167" s="28">
        <f t="shared" si="135"/>
        <v>0</v>
      </c>
      <c r="BL167" s="28">
        <f t="shared" si="116"/>
        <v>0</v>
      </c>
      <c r="BM167" s="28">
        <f t="shared" si="117"/>
        <v>0</v>
      </c>
      <c r="BN167">
        <f t="shared" si="146"/>
        <v>0</v>
      </c>
      <c r="BO167">
        <f t="shared" si="146"/>
        <v>0</v>
      </c>
      <c r="BP167">
        <f t="shared" si="146"/>
        <v>0</v>
      </c>
      <c r="BQ167">
        <f t="shared" si="147"/>
        <v>0</v>
      </c>
      <c r="BR167">
        <f t="shared" si="148"/>
        <v>0</v>
      </c>
      <c r="BS167">
        <f t="shared" si="149"/>
        <v>0</v>
      </c>
      <c r="BT167">
        <f t="shared" si="150"/>
        <v>0</v>
      </c>
      <c r="BU167">
        <f t="shared" si="151"/>
        <v>0</v>
      </c>
      <c r="BV167">
        <f t="shared" si="118"/>
        <v>0</v>
      </c>
      <c r="BW167">
        <f t="shared" si="119"/>
        <v>0</v>
      </c>
      <c r="BX167">
        <f t="shared" si="152"/>
        <v>0</v>
      </c>
      <c r="BY167">
        <f t="shared" si="153"/>
        <v>0</v>
      </c>
      <c r="BZ167">
        <f t="shared" si="120"/>
        <v>0</v>
      </c>
      <c r="CA167">
        <f t="shared" si="121"/>
        <v>0</v>
      </c>
      <c r="CB167">
        <f t="shared" si="122"/>
        <v>0</v>
      </c>
      <c r="CC167">
        <f t="shared" si="123"/>
        <v>0</v>
      </c>
      <c r="CD167">
        <f t="shared" si="124"/>
        <v>0</v>
      </c>
      <c r="CE167">
        <f t="shared" si="125"/>
        <v>0</v>
      </c>
    </row>
    <row r="168" spans="1:83" x14ac:dyDescent="0.35">
      <c r="A168">
        <f>Database!A168</f>
        <v>0</v>
      </c>
      <c r="B168" s="20">
        <f>Database!E168</f>
        <v>0</v>
      </c>
      <c r="C168">
        <f>IF(Database!G168="cansl",0,Database!K168)</f>
        <v>0</v>
      </c>
      <c r="D168">
        <f>Database!D168-Database!C168</f>
        <v>0</v>
      </c>
      <c r="F168">
        <f>Database!L168</f>
        <v>0</v>
      </c>
      <c r="G168">
        <f>Database!F168</f>
        <v>0</v>
      </c>
      <c r="K168">
        <f t="shared" si="144"/>
        <v>0</v>
      </c>
      <c r="L168">
        <f t="shared" si="145"/>
        <v>0</v>
      </c>
      <c r="M168">
        <f t="shared" si="155"/>
        <v>0</v>
      </c>
      <c r="N168">
        <f t="shared" si="155"/>
        <v>0</v>
      </c>
      <c r="O168">
        <f t="shared" si="155"/>
        <v>0</v>
      </c>
      <c r="P168">
        <f t="shared" si="155"/>
        <v>0</v>
      </c>
      <c r="Q168">
        <f t="shared" si="155"/>
        <v>0</v>
      </c>
      <c r="R168">
        <f t="shared" si="155"/>
        <v>0</v>
      </c>
      <c r="S168">
        <f t="shared" si="155"/>
        <v>0</v>
      </c>
      <c r="T168">
        <f t="shared" si="155"/>
        <v>0</v>
      </c>
      <c r="U168">
        <f t="shared" si="155"/>
        <v>0</v>
      </c>
      <c r="V168">
        <f t="shared" si="155"/>
        <v>0</v>
      </c>
      <c r="W168">
        <f t="shared" si="155"/>
        <v>0</v>
      </c>
      <c r="X168">
        <f t="shared" si="155"/>
        <v>0</v>
      </c>
      <c r="Y168">
        <f t="shared" si="155"/>
        <v>0</v>
      </c>
      <c r="Z168">
        <f t="shared" si="155"/>
        <v>0</v>
      </c>
      <c r="AA168">
        <f t="shared" si="155"/>
        <v>0</v>
      </c>
      <c r="AB168">
        <f t="shared" si="155"/>
        <v>0</v>
      </c>
      <c r="AC168">
        <f t="shared" ref="AC168:AR183" si="157">IF($B168&lt;AC$1,$C168*$D168,0)</f>
        <v>0</v>
      </c>
      <c r="AD168">
        <f t="shared" si="157"/>
        <v>0</v>
      </c>
      <c r="AE168">
        <f t="shared" si="157"/>
        <v>0</v>
      </c>
      <c r="AF168">
        <f t="shared" si="157"/>
        <v>0</v>
      </c>
      <c r="AG168">
        <f t="shared" si="157"/>
        <v>0</v>
      </c>
      <c r="AH168">
        <f t="shared" si="157"/>
        <v>0</v>
      </c>
      <c r="AI168">
        <f t="shared" si="157"/>
        <v>0</v>
      </c>
      <c r="AJ168">
        <f t="shared" si="157"/>
        <v>0</v>
      </c>
      <c r="AK168">
        <f t="shared" si="157"/>
        <v>0</v>
      </c>
      <c r="AL168">
        <f t="shared" si="157"/>
        <v>0</v>
      </c>
      <c r="AM168">
        <f t="shared" si="143"/>
        <v>0</v>
      </c>
      <c r="AN168">
        <f t="shared" si="143"/>
        <v>0</v>
      </c>
      <c r="AO168">
        <f t="shared" si="143"/>
        <v>0</v>
      </c>
      <c r="AP168">
        <f t="shared" si="143"/>
        <v>0</v>
      </c>
      <c r="AQ168">
        <f t="shared" si="143"/>
        <v>0</v>
      </c>
      <c r="AR168">
        <f t="shared" si="143"/>
        <v>0</v>
      </c>
      <c r="AS168">
        <f t="shared" si="143"/>
        <v>0</v>
      </c>
      <c r="AT168">
        <f t="shared" si="143"/>
        <v>0</v>
      </c>
      <c r="AU168">
        <f t="shared" si="143"/>
        <v>0</v>
      </c>
      <c r="AV168">
        <f t="shared" si="143"/>
        <v>0</v>
      </c>
      <c r="AW168">
        <f t="shared" si="143"/>
        <v>0</v>
      </c>
      <c r="AX168">
        <f t="shared" si="143"/>
        <v>0</v>
      </c>
      <c r="BB168" s="28">
        <f t="shared" si="126"/>
        <v>0</v>
      </c>
      <c r="BC168" s="28">
        <f t="shared" si="127"/>
        <v>0</v>
      </c>
      <c r="BD168" s="28">
        <f t="shared" si="128"/>
        <v>0</v>
      </c>
      <c r="BE168" s="28">
        <f t="shared" si="129"/>
        <v>0</v>
      </c>
      <c r="BF168" s="28">
        <f t="shared" si="130"/>
        <v>0</v>
      </c>
      <c r="BG168" s="28">
        <f t="shared" si="131"/>
        <v>0</v>
      </c>
      <c r="BH168" s="28">
        <f t="shared" si="132"/>
        <v>0</v>
      </c>
      <c r="BI168" s="28">
        <f t="shared" si="133"/>
        <v>0</v>
      </c>
      <c r="BJ168" s="28">
        <f t="shared" si="134"/>
        <v>0</v>
      </c>
      <c r="BK168" s="28">
        <f t="shared" si="135"/>
        <v>0</v>
      </c>
      <c r="BL168" s="28">
        <f t="shared" si="116"/>
        <v>0</v>
      </c>
      <c r="BM168" s="28">
        <f t="shared" si="117"/>
        <v>0</v>
      </c>
      <c r="BN168">
        <f t="shared" si="146"/>
        <v>0</v>
      </c>
      <c r="BO168">
        <f t="shared" si="146"/>
        <v>0</v>
      </c>
      <c r="BP168">
        <f t="shared" si="146"/>
        <v>0</v>
      </c>
      <c r="BQ168">
        <f t="shared" si="147"/>
        <v>0</v>
      </c>
      <c r="BR168">
        <f t="shared" si="148"/>
        <v>0</v>
      </c>
      <c r="BS168">
        <f t="shared" si="149"/>
        <v>0</v>
      </c>
      <c r="BT168">
        <f t="shared" si="150"/>
        <v>0</v>
      </c>
      <c r="BU168">
        <f t="shared" si="151"/>
        <v>0</v>
      </c>
      <c r="BV168">
        <f t="shared" si="118"/>
        <v>0</v>
      </c>
      <c r="BW168">
        <f t="shared" si="119"/>
        <v>0</v>
      </c>
      <c r="BX168">
        <f t="shared" si="152"/>
        <v>0</v>
      </c>
      <c r="BY168">
        <f t="shared" si="153"/>
        <v>0</v>
      </c>
      <c r="BZ168">
        <f t="shared" si="120"/>
        <v>0</v>
      </c>
      <c r="CA168">
        <f t="shared" si="121"/>
        <v>0</v>
      </c>
      <c r="CB168">
        <f t="shared" si="122"/>
        <v>0</v>
      </c>
      <c r="CC168">
        <f t="shared" si="123"/>
        <v>0</v>
      </c>
      <c r="CD168">
        <f t="shared" si="124"/>
        <v>0</v>
      </c>
      <c r="CE168">
        <f t="shared" si="125"/>
        <v>0</v>
      </c>
    </row>
    <row r="169" spans="1:83" x14ac:dyDescent="0.35">
      <c r="A169">
        <f>Database!A169</f>
        <v>0</v>
      </c>
      <c r="B169" s="20">
        <f>Database!E169</f>
        <v>0</v>
      </c>
      <c r="C169">
        <f>IF(Database!G169="cansl",0,Database!K169)</f>
        <v>0</v>
      </c>
      <c r="D169">
        <f>Database!D169-Database!C169</f>
        <v>0</v>
      </c>
      <c r="F169">
        <f>Database!L169</f>
        <v>0</v>
      </c>
      <c r="G169">
        <f>Database!F169</f>
        <v>0</v>
      </c>
      <c r="K169">
        <f t="shared" si="144"/>
        <v>0</v>
      </c>
      <c r="L169">
        <f t="shared" si="145"/>
        <v>0</v>
      </c>
      <c r="M169">
        <f t="shared" si="155"/>
        <v>0</v>
      </c>
      <c r="N169">
        <f t="shared" si="155"/>
        <v>0</v>
      </c>
      <c r="O169">
        <f t="shared" si="155"/>
        <v>0</v>
      </c>
      <c r="P169">
        <f t="shared" si="155"/>
        <v>0</v>
      </c>
      <c r="Q169">
        <f t="shared" si="155"/>
        <v>0</v>
      </c>
      <c r="R169">
        <f t="shared" si="155"/>
        <v>0</v>
      </c>
      <c r="S169">
        <f t="shared" si="155"/>
        <v>0</v>
      </c>
      <c r="T169">
        <f t="shared" si="155"/>
        <v>0</v>
      </c>
      <c r="U169">
        <f t="shared" si="155"/>
        <v>0</v>
      </c>
      <c r="V169">
        <f t="shared" si="155"/>
        <v>0</v>
      </c>
      <c r="W169">
        <f t="shared" si="155"/>
        <v>0</v>
      </c>
      <c r="X169">
        <f t="shared" si="155"/>
        <v>0</v>
      </c>
      <c r="Y169">
        <f t="shared" si="155"/>
        <v>0</v>
      </c>
      <c r="Z169">
        <f t="shared" si="155"/>
        <v>0</v>
      </c>
      <c r="AA169">
        <f t="shared" si="155"/>
        <v>0</v>
      </c>
      <c r="AB169">
        <f t="shared" si="155"/>
        <v>0</v>
      </c>
      <c r="AC169">
        <f t="shared" si="157"/>
        <v>0</v>
      </c>
      <c r="AD169">
        <f t="shared" si="157"/>
        <v>0</v>
      </c>
      <c r="AE169">
        <f t="shared" si="157"/>
        <v>0</v>
      </c>
      <c r="AF169">
        <f t="shared" si="157"/>
        <v>0</v>
      </c>
      <c r="AG169">
        <f t="shared" si="157"/>
        <v>0</v>
      </c>
      <c r="AH169">
        <f t="shared" si="157"/>
        <v>0</v>
      </c>
      <c r="AI169">
        <f t="shared" si="157"/>
        <v>0</v>
      </c>
      <c r="AJ169">
        <f t="shared" si="157"/>
        <v>0</v>
      </c>
      <c r="AK169">
        <f t="shared" si="157"/>
        <v>0</v>
      </c>
      <c r="AL169">
        <f t="shared" si="157"/>
        <v>0</v>
      </c>
      <c r="AM169">
        <f t="shared" si="157"/>
        <v>0</v>
      </c>
      <c r="AN169">
        <f t="shared" si="157"/>
        <v>0</v>
      </c>
      <c r="AO169">
        <f t="shared" si="157"/>
        <v>0</v>
      </c>
      <c r="AP169">
        <f t="shared" si="157"/>
        <v>0</v>
      </c>
      <c r="AQ169">
        <f t="shared" si="157"/>
        <v>0</v>
      </c>
      <c r="AR169">
        <f t="shared" si="157"/>
        <v>0</v>
      </c>
      <c r="AS169">
        <f t="shared" si="143"/>
        <v>0</v>
      </c>
      <c r="AT169">
        <f t="shared" si="143"/>
        <v>0</v>
      </c>
      <c r="AU169">
        <f t="shared" si="143"/>
        <v>0</v>
      </c>
      <c r="AV169">
        <f t="shared" si="143"/>
        <v>0</v>
      </c>
      <c r="AW169">
        <f t="shared" si="143"/>
        <v>0</v>
      </c>
      <c r="AX169">
        <f t="shared" si="143"/>
        <v>0</v>
      </c>
      <c r="BB169" s="28">
        <f t="shared" si="126"/>
        <v>0</v>
      </c>
      <c r="BC169" s="28">
        <f t="shared" si="127"/>
        <v>0</v>
      </c>
      <c r="BD169" s="28">
        <f t="shared" si="128"/>
        <v>0</v>
      </c>
      <c r="BE169" s="28">
        <f t="shared" si="129"/>
        <v>0</v>
      </c>
      <c r="BF169" s="28">
        <f t="shared" si="130"/>
        <v>0</v>
      </c>
      <c r="BG169" s="28">
        <f t="shared" si="131"/>
        <v>0</v>
      </c>
      <c r="BH169" s="28">
        <f t="shared" si="132"/>
        <v>0</v>
      </c>
      <c r="BI169" s="28">
        <f t="shared" si="133"/>
        <v>0</v>
      </c>
      <c r="BJ169" s="28">
        <f t="shared" si="134"/>
        <v>0</v>
      </c>
      <c r="BK169" s="28">
        <f t="shared" si="135"/>
        <v>0</v>
      </c>
      <c r="BL169" s="28">
        <f t="shared" si="116"/>
        <v>0</v>
      </c>
      <c r="BM169" s="28">
        <f t="shared" si="117"/>
        <v>0</v>
      </c>
      <c r="BN169">
        <f t="shared" si="146"/>
        <v>0</v>
      </c>
      <c r="BO169">
        <f t="shared" si="146"/>
        <v>0</v>
      </c>
      <c r="BP169">
        <f t="shared" si="146"/>
        <v>0</v>
      </c>
      <c r="BQ169">
        <f t="shared" si="147"/>
        <v>0</v>
      </c>
      <c r="BR169">
        <f t="shared" si="148"/>
        <v>0</v>
      </c>
      <c r="BS169">
        <f t="shared" si="149"/>
        <v>0</v>
      </c>
      <c r="BT169">
        <f t="shared" si="150"/>
        <v>0</v>
      </c>
      <c r="BU169">
        <f t="shared" si="151"/>
        <v>0</v>
      </c>
      <c r="BV169">
        <f t="shared" si="118"/>
        <v>0</v>
      </c>
      <c r="BW169">
        <f t="shared" si="119"/>
        <v>0</v>
      </c>
      <c r="BX169">
        <f t="shared" si="152"/>
        <v>0</v>
      </c>
      <c r="BY169">
        <f t="shared" si="153"/>
        <v>0</v>
      </c>
      <c r="BZ169">
        <f t="shared" si="120"/>
        <v>0</v>
      </c>
      <c r="CA169">
        <f t="shared" si="121"/>
        <v>0</v>
      </c>
      <c r="CB169">
        <f t="shared" si="122"/>
        <v>0</v>
      </c>
      <c r="CC169">
        <f t="shared" si="123"/>
        <v>0</v>
      </c>
      <c r="CD169">
        <f t="shared" si="124"/>
        <v>0</v>
      </c>
      <c r="CE169">
        <f t="shared" si="125"/>
        <v>0</v>
      </c>
    </row>
    <row r="170" spans="1:83" x14ac:dyDescent="0.35">
      <c r="A170">
        <f>Database!A170</f>
        <v>0</v>
      </c>
      <c r="B170" s="20">
        <f>Database!E170</f>
        <v>0</v>
      </c>
      <c r="C170">
        <f>IF(Database!G170="cansl",0,Database!K170)</f>
        <v>0</v>
      </c>
      <c r="D170">
        <f>Database!D170-Database!C170</f>
        <v>0</v>
      </c>
      <c r="F170">
        <f>Database!L170</f>
        <v>0</v>
      </c>
      <c r="G170">
        <f>Database!F170</f>
        <v>0</v>
      </c>
      <c r="K170">
        <f t="shared" si="144"/>
        <v>0</v>
      </c>
      <c r="L170">
        <f t="shared" si="145"/>
        <v>0</v>
      </c>
      <c r="M170">
        <f t="shared" si="155"/>
        <v>0</v>
      </c>
      <c r="N170">
        <f t="shared" si="155"/>
        <v>0</v>
      </c>
      <c r="O170">
        <f t="shared" si="155"/>
        <v>0</v>
      </c>
      <c r="P170">
        <f t="shared" si="155"/>
        <v>0</v>
      </c>
      <c r="Q170">
        <f t="shared" si="155"/>
        <v>0</v>
      </c>
      <c r="R170">
        <f t="shared" si="155"/>
        <v>0</v>
      </c>
      <c r="S170">
        <f t="shared" si="155"/>
        <v>0</v>
      </c>
      <c r="T170">
        <f t="shared" si="155"/>
        <v>0</v>
      </c>
      <c r="U170">
        <f t="shared" si="155"/>
        <v>0</v>
      </c>
      <c r="V170">
        <f t="shared" si="155"/>
        <v>0</v>
      </c>
      <c r="W170">
        <f t="shared" si="155"/>
        <v>0</v>
      </c>
      <c r="X170">
        <f t="shared" si="155"/>
        <v>0</v>
      </c>
      <c r="Y170">
        <f t="shared" si="155"/>
        <v>0</v>
      </c>
      <c r="Z170">
        <f t="shared" si="155"/>
        <v>0</v>
      </c>
      <c r="AA170">
        <f t="shared" si="155"/>
        <v>0</v>
      </c>
      <c r="AB170">
        <f t="shared" si="155"/>
        <v>0</v>
      </c>
      <c r="AC170">
        <f t="shared" si="157"/>
        <v>0</v>
      </c>
      <c r="AD170">
        <f t="shared" si="157"/>
        <v>0</v>
      </c>
      <c r="AE170">
        <f t="shared" si="157"/>
        <v>0</v>
      </c>
      <c r="AF170">
        <f t="shared" si="157"/>
        <v>0</v>
      </c>
      <c r="AG170">
        <f t="shared" si="157"/>
        <v>0</v>
      </c>
      <c r="AH170">
        <f t="shared" si="157"/>
        <v>0</v>
      </c>
      <c r="AI170">
        <f t="shared" si="157"/>
        <v>0</v>
      </c>
      <c r="AJ170">
        <f t="shared" si="157"/>
        <v>0</v>
      </c>
      <c r="AK170">
        <f t="shared" si="157"/>
        <v>0</v>
      </c>
      <c r="AL170">
        <f t="shared" si="157"/>
        <v>0</v>
      </c>
      <c r="AM170">
        <f t="shared" si="157"/>
        <v>0</v>
      </c>
      <c r="AN170">
        <f t="shared" si="157"/>
        <v>0</v>
      </c>
      <c r="AO170">
        <f t="shared" si="157"/>
        <v>0</v>
      </c>
      <c r="AP170">
        <f t="shared" si="157"/>
        <v>0</v>
      </c>
      <c r="AQ170">
        <f t="shared" si="157"/>
        <v>0</v>
      </c>
      <c r="AR170">
        <f t="shared" si="157"/>
        <v>0</v>
      </c>
      <c r="AS170">
        <f t="shared" ref="AR170:AX185" si="158">IF($B170&lt;AS$1,$C170*$D170,0)</f>
        <v>0</v>
      </c>
      <c r="AT170">
        <f t="shared" si="158"/>
        <v>0</v>
      </c>
      <c r="AU170">
        <f t="shared" si="158"/>
        <v>0</v>
      </c>
      <c r="AV170">
        <f t="shared" si="158"/>
        <v>0</v>
      </c>
      <c r="AW170">
        <f t="shared" si="158"/>
        <v>0</v>
      </c>
      <c r="AX170">
        <f t="shared" si="158"/>
        <v>0</v>
      </c>
      <c r="BB170" s="28">
        <f t="shared" si="126"/>
        <v>0</v>
      </c>
      <c r="BC170" s="28">
        <f t="shared" si="127"/>
        <v>0</v>
      </c>
      <c r="BD170" s="28">
        <f t="shared" si="128"/>
        <v>0</v>
      </c>
      <c r="BE170" s="28">
        <f t="shared" si="129"/>
        <v>0</v>
      </c>
      <c r="BF170" s="28">
        <f t="shared" si="130"/>
        <v>0</v>
      </c>
      <c r="BG170" s="28">
        <f t="shared" si="131"/>
        <v>0</v>
      </c>
      <c r="BH170" s="28">
        <f t="shared" si="132"/>
        <v>0</v>
      </c>
      <c r="BI170" s="28">
        <f t="shared" si="133"/>
        <v>0</v>
      </c>
      <c r="BJ170" s="28">
        <f t="shared" si="134"/>
        <v>0</v>
      </c>
      <c r="BK170" s="28">
        <f t="shared" si="135"/>
        <v>0</v>
      </c>
      <c r="BL170" s="28">
        <f t="shared" si="116"/>
        <v>0</v>
      </c>
      <c r="BM170" s="28">
        <f t="shared" si="117"/>
        <v>0</v>
      </c>
      <c r="BN170">
        <f t="shared" si="146"/>
        <v>0</v>
      </c>
      <c r="BO170">
        <f t="shared" si="146"/>
        <v>0</v>
      </c>
      <c r="BP170">
        <f t="shared" si="146"/>
        <v>0</v>
      </c>
      <c r="BQ170">
        <f t="shared" si="147"/>
        <v>0</v>
      </c>
      <c r="BR170">
        <f t="shared" si="148"/>
        <v>0</v>
      </c>
      <c r="BS170">
        <f t="shared" si="149"/>
        <v>0</v>
      </c>
      <c r="BT170">
        <f t="shared" si="150"/>
        <v>0</v>
      </c>
      <c r="BU170">
        <f t="shared" si="151"/>
        <v>0</v>
      </c>
      <c r="BV170">
        <f t="shared" si="118"/>
        <v>0</v>
      </c>
      <c r="BW170">
        <f t="shared" si="119"/>
        <v>0</v>
      </c>
      <c r="BX170">
        <f t="shared" si="152"/>
        <v>0</v>
      </c>
      <c r="BY170">
        <f t="shared" si="153"/>
        <v>0</v>
      </c>
      <c r="BZ170">
        <f t="shared" si="120"/>
        <v>0</v>
      </c>
      <c r="CA170">
        <f t="shared" si="121"/>
        <v>0</v>
      </c>
      <c r="CB170">
        <f t="shared" si="122"/>
        <v>0</v>
      </c>
      <c r="CC170">
        <f t="shared" si="123"/>
        <v>0</v>
      </c>
      <c r="CD170">
        <f t="shared" si="124"/>
        <v>0</v>
      </c>
      <c r="CE170">
        <f t="shared" si="125"/>
        <v>0</v>
      </c>
    </row>
    <row r="171" spans="1:83" x14ac:dyDescent="0.35">
      <c r="A171">
        <f>Database!A171</f>
        <v>0</v>
      </c>
      <c r="B171" s="20">
        <f>Database!E171</f>
        <v>0</v>
      </c>
      <c r="C171">
        <f>IF(Database!G171="cansl",0,Database!K171)</f>
        <v>0</v>
      </c>
      <c r="D171">
        <f>Database!D171-Database!C171</f>
        <v>0</v>
      </c>
      <c r="F171">
        <f>Database!L171</f>
        <v>0</v>
      </c>
      <c r="G171">
        <f>Database!F171</f>
        <v>0</v>
      </c>
      <c r="K171">
        <f t="shared" si="144"/>
        <v>0</v>
      </c>
      <c r="L171">
        <f t="shared" si="145"/>
        <v>0</v>
      </c>
      <c r="M171">
        <f t="shared" si="155"/>
        <v>0</v>
      </c>
      <c r="N171">
        <f t="shared" si="155"/>
        <v>0</v>
      </c>
      <c r="O171">
        <f t="shared" si="155"/>
        <v>0</v>
      </c>
      <c r="P171">
        <f t="shared" si="155"/>
        <v>0</v>
      </c>
      <c r="Q171">
        <f t="shared" si="155"/>
        <v>0</v>
      </c>
      <c r="R171">
        <f t="shared" si="155"/>
        <v>0</v>
      </c>
      <c r="S171">
        <f t="shared" si="155"/>
        <v>0</v>
      </c>
      <c r="T171">
        <f t="shared" si="155"/>
        <v>0</v>
      </c>
      <c r="U171">
        <f t="shared" si="155"/>
        <v>0</v>
      </c>
      <c r="V171">
        <f t="shared" si="155"/>
        <v>0</v>
      </c>
      <c r="W171">
        <f t="shared" si="155"/>
        <v>0</v>
      </c>
      <c r="X171">
        <f t="shared" si="155"/>
        <v>0</v>
      </c>
      <c r="Y171">
        <f t="shared" si="155"/>
        <v>0</v>
      </c>
      <c r="Z171">
        <f t="shared" si="155"/>
        <v>0</v>
      </c>
      <c r="AA171">
        <f t="shared" si="155"/>
        <v>0</v>
      </c>
      <c r="AB171">
        <f t="shared" si="155"/>
        <v>0</v>
      </c>
      <c r="AC171">
        <f t="shared" si="157"/>
        <v>0</v>
      </c>
      <c r="AD171">
        <f t="shared" si="157"/>
        <v>0</v>
      </c>
      <c r="AE171">
        <f t="shared" si="157"/>
        <v>0</v>
      </c>
      <c r="AF171">
        <f t="shared" si="157"/>
        <v>0</v>
      </c>
      <c r="AG171">
        <f t="shared" si="157"/>
        <v>0</v>
      </c>
      <c r="AH171">
        <f t="shared" si="157"/>
        <v>0</v>
      </c>
      <c r="AI171">
        <f t="shared" si="157"/>
        <v>0</v>
      </c>
      <c r="AJ171">
        <f t="shared" si="157"/>
        <v>0</v>
      </c>
      <c r="AK171">
        <f t="shared" si="157"/>
        <v>0</v>
      </c>
      <c r="AL171">
        <f t="shared" si="157"/>
        <v>0</v>
      </c>
      <c r="AM171">
        <f t="shared" si="157"/>
        <v>0</v>
      </c>
      <c r="AN171">
        <f t="shared" si="157"/>
        <v>0</v>
      </c>
      <c r="AO171">
        <f t="shared" si="157"/>
        <v>0</v>
      </c>
      <c r="AP171">
        <f t="shared" si="157"/>
        <v>0</v>
      </c>
      <c r="AQ171">
        <f t="shared" si="157"/>
        <v>0</v>
      </c>
      <c r="AR171">
        <f t="shared" si="157"/>
        <v>0</v>
      </c>
      <c r="AS171">
        <f t="shared" si="158"/>
        <v>0</v>
      </c>
      <c r="AT171">
        <f t="shared" si="158"/>
        <v>0</v>
      </c>
      <c r="AU171">
        <f t="shared" si="158"/>
        <v>0</v>
      </c>
      <c r="AV171">
        <f t="shared" si="158"/>
        <v>0</v>
      </c>
      <c r="AW171">
        <f t="shared" si="158"/>
        <v>0</v>
      </c>
      <c r="AX171">
        <f t="shared" si="158"/>
        <v>0</v>
      </c>
      <c r="BB171" s="28">
        <f t="shared" si="126"/>
        <v>0</v>
      </c>
      <c r="BC171" s="28">
        <f t="shared" si="127"/>
        <v>0</v>
      </c>
      <c r="BD171" s="28">
        <f t="shared" si="128"/>
        <v>0</v>
      </c>
      <c r="BE171" s="28">
        <f t="shared" si="129"/>
        <v>0</v>
      </c>
      <c r="BF171" s="28">
        <f t="shared" si="130"/>
        <v>0</v>
      </c>
      <c r="BG171" s="28">
        <f t="shared" si="131"/>
        <v>0</v>
      </c>
      <c r="BH171" s="28">
        <f t="shared" si="132"/>
        <v>0</v>
      </c>
      <c r="BI171" s="28">
        <f t="shared" si="133"/>
        <v>0</v>
      </c>
      <c r="BJ171" s="28">
        <f t="shared" si="134"/>
        <v>0</v>
      </c>
      <c r="BK171" s="28">
        <f t="shared" si="135"/>
        <v>0</v>
      </c>
      <c r="BL171" s="28">
        <f t="shared" si="116"/>
        <v>0</v>
      </c>
      <c r="BM171" s="28">
        <f t="shared" si="117"/>
        <v>0</v>
      </c>
      <c r="BN171">
        <f t="shared" si="146"/>
        <v>0</v>
      </c>
      <c r="BO171">
        <f t="shared" si="146"/>
        <v>0</v>
      </c>
      <c r="BP171">
        <f t="shared" si="146"/>
        <v>0</v>
      </c>
      <c r="BQ171">
        <f t="shared" si="147"/>
        <v>0</v>
      </c>
      <c r="BR171">
        <f t="shared" si="148"/>
        <v>0</v>
      </c>
      <c r="BS171">
        <f t="shared" si="149"/>
        <v>0</v>
      </c>
      <c r="BT171">
        <f t="shared" si="150"/>
        <v>0</v>
      </c>
      <c r="BU171">
        <f t="shared" si="151"/>
        <v>0</v>
      </c>
      <c r="BV171">
        <f t="shared" si="118"/>
        <v>0</v>
      </c>
      <c r="BW171">
        <f t="shared" si="119"/>
        <v>0</v>
      </c>
      <c r="BX171">
        <f t="shared" si="152"/>
        <v>0</v>
      </c>
      <c r="BY171">
        <f t="shared" si="153"/>
        <v>0</v>
      </c>
      <c r="BZ171">
        <f t="shared" si="120"/>
        <v>0</v>
      </c>
      <c r="CA171">
        <f t="shared" si="121"/>
        <v>0</v>
      </c>
      <c r="CB171">
        <f t="shared" si="122"/>
        <v>0</v>
      </c>
      <c r="CC171">
        <f t="shared" si="123"/>
        <v>0</v>
      </c>
      <c r="CD171">
        <f t="shared" si="124"/>
        <v>0</v>
      </c>
      <c r="CE171">
        <f t="shared" si="125"/>
        <v>0</v>
      </c>
    </row>
    <row r="172" spans="1:83" x14ac:dyDescent="0.35">
      <c r="A172">
        <f>Database!A172</f>
        <v>0</v>
      </c>
      <c r="B172" s="20">
        <f>Database!E172</f>
        <v>0</v>
      </c>
      <c r="C172">
        <f>IF(Database!G172="cansl",0,Database!K172)</f>
        <v>0</v>
      </c>
      <c r="D172">
        <f>Database!D172-Database!C172</f>
        <v>0</v>
      </c>
      <c r="F172">
        <f>Database!L172</f>
        <v>0</v>
      </c>
      <c r="G172">
        <f>Database!F172</f>
        <v>0</v>
      </c>
      <c r="K172">
        <f t="shared" si="144"/>
        <v>0</v>
      </c>
      <c r="L172">
        <f t="shared" si="145"/>
        <v>0</v>
      </c>
      <c r="M172">
        <f t="shared" si="155"/>
        <v>0</v>
      </c>
      <c r="N172">
        <f t="shared" si="155"/>
        <v>0</v>
      </c>
      <c r="O172">
        <f t="shared" si="155"/>
        <v>0</v>
      </c>
      <c r="P172">
        <f t="shared" si="155"/>
        <v>0</v>
      </c>
      <c r="Q172">
        <f t="shared" si="155"/>
        <v>0</v>
      </c>
      <c r="R172">
        <f t="shared" si="155"/>
        <v>0</v>
      </c>
      <c r="S172">
        <f t="shared" si="155"/>
        <v>0</v>
      </c>
      <c r="T172">
        <f t="shared" si="155"/>
        <v>0</v>
      </c>
      <c r="U172">
        <f t="shared" si="155"/>
        <v>0</v>
      </c>
      <c r="V172">
        <f t="shared" si="155"/>
        <v>0</v>
      </c>
      <c r="W172">
        <f t="shared" si="155"/>
        <v>0</v>
      </c>
      <c r="X172">
        <f t="shared" si="155"/>
        <v>0</v>
      </c>
      <c r="Y172">
        <f t="shared" si="155"/>
        <v>0</v>
      </c>
      <c r="Z172">
        <f t="shared" si="155"/>
        <v>0</v>
      </c>
      <c r="AA172">
        <f t="shared" si="155"/>
        <v>0</v>
      </c>
      <c r="AB172">
        <f t="shared" si="155"/>
        <v>0</v>
      </c>
      <c r="AC172">
        <f t="shared" si="157"/>
        <v>0</v>
      </c>
      <c r="AD172">
        <f t="shared" si="157"/>
        <v>0</v>
      </c>
      <c r="AE172">
        <f t="shared" si="157"/>
        <v>0</v>
      </c>
      <c r="AF172">
        <f t="shared" si="157"/>
        <v>0</v>
      </c>
      <c r="AG172">
        <f t="shared" si="157"/>
        <v>0</v>
      </c>
      <c r="AH172">
        <f t="shared" si="157"/>
        <v>0</v>
      </c>
      <c r="AI172">
        <f t="shared" si="157"/>
        <v>0</v>
      </c>
      <c r="AJ172">
        <f t="shared" si="157"/>
        <v>0</v>
      </c>
      <c r="AK172">
        <f t="shared" si="157"/>
        <v>0</v>
      </c>
      <c r="AL172">
        <f t="shared" si="157"/>
        <v>0</v>
      </c>
      <c r="AM172">
        <f t="shared" si="157"/>
        <v>0</v>
      </c>
      <c r="AN172">
        <f t="shared" si="157"/>
        <v>0</v>
      </c>
      <c r="AO172">
        <f t="shared" si="157"/>
        <v>0</v>
      </c>
      <c r="AP172">
        <f t="shared" si="157"/>
        <v>0</v>
      </c>
      <c r="AQ172">
        <f t="shared" si="157"/>
        <v>0</v>
      </c>
      <c r="AR172">
        <f t="shared" si="157"/>
        <v>0</v>
      </c>
      <c r="AS172">
        <f t="shared" si="158"/>
        <v>0</v>
      </c>
      <c r="AT172">
        <f t="shared" si="158"/>
        <v>0</v>
      </c>
      <c r="AU172">
        <f t="shared" si="158"/>
        <v>0</v>
      </c>
      <c r="AV172">
        <f t="shared" si="158"/>
        <v>0</v>
      </c>
      <c r="AW172">
        <f t="shared" si="158"/>
        <v>0</v>
      </c>
      <c r="AX172">
        <f t="shared" si="158"/>
        <v>0</v>
      </c>
      <c r="BB172" s="28">
        <f t="shared" si="126"/>
        <v>0</v>
      </c>
      <c r="BC172" s="28">
        <f t="shared" si="127"/>
        <v>0</v>
      </c>
      <c r="BD172" s="28">
        <f t="shared" si="128"/>
        <v>0</v>
      </c>
      <c r="BE172" s="28">
        <f t="shared" si="129"/>
        <v>0</v>
      </c>
      <c r="BF172" s="28">
        <f t="shared" si="130"/>
        <v>0</v>
      </c>
      <c r="BG172" s="28">
        <f t="shared" si="131"/>
        <v>0</v>
      </c>
      <c r="BH172" s="28">
        <f t="shared" si="132"/>
        <v>0</v>
      </c>
      <c r="BI172" s="28">
        <f t="shared" si="133"/>
        <v>0</v>
      </c>
      <c r="BJ172" s="28">
        <f t="shared" si="134"/>
        <v>0</v>
      </c>
      <c r="BK172" s="28">
        <f t="shared" si="135"/>
        <v>0</v>
      </c>
      <c r="BL172" s="28">
        <f t="shared" si="116"/>
        <v>0</v>
      </c>
      <c r="BM172" s="28">
        <f t="shared" si="117"/>
        <v>0</v>
      </c>
      <c r="BN172">
        <f t="shared" si="146"/>
        <v>0</v>
      </c>
      <c r="BO172">
        <f t="shared" si="146"/>
        <v>0</v>
      </c>
      <c r="BP172">
        <f t="shared" si="146"/>
        <v>0</v>
      </c>
      <c r="BQ172">
        <f t="shared" si="147"/>
        <v>0</v>
      </c>
      <c r="BR172">
        <f t="shared" si="148"/>
        <v>0</v>
      </c>
      <c r="BS172">
        <f t="shared" si="149"/>
        <v>0</v>
      </c>
      <c r="BT172">
        <f t="shared" si="150"/>
        <v>0</v>
      </c>
      <c r="BU172">
        <f t="shared" si="151"/>
        <v>0</v>
      </c>
      <c r="BV172">
        <f t="shared" si="118"/>
        <v>0</v>
      </c>
      <c r="BW172">
        <f t="shared" si="119"/>
        <v>0</v>
      </c>
      <c r="BX172">
        <f t="shared" si="152"/>
        <v>0</v>
      </c>
      <c r="BY172">
        <f t="shared" si="153"/>
        <v>0</v>
      </c>
      <c r="BZ172">
        <f t="shared" si="120"/>
        <v>0</v>
      </c>
      <c r="CA172">
        <f t="shared" si="121"/>
        <v>0</v>
      </c>
      <c r="CB172">
        <f t="shared" si="122"/>
        <v>0</v>
      </c>
      <c r="CC172">
        <f t="shared" si="123"/>
        <v>0</v>
      </c>
      <c r="CD172">
        <f t="shared" si="124"/>
        <v>0</v>
      </c>
      <c r="CE172">
        <f t="shared" si="125"/>
        <v>0</v>
      </c>
    </row>
    <row r="173" spans="1:83" x14ac:dyDescent="0.35">
      <c r="A173">
        <f>Database!A173</f>
        <v>0</v>
      </c>
      <c r="B173" s="20">
        <f>Database!E173</f>
        <v>0</v>
      </c>
      <c r="C173">
        <f>IF(Database!G173="cansl",0,Database!K173)</f>
        <v>0</v>
      </c>
      <c r="D173">
        <f>Database!D173-Database!C173</f>
        <v>0</v>
      </c>
      <c r="F173">
        <f>Database!L173</f>
        <v>0</v>
      </c>
      <c r="G173">
        <f>Database!F173</f>
        <v>0</v>
      </c>
      <c r="K173">
        <f t="shared" si="144"/>
        <v>0</v>
      </c>
      <c r="L173">
        <f t="shared" si="145"/>
        <v>0</v>
      </c>
      <c r="M173">
        <f t="shared" si="155"/>
        <v>0</v>
      </c>
      <c r="N173">
        <f t="shared" si="155"/>
        <v>0</v>
      </c>
      <c r="O173">
        <f t="shared" si="155"/>
        <v>0</v>
      </c>
      <c r="P173">
        <f t="shared" si="155"/>
        <v>0</v>
      </c>
      <c r="Q173">
        <f t="shared" si="155"/>
        <v>0</v>
      </c>
      <c r="R173">
        <f t="shared" si="155"/>
        <v>0</v>
      </c>
      <c r="S173">
        <f t="shared" si="155"/>
        <v>0</v>
      </c>
      <c r="T173">
        <f t="shared" si="155"/>
        <v>0</v>
      </c>
      <c r="U173">
        <f t="shared" si="155"/>
        <v>0</v>
      </c>
      <c r="V173">
        <f t="shared" si="155"/>
        <v>0</v>
      </c>
      <c r="W173">
        <f t="shared" si="155"/>
        <v>0</v>
      </c>
      <c r="X173">
        <f t="shared" si="155"/>
        <v>0</v>
      </c>
      <c r="Y173">
        <f t="shared" si="155"/>
        <v>0</v>
      </c>
      <c r="Z173">
        <f t="shared" si="155"/>
        <v>0</v>
      </c>
      <c r="AA173">
        <f t="shared" si="155"/>
        <v>0</v>
      </c>
      <c r="AB173">
        <f t="shared" si="155"/>
        <v>0</v>
      </c>
      <c r="AC173">
        <f t="shared" si="157"/>
        <v>0</v>
      </c>
      <c r="AD173">
        <f t="shared" si="157"/>
        <v>0</v>
      </c>
      <c r="AE173">
        <f t="shared" si="157"/>
        <v>0</v>
      </c>
      <c r="AF173">
        <f t="shared" si="157"/>
        <v>0</v>
      </c>
      <c r="AG173">
        <f t="shared" si="157"/>
        <v>0</v>
      </c>
      <c r="AH173">
        <f t="shared" si="157"/>
        <v>0</v>
      </c>
      <c r="AI173">
        <f t="shared" si="157"/>
        <v>0</v>
      </c>
      <c r="AJ173">
        <f t="shared" si="157"/>
        <v>0</v>
      </c>
      <c r="AK173">
        <f t="shared" si="157"/>
        <v>0</v>
      </c>
      <c r="AL173">
        <f t="shared" si="157"/>
        <v>0</v>
      </c>
      <c r="AM173">
        <f t="shared" si="157"/>
        <v>0</v>
      </c>
      <c r="AN173">
        <f t="shared" si="157"/>
        <v>0</v>
      </c>
      <c r="AO173">
        <f t="shared" si="157"/>
        <v>0</v>
      </c>
      <c r="AP173">
        <f t="shared" si="157"/>
        <v>0</v>
      </c>
      <c r="AQ173">
        <f t="shared" si="157"/>
        <v>0</v>
      </c>
      <c r="AR173">
        <f t="shared" si="157"/>
        <v>0</v>
      </c>
      <c r="AS173">
        <f t="shared" si="158"/>
        <v>0</v>
      </c>
      <c r="AT173">
        <f t="shared" si="158"/>
        <v>0</v>
      </c>
      <c r="AU173">
        <f t="shared" si="158"/>
        <v>0</v>
      </c>
      <c r="AV173">
        <f t="shared" si="158"/>
        <v>0</v>
      </c>
      <c r="AW173">
        <f t="shared" si="158"/>
        <v>0</v>
      </c>
      <c r="AX173">
        <f t="shared" si="158"/>
        <v>0</v>
      </c>
      <c r="BB173" s="28">
        <f t="shared" si="126"/>
        <v>0</v>
      </c>
      <c r="BC173" s="28">
        <f t="shared" si="127"/>
        <v>0</v>
      </c>
      <c r="BD173" s="28">
        <f t="shared" si="128"/>
        <v>0</v>
      </c>
      <c r="BE173" s="28">
        <f t="shared" si="129"/>
        <v>0</v>
      </c>
      <c r="BF173" s="28">
        <f t="shared" si="130"/>
        <v>0</v>
      </c>
      <c r="BG173" s="28">
        <f t="shared" si="131"/>
        <v>0</v>
      </c>
      <c r="BH173" s="28">
        <f t="shared" si="132"/>
        <v>0</v>
      </c>
      <c r="BI173" s="28">
        <f t="shared" si="133"/>
        <v>0</v>
      </c>
      <c r="BJ173" s="28">
        <f t="shared" si="134"/>
        <v>0</v>
      </c>
      <c r="BK173" s="28">
        <f t="shared" si="135"/>
        <v>0</v>
      </c>
      <c r="BL173" s="28">
        <f t="shared" si="116"/>
        <v>0</v>
      </c>
      <c r="BM173" s="28">
        <f t="shared" si="117"/>
        <v>0</v>
      </c>
      <c r="BN173">
        <f t="shared" si="146"/>
        <v>0</v>
      </c>
      <c r="BO173">
        <f t="shared" si="146"/>
        <v>0</v>
      </c>
      <c r="BP173">
        <f t="shared" si="146"/>
        <v>0</v>
      </c>
      <c r="BQ173">
        <f t="shared" si="147"/>
        <v>0</v>
      </c>
      <c r="BR173">
        <f t="shared" si="148"/>
        <v>0</v>
      </c>
      <c r="BS173">
        <f t="shared" si="149"/>
        <v>0</v>
      </c>
      <c r="BT173">
        <f t="shared" si="150"/>
        <v>0</v>
      </c>
      <c r="BU173">
        <f t="shared" si="151"/>
        <v>0</v>
      </c>
      <c r="BV173">
        <f t="shared" si="118"/>
        <v>0</v>
      </c>
      <c r="BW173">
        <f t="shared" si="119"/>
        <v>0</v>
      </c>
      <c r="BX173">
        <f t="shared" si="152"/>
        <v>0</v>
      </c>
      <c r="BY173">
        <f t="shared" si="153"/>
        <v>0</v>
      </c>
      <c r="BZ173">
        <f t="shared" si="120"/>
        <v>0</v>
      </c>
      <c r="CA173">
        <f t="shared" si="121"/>
        <v>0</v>
      </c>
      <c r="CB173">
        <f t="shared" si="122"/>
        <v>0</v>
      </c>
      <c r="CC173">
        <f t="shared" si="123"/>
        <v>0</v>
      </c>
      <c r="CD173">
        <f t="shared" si="124"/>
        <v>0</v>
      </c>
      <c r="CE173">
        <f t="shared" si="125"/>
        <v>0</v>
      </c>
    </row>
    <row r="174" spans="1:83" x14ac:dyDescent="0.35">
      <c r="A174">
        <f>Database!A174</f>
        <v>0</v>
      </c>
      <c r="B174" s="20">
        <f>Database!E174</f>
        <v>0</v>
      </c>
      <c r="C174">
        <f>IF(Database!G174="cansl",0,Database!K174)</f>
        <v>0</v>
      </c>
      <c r="D174">
        <f>Database!D174-Database!C174</f>
        <v>0</v>
      </c>
      <c r="F174">
        <f>Database!L174</f>
        <v>0</v>
      </c>
      <c r="G174">
        <f>Database!F174</f>
        <v>0</v>
      </c>
      <c r="K174">
        <f t="shared" si="144"/>
        <v>0</v>
      </c>
      <c r="L174">
        <f t="shared" si="145"/>
        <v>0</v>
      </c>
      <c r="M174">
        <f t="shared" si="155"/>
        <v>0</v>
      </c>
      <c r="N174">
        <f t="shared" si="155"/>
        <v>0</v>
      </c>
      <c r="O174">
        <f t="shared" si="155"/>
        <v>0</v>
      </c>
      <c r="P174">
        <f t="shared" si="155"/>
        <v>0</v>
      </c>
      <c r="Q174">
        <f t="shared" si="155"/>
        <v>0</v>
      </c>
      <c r="R174">
        <f t="shared" si="155"/>
        <v>0</v>
      </c>
      <c r="S174">
        <f t="shared" si="155"/>
        <v>0</v>
      </c>
      <c r="T174">
        <f t="shared" si="155"/>
        <v>0</v>
      </c>
      <c r="U174">
        <f t="shared" si="155"/>
        <v>0</v>
      </c>
      <c r="V174">
        <f t="shared" si="155"/>
        <v>0</v>
      </c>
      <c r="W174">
        <f t="shared" si="155"/>
        <v>0</v>
      </c>
      <c r="X174">
        <f t="shared" si="155"/>
        <v>0</v>
      </c>
      <c r="Y174">
        <f t="shared" si="155"/>
        <v>0</v>
      </c>
      <c r="Z174">
        <f t="shared" si="155"/>
        <v>0</v>
      </c>
      <c r="AA174">
        <f t="shared" si="155"/>
        <v>0</v>
      </c>
      <c r="AB174">
        <f t="shared" si="155"/>
        <v>0</v>
      </c>
      <c r="AC174">
        <f t="shared" si="157"/>
        <v>0</v>
      </c>
      <c r="AD174">
        <f t="shared" si="157"/>
        <v>0</v>
      </c>
      <c r="AE174">
        <f t="shared" si="157"/>
        <v>0</v>
      </c>
      <c r="AF174">
        <f t="shared" si="157"/>
        <v>0</v>
      </c>
      <c r="AG174">
        <f t="shared" si="157"/>
        <v>0</v>
      </c>
      <c r="AH174">
        <f t="shared" si="157"/>
        <v>0</v>
      </c>
      <c r="AI174">
        <f t="shared" si="157"/>
        <v>0</v>
      </c>
      <c r="AJ174">
        <f t="shared" si="157"/>
        <v>0</v>
      </c>
      <c r="AK174">
        <f t="shared" si="157"/>
        <v>0</v>
      </c>
      <c r="AL174">
        <f t="shared" si="157"/>
        <v>0</v>
      </c>
      <c r="AM174">
        <f t="shared" si="157"/>
        <v>0</v>
      </c>
      <c r="AN174">
        <f t="shared" si="157"/>
        <v>0</v>
      </c>
      <c r="AO174">
        <f t="shared" si="157"/>
        <v>0</v>
      </c>
      <c r="AP174">
        <f t="shared" si="157"/>
        <v>0</v>
      </c>
      <c r="AQ174">
        <f t="shared" si="157"/>
        <v>0</v>
      </c>
      <c r="AR174">
        <f t="shared" si="157"/>
        <v>0</v>
      </c>
      <c r="AS174">
        <f t="shared" si="158"/>
        <v>0</v>
      </c>
      <c r="AT174">
        <f t="shared" si="158"/>
        <v>0</v>
      </c>
      <c r="AU174">
        <f t="shared" si="158"/>
        <v>0</v>
      </c>
      <c r="AV174">
        <f t="shared" si="158"/>
        <v>0</v>
      </c>
      <c r="AW174">
        <f t="shared" si="158"/>
        <v>0</v>
      </c>
      <c r="AX174">
        <f t="shared" si="158"/>
        <v>0</v>
      </c>
      <c r="BB174" s="28">
        <f t="shared" si="126"/>
        <v>0</v>
      </c>
      <c r="BC174" s="28">
        <f t="shared" si="127"/>
        <v>0</v>
      </c>
      <c r="BD174" s="28">
        <f t="shared" si="128"/>
        <v>0</v>
      </c>
      <c r="BE174" s="28">
        <f t="shared" si="129"/>
        <v>0</v>
      </c>
      <c r="BF174" s="28">
        <f t="shared" si="130"/>
        <v>0</v>
      </c>
      <c r="BG174" s="28">
        <f t="shared" si="131"/>
        <v>0</v>
      </c>
      <c r="BH174" s="28">
        <f t="shared" si="132"/>
        <v>0</v>
      </c>
      <c r="BI174" s="28">
        <f t="shared" si="133"/>
        <v>0</v>
      </c>
      <c r="BJ174" s="28">
        <f t="shared" si="134"/>
        <v>0</v>
      </c>
      <c r="BK174" s="28">
        <f t="shared" si="135"/>
        <v>0</v>
      </c>
      <c r="BL174" s="28">
        <f t="shared" si="116"/>
        <v>0</v>
      </c>
      <c r="BM174" s="28">
        <f t="shared" si="117"/>
        <v>0</v>
      </c>
      <c r="BN174">
        <f t="shared" si="146"/>
        <v>0</v>
      </c>
      <c r="BO174">
        <f t="shared" si="146"/>
        <v>0</v>
      </c>
      <c r="BP174">
        <f t="shared" si="146"/>
        <v>0</v>
      </c>
      <c r="BQ174">
        <f t="shared" si="147"/>
        <v>0</v>
      </c>
      <c r="BR174">
        <f t="shared" si="148"/>
        <v>0</v>
      </c>
      <c r="BS174">
        <f t="shared" si="149"/>
        <v>0</v>
      </c>
      <c r="BT174">
        <f t="shared" si="150"/>
        <v>0</v>
      </c>
      <c r="BU174">
        <f t="shared" si="151"/>
        <v>0</v>
      </c>
      <c r="BV174">
        <f t="shared" si="118"/>
        <v>0</v>
      </c>
      <c r="BW174">
        <f t="shared" si="119"/>
        <v>0</v>
      </c>
      <c r="BX174">
        <f t="shared" si="152"/>
        <v>0</v>
      </c>
      <c r="BY174">
        <f t="shared" si="153"/>
        <v>0</v>
      </c>
      <c r="BZ174">
        <f t="shared" si="120"/>
        <v>0</v>
      </c>
      <c r="CA174">
        <f t="shared" si="121"/>
        <v>0</v>
      </c>
      <c r="CB174">
        <f t="shared" si="122"/>
        <v>0</v>
      </c>
      <c r="CC174">
        <f t="shared" si="123"/>
        <v>0</v>
      </c>
      <c r="CD174">
        <f t="shared" si="124"/>
        <v>0</v>
      </c>
      <c r="CE174">
        <f t="shared" si="125"/>
        <v>0</v>
      </c>
    </row>
    <row r="175" spans="1:83" x14ac:dyDescent="0.35">
      <c r="A175">
        <f>Database!A175</f>
        <v>0</v>
      </c>
      <c r="B175" s="20">
        <f>Database!E175</f>
        <v>0</v>
      </c>
      <c r="C175">
        <f>IF(Database!G175="cansl",0,Database!K175)</f>
        <v>0</v>
      </c>
      <c r="D175">
        <f>Database!D175-Database!C175</f>
        <v>0</v>
      </c>
      <c r="F175">
        <f>Database!L175</f>
        <v>0</v>
      </c>
      <c r="G175">
        <f>Database!F175</f>
        <v>0</v>
      </c>
      <c r="K175">
        <f t="shared" si="144"/>
        <v>0</v>
      </c>
      <c r="L175">
        <f t="shared" si="145"/>
        <v>0</v>
      </c>
      <c r="M175">
        <f t="shared" si="155"/>
        <v>0</v>
      </c>
      <c r="N175">
        <f t="shared" si="155"/>
        <v>0</v>
      </c>
      <c r="O175">
        <f t="shared" si="155"/>
        <v>0</v>
      </c>
      <c r="P175">
        <f t="shared" si="155"/>
        <v>0</v>
      </c>
      <c r="Q175">
        <f t="shared" si="155"/>
        <v>0</v>
      </c>
      <c r="R175">
        <f t="shared" si="155"/>
        <v>0</v>
      </c>
      <c r="S175">
        <f t="shared" si="155"/>
        <v>0</v>
      </c>
      <c r="T175">
        <f t="shared" si="155"/>
        <v>0</v>
      </c>
      <c r="U175">
        <f t="shared" si="155"/>
        <v>0</v>
      </c>
      <c r="V175">
        <f t="shared" si="155"/>
        <v>0</v>
      </c>
      <c r="W175">
        <f t="shared" si="155"/>
        <v>0</v>
      </c>
      <c r="X175">
        <f t="shared" si="155"/>
        <v>0</v>
      </c>
      <c r="Y175">
        <f t="shared" si="155"/>
        <v>0</v>
      </c>
      <c r="Z175">
        <f t="shared" si="155"/>
        <v>0</v>
      </c>
      <c r="AA175">
        <f t="shared" si="155"/>
        <v>0</v>
      </c>
      <c r="AB175">
        <f t="shared" si="155"/>
        <v>0</v>
      </c>
      <c r="AC175">
        <f t="shared" si="157"/>
        <v>0</v>
      </c>
      <c r="AD175">
        <f t="shared" si="157"/>
        <v>0</v>
      </c>
      <c r="AE175">
        <f t="shared" si="157"/>
        <v>0</v>
      </c>
      <c r="AF175">
        <f t="shared" si="157"/>
        <v>0</v>
      </c>
      <c r="AG175">
        <f t="shared" si="157"/>
        <v>0</v>
      </c>
      <c r="AH175">
        <f t="shared" si="157"/>
        <v>0</v>
      </c>
      <c r="AI175">
        <f t="shared" si="157"/>
        <v>0</v>
      </c>
      <c r="AJ175">
        <f t="shared" si="157"/>
        <v>0</v>
      </c>
      <c r="AK175">
        <f t="shared" si="157"/>
        <v>0</v>
      </c>
      <c r="AL175">
        <f t="shared" si="157"/>
        <v>0</v>
      </c>
      <c r="AM175">
        <f t="shared" si="157"/>
        <v>0</v>
      </c>
      <c r="AN175">
        <f t="shared" si="157"/>
        <v>0</v>
      </c>
      <c r="AO175">
        <f t="shared" si="157"/>
        <v>0</v>
      </c>
      <c r="AP175">
        <f t="shared" si="157"/>
        <v>0</v>
      </c>
      <c r="AQ175">
        <f t="shared" si="157"/>
        <v>0</v>
      </c>
      <c r="AR175">
        <f t="shared" si="157"/>
        <v>0</v>
      </c>
      <c r="AS175">
        <f t="shared" si="158"/>
        <v>0</v>
      </c>
      <c r="AT175">
        <f t="shared" si="158"/>
        <v>0</v>
      </c>
      <c r="AU175">
        <f t="shared" si="158"/>
        <v>0</v>
      </c>
      <c r="AV175">
        <f t="shared" si="158"/>
        <v>0</v>
      </c>
      <c r="AW175">
        <f t="shared" si="158"/>
        <v>0</v>
      </c>
      <c r="AX175">
        <f t="shared" si="158"/>
        <v>0</v>
      </c>
      <c r="BB175" s="28">
        <f t="shared" si="126"/>
        <v>0</v>
      </c>
      <c r="BC175" s="28">
        <f t="shared" si="127"/>
        <v>0</v>
      </c>
      <c r="BD175" s="28">
        <f t="shared" si="128"/>
        <v>0</v>
      </c>
      <c r="BE175" s="28">
        <f t="shared" si="129"/>
        <v>0</v>
      </c>
      <c r="BF175" s="28">
        <f t="shared" si="130"/>
        <v>0</v>
      </c>
      <c r="BG175" s="28">
        <f t="shared" si="131"/>
        <v>0</v>
      </c>
      <c r="BH175" s="28">
        <f t="shared" si="132"/>
        <v>0</v>
      </c>
      <c r="BI175" s="28">
        <f t="shared" si="133"/>
        <v>0</v>
      </c>
      <c r="BJ175" s="28">
        <f t="shared" si="134"/>
        <v>0</v>
      </c>
      <c r="BK175" s="28">
        <f t="shared" si="135"/>
        <v>0</v>
      </c>
      <c r="BL175" s="28">
        <f t="shared" si="116"/>
        <v>0</v>
      </c>
      <c r="BM175" s="28">
        <f t="shared" si="117"/>
        <v>0</v>
      </c>
      <c r="BN175">
        <f t="shared" si="146"/>
        <v>0</v>
      </c>
      <c r="BO175">
        <f t="shared" si="146"/>
        <v>0</v>
      </c>
      <c r="BP175">
        <f t="shared" si="146"/>
        <v>0</v>
      </c>
      <c r="BQ175">
        <f t="shared" si="147"/>
        <v>0</v>
      </c>
      <c r="BR175">
        <f t="shared" si="148"/>
        <v>0</v>
      </c>
      <c r="BS175">
        <f t="shared" si="149"/>
        <v>0</v>
      </c>
      <c r="BT175">
        <f t="shared" si="150"/>
        <v>0</v>
      </c>
      <c r="BU175">
        <f t="shared" si="151"/>
        <v>0</v>
      </c>
      <c r="BV175">
        <f t="shared" si="118"/>
        <v>0</v>
      </c>
      <c r="BW175">
        <f t="shared" si="119"/>
        <v>0</v>
      </c>
      <c r="BX175">
        <f t="shared" si="152"/>
        <v>0</v>
      </c>
      <c r="BY175">
        <f t="shared" si="153"/>
        <v>0</v>
      </c>
      <c r="BZ175">
        <f t="shared" si="120"/>
        <v>0</v>
      </c>
      <c r="CA175">
        <f t="shared" si="121"/>
        <v>0</v>
      </c>
      <c r="CB175">
        <f t="shared" si="122"/>
        <v>0</v>
      </c>
      <c r="CC175">
        <f t="shared" si="123"/>
        <v>0</v>
      </c>
      <c r="CD175">
        <f t="shared" si="124"/>
        <v>0</v>
      </c>
      <c r="CE175">
        <f t="shared" si="125"/>
        <v>0</v>
      </c>
    </row>
    <row r="176" spans="1:83" x14ac:dyDescent="0.35">
      <c r="A176">
        <f>Database!A176</f>
        <v>0</v>
      </c>
      <c r="B176" s="20">
        <f>Database!E176</f>
        <v>0</v>
      </c>
      <c r="C176">
        <f>IF(Database!G176="cansl",0,Database!K176)</f>
        <v>0</v>
      </c>
      <c r="D176">
        <f>Database!D176-Database!C176</f>
        <v>0</v>
      </c>
      <c r="F176">
        <f>Database!L176</f>
        <v>0</v>
      </c>
      <c r="G176">
        <f>Database!F176</f>
        <v>0</v>
      </c>
      <c r="K176">
        <f t="shared" si="144"/>
        <v>0</v>
      </c>
      <c r="L176">
        <f t="shared" si="145"/>
        <v>0</v>
      </c>
      <c r="M176">
        <f t="shared" si="155"/>
        <v>0</v>
      </c>
      <c r="N176">
        <f t="shared" si="155"/>
        <v>0</v>
      </c>
      <c r="O176">
        <f t="shared" si="155"/>
        <v>0</v>
      </c>
      <c r="P176">
        <f t="shared" si="155"/>
        <v>0</v>
      </c>
      <c r="Q176">
        <f t="shared" si="155"/>
        <v>0</v>
      </c>
      <c r="R176">
        <f t="shared" si="155"/>
        <v>0</v>
      </c>
      <c r="S176">
        <f t="shared" si="155"/>
        <v>0</v>
      </c>
      <c r="T176">
        <f t="shared" si="155"/>
        <v>0</v>
      </c>
      <c r="U176">
        <f t="shared" si="155"/>
        <v>0</v>
      </c>
      <c r="V176">
        <f t="shared" si="155"/>
        <v>0</v>
      </c>
      <c r="W176">
        <f t="shared" si="155"/>
        <v>0</v>
      </c>
      <c r="X176">
        <f t="shared" si="155"/>
        <v>0</v>
      </c>
      <c r="Y176">
        <f t="shared" si="155"/>
        <v>0</v>
      </c>
      <c r="Z176">
        <f t="shared" si="155"/>
        <v>0</v>
      </c>
      <c r="AA176">
        <f t="shared" si="155"/>
        <v>0</v>
      </c>
      <c r="AB176">
        <f t="shared" si="155"/>
        <v>0</v>
      </c>
      <c r="AC176">
        <f t="shared" si="157"/>
        <v>0</v>
      </c>
      <c r="AD176">
        <f t="shared" si="157"/>
        <v>0</v>
      </c>
      <c r="AE176">
        <f t="shared" si="157"/>
        <v>0</v>
      </c>
      <c r="AF176">
        <f t="shared" si="157"/>
        <v>0</v>
      </c>
      <c r="AG176">
        <f t="shared" si="157"/>
        <v>0</v>
      </c>
      <c r="AH176">
        <f t="shared" si="157"/>
        <v>0</v>
      </c>
      <c r="AI176">
        <f t="shared" si="157"/>
        <v>0</v>
      </c>
      <c r="AJ176">
        <f t="shared" si="157"/>
        <v>0</v>
      </c>
      <c r="AK176">
        <f t="shared" si="157"/>
        <v>0</v>
      </c>
      <c r="AL176">
        <f t="shared" si="157"/>
        <v>0</v>
      </c>
      <c r="AM176">
        <f t="shared" si="157"/>
        <v>0</v>
      </c>
      <c r="AN176">
        <f t="shared" si="157"/>
        <v>0</v>
      </c>
      <c r="AO176">
        <f t="shared" si="157"/>
        <v>0</v>
      </c>
      <c r="AP176">
        <f t="shared" si="157"/>
        <v>0</v>
      </c>
      <c r="AQ176">
        <f t="shared" si="157"/>
        <v>0</v>
      </c>
      <c r="AR176">
        <f t="shared" si="157"/>
        <v>0</v>
      </c>
      <c r="AS176">
        <f t="shared" si="158"/>
        <v>0</v>
      </c>
      <c r="AT176">
        <f t="shared" si="158"/>
        <v>0</v>
      </c>
      <c r="AU176">
        <f t="shared" si="158"/>
        <v>0</v>
      </c>
      <c r="AV176">
        <f t="shared" si="158"/>
        <v>0</v>
      </c>
      <c r="AW176">
        <f t="shared" si="158"/>
        <v>0</v>
      </c>
      <c r="AX176">
        <f t="shared" si="158"/>
        <v>0</v>
      </c>
      <c r="BB176" s="28">
        <f t="shared" si="126"/>
        <v>0</v>
      </c>
      <c r="BC176" s="28">
        <f t="shared" si="127"/>
        <v>0</v>
      </c>
      <c r="BD176" s="28">
        <f t="shared" si="128"/>
        <v>0</v>
      </c>
      <c r="BE176" s="28">
        <f t="shared" si="129"/>
        <v>0</v>
      </c>
      <c r="BF176" s="28">
        <f t="shared" si="130"/>
        <v>0</v>
      </c>
      <c r="BG176" s="28">
        <f t="shared" si="131"/>
        <v>0</v>
      </c>
      <c r="BH176" s="28">
        <f t="shared" si="132"/>
        <v>0</v>
      </c>
      <c r="BI176" s="28">
        <f t="shared" si="133"/>
        <v>0</v>
      </c>
      <c r="BJ176" s="28">
        <f t="shared" si="134"/>
        <v>0</v>
      </c>
      <c r="BK176" s="28">
        <f t="shared" si="135"/>
        <v>0</v>
      </c>
      <c r="BL176" s="28">
        <f t="shared" si="116"/>
        <v>0</v>
      </c>
      <c r="BM176" s="28">
        <f t="shared" si="117"/>
        <v>0</v>
      </c>
      <c r="BN176">
        <f t="shared" si="146"/>
        <v>0</v>
      </c>
      <c r="BO176">
        <f t="shared" si="146"/>
        <v>0</v>
      </c>
      <c r="BP176">
        <f t="shared" si="146"/>
        <v>0</v>
      </c>
      <c r="BQ176">
        <f t="shared" si="147"/>
        <v>0</v>
      </c>
      <c r="BR176">
        <f t="shared" si="148"/>
        <v>0</v>
      </c>
      <c r="BS176">
        <f t="shared" si="149"/>
        <v>0</v>
      </c>
      <c r="BT176">
        <f t="shared" si="150"/>
        <v>0</v>
      </c>
      <c r="BU176">
        <f t="shared" si="151"/>
        <v>0</v>
      </c>
      <c r="BV176">
        <f t="shared" si="118"/>
        <v>0</v>
      </c>
      <c r="BW176">
        <f t="shared" si="119"/>
        <v>0</v>
      </c>
      <c r="BX176">
        <f t="shared" si="152"/>
        <v>0</v>
      </c>
      <c r="BY176">
        <f t="shared" si="153"/>
        <v>0</v>
      </c>
      <c r="BZ176">
        <f t="shared" si="120"/>
        <v>0</v>
      </c>
      <c r="CA176">
        <f t="shared" si="121"/>
        <v>0</v>
      </c>
      <c r="CB176">
        <f t="shared" si="122"/>
        <v>0</v>
      </c>
      <c r="CC176">
        <f t="shared" si="123"/>
        <v>0</v>
      </c>
      <c r="CD176">
        <f t="shared" si="124"/>
        <v>0</v>
      </c>
      <c r="CE176">
        <f t="shared" si="125"/>
        <v>0</v>
      </c>
    </row>
    <row r="177" spans="1:83" x14ac:dyDescent="0.35">
      <c r="A177">
        <f>Database!A177</f>
        <v>0</v>
      </c>
      <c r="B177" s="20">
        <f>Database!E177</f>
        <v>0</v>
      </c>
      <c r="C177">
        <f>IF(Database!G177="cansl",0,Database!K177)</f>
        <v>0</v>
      </c>
      <c r="D177">
        <f>Database!D177-Database!C177</f>
        <v>0</v>
      </c>
      <c r="F177">
        <f>Database!L177</f>
        <v>0</v>
      </c>
      <c r="G177">
        <f>Database!F177</f>
        <v>0</v>
      </c>
      <c r="K177">
        <f t="shared" si="144"/>
        <v>0</v>
      </c>
      <c r="L177">
        <f t="shared" si="145"/>
        <v>0</v>
      </c>
      <c r="M177">
        <f t="shared" si="155"/>
        <v>0</v>
      </c>
      <c r="N177">
        <f t="shared" si="155"/>
        <v>0</v>
      </c>
      <c r="O177">
        <f t="shared" si="155"/>
        <v>0</v>
      </c>
      <c r="P177">
        <f t="shared" si="155"/>
        <v>0</v>
      </c>
      <c r="Q177">
        <f t="shared" si="155"/>
        <v>0</v>
      </c>
      <c r="R177">
        <f t="shared" si="155"/>
        <v>0</v>
      </c>
      <c r="S177">
        <f t="shared" si="155"/>
        <v>0</v>
      </c>
      <c r="T177">
        <f t="shared" si="155"/>
        <v>0</v>
      </c>
      <c r="U177">
        <f t="shared" si="155"/>
        <v>0</v>
      </c>
      <c r="V177">
        <f t="shared" si="155"/>
        <v>0</v>
      </c>
      <c r="W177">
        <f t="shared" si="155"/>
        <v>0</v>
      </c>
      <c r="X177">
        <f t="shared" si="155"/>
        <v>0</v>
      </c>
      <c r="Y177">
        <f t="shared" si="155"/>
        <v>0</v>
      </c>
      <c r="Z177">
        <f t="shared" si="155"/>
        <v>0</v>
      </c>
      <c r="AA177">
        <f t="shared" si="155"/>
        <v>0</v>
      </c>
      <c r="AB177">
        <f t="shared" si="155"/>
        <v>0</v>
      </c>
      <c r="AC177">
        <f t="shared" si="157"/>
        <v>0</v>
      </c>
      <c r="AD177">
        <f t="shared" si="157"/>
        <v>0</v>
      </c>
      <c r="AE177">
        <f t="shared" si="157"/>
        <v>0</v>
      </c>
      <c r="AF177">
        <f t="shared" si="157"/>
        <v>0</v>
      </c>
      <c r="AG177">
        <f t="shared" si="157"/>
        <v>0</v>
      </c>
      <c r="AH177">
        <f t="shared" si="157"/>
        <v>0</v>
      </c>
      <c r="AI177">
        <f t="shared" si="157"/>
        <v>0</v>
      </c>
      <c r="AJ177">
        <f t="shared" si="157"/>
        <v>0</v>
      </c>
      <c r="AK177">
        <f t="shared" si="157"/>
        <v>0</v>
      </c>
      <c r="AL177">
        <f t="shared" si="157"/>
        <v>0</v>
      </c>
      <c r="AM177">
        <f t="shared" si="157"/>
        <v>0</v>
      </c>
      <c r="AN177">
        <f t="shared" si="157"/>
        <v>0</v>
      </c>
      <c r="AO177">
        <f t="shared" si="157"/>
        <v>0</v>
      </c>
      <c r="AP177">
        <f t="shared" si="157"/>
        <v>0</v>
      </c>
      <c r="AQ177">
        <f t="shared" si="157"/>
        <v>0</v>
      </c>
      <c r="AR177">
        <f t="shared" si="157"/>
        <v>0</v>
      </c>
      <c r="AS177">
        <f t="shared" si="158"/>
        <v>0</v>
      </c>
      <c r="AT177">
        <f t="shared" si="158"/>
        <v>0</v>
      </c>
      <c r="AU177">
        <f t="shared" si="158"/>
        <v>0</v>
      </c>
      <c r="AV177">
        <f t="shared" si="158"/>
        <v>0</v>
      </c>
      <c r="AW177">
        <f t="shared" si="158"/>
        <v>0</v>
      </c>
      <c r="AX177">
        <f t="shared" si="158"/>
        <v>0</v>
      </c>
      <c r="BB177" s="28">
        <f t="shared" si="126"/>
        <v>0</v>
      </c>
      <c r="BC177" s="28">
        <f t="shared" si="127"/>
        <v>0</v>
      </c>
      <c r="BD177" s="28">
        <f t="shared" si="128"/>
        <v>0</v>
      </c>
      <c r="BE177" s="28">
        <f t="shared" si="129"/>
        <v>0</v>
      </c>
      <c r="BF177" s="28">
        <f t="shared" si="130"/>
        <v>0</v>
      </c>
      <c r="BG177" s="28">
        <f t="shared" si="131"/>
        <v>0</v>
      </c>
      <c r="BH177" s="28">
        <f t="shared" si="132"/>
        <v>0</v>
      </c>
      <c r="BI177" s="28">
        <f t="shared" si="133"/>
        <v>0</v>
      </c>
      <c r="BJ177" s="28">
        <f t="shared" si="134"/>
        <v>0</v>
      </c>
      <c r="BK177" s="28">
        <f t="shared" si="135"/>
        <v>0</v>
      </c>
      <c r="BL177" s="28">
        <f t="shared" si="116"/>
        <v>0</v>
      </c>
      <c r="BM177" s="28">
        <f t="shared" si="117"/>
        <v>0</v>
      </c>
      <c r="BN177">
        <f t="shared" si="146"/>
        <v>0</v>
      </c>
      <c r="BO177">
        <f t="shared" si="146"/>
        <v>0</v>
      </c>
      <c r="BP177">
        <f t="shared" si="146"/>
        <v>0</v>
      </c>
      <c r="BQ177">
        <f t="shared" si="147"/>
        <v>0</v>
      </c>
      <c r="BR177">
        <f t="shared" si="148"/>
        <v>0</v>
      </c>
      <c r="BS177">
        <f t="shared" si="149"/>
        <v>0</v>
      </c>
      <c r="BT177">
        <f t="shared" si="150"/>
        <v>0</v>
      </c>
      <c r="BU177">
        <f t="shared" si="151"/>
        <v>0</v>
      </c>
      <c r="BV177">
        <f t="shared" si="118"/>
        <v>0</v>
      </c>
      <c r="BW177">
        <f t="shared" si="119"/>
        <v>0</v>
      </c>
      <c r="BX177">
        <f t="shared" si="152"/>
        <v>0</v>
      </c>
      <c r="BY177">
        <f t="shared" si="153"/>
        <v>0</v>
      </c>
      <c r="BZ177">
        <f t="shared" si="120"/>
        <v>0</v>
      </c>
      <c r="CA177">
        <f t="shared" si="121"/>
        <v>0</v>
      </c>
      <c r="CB177">
        <f t="shared" si="122"/>
        <v>0</v>
      </c>
      <c r="CC177">
        <f t="shared" si="123"/>
        <v>0</v>
      </c>
      <c r="CD177">
        <f t="shared" si="124"/>
        <v>0</v>
      </c>
      <c r="CE177">
        <f t="shared" si="125"/>
        <v>0</v>
      </c>
    </row>
    <row r="178" spans="1:83" x14ac:dyDescent="0.35">
      <c r="A178">
        <f>Database!A178</f>
        <v>0</v>
      </c>
      <c r="B178" s="20">
        <f>Database!E178</f>
        <v>0</v>
      </c>
      <c r="C178">
        <f>IF(Database!G178="cansl",0,Database!K178)</f>
        <v>0</v>
      </c>
      <c r="D178">
        <f>Database!D178-Database!C178</f>
        <v>0</v>
      </c>
      <c r="F178">
        <f>Database!L178</f>
        <v>0</v>
      </c>
      <c r="G178">
        <f>Database!F178</f>
        <v>0</v>
      </c>
      <c r="K178">
        <f t="shared" si="144"/>
        <v>0</v>
      </c>
      <c r="L178">
        <f t="shared" si="145"/>
        <v>0</v>
      </c>
      <c r="M178">
        <f t="shared" si="155"/>
        <v>0</v>
      </c>
      <c r="N178">
        <f t="shared" si="155"/>
        <v>0</v>
      </c>
      <c r="O178">
        <f t="shared" si="155"/>
        <v>0</v>
      </c>
      <c r="P178">
        <f t="shared" si="155"/>
        <v>0</v>
      </c>
      <c r="Q178">
        <f t="shared" si="155"/>
        <v>0</v>
      </c>
      <c r="R178">
        <f t="shared" si="155"/>
        <v>0</v>
      </c>
      <c r="S178">
        <f t="shared" si="155"/>
        <v>0</v>
      </c>
      <c r="T178">
        <f t="shared" si="155"/>
        <v>0</v>
      </c>
      <c r="U178">
        <f t="shared" si="155"/>
        <v>0</v>
      </c>
      <c r="V178">
        <f t="shared" si="155"/>
        <v>0</v>
      </c>
      <c r="W178">
        <f t="shared" si="155"/>
        <v>0</v>
      </c>
      <c r="X178">
        <f t="shared" si="155"/>
        <v>0</v>
      </c>
      <c r="Y178">
        <f t="shared" si="155"/>
        <v>0</v>
      </c>
      <c r="Z178">
        <f t="shared" si="155"/>
        <v>0</v>
      </c>
      <c r="AA178">
        <f t="shared" si="155"/>
        <v>0</v>
      </c>
      <c r="AB178">
        <f t="shared" si="155"/>
        <v>0</v>
      </c>
      <c r="AC178">
        <f t="shared" si="157"/>
        <v>0</v>
      </c>
      <c r="AD178">
        <f t="shared" si="157"/>
        <v>0</v>
      </c>
      <c r="AE178">
        <f t="shared" si="157"/>
        <v>0</v>
      </c>
      <c r="AF178">
        <f t="shared" si="157"/>
        <v>0</v>
      </c>
      <c r="AG178">
        <f t="shared" si="157"/>
        <v>0</v>
      </c>
      <c r="AH178">
        <f t="shared" si="157"/>
        <v>0</v>
      </c>
      <c r="AI178">
        <f t="shared" si="157"/>
        <v>0</v>
      </c>
      <c r="AJ178">
        <f t="shared" si="157"/>
        <v>0</v>
      </c>
      <c r="AK178">
        <f t="shared" si="157"/>
        <v>0</v>
      </c>
      <c r="AL178">
        <f t="shared" si="157"/>
        <v>0</v>
      </c>
      <c r="AM178">
        <f t="shared" si="157"/>
        <v>0</v>
      </c>
      <c r="AN178">
        <f t="shared" si="157"/>
        <v>0</v>
      </c>
      <c r="AO178">
        <f t="shared" si="157"/>
        <v>0</v>
      </c>
      <c r="AP178">
        <f t="shared" si="157"/>
        <v>0</v>
      </c>
      <c r="AQ178">
        <f t="shared" si="157"/>
        <v>0</v>
      </c>
      <c r="AR178">
        <f t="shared" si="158"/>
        <v>0</v>
      </c>
      <c r="AS178">
        <f t="shared" si="158"/>
        <v>0</v>
      </c>
      <c r="AT178">
        <f t="shared" si="158"/>
        <v>0</v>
      </c>
      <c r="AU178">
        <f t="shared" si="158"/>
        <v>0</v>
      </c>
      <c r="AV178">
        <f t="shared" si="158"/>
        <v>0</v>
      </c>
      <c r="AW178">
        <f t="shared" si="158"/>
        <v>0</v>
      </c>
      <c r="AX178">
        <f t="shared" si="158"/>
        <v>0</v>
      </c>
      <c r="BB178" s="28">
        <f t="shared" si="126"/>
        <v>0</v>
      </c>
      <c r="BC178" s="28">
        <f t="shared" si="127"/>
        <v>0</v>
      </c>
      <c r="BD178" s="28">
        <f t="shared" si="128"/>
        <v>0</v>
      </c>
      <c r="BE178" s="28">
        <f t="shared" si="129"/>
        <v>0</v>
      </c>
      <c r="BF178" s="28">
        <f t="shared" si="130"/>
        <v>0</v>
      </c>
      <c r="BG178" s="28">
        <f t="shared" si="131"/>
        <v>0</v>
      </c>
      <c r="BH178" s="28">
        <f t="shared" si="132"/>
        <v>0</v>
      </c>
      <c r="BI178" s="28">
        <f t="shared" si="133"/>
        <v>0</v>
      </c>
      <c r="BJ178" s="28">
        <f t="shared" si="134"/>
        <v>0</v>
      </c>
      <c r="BK178" s="28">
        <f t="shared" si="135"/>
        <v>0</v>
      </c>
      <c r="BL178" s="28">
        <f t="shared" si="116"/>
        <v>0</v>
      </c>
      <c r="BM178" s="28">
        <f t="shared" si="117"/>
        <v>0</v>
      </c>
      <c r="BN178">
        <f t="shared" si="146"/>
        <v>0</v>
      </c>
      <c r="BO178">
        <f t="shared" si="146"/>
        <v>0</v>
      </c>
      <c r="BP178">
        <f t="shared" si="146"/>
        <v>0</v>
      </c>
      <c r="BQ178">
        <f t="shared" si="147"/>
        <v>0</v>
      </c>
      <c r="BR178">
        <f t="shared" si="148"/>
        <v>0</v>
      </c>
      <c r="BS178">
        <f t="shared" si="149"/>
        <v>0</v>
      </c>
      <c r="BT178">
        <f t="shared" si="150"/>
        <v>0</v>
      </c>
      <c r="BU178">
        <f t="shared" si="151"/>
        <v>0</v>
      </c>
      <c r="BV178">
        <f t="shared" si="118"/>
        <v>0</v>
      </c>
      <c r="BW178">
        <f t="shared" si="119"/>
        <v>0</v>
      </c>
      <c r="BX178">
        <f t="shared" si="152"/>
        <v>0</v>
      </c>
      <c r="BY178">
        <f t="shared" si="153"/>
        <v>0</v>
      </c>
      <c r="BZ178">
        <f t="shared" si="120"/>
        <v>0</v>
      </c>
      <c r="CA178">
        <f t="shared" si="121"/>
        <v>0</v>
      </c>
      <c r="CB178">
        <f t="shared" si="122"/>
        <v>0</v>
      </c>
      <c r="CC178">
        <f t="shared" si="123"/>
        <v>0</v>
      </c>
      <c r="CD178">
        <f t="shared" si="124"/>
        <v>0</v>
      </c>
      <c r="CE178">
        <f t="shared" si="125"/>
        <v>0</v>
      </c>
    </row>
    <row r="179" spans="1:83" x14ac:dyDescent="0.35">
      <c r="A179">
        <f>Database!A179</f>
        <v>0</v>
      </c>
      <c r="B179" s="20">
        <f>Database!E179</f>
        <v>0</v>
      </c>
      <c r="C179">
        <f>IF(Database!G179="cansl",0,Database!K179)</f>
        <v>0</v>
      </c>
      <c r="D179">
        <f>Database!D179-Database!C179</f>
        <v>0</v>
      </c>
      <c r="F179">
        <f>Database!L179</f>
        <v>0</v>
      </c>
      <c r="G179">
        <f>Database!F179</f>
        <v>0</v>
      </c>
      <c r="K179">
        <f t="shared" si="144"/>
        <v>0</v>
      </c>
      <c r="L179">
        <f t="shared" si="145"/>
        <v>0</v>
      </c>
      <c r="M179">
        <f t="shared" si="155"/>
        <v>0</v>
      </c>
      <c r="N179">
        <f t="shared" si="155"/>
        <v>0</v>
      </c>
      <c r="O179">
        <f t="shared" si="155"/>
        <v>0</v>
      </c>
      <c r="P179">
        <f t="shared" si="155"/>
        <v>0</v>
      </c>
      <c r="Q179">
        <f t="shared" si="155"/>
        <v>0</v>
      </c>
      <c r="R179">
        <f t="shared" si="155"/>
        <v>0</v>
      </c>
      <c r="S179">
        <f t="shared" si="155"/>
        <v>0</v>
      </c>
      <c r="T179">
        <f t="shared" si="155"/>
        <v>0</v>
      </c>
      <c r="U179">
        <f t="shared" si="155"/>
        <v>0</v>
      </c>
      <c r="V179">
        <f t="shared" si="155"/>
        <v>0</v>
      </c>
      <c r="W179">
        <f t="shared" si="155"/>
        <v>0</v>
      </c>
      <c r="X179">
        <f t="shared" si="155"/>
        <v>0</v>
      </c>
      <c r="Y179">
        <f t="shared" si="155"/>
        <v>0</v>
      </c>
      <c r="Z179">
        <f t="shared" si="155"/>
        <v>0</v>
      </c>
      <c r="AA179">
        <f t="shared" si="155"/>
        <v>0</v>
      </c>
      <c r="AB179">
        <f t="shared" si="155"/>
        <v>0</v>
      </c>
      <c r="AC179">
        <f t="shared" si="157"/>
        <v>0</v>
      </c>
      <c r="AD179">
        <f t="shared" si="157"/>
        <v>0</v>
      </c>
      <c r="AE179">
        <f t="shared" si="157"/>
        <v>0</v>
      </c>
      <c r="AF179">
        <f t="shared" si="157"/>
        <v>0</v>
      </c>
      <c r="AG179">
        <f t="shared" si="157"/>
        <v>0</v>
      </c>
      <c r="AH179">
        <f t="shared" si="157"/>
        <v>0</v>
      </c>
      <c r="AI179">
        <f t="shared" si="157"/>
        <v>0</v>
      </c>
      <c r="AJ179">
        <f t="shared" si="157"/>
        <v>0</v>
      </c>
      <c r="AK179">
        <f t="shared" si="157"/>
        <v>0</v>
      </c>
      <c r="AL179">
        <f t="shared" si="157"/>
        <v>0</v>
      </c>
      <c r="AM179">
        <f t="shared" si="157"/>
        <v>0</v>
      </c>
      <c r="AN179">
        <f t="shared" si="157"/>
        <v>0</v>
      </c>
      <c r="AO179">
        <f t="shared" si="157"/>
        <v>0</v>
      </c>
      <c r="AP179">
        <f t="shared" si="157"/>
        <v>0</v>
      </c>
      <c r="AQ179">
        <f t="shared" si="157"/>
        <v>0</v>
      </c>
      <c r="AR179">
        <f t="shared" si="158"/>
        <v>0</v>
      </c>
      <c r="AS179">
        <f t="shared" si="158"/>
        <v>0</v>
      </c>
      <c r="AT179">
        <f t="shared" si="158"/>
        <v>0</v>
      </c>
      <c r="AU179">
        <f t="shared" si="158"/>
        <v>0</v>
      </c>
      <c r="AV179">
        <f t="shared" si="158"/>
        <v>0</v>
      </c>
      <c r="AW179">
        <f t="shared" si="158"/>
        <v>0</v>
      </c>
      <c r="AX179">
        <f t="shared" si="158"/>
        <v>0</v>
      </c>
      <c r="BB179" s="28">
        <f t="shared" si="126"/>
        <v>0</v>
      </c>
      <c r="BC179" s="28">
        <f t="shared" si="127"/>
        <v>0</v>
      </c>
      <c r="BD179" s="28">
        <f t="shared" si="128"/>
        <v>0</v>
      </c>
      <c r="BE179" s="28">
        <f t="shared" si="129"/>
        <v>0</v>
      </c>
      <c r="BF179" s="28">
        <f t="shared" si="130"/>
        <v>0</v>
      </c>
      <c r="BG179" s="28">
        <f t="shared" si="131"/>
        <v>0</v>
      </c>
      <c r="BH179" s="28">
        <f t="shared" si="132"/>
        <v>0</v>
      </c>
      <c r="BI179" s="28">
        <f t="shared" si="133"/>
        <v>0</v>
      </c>
      <c r="BJ179" s="28">
        <f t="shared" si="134"/>
        <v>0</v>
      </c>
      <c r="BK179" s="28">
        <f t="shared" si="135"/>
        <v>0</v>
      </c>
      <c r="BL179" s="28">
        <f t="shared" si="116"/>
        <v>0</v>
      </c>
      <c r="BM179" s="28">
        <f t="shared" si="117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7"/>
        <v>0</v>
      </c>
      <c r="BR179">
        <f t="shared" si="148"/>
        <v>0</v>
      </c>
      <c r="BS179">
        <f t="shared" si="149"/>
        <v>0</v>
      </c>
      <c r="BT179">
        <f t="shared" si="150"/>
        <v>0</v>
      </c>
      <c r="BU179">
        <f t="shared" si="151"/>
        <v>0</v>
      </c>
      <c r="BV179">
        <f t="shared" si="118"/>
        <v>0</v>
      </c>
      <c r="BW179">
        <f t="shared" si="119"/>
        <v>0</v>
      </c>
      <c r="BX179">
        <f t="shared" si="152"/>
        <v>0</v>
      </c>
      <c r="BY179">
        <f t="shared" si="153"/>
        <v>0</v>
      </c>
      <c r="BZ179">
        <f t="shared" si="120"/>
        <v>0</v>
      </c>
      <c r="CA179">
        <f t="shared" si="121"/>
        <v>0</v>
      </c>
      <c r="CB179">
        <f t="shared" si="122"/>
        <v>0</v>
      </c>
      <c r="CC179">
        <f t="shared" si="123"/>
        <v>0</v>
      </c>
      <c r="CD179">
        <f t="shared" si="124"/>
        <v>0</v>
      </c>
      <c r="CE179">
        <f t="shared" si="125"/>
        <v>0</v>
      </c>
    </row>
    <row r="180" spans="1:83" x14ac:dyDescent="0.35">
      <c r="A180">
        <f>Database!A180</f>
        <v>0</v>
      </c>
      <c r="B180" s="20">
        <f>Database!E180</f>
        <v>0</v>
      </c>
      <c r="C180">
        <f>IF(Database!G180="cansl",0,Database!K180)</f>
        <v>0</v>
      </c>
      <c r="D180">
        <f>Database!D180-Database!C180</f>
        <v>0</v>
      </c>
      <c r="F180">
        <f>Database!L180</f>
        <v>0</v>
      </c>
      <c r="G180">
        <f>Database!F180</f>
        <v>0</v>
      </c>
      <c r="K180">
        <f t="shared" si="144"/>
        <v>0</v>
      </c>
      <c r="L180">
        <f t="shared" si="145"/>
        <v>0</v>
      </c>
      <c r="M180">
        <f t="shared" si="155"/>
        <v>0</v>
      </c>
      <c r="N180">
        <f t="shared" si="155"/>
        <v>0</v>
      </c>
      <c r="O180">
        <f t="shared" si="155"/>
        <v>0</v>
      </c>
      <c r="P180">
        <f t="shared" si="155"/>
        <v>0</v>
      </c>
      <c r="Q180">
        <f t="shared" si="155"/>
        <v>0</v>
      </c>
      <c r="R180">
        <f t="shared" si="155"/>
        <v>0</v>
      </c>
      <c r="S180">
        <f t="shared" si="155"/>
        <v>0</v>
      </c>
      <c r="T180">
        <f t="shared" si="155"/>
        <v>0</v>
      </c>
      <c r="U180">
        <f t="shared" si="155"/>
        <v>0</v>
      </c>
      <c r="V180">
        <f t="shared" si="155"/>
        <v>0</v>
      </c>
      <c r="W180">
        <f t="shared" si="155"/>
        <v>0</v>
      </c>
      <c r="X180">
        <f t="shared" si="155"/>
        <v>0</v>
      </c>
      <c r="Y180">
        <f t="shared" si="155"/>
        <v>0</v>
      </c>
      <c r="Z180">
        <f t="shared" si="155"/>
        <v>0</v>
      </c>
      <c r="AA180">
        <f t="shared" si="155"/>
        <v>0</v>
      </c>
      <c r="AB180">
        <f t="shared" si="155"/>
        <v>0</v>
      </c>
      <c r="AC180">
        <f t="shared" si="157"/>
        <v>0</v>
      </c>
      <c r="AD180">
        <f t="shared" si="157"/>
        <v>0</v>
      </c>
      <c r="AE180">
        <f t="shared" si="157"/>
        <v>0</v>
      </c>
      <c r="AF180">
        <f t="shared" si="157"/>
        <v>0</v>
      </c>
      <c r="AG180">
        <f t="shared" si="157"/>
        <v>0</v>
      </c>
      <c r="AH180">
        <f t="shared" si="157"/>
        <v>0</v>
      </c>
      <c r="AI180">
        <f t="shared" si="157"/>
        <v>0</v>
      </c>
      <c r="AJ180">
        <f t="shared" si="157"/>
        <v>0</v>
      </c>
      <c r="AK180">
        <f t="shared" si="157"/>
        <v>0</v>
      </c>
      <c r="AL180">
        <f t="shared" si="157"/>
        <v>0</v>
      </c>
      <c r="AM180">
        <f t="shared" si="157"/>
        <v>0</v>
      </c>
      <c r="AN180">
        <f t="shared" si="157"/>
        <v>0</v>
      </c>
      <c r="AO180">
        <f t="shared" si="157"/>
        <v>0</v>
      </c>
      <c r="AP180">
        <f t="shared" si="157"/>
        <v>0</v>
      </c>
      <c r="AQ180">
        <f t="shared" si="157"/>
        <v>0</v>
      </c>
      <c r="AR180">
        <f t="shared" si="158"/>
        <v>0</v>
      </c>
      <c r="AS180">
        <f t="shared" si="158"/>
        <v>0</v>
      </c>
      <c r="AT180">
        <f t="shared" si="158"/>
        <v>0</v>
      </c>
      <c r="AU180">
        <f t="shared" si="158"/>
        <v>0</v>
      </c>
      <c r="AV180">
        <f t="shared" si="158"/>
        <v>0</v>
      </c>
      <c r="AW180">
        <f t="shared" si="158"/>
        <v>0</v>
      </c>
      <c r="AX180">
        <f t="shared" si="158"/>
        <v>0</v>
      </c>
      <c r="BB180" s="28">
        <f t="shared" si="126"/>
        <v>0</v>
      </c>
      <c r="BC180" s="28">
        <f t="shared" si="127"/>
        <v>0</v>
      </c>
      <c r="BD180" s="28">
        <f t="shared" si="128"/>
        <v>0</v>
      </c>
      <c r="BE180" s="28">
        <f t="shared" si="129"/>
        <v>0</v>
      </c>
      <c r="BF180" s="28">
        <f t="shared" si="130"/>
        <v>0</v>
      </c>
      <c r="BG180" s="28">
        <f t="shared" si="131"/>
        <v>0</v>
      </c>
      <c r="BH180" s="28">
        <f t="shared" si="132"/>
        <v>0</v>
      </c>
      <c r="BI180" s="28">
        <f t="shared" si="133"/>
        <v>0</v>
      </c>
      <c r="BJ180" s="28">
        <f t="shared" si="134"/>
        <v>0</v>
      </c>
      <c r="BK180" s="28">
        <f t="shared" si="135"/>
        <v>0</v>
      </c>
      <c r="BL180" s="28">
        <f t="shared" si="116"/>
        <v>0</v>
      </c>
      <c r="BM180" s="28">
        <f t="shared" si="117"/>
        <v>0</v>
      </c>
      <c r="BN180">
        <f t="shared" si="146"/>
        <v>0</v>
      </c>
      <c r="BO180">
        <f t="shared" si="146"/>
        <v>0</v>
      </c>
      <c r="BP180">
        <f t="shared" si="146"/>
        <v>0</v>
      </c>
      <c r="BQ180">
        <f t="shared" si="147"/>
        <v>0</v>
      </c>
      <c r="BR180">
        <f t="shared" si="148"/>
        <v>0</v>
      </c>
      <c r="BS180">
        <f t="shared" si="149"/>
        <v>0</v>
      </c>
      <c r="BT180">
        <f t="shared" si="150"/>
        <v>0</v>
      </c>
      <c r="BU180">
        <f t="shared" si="151"/>
        <v>0</v>
      </c>
      <c r="BV180">
        <f t="shared" si="118"/>
        <v>0</v>
      </c>
      <c r="BW180">
        <f t="shared" si="119"/>
        <v>0</v>
      </c>
      <c r="BX180">
        <f t="shared" si="152"/>
        <v>0</v>
      </c>
      <c r="BY180">
        <f t="shared" si="153"/>
        <v>0</v>
      </c>
      <c r="BZ180">
        <f t="shared" si="120"/>
        <v>0</v>
      </c>
      <c r="CA180">
        <f t="shared" si="121"/>
        <v>0</v>
      </c>
      <c r="CB180">
        <f t="shared" si="122"/>
        <v>0</v>
      </c>
      <c r="CC180">
        <f t="shared" si="123"/>
        <v>0</v>
      </c>
      <c r="CD180">
        <f t="shared" si="124"/>
        <v>0</v>
      </c>
      <c r="CE180">
        <f t="shared" si="125"/>
        <v>0</v>
      </c>
    </row>
    <row r="181" spans="1:83" x14ac:dyDescent="0.35">
      <c r="A181">
        <f>Database!A181</f>
        <v>0</v>
      </c>
      <c r="B181" s="20">
        <f>Database!E181</f>
        <v>0</v>
      </c>
      <c r="C181">
        <f>IF(Database!G181="cansl",0,Database!K181)</f>
        <v>0</v>
      </c>
      <c r="D181">
        <f>Database!D181-Database!C181</f>
        <v>0</v>
      </c>
      <c r="F181">
        <f>Database!L181</f>
        <v>0</v>
      </c>
      <c r="G181">
        <f>Database!F181</f>
        <v>0</v>
      </c>
      <c r="K181">
        <f t="shared" si="144"/>
        <v>0</v>
      </c>
      <c r="L181">
        <f t="shared" si="145"/>
        <v>0</v>
      </c>
      <c r="M181">
        <f t="shared" si="155"/>
        <v>0</v>
      </c>
      <c r="N181">
        <f t="shared" si="155"/>
        <v>0</v>
      </c>
      <c r="O181">
        <f t="shared" si="155"/>
        <v>0</v>
      </c>
      <c r="P181">
        <f t="shared" si="155"/>
        <v>0</v>
      </c>
      <c r="Q181">
        <f t="shared" si="155"/>
        <v>0</v>
      </c>
      <c r="R181">
        <f t="shared" si="155"/>
        <v>0</v>
      </c>
      <c r="S181">
        <f t="shared" si="155"/>
        <v>0</v>
      </c>
      <c r="T181">
        <f t="shared" si="155"/>
        <v>0</v>
      </c>
      <c r="U181">
        <f t="shared" si="155"/>
        <v>0</v>
      </c>
      <c r="V181">
        <f t="shared" si="155"/>
        <v>0</v>
      </c>
      <c r="W181">
        <f t="shared" si="155"/>
        <v>0</v>
      </c>
      <c r="X181">
        <f t="shared" si="155"/>
        <v>0</v>
      </c>
      <c r="Y181">
        <f t="shared" si="155"/>
        <v>0</v>
      </c>
      <c r="Z181">
        <f t="shared" si="155"/>
        <v>0</v>
      </c>
      <c r="AA181">
        <f t="shared" si="155"/>
        <v>0</v>
      </c>
      <c r="AB181">
        <f t="shared" si="155"/>
        <v>0</v>
      </c>
      <c r="AC181">
        <f t="shared" si="157"/>
        <v>0</v>
      </c>
      <c r="AD181">
        <f t="shared" si="157"/>
        <v>0</v>
      </c>
      <c r="AE181">
        <f t="shared" si="157"/>
        <v>0</v>
      </c>
      <c r="AF181">
        <f t="shared" si="157"/>
        <v>0</v>
      </c>
      <c r="AG181">
        <f t="shared" si="157"/>
        <v>0</v>
      </c>
      <c r="AH181">
        <f t="shared" si="157"/>
        <v>0</v>
      </c>
      <c r="AI181">
        <f t="shared" si="157"/>
        <v>0</v>
      </c>
      <c r="AJ181">
        <f t="shared" si="157"/>
        <v>0</v>
      </c>
      <c r="AK181">
        <f t="shared" si="157"/>
        <v>0</v>
      </c>
      <c r="AL181">
        <f t="shared" si="157"/>
        <v>0</v>
      </c>
      <c r="AM181">
        <f t="shared" si="157"/>
        <v>0</v>
      </c>
      <c r="AN181">
        <f t="shared" si="157"/>
        <v>0</v>
      </c>
      <c r="AO181">
        <f t="shared" si="157"/>
        <v>0</v>
      </c>
      <c r="AP181">
        <f t="shared" si="157"/>
        <v>0</v>
      </c>
      <c r="AQ181">
        <f t="shared" si="157"/>
        <v>0</v>
      </c>
      <c r="AR181">
        <f t="shared" si="158"/>
        <v>0</v>
      </c>
      <c r="AS181">
        <f t="shared" si="158"/>
        <v>0</v>
      </c>
      <c r="AT181">
        <f t="shared" si="158"/>
        <v>0</v>
      </c>
      <c r="AU181">
        <f t="shared" si="158"/>
        <v>0</v>
      </c>
      <c r="AV181">
        <f t="shared" si="158"/>
        <v>0</v>
      </c>
      <c r="AW181">
        <f t="shared" si="158"/>
        <v>0</v>
      </c>
      <c r="AX181">
        <f t="shared" si="158"/>
        <v>0</v>
      </c>
      <c r="BB181" s="28">
        <f t="shared" si="126"/>
        <v>0</v>
      </c>
      <c r="BC181" s="28">
        <f t="shared" si="127"/>
        <v>0</v>
      </c>
      <c r="BD181" s="28">
        <f t="shared" si="128"/>
        <v>0</v>
      </c>
      <c r="BE181" s="28">
        <f t="shared" si="129"/>
        <v>0</v>
      </c>
      <c r="BF181" s="28">
        <f t="shared" si="130"/>
        <v>0</v>
      </c>
      <c r="BG181" s="28">
        <f t="shared" si="131"/>
        <v>0</v>
      </c>
      <c r="BH181" s="28">
        <f t="shared" si="132"/>
        <v>0</v>
      </c>
      <c r="BI181" s="28">
        <f t="shared" si="133"/>
        <v>0</v>
      </c>
      <c r="BJ181" s="28">
        <f t="shared" si="134"/>
        <v>0</v>
      </c>
      <c r="BK181" s="28">
        <f t="shared" si="135"/>
        <v>0</v>
      </c>
      <c r="BL181" s="28">
        <f t="shared" si="116"/>
        <v>0</v>
      </c>
      <c r="BM181" s="28">
        <f t="shared" si="117"/>
        <v>0</v>
      </c>
      <c r="BN181">
        <f t="shared" si="146"/>
        <v>0</v>
      </c>
      <c r="BO181">
        <f t="shared" si="146"/>
        <v>0</v>
      </c>
      <c r="BP181">
        <f t="shared" si="146"/>
        <v>0</v>
      </c>
      <c r="BQ181">
        <f t="shared" si="147"/>
        <v>0</v>
      </c>
      <c r="BR181">
        <f t="shared" si="148"/>
        <v>0</v>
      </c>
      <c r="BS181">
        <f t="shared" si="149"/>
        <v>0</v>
      </c>
      <c r="BT181">
        <f t="shared" si="150"/>
        <v>0</v>
      </c>
      <c r="BU181">
        <f t="shared" si="151"/>
        <v>0</v>
      </c>
      <c r="BV181">
        <f t="shared" si="118"/>
        <v>0</v>
      </c>
      <c r="BW181">
        <f t="shared" si="119"/>
        <v>0</v>
      </c>
      <c r="BX181">
        <f t="shared" si="152"/>
        <v>0</v>
      </c>
      <c r="BY181">
        <f t="shared" si="153"/>
        <v>0</v>
      </c>
      <c r="BZ181">
        <f t="shared" si="120"/>
        <v>0</v>
      </c>
      <c r="CA181">
        <f t="shared" si="121"/>
        <v>0</v>
      </c>
      <c r="CB181">
        <f t="shared" si="122"/>
        <v>0</v>
      </c>
      <c r="CC181">
        <f t="shared" si="123"/>
        <v>0</v>
      </c>
      <c r="CD181">
        <f t="shared" si="124"/>
        <v>0</v>
      </c>
      <c r="CE181">
        <f t="shared" si="125"/>
        <v>0</v>
      </c>
    </row>
    <row r="182" spans="1:83" x14ac:dyDescent="0.35">
      <c r="A182">
        <f>Database!A182</f>
        <v>0</v>
      </c>
      <c r="B182" s="20">
        <f>Database!E182</f>
        <v>0</v>
      </c>
      <c r="C182">
        <f>IF(Database!G182="cansl",0,Database!K182)</f>
        <v>0</v>
      </c>
      <c r="D182">
        <f>Database!D182-Database!C182</f>
        <v>0</v>
      </c>
      <c r="F182">
        <f>Database!L182</f>
        <v>0</v>
      </c>
      <c r="G182">
        <f>Database!F182</f>
        <v>0</v>
      </c>
      <c r="K182">
        <f t="shared" si="144"/>
        <v>0</v>
      </c>
      <c r="L182">
        <f t="shared" si="145"/>
        <v>0</v>
      </c>
      <c r="M182">
        <f t="shared" si="155"/>
        <v>0</v>
      </c>
      <c r="N182">
        <f t="shared" si="155"/>
        <v>0</v>
      </c>
      <c r="O182">
        <f t="shared" si="155"/>
        <v>0</v>
      </c>
      <c r="P182">
        <f t="shared" si="155"/>
        <v>0</v>
      </c>
      <c r="Q182">
        <f t="shared" si="155"/>
        <v>0</v>
      </c>
      <c r="R182">
        <f t="shared" si="155"/>
        <v>0</v>
      </c>
      <c r="S182">
        <f t="shared" si="155"/>
        <v>0</v>
      </c>
      <c r="T182">
        <f t="shared" si="155"/>
        <v>0</v>
      </c>
      <c r="U182">
        <f t="shared" si="155"/>
        <v>0</v>
      </c>
      <c r="V182">
        <f t="shared" si="155"/>
        <v>0</v>
      </c>
      <c r="W182">
        <f t="shared" si="155"/>
        <v>0</v>
      </c>
      <c r="X182">
        <f t="shared" si="155"/>
        <v>0</v>
      </c>
      <c r="Y182">
        <f t="shared" si="155"/>
        <v>0</v>
      </c>
      <c r="Z182">
        <f t="shared" si="155"/>
        <v>0</v>
      </c>
      <c r="AA182">
        <f t="shared" si="155"/>
        <v>0</v>
      </c>
      <c r="AB182">
        <f t="shared" ref="AB182" si="159">IF($B182&lt;AB$1,$C182*$D182,0)</f>
        <v>0</v>
      </c>
      <c r="AC182">
        <f t="shared" si="157"/>
        <v>0</v>
      </c>
      <c r="AD182">
        <f t="shared" si="157"/>
        <v>0</v>
      </c>
      <c r="AE182">
        <f t="shared" si="157"/>
        <v>0</v>
      </c>
      <c r="AF182">
        <f t="shared" si="157"/>
        <v>0</v>
      </c>
      <c r="AG182">
        <f t="shared" si="157"/>
        <v>0</v>
      </c>
      <c r="AH182">
        <f t="shared" si="157"/>
        <v>0</v>
      </c>
      <c r="AI182">
        <f t="shared" si="157"/>
        <v>0</v>
      </c>
      <c r="AJ182">
        <f t="shared" si="157"/>
        <v>0</v>
      </c>
      <c r="AK182">
        <f t="shared" si="157"/>
        <v>0</v>
      </c>
      <c r="AL182">
        <f t="shared" si="157"/>
        <v>0</v>
      </c>
      <c r="AM182">
        <f t="shared" si="157"/>
        <v>0</v>
      </c>
      <c r="AN182">
        <f t="shared" si="157"/>
        <v>0</v>
      </c>
      <c r="AO182">
        <f t="shared" si="157"/>
        <v>0</v>
      </c>
      <c r="AP182">
        <f t="shared" si="157"/>
        <v>0</v>
      </c>
      <c r="AQ182">
        <f t="shared" si="157"/>
        <v>0</v>
      </c>
      <c r="AR182">
        <f t="shared" si="158"/>
        <v>0</v>
      </c>
      <c r="AS182">
        <f t="shared" si="158"/>
        <v>0</v>
      </c>
      <c r="AT182">
        <f t="shared" si="158"/>
        <v>0</v>
      </c>
      <c r="AU182">
        <f t="shared" si="158"/>
        <v>0</v>
      </c>
      <c r="AV182">
        <f t="shared" si="158"/>
        <v>0</v>
      </c>
      <c r="AW182">
        <f t="shared" si="158"/>
        <v>0</v>
      </c>
      <c r="AX182">
        <f t="shared" si="158"/>
        <v>0</v>
      </c>
      <c r="BB182" s="28">
        <f t="shared" si="126"/>
        <v>0</v>
      </c>
      <c r="BC182" s="28">
        <f t="shared" si="127"/>
        <v>0</v>
      </c>
      <c r="BD182" s="28">
        <f t="shared" si="128"/>
        <v>0</v>
      </c>
      <c r="BE182" s="28">
        <f t="shared" si="129"/>
        <v>0</v>
      </c>
      <c r="BF182" s="28">
        <f t="shared" si="130"/>
        <v>0</v>
      </c>
      <c r="BG182" s="28">
        <f t="shared" si="131"/>
        <v>0</v>
      </c>
      <c r="BH182" s="28">
        <f t="shared" si="132"/>
        <v>0</v>
      </c>
      <c r="BI182" s="28">
        <f t="shared" si="133"/>
        <v>0</v>
      </c>
      <c r="BJ182" s="28">
        <f t="shared" si="134"/>
        <v>0</v>
      </c>
      <c r="BK182" s="28">
        <f t="shared" si="135"/>
        <v>0</v>
      </c>
      <c r="BL182" s="28">
        <f t="shared" si="116"/>
        <v>0</v>
      </c>
      <c r="BM182" s="28">
        <f t="shared" si="117"/>
        <v>0</v>
      </c>
      <c r="BN182">
        <f t="shared" ref="BN182:BP195" si="160">IF(AND($D182&gt;0,$G182=BN$1),$F182,0)</f>
        <v>0</v>
      </c>
      <c r="BO182">
        <f t="shared" si="160"/>
        <v>0</v>
      </c>
      <c r="BP182">
        <f t="shared" si="160"/>
        <v>0</v>
      </c>
      <c r="BQ182">
        <f t="shared" si="147"/>
        <v>0</v>
      </c>
      <c r="BR182">
        <f t="shared" si="148"/>
        <v>0</v>
      </c>
      <c r="BS182">
        <f t="shared" si="149"/>
        <v>0</v>
      </c>
      <c r="BT182">
        <f t="shared" si="150"/>
        <v>0</v>
      </c>
      <c r="BU182">
        <f t="shared" si="151"/>
        <v>0</v>
      </c>
      <c r="BV182">
        <f t="shared" si="118"/>
        <v>0</v>
      </c>
      <c r="BW182">
        <f t="shared" si="119"/>
        <v>0</v>
      </c>
      <c r="BX182">
        <f t="shared" si="152"/>
        <v>0</v>
      </c>
      <c r="BY182">
        <f t="shared" si="153"/>
        <v>0</v>
      </c>
      <c r="BZ182">
        <f t="shared" si="120"/>
        <v>0</v>
      </c>
      <c r="CA182">
        <f t="shared" si="121"/>
        <v>0</v>
      </c>
      <c r="CB182">
        <f t="shared" si="122"/>
        <v>0</v>
      </c>
      <c r="CC182">
        <f t="shared" si="123"/>
        <v>0</v>
      </c>
      <c r="CD182">
        <f t="shared" si="124"/>
        <v>0</v>
      </c>
      <c r="CE182">
        <f t="shared" si="125"/>
        <v>0</v>
      </c>
    </row>
    <row r="183" spans="1:83" x14ac:dyDescent="0.35">
      <c r="A183">
        <f>Database!A183</f>
        <v>0</v>
      </c>
      <c r="B183" s="20">
        <f>Database!E183</f>
        <v>0</v>
      </c>
      <c r="C183">
        <f>IF(Database!G183="cansl",0,Database!K183)</f>
        <v>0</v>
      </c>
      <c r="D183">
        <f>Database!D183-Database!C183</f>
        <v>0</v>
      </c>
      <c r="F183">
        <f>Database!L183</f>
        <v>0</v>
      </c>
      <c r="G183">
        <f>Database!F183</f>
        <v>0</v>
      </c>
      <c r="K183">
        <f t="shared" si="144"/>
        <v>0</v>
      </c>
      <c r="L183">
        <f t="shared" si="145"/>
        <v>0</v>
      </c>
      <c r="M183">
        <f t="shared" ref="M183:AB195" si="161">IF($B183&lt;M$1,$C183*$D183,0)</f>
        <v>0</v>
      </c>
      <c r="N183">
        <f t="shared" si="161"/>
        <v>0</v>
      </c>
      <c r="O183">
        <f t="shared" si="161"/>
        <v>0</v>
      </c>
      <c r="P183">
        <f t="shared" si="161"/>
        <v>0</v>
      </c>
      <c r="Q183">
        <f t="shared" si="161"/>
        <v>0</v>
      </c>
      <c r="R183">
        <f t="shared" si="161"/>
        <v>0</v>
      </c>
      <c r="S183">
        <f t="shared" si="161"/>
        <v>0</v>
      </c>
      <c r="T183">
        <f t="shared" si="161"/>
        <v>0</v>
      </c>
      <c r="U183">
        <f t="shared" si="161"/>
        <v>0</v>
      </c>
      <c r="V183">
        <f t="shared" si="161"/>
        <v>0</v>
      </c>
      <c r="W183">
        <f t="shared" si="161"/>
        <v>0</v>
      </c>
      <c r="X183">
        <f t="shared" si="161"/>
        <v>0</v>
      </c>
      <c r="Y183">
        <f t="shared" si="161"/>
        <v>0</v>
      </c>
      <c r="Z183">
        <f t="shared" si="161"/>
        <v>0</v>
      </c>
      <c r="AA183">
        <f t="shared" si="161"/>
        <v>0</v>
      </c>
      <c r="AB183">
        <f t="shared" si="161"/>
        <v>0</v>
      </c>
      <c r="AC183">
        <f t="shared" si="157"/>
        <v>0</v>
      </c>
      <c r="AD183">
        <f t="shared" si="157"/>
        <v>0</v>
      </c>
      <c r="AE183">
        <f t="shared" si="157"/>
        <v>0</v>
      </c>
      <c r="AF183">
        <f t="shared" si="157"/>
        <v>0</v>
      </c>
      <c r="AG183">
        <f t="shared" si="157"/>
        <v>0</v>
      </c>
      <c r="AH183">
        <f t="shared" si="157"/>
        <v>0</v>
      </c>
      <c r="AI183">
        <f t="shared" si="157"/>
        <v>0</v>
      </c>
      <c r="AJ183">
        <f t="shared" si="157"/>
        <v>0</v>
      </c>
      <c r="AK183">
        <f t="shared" si="157"/>
        <v>0</v>
      </c>
      <c r="AL183">
        <f t="shared" si="157"/>
        <v>0</v>
      </c>
      <c r="AM183">
        <f t="shared" si="157"/>
        <v>0</v>
      </c>
      <c r="AN183">
        <f t="shared" si="157"/>
        <v>0</v>
      </c>
      <c r="AO183">
        <f t="shared" si="157"/>
        <v>0</v>
      </c>
      <c r="AP183">
        <f t="shared" si="157"/>
        <v>0</v>
      </c>
      <c r="AQ183">
        <f t="shared" si="157"/>
        <v>0</v>
      </c>
      <c r="AR183">
        <f t="shared" si="158"/>
        <v>0</v>
      </c>
      <c r="AS183">
        <f t="shared" si="158"/>
        <v>0</v>
      </c>
      <c r="AT183">
        <f t="shared" si="158"/>
        <v>0</v>
      </c>
      <c r="AU183">
        <f t="shared" si="158"/>
        <v>0</v>
      </c>
      <c r="AV183">
        <f t="shared" si="158"/>
        <v>0</v>
      </c>
      <c r="AW183">
        <f t="shared" si="158"/>
        <v>0</v>
      </c>
      <c r="AX183">
        <f t="shared" si="158"/>
        <v>0</v>
      </c>
      <c r="BB183" s="28">
        <f t="shared" si="126"/>
        <v>0</v>
      </c>
      <c r="BC183" s="28">
        <f t="shared" si="127"/>
        <v>0</v>
      </c>
      <c r="BD183" s="28">
        <f t="shared" si="128"/>
        <v>0</v>
      </c>
      <c r="BE183" s="28">
        <f t="shared" si="129"/>
        <v>0</v>
      </c>
      <c r="BF183" s="28">
        <f t="shared" si="130"/>
        <v>0</v>
      </c>
      <c r="BG183" s="28">
        <f t="shared" si="131"/>
        <v>0</v>
      </c>
      <c r="BH183" s="28">
        <f t="shared" si="132"/>
        <v>0</v>
      </c>
      <c r="BI183" s="28">
        <f t="shared" si="133"/>
        <v>0</v>
      </c>
      <c r="BJ183" s="28">
        <f t="shared" si="134"/>
        <v>0</v>
      </c>
      <c r="BK183" s="28">
        <f t="shared" si="135"/>
        <v>0</v>
      </c>
      <c r="BL183" s="28">
        <f t="shared" si="116"/>
        <v>0</v>
      </c>
      <c r="BM183" s="28">
        <f t="shared" si="117"/>
        <v>0</v>
      </c>
      <c r="BN183">
        <f t="shared" si="160"/>
        <v>0</v>
      </c>
      <c r="BO183">
        <f t="shared" si="160"/>
        <v>0</v>
      </c>
      <c r="BP183">
        <f t="shared" si="160"/>
        <v>0</v>
      </c>
      <c r="BQ183">
        <f t="shared" si="147"/>
        <v>0</v>
      </c>
      <c r="BR183">
        <f t="shared" si="148"/>
        <v>0</v>
      </c>
      <c r="BS183">
        <f t="shared" si="149"/>
        <v>0</v>
      </c>
      <c r="BT183">
        <f t="shared" si="150"/>
        <v>0</v>
      </c>
      <c r="BU183">
        <f t="shared" si="151"/>
        <v>0</v>
      </c>
      <c r="BV183">
        <f t="shared" si="118"/>
        <v>0</v>
      </c>
      <c r="BW183">
        <f t="shared" si="119"/>
        <v>0</v>
      </c>
      <c r="BX183">
        <f t="shared" si="152"/>
        <v>0</v>
      </c>
      <c r="BY183">
        <f t="shared" si="153"/>
        <v>0</v>
      </c>
      <c r="BZ183">
        <f t="shared" si="120"/>
        <v>0</v>
      </c>
      <c r="CA183">
        <f t="shared" si="121"/>
        <v>0</v>
      </c>
      <c r="CB183">
        <f t="shared" si="122"/>
        <v>0</v>
      </c>
      <c r="CC183">
        <f t="shared" si="123"/>
        <v>0</v>
      </c>
      <c r="CD183">
        <f t="shared" si="124"/>
        <v>0</v>
      </c>
      <c r="CE183">
        <f t="shared" si="125"/>
        <v>0</v>
      </c>
    </row>
    <row r="184" spans="1:83" x14ac:dyDescent="0.35">
      <c r="A184">
        <f>Database!A184</f>
        <v>0</v>
      </c>
      <c r="B184" s="20">
        <f>Database!E184</f>
        <v>0</v>
      </c>
      <c r="C184">
        <f>IF(Database!G184="cansl",0,Database!K184)</f>
        <v>0</v>
      </c>
      <c r="D184">
        <f>Database!D184-Database!C184</f>
        <v>0</v>
      </c>
      <c r="F184">
        <f>Database!L184</f>
        <v>0</v>
      </c>
      <c r="G184">
        <f>Database!F184</f>
        <v>0</v>
      </c>
      <c r="K184">
        <f t="shared" si="144"/>
        <v>0</v>
      </c>
      <c r="L184">
        <f t="shared" si="145"/>
        <v>0</v>
      </c>
      <c r="M184">
        <f t="shared" si="161"/>
        <v>0</v>
      </c>
      <c r="N184">
        <f t="shared" si="161"/>
        <v>0</v>
      </c>
      <c r="O184">
        <f t="shared" si="161"/>
        <v>0</v>
      </c>
      <c r="P184">
        <f t="shared" si="161"/>
        <v>0</v>
      </c>
      <c r="Q184">
        <f t="shared" si="161"/>
        <v>0</v>
      </c>
      <c r="R184">
        <f t="shared" si="161"/>
        <v>0</v>
      </c>
      <c r="S184">
        <f t="shared" si="161"/>
        <v>0</v>
      </c>
      <c r="T184">
        <f t="shared" si="161"/>
        <v>0</v>
      </c>
      <c r="U184">
        <f t="shared" si="161"/>
        <v>0</v>
      </c>
      <c r="V184">
        <f t="shared" si="161"/>
        <v>0</v>
      </c>
      <c r="W184">
        <f t="shared" si="161"/>
        <v>0</v>
      </c>
      <c r="X184">
        <f t="shared" si="161"/>
        <v>0</v>
      </c>
      <c r="Y184">
        <f t="shared" si="161"/>
        <v>0</v>
      </c>
      <c r="Z184">
        <f t="shared" si="161"/>
        <v>0</v>
      </c>
      <c r="AA184">
        <f t="shared" si="161"/>
        <v>0</v>
      </c>
      <c r="AB184">
        <f t="shared" si="161"/>
        <v>0</v>
      </c>
      <c r="AC184">
        <f t="shared" ref="AC184:AR195" si="162">IF($B184&lt;AC$1,$C184*$D184,0)</f>
        <v>0</v>
      </c>
      <c r="AD184">
        <f t="shared" si="162"/>
        <v>0</v>
      </c>
      <c r="AE184">
        <f t="shared" si="162"/>
        <v>0</v>
      </c>
      <c r="AF184">
        <f t="shared" si="162"/>
        <v>0</v>
      </c>
      <c r="AG184">
        <f t="shared" si="162"/>
        <v>0</v>
      </c>
      <c r="AH184">
        <f t="shared" si="162"/>
        <v>0</v>
      </c>
      <c r="AI184">
        <f t="shared" si="162"/>
        <v>0</v>
      </c>
      <c r="AJ184">
        <f t="shared" si="162"/>
        <v>0</v>
      </c>
      <c r="AK184">
        <f t="shared" si="162"/>
        <v>0</v>
      </c>
      <c r="AL184">
        <f t="shared" si="162"/>
        <v>0</v>
      </c>
      <c r="AM184">
        <f t="shared" si="162"/>
        <v>0</v>
      </c>
      <c r="AN184">
        <f t="shared" si="162"/>
        <v>0</v>
      </c>
      <c r="AO184">
        <f t="shared" si="162"/>
        <v>0</v>
      </c>
      <c r="AP184">
        <f t="shared" si="162"/>
        <v>0</v>
      </c>
      <c r="AQ184">
        <f t="shared" si="162"/>
        <v>0</v>
      </c>
      <c r="AR184">
        <f t="shared" si="158"/>
        <v>0</v>
      </c>
      <c r="AS184">
        <f t="shared" si="158"/>
        <v>0</v>
      </c>
      <c r="AT184">
        <f t="shared" si="158"/>
        <v>0</v>
      </c>
      <c r="AU184">
        <f t="shared" si="158"/>
        <v>0</v>
      </c>
      <c r="AV184">
        <f t="shared" si="158"/>
        <v>0</v>
      </c>
      <c r="AW184">
        <f t="shared" si="158"/>
        <v>0</v>
      </c>
      <c r="AX184">
        <f t="shared" si="158"/>
        <v>0</v>
      </c>
      <c r="BB184" s="28">
        <f t="shared" si="126"/>
        <v>0</v>
      </c>
      <c r="BC184" s="28">
        <f t="shared" si="127"/>
        <v>0</v>
      </c>
      <c r="BD184" s="28">
        <f t="shared" si="128"/>
        <v>0</v>
      </c>
      <c r="BE184" s="28">
        <f t="shared" si="129"/>
        <v>0</v>
      </c>
      <c r="BF184" s="28">
        <f t="shared" si="130"/>
        <v>0</v>
      </c>
      <c r="BG184" s="28">
        <f t="shared" si="131"/>
        <v>0</v>
      </c>
      <c r="BH184" s="28">
        <f t="shared" si="132"/>
        <v>0</v>
      </c>
      <c r="BI184" s="28">
        <f t="shared" si="133"/>
        <v>0</v>
      </c>
      <c r="BJ184" s="28">
        <f t="shared" si="134"/>
        <v>0</v>
      </c>
      <c r="BK184" s="28">
        <f t="shared" si="135"/>
        <v>0</v>
      </c>
      <c r="BL184" s="28">
        <f t="shared" si="116"/>
        <v>0</v>
      </c>
      <c r="BM184" s="28">
        <f t="shared" si="117"/>
        <v>0</v>
      </c>
      <c r="BN184">
        <f t="shared" si="160"/>
        <v>0</v>
      </c>
      <c r="BO184">
        <f t="shared" si="160"/>
        <v>0</v>
      </c>
      <c r="BP184">
        <f t="shared" si="160"/>
        <v>0</v>
      </c>
      <c r="BQ184">
        <f t="shared" si="147"/>
        <v>0</v>
      </c>
      <c r="BR184">
        <f t="shared" si="148"/>
        <v>0</v>
      </c>
      <c r="BS184">
        <f t="shared" si="149"/>
        <v>0</v>
      </c>
      <c r="BT184">
        <f t="shared" si="150"/>
        <v>0</v>
      </c>
      <c r="BU184">
        <f t="shared" si="151"/>
        <v>0</v>
      </c>
      <c r="BV184">
        <f t="shared" si="118"/>
        <v>0</v>
      </c>
      <c r="BW184">
        <f t="shared" si="119"/>
        <v>0</v>
      </c>
      <c r="BX184">
        <f t="shared" si="152"/>
        <v>0</v>
      </c>
      <c r="BY184">
        <f t="shared" si="153"/>
        <v>0</v>
      </c>
      <c r="BZ184">
        <f t="shared" si="120"/>
        <v>0</v>
      </c>
      <c r="CA184">
        <f t="shared" si="121"/>
        <v>0</v>
      </c>
      <c r="CB184">
        <f t="shared" si="122"/>
        <v>0</v>
      </c>
      <c r="CC184">
        <f t="shared" si="123"/>
        <v>0</v>
      </c>
      <c r="CD184">
        <f t="shared" si="124"/>
        <v>0</v>
      </c>
      <c r="CE184">
        <f t="shared" si="125"/>
        <v>0</v>
      </c>
    </row>
    <row r="185" spans="1:83" x14ac:dyDescent="0.35">
      <c r="A185">
        <f>Database!A185</f>
        <v>0</v>
      </c>
      <c r="B185" s="20">
        <f>Database!E185</f>
        <v>0</v>
      </c>
      <c r="C185">
        <f>IF(Database!G185="cansl",0,Database!K185)</f>
        <v>0</v>
      </c>
      <c r="D185">
        <f>Database!D185-Database!C185</f>
        <v>0</v>
      </c>
      <c r="F185">
        <f>Database!L185</f>
        <v>0</v>
      </c>
      <c r="G185">
        <f>Database!F185</f>
        <v>0</v>
      </c>
      <c r="K185">
        <f t="shared" si="144"/>
        <v>0</v>
      </c>
      <c r="L185">
        <f t="shared" si="145"/>
        <v>0</v>
      </c>
      <c r="M185">
        <f t="shared" si="161"/>
        <v>0</v>
      </c>
      <c r="N185">
        <f t="shared" si="161"/>
        <v>0</v>
      </c>
      <c r="O185">
        <f t="shared" si="161"/>
        <v>0</v>
      </c>
      <c r="P185">
        <f t="shared" si="161"/>
        <v>0</v>
      </c>
      <c r="Q185">
        <f t="shared" si="161"/>
        <v>0</v>
      </c>
      <c r="R185">
        <f t="shared" si="161"/>
        <v>0</v>
      </c>
      <c r="S185">
        <f t="shared" si="161"/>
        <v>0</v>
      </c>
      <c r="T185">
        <f t="shared" si="161"/>
        <v>0</v>
      </c>
      <c r="U185">
        <f t="shared" si="161"/>
        <v>0</v>
      </c>
      <c r="V185">
        <f t="shared" si="161"/>
        <v>0</v>
      </c>
      <c r="W185">
        <f t="shared" si="161"/>
        <v>0</v>
      </c>
      <c r="X185">
        <f t="shared" si="161"/>
        <v>0</v>
      </c>
      <c r="Y185">
        <f t="shared" si="161"/>
        <v>0</v>
      </c>
      <c r="Z185">
        <f t="shared" si="161"/>
        <v>0</v>
      </c>
      <c r="AA185">
        <f t="shared" si="161"/>
        <v>0</v>
      </c>
      <c r="AB185">
        <f t="shared" si="161"/>
        <v>0</v>
      </c>
      <c r="AC185">
        <f t="shared" si="162"/>
        <v>0</v>
      </c>
      <c r="AD185">
        <f t="shared" si="162"/>
        <v>0</v>
      </c>
      <c r="AE185">
        <f t="shared" si="162"/>
        <v>0</v>
      </c>
      <c r="AF185">
        <f t="shared" si="162"/>
        <v>0</v>
      </c>
      <c r="AG185">
        <f t="shared" si="162"/>
        <v>0</v>
      </c>
      <c r="AH185">
        <f t="shared" si="162"/>
        <v>0</v>
      </c>
      <c r="AI185">
        <f t="shared" si="162"/>
        <v>0</v>
      </c>
      <c r="AJ185">
        <f t="shared" si="162"/>
        <v>0</v>
      </c>
      <c r="AK185">
        <f t="shared" si="162"/>
        <v>0</v>
      </c>
      <c r="AL185">
        <f t="shared" si="162"/>
        <v>0</v>
      </c>
      <c r="AM185">
        <f t="shared" si="162"/>
        <v>0</v>
      </c>
      <c r="AN185">
        <f t="shared" si="162"/>
        <v>0</v>
      </c>
      <c r="AO185">
        <f t="shared" si="162"/>
        <v>0</v>
      </c>
      <c r="AP185">
        <f t="shared" si="162"/>
        <v>0</v>
      </c>
      <c r="AQ185">
        <f t="shared" si="162"/>
        <v>0</v>
      </c>
      <c r="AR185">
        <f t="shared" si="158"/>
        <v>0</v>
      </c>
      <c r="AS185">
        <f t="shared" si="158"/>
        <v>0</v>
      </c>
      <c r="AT185">
        <f t="shared" si="158"/>
        <v>0</v>
      </c>
      <c r="AU185">
        <f t="shared" si="158"/>
        <v>0</v>
      </c>
      <c r="AV185">
        <f t="shared" si="158"/>
        <v>0</v>
      </c>
      <c r="AW185">
        <f t="shared" si="158"/>
        <v>0</v>
      </c>
      <c r="AX185">
        <f t="shared" si="158"/>
        <v>0</v>
      </c>
      <c r="BB185" s="28">
        <f t="shared" si="126"/>
        <v>0</v>
      </c>
      <c r="BC185" s="28">
        <f t="shared" si="127"/>
        <v>0</v>
      </c>
      <c r="BD185" s="28">
        <f t="shared" si="128"/>
        <v>0</v>
      </c>
      <c r="BE185" s="28">
        <f t="shared" si="129"/>
        <v>0</v>
      </c>
      <c r="BF185" s="28">
        <f t="shared" si="130"/>
        <v>0</v>
      </c>
      <c r="BG185" s="28">
        <f t="shared" si="131"/>
        <v>0</v>
      </c>
      <c r="BH185" s="28">
        <f t="shared" si="132"/>
        <v>0</v>
      </c>
      <c r="BI185" s="28">
        <f t="shared" si="133"/>
        <v>0</v>
      </c>
      <c r="BJ185" s="28">
        <f t="shared" si="134"/>
        <v>0</v>
      </c>
      <c r="BK185" s="28">
        <f t="shared" si="135"/>
        <v>0</v>
      </c>
      <c r="BL185" s="28">
        <f t="shared" si="116"/>
        <v>0</v>
      </c>
      <c r="BM185" s="28">
        <f t="shared" si="117"/>
        <v>0</v>
      </c>
      <c r="BN185">
        <f t="shared" si="160"/>
        <v>0</v>
      </c>
      <c r="BO185">
        <f t="shared" si="160"/>
        <v>0</v>
      </c>
      <c r="BP185">
        <f t="shared" si="160"/>
        <v>0</v>
      </c>
      <c r="BQ185">
        <f t="shared" si="147"/>
        <v>0</v>
      </c>
      <c r="BR185">
        <f t="shared" si="148"/>
        <v>0</v>
      </c>
      <c r="BS185">
        <f t="shared" si="149"/>
        <v>0</v>
      </c>
      <c r="BT185">
        <f t="shared" si="150"/>
        <v>0</v>
      </c>
      <c r="BU185">
        <f t="shared" si="151"/>
        <v>0</v>
      </c>
      <c r="BV185">
        <f t="shared" si="118"/>
        <v>0</v>
      </c>
      <c r="BW185">
        <f t="shared" si="119"/>
        <v>0</v>
      </c>
      <c r="BX185">
        <f t="shared" si="152"/>
        <v>0</v>
      </c>
      <c r="BY185">
        <f t="shared" si="153"/>
        <v>0</v>
      </c>
      <c r="BZ185">
        <f t="shared" si="120"/>
        <v>0</v>
      </c>
      <c r="CA185">
        <f t="shared" si="121"/>
        <v>0</v>
      </c>
      <c r="CB185">
        <f t="shared" si="122"/>
        <v>0</v>
      </c>
      <c r="CC185">
        <f t="shared" si="123"/>
        <v>0</v>
      </c>
      <c r="CD185">
        <f t="shared" si="124"/>
        <v>0</v>
      </c>
      <c r="CE185">
        <f t="shared" si="125"/>
        <v>0</v>
      </c>
    </row>
    <row r="186" spans="1:83" x14ac:dyDescent="0.35">
      <c r="A186">
        <f>Database!A186</f>
        <v>0</v>
      </c>
      <c r="B186" s="20">
        <f>Database!E186</f>
        <v>0</v>
      </c>
      <c r="C186">
        <f>IF(Database!G186="cansl",0,Database!K186)</f>
        <v>0</v>
      </c>
      <c r="D186">
        <f>Database!D186-Database!C186</f>
        <v>0</v>
      </c>
      <c r="F186">
        <f>Database!L186</f>
        <v>0</v>
      </c>
      <c r="G186">
        <f>Database!F186</f>
        <v>0</v>
      </c>
      <c r="K186">
        <f t="shared" si="144"/>
        <v>0</v>
      </c>
      <c r="L186">
        <f t="shared" si="145"/>
        <v>0</v>
      </c>
      <c r="M186">
        <f t="shared" si="161"/>
        <v>0</v>
      </c>
      <c r="N186">
        <f t="shared" si="161"/>
        <v>0</v>
      </c>
      <c r="O186">
        <f t="shared" si="161"/>
        <v>0</v>
      </c>
      <c r="P186">
        <f t="shared" si="161"/>
        <v>0</v>
      </c>
      <c r="Q186">
        <f t="shared" si="161"/>
        <v>0</v>
      </c>
      <c r="R186">
        <f t="shared" si="161"/>
        <v>0</v>
      </c>
      <c r="S186">
        <f t="shared" si="161"/>
        <v>0</v>
      </c>
      <c r="T186">
        <f t="shared" si="161"/>
        <v>0</v>
      </c>
      <c r="U186">
        <f t="shared" si="161"/>
        <v>0</v>
      </c>
      <c r="V186">
        <f t="shared" si="161"/>
        <v>0</v>
      </c>
      <c r="W186">
        <f t="shared" si="161"/>
        <v>0</v>
      </c>
      <c r="X186">
        <f t="shared" si="161"/>
        <v>0</v>
      </c>
      <c r="Y186">
        <f t="shared" si="161"/>
        <v>0</v>
      </c>
      <c r="Z186">
        <f t="shared" si="161"/>
        <v>0</v>
      </c>
      <c r="AA186">
        <f t="shared" si="161"/>
        <v>0</v>
      </c>
      <c r="AB186">
        <f t="shared" si="161"/>
        <v>0</v>
      </c>
      <c r="AC186">
        <f t="shared" si="162"/>
        <v>0</v>
      </c>
      <c r="AD186">
        <f t="shared" si="162"/>
        <v>0</v>
      </c>
      <c r="AE186">
        <f t="shared" si="162"/>
        <v>0</v>
      </c>
      <c r="AF186">
        <f t="shared" si="162"/>
        <v>0</v>
      </c>
      <c r="AG186">
        <f t="shared" si="162"/>
        <v>0</v>
      </c>
      <c r="AH186">
        <f t="shared" si="162"/>
        <v>0</v>
      </c>
      <c r="AI186">
        <f t="shared" si="162"/>
        <v>0</v>
      </c>
      <c r="AJ186">
        <f t="shared" si="162"/>
        <v>0</v>
      </c>
      <c r="AK186">
        <f t="shared" si="162"/>
        <v>0</v>
      </c>
      <c r="AL186">
        <f t="shared" si="162"/>
        <v>0</v>
      </c>
      <c r="AM186">
        <f t="shared" si="162"/>
        <v>0</v>
      </c>
      <c r="AN186">
        <f t="shared" si="162"/>
        <v>0</v>
      </c>
      <c r="AO186">
        <f t="shared" si="162"/>
        <v>0</v>
      </c>
      <c r="AP186">
        <f t="shared" si="162"/>
        <v>0</v>
      </c>
      <c r="AQ186">
        <f t="shared" si="162"/>
        <v>0</v>
      </c>
      <c r="AR186">
        <f t="shared" si="162"/>
        <v>0</v>
      </c>
      <c r="AS186">
        <f t="shared" ref="AM186:AX195" si="163">IF($B186&lt;AS$1,$C186*$D186,0)</f>
        <v>0</v>
      </c>
      <c r="AT186">
        <f t="shared" si="163"/>
        <v>0</v>
      </c>
      <c r="AU186">
        <f t="shared" si="163"/>
        <v>0</v>
      </c>
      <c r="AV186">
        <f t="shared" si="163"/>
        <v>0</v>
      </c>
      <c r="AW186">
        <f t="shared" si="163"/>
        <v>0</v>
      </c>
      <c r="AX186">
        <f t="shared" si="163"/>
        <v>0</v>
      </c>
      <c r="BB186" s="28">
        <f t="shared" si="126"/>
        <v>0</v>
      </c>
      <c r="BC186" s="28">
        <f t="shared" si="127"/>
        <v>0</v>
      </c>
      <c r="BD186" s="28">
        <f t="shared" si="128"/>
        <v>0</v>
      </c>
      <c r="BE186" s="28">
        <f t="shared" si="129"/>
        <v>0</v>
      </c>
      <c r="BF186" s="28">
        <f t="shared" si="130"/>
        <v>0</v>
      </c>
      <c r="BG186" s="28">
        <f t="shared" si="131"/>
        <v>0</v>
      </c>
      <c r="BH186" s="28">
        <f t="shared" si="132"/>
        <v>0</v>
      </c>
      <c r="BI186" s="28">
        <f t="shared" si="133"/>
        <v>0</v>
      </c>
      <c r="BJ186" s="28">
        <f t="shared" si="134"/>
        <v>0</v>
      </c>
      <c r="BK186" s="28">
        <f t="shared" si="135"/>
        <v>0</v>
      </c>
      <c r="BL186" s="28">
        <f t="shared" si="116"/>
        <v>0</v>
      </c>
      <c r="BM186" s="28">
        <f t="shared" si="117"/>
        <v>0</v>
      </c>
      <c r="BN186">
        <f t="shared" si="160"/>
        <v>0</v>
      </c>
      <c r="BO186">
        <f t="shared" si="160"/>
        <v>0</v>
      </c>
      <c r="BP186">
        <f t="shared" si="160"/>
        <v>0</v>
      </c>
      <c r="BQ186">
        <f t="shared" si="147"/>
        <v>0</v>
      </c>
      <c r="BR186">
        <f t="shared" si="148"/>
        <v>0</v>
      </c>
      <c r="BS186">
        <f t="shared" si="149"/>
        <v>0</v>
      </c>
      <c r="BT186">
        <f t="shared" si="150"/>
        <v>0</v>
      </c>
      <c r="BU186">
        <f t="shared" si="151"/>
        <v>0</v>
      </c>
      <c r="BV186">
        <f t="shared" si="118"/>
        <v>0</v>
      </c>
      <c r="BW186">
        <f t="shared" si="119"/>
        <v>0</v>
      </c>
      <c r="BX186">
        <f t="shared" si="152"/>
        <v>0</v>
      </c>
      <c r="BY186">
        <f t="shared" si="153"/>
        <v>0</v>
      </c>
      <c r="BZ186">
        <f t="shared" si="120"/>
        <v>0</v>
      </c>
      <c r="CA186">
        <f t="shared" si="121"/>
        <v>0</v>
      </c>
      <c r="CB186">
        <f t="shared" si="122"/>
        <v>0</v>
      </c>
      <c r="CC186">
        <f t="shared" si="123"/>
        <v>0</v>
      </c>
      <c r="CD186">
        <f t="shared" si="124"/>
        <v>0</v>
      </c>
      <c r="CE186">
        <f t="shared" si="125"/>
        <v>0</v>
      </c>
    </row>
    <row r="187" spans="1:83" x14ac:dyDescent="0.35">
      <c r="A187">
        <f>Database!A187</f>
        <v>0</v>
      </c>
      <c r="B187" s="20">
        <f>Database!E187</f>
        <v>0</v>
      </c>
      <c r="C187">
        <f>IF(Database!G187="cansl",0,Database!K187)</f>
        <v>0</v>
      </c>
      <c r="D187">
        <f>Database!D187-Database!C187</f>
        <v>0</v>
      </c>
      <c r="F187">
        <f>Database!L187</f>
        <v>0</v>
      </c>
      <c r="G187">
        <f>Database!F187</f>
        <v>0</v>
      </c>
      <c r="K187">
        <f t="shared" si="144"/>
        <v>0</v>
      </c>
      <c r="L187">
        <f t="shared" si="145"/>
        <v>0</v>
      </c>
      <c r="M187">
        <f t="shared" si="161"/>
        <v>0</v>
      </c>
      <c r="N187">
        <f t="shared" si="161"/>
        <v>0</v>
      </c>
      <c r="O187">
        <f t="shared" si="161"/>
        <v>0</v>
      </c>
      <c r="P187">
        <f t="shared" si="161"/>
        <v>0</v>
      </c>
      <c r="Q187">
        <f t="shared" si="161"/>
        <v>0</v>
      </c>
      <c r="R187">
        <f t="shared" si="161"/>
        <v>0</v>
      </c>
      <c r="S187">
        <f t="shared" si="161"/>
        <v>0</v>
      </c>
      <c r="T187">
        <f t="shared" si="161"/>
        <v>0</v>
      </c>
      <c r="U187">
        <f t="shared" si="161"/>
        <v>0</v>
      </c>
      <c r="V187">
        <f t="shared" si="161"/>
        <v>0</v>
      </c>
      <c r="W187">
        <f t="shared" si="161"/>
        <v>0</v>
      </c>
      <c r="X187">
        <f t="shared" si="161"/>
        <v>0</v>
      </c>
      <c r="Y187">
        <f t="shared" si="161"/>
        <v>0</v>
      </c>
      <c r="Z187">
        <f t="shared" si="161"/>
        <v>0</v>
      </c>
      <c r="AA187">
        <f t="shared" si="161"/>
        <v>0</v>
      </c>
      <c r="AB187">
        <f t="shared" si="161"/>
        <v>0</v>
      </c>
      <c r="AC187">
        <f t="shared" si="162"/>
        <v>0</v>
      </c>
      <c r="AD187">
        <f t="shared" si="162"/>
        <v>0</v>
      </c>
      <c r="AE187">
        <f t="shared" si="162"/>
        <v>0</v>
      </c>
      <c r="AF187">
        <f t="shared" si="162"/>
        <v>0</v>
      </c>
      <c r="AG187">
        <f t="shared" si="162"/>
        <v>0</v>
      </c>
      <c r="AH187">
        <f t="shared" si="162"/>
        <v>0</v>
      </c>
      <c r="AI187">
        <f t="shared" si="162"/>
        <v>0</v>
      </c>
      <c r="AJ187">
        <f t="shared" si="162"/>
        <v>0</v>
      </c>
      <c r="AK187">
        <f t="shared" si="162"/>
        <v>0</v>
      </c>
      <c r="AL187">
        <f t="shared" si="162"/>
        <v>0</v>
      </c>
      <c r="AM187">
        <f t="shared" si="162"/>
        <v>0</v>
      </c>
      <c r="AN187">
        <f t="shared" si="162"/>
        <v>0</v>
      </c>
      <c r="AO187">
        <f t="shared" si="162"/>
        <v>0</v>
      </c>
      <c r="AP187">
        <f t="shared" si="162"/>
        <v>0</v>
      </c>
      <c r="AQ187">
        <f t="shared" si="162"/>
        <v>0</v>
      </c>
      <c r="AR187">
        <f t="shared" si="163"/>
        <v>0</v>
      </c>
      <c r="AS187">
        <f t="shared" si="163"/>
        <v>0</v>
      </c>
      <c r="AT187">
        <f t="shared" si="163"/>
        <v>0</v>
      </c>
      <c r="AU187">
        <f t="shared" si="163"/>
        <v>0</v>
      </c>
      <c r="AV187">
        <f t="shared" si="163"/>
        <v>0</v>
      </c>
      <c r="AW187">
        <f t="shared" si="163"/>
        <v>0</v>
      </c>
      <c r="AX187">
        <f t="shared" si="163"/>
        <v>0</v>
      </c>
      <c r="BB187" s="28">
        <f t="shared" si="126"/>
        <v>0</v>
      </c>
      <c r="BC187" s="28">
        <f t="shared" si="127"/>
        <v>0</v>
      </c>
      <c r="BD187" s="28">
        <f t="shared" si="128"/>
        <v>0</v>
      </c>
      <c r="BE187" s="28">
        <f t="shared" si="129"/>
        <v>0</v>
      </c>
      <c r="BF187" s="28">
        <f t="shared" si="130"/>
        <v>0</v>
      </c>
      <c r="BG187" s="28">
        <f t="shared" si="131"/>
        <v>0</v>
      </c>
      <c r="BH187" s="28">
        <f t="shared" si="132"/>
        <v>0</v>
      </c>
      <c r="BI187" s="28">
        <f t="shared" si="133"/>
        <v>0</v>
      </c>
      <c r="BJ187" s="28">
        <f t="shared" si="134"/>
        <v>0</v>
      </c>
      <c r="BK187" s="28">
        <f t="shared" si="135"/>
        <v>0</v>
      </c>
      <c r="BL187" s="28">
        <f t="shared" si="116"/>
        <v>0</v>
      </c>
      <c r="BM187" s="28">
        <f t="shared" si="117"/>
        <v>0</v>
      </c>
      <c r="BN187">
        <f t="shared" si="160"/>
        <v>0</v>
      </c>
      <c r="BO187">
        <f t="shared" si="160"/>
        <v>0</v>
      </c>
      <c r="BP187">
        <f t="shared" si="160"/>
        <v>0</v>
      </c>
      <c r="BQ187">
        <f t="shared" si="147"/>
        <v>0</v>
      </c>
      <c r="BR187">
        <f t="shared" si="148"/>
        <v>0</v>
      </c>
      <c r="BS187">
        <f t="shared" si="149"/>
        <v>0</v>
      </c>
      <c r="BT187">
        <f t="shared" si="150"/>
        <v>0</v>
      </c>
      <c r="BU187">
        <f t="shared" si="151"/>
        <v>0</v>
      </c>
      <c r="BV187">
        <f t="shared" si="118"/>
        <v>0</v>
      </c>
      <c r="BW187">
        <f t="shared" si="119"/>
        <v>0</v>
      </c>
      <c r="BX187">
        <f t="shared" si="152"/>
        <v>0</v>
      </c>
      <c r="BY187">
        <f t="shared" si="153"/>
        <v>0</v>
      </c>
      <c r="BZ187">
        <f t="shared" si="120"/>
        <v>0</v>
      </c>
      <c r="CA187">
        <f t="shared" si="121"/>
        <v>0</v>
      </c>
      <c r="CB187">
        <f t="shared" si="122"/>
        <v>0</v>
      </c>
      <c r="CC187">
        <f t="shared" si="123"/>
        <v>0</v>
      </c>
      <c r="CD187">
        <f t="shared" si="124"/>
        <v>0</v>
      </c>
      <c r="CE187">
        <f t="shared" si="125"/>
        <v>0</v>
      </c>
    </row>
    <row r="188" spans="1:83" x14ac:dyDescent="0.35">
      <c r="A188">
        <f>Database!A188</f>
        <v>0</v>
      </c>
      <c r="B188" s="20">
        <f>Database!E188</f>
        <v>0</v>
      </c>
      <c r="C188">
        <f>IF(Database!G188="cansl",0,Database!K188)</f>
        <v>0</v>
      </c>
      <c r="D188">
        <f>Database!D188-Database!C188</f>
        <v>0</v>
      </c>
      <c r="F188">
        <f>Database!L188</f>
        <v>0</v>
      </c>
      <c r="G188">
        <f>Database!F188</f>
        <v>0</v>
      </c>
      <c r="K188">
        <f t="shared" si="144"/>
        <v>0</v>
      </c>
      <c r="L188">
        <f t="shared" si="145"/>
        <v>0</v>
      </c>
      <c r="M188">
        <f t="shared" si="161"/>
        <v>0</v>
      </c>
      <c r="N188">
        <f t="shared" si="161"/>
        <v>0</v>
      </c>
      <c r="O188">
        <f t="shared" si="161"/>
        <v>0</v>
      </c>
      <c r="P188">
        <f t="shared" si="161"/>
        <v>0</v>
      </c>
      <c r="Q188">
        <f t="shared" si="161"/>
        <v>0</v>
      </c>
      <c r="R188">
        <f t="shared" si="161"/>
        <v>0</v>
      </c>
      <c r="S188">
        <f t="shared" si="161"/>
        <v>0</v>
      </c>
      <c r="T188">
        <f t="shared" si="161"/>
        <v>0</v>
      </c>
      <c r="U188">
        <f t="shared" si="161"/>
        <v>0</v>
      </c>
      <c r="V188">
        <f t="shared" si="161"/>
        <v>0</v>
      </c>
      <c r="W188">
        <f t="shared" si="161"/>
        <v>0</v>
      </c>
      <c r="X188">
        <f t="shared" si="161"/>
        <v>0</v>
      </c>
      <c r="Y188">
        <f t="shared" si="161"/>
        <v>0</v>
      </c>
      <c r="Z188">
        <f t="shared" si="161"/>
        <v>0</v>
      </c>
      <c r="AA188">
        <f t="shared" si="161"/>
        <v>0</v>
      </c>
      <c r="AB188">
        <f t="shared" si="161"/>
        <v>0</v>
      </c>
      <c r="AC188">
        <f t="shared" si="162"/>
        <v>0</v>
      </c>
      <c r="AD188">
        <f t="shared" si="162"/>
        <v>0</v>
      </c>
      <c r="AE188">
        <f t="shared" si="162"/>
        <v>0</v>
      </c>
      <c r="AF188">
        <f t="shared" si="162"/>
        <v>0</v>
      </c>
      <c r="AG188">
        <f t="shared" si="162"/>
        <v>0</v>
      </c>
      <c r="AH188">
        <f t="shared" si="162"/>
        <v>0</v>
      </c>
      <c r="AI188">
        <f t="shared" si="162"/>
        <v>0</v>
      </c>
      <c r="AJ188">
        <f t="shared" si="162"/>
        <v>0</v>
      </c>
      <c r="AK188">
        <f t="shared" si="162"/>
        <v>0</v>
      </c>
      <c r="AL188">
        <f t="shared" si="162"/>
        <v>0</v>
      </c>
      <c r="AM188">
        <f t="shared" si="162"/>
        <v>0</v>
      </c>
      <c r="AN188">
        <f t="shared" si="162"/>
        <v>0</v>
      </c>
      <c r="AO188">
        <f t="shared" si="162"/>
        <v>0</v>
      </c>
      <c r="AP188">
        <f t="shared" si="162"/>
        <v>0</v>
      </c>
      <c r="AQ188">
        <f t="shared" si="162"/>
        <v>0</v>
      </c>
      <c r="AR188">
        <f t="shared" si="163"/>
        <v>0</v>
      </c>
      <c r="AS188">
        <f t="shared" si="163"/>
        <v>0</v>
      </c>
      <c r="AT188">
        <f t="shared" si="163"/>
        <v>0</v>
      </c>
      <c r="AU188">
        <f t="shared" si="163"/>
        <v>0</v>
      </c>
      <c r="AV188">
        <f t="shared" si="163"/>
        <v>0</v>
      </c>
      <c r="AW188">
        <f t="shared" si="163"/>
        <v>0</v>
      </c>
      <c r="AX188">
        <f t="shared" si="163"/>
        <v>0</v>
      </c>
      <c r="BB188" s="28">
        <f t="shared" si="126"/>
        <v>0</v>
      </c>
      <c r="BC188" s="28">
        <f t="shared" si="127"/>
        <v>0</v>
      </c>
      <c r="BD188" s="28">
        <f t="shared" si="128"/>
        <v>0</v>
      </c>
      <c r="BE188" s="28">
        <f t="shared" si="129"/>
        <v>0</v>
      </c>
      <c r="BF188" s="28">
        <f t="shared" si="130"/>
        <v>0</v>
      </c>
      <c r="BG188" s="28">
        <f t="shared" si="131"/>
        <v>0</v>
      </c>
      <c r="BH188" s="28">
        <f t="shared" si="132"/>
        <v>0</v>
      </c>
      <c r="BI188" s="28">
        <f t="shared" si="133"/>
        <v>0</v>
      </c>
      <c r="BJ188" s="28">
        <f t="shared" si="134"/>
        <v>0</v>
      </c>
      <c r="BK188" s="28">
        <f t="shared" si="135"/>
        <v>0</v>
      </c>
      <c r="BL188" s="28">
        <f t="shared" si="116"/>
        <v>0</v>
      </c>
      <c r="BM188" s="28">
        <f t="shared" si="117"/>
        <v>0</v>
      </c>
      <c r="BN188">
        <f t="shared" si="160"/>
        <v>0</v>
      </c>
      <c r="BO188">
        <f t="shared" si="160"/>
        <v>0</v>
      </c>
      <c r="BP188">
        <f t="shared" si="160"/>
        <v>0</v>
      </c>
      <c r="BQ188">
        <f t="shared" si="147"/>
        <v>0</v>
      </c>
      <c r="BR188">
        <f t="shared" si="148"/>
        <v>0</v>
      </c>
      <c r="BS188">
        <f t="shared" si="149"/>
        <v>0</v>
      </c>
      <c r="BT188">
        <f t="shared" si="150"/>
        <v>0</v>
      </c>
      <c r="BU188">
        <f t="shared" si="151"/>
        <v>0</v>
      </c>
      <c r="BV188">
        <f t="shared" si="118"/>
        <v>0</v>
      </c>
      <c r="BW188">
        <f t="shared" si="119"/>
        <v>0</v>
      </c>
      <c r="BX188">
        <f t="shared" si="152"/>
        <v>0</v>
      </c>
      <c r="BY188">
        <f t="shared" si="153"/>
        <v>0</v>
      </c>
      <c r="BZ188">
        <f t="shared" si="120"/>
        <v>0</v>
      </c>
      <c r="CA188">
        <f t="shared" si="121"/>
        <v>0</v>
      </c>
      <c r="CB188">
        <f t="shared" si="122"/>
        <v>0</v>
      </c>
      <c r="CC188">
        <f t="shared" si="123"/>
        <v>0</v>
      </c>
      <c r="CD188">
        <f t="shared" si="124"/>
        <v>0</v>
      </c>
      <c r="CE188">
        <f t="shared" si="125"/>
        <v>0</v>
      </c>
    </row>
    <row r="189" spans="1:83" x14ac:dyDescent="0.35">
      <c r="A189">
        <f>Database!A189</f>
        <v>0</v>
      </c>
      <c r="B189" s="20">
        <f>Database!E189</f>
        <v>0</v>
      </c>
      <c r="C189">
        <f>IF(Database!G189="cansl",0,Database!K189)</f>
        <v>0</v>
      </c>
      <c r="D189">
        <f>Database!D189-Database!C189</f>
        <v>0</v>
      </c>
      <c r="F189">
        <f>Database!L189</f>
        <v>0</v>
      </c>
      <c r="G189">
        <f>Database!F189</f>
        <v>0</v>
      </c>
      <c r="K189">
        <f t="shared" si="144"/>
        <v>0</v>
      </c>
      <c r="L189">
        <f t="shared" si="145"/>
        <v>0</v>
      </c>
      <c r="M189">
        <f t="shared" si="161"/>
        <v>0</v>
      </c>
      <c r="N189">
        <f t="shared" si="161"/>
        <v>0</v>
      </c>
      <c r="O189">
        <f t="shared" si="161"/>
        <v>0</v>
      </c>
      <c r="P189">
        <f t="shared" si="161"/>
        <v>0</v>
      </c>
      <c r="Q189">
        <f t="shared" si="161"/>
        <v>0</v>
      </c>
      <c r="R189">
        <f t="shared" si="161"/>
        <v>0</v>
      </c>
      <c r="S189">
        <f t="shared" si="161"/>
        <v>0</v>
      </c>
      <c r="T189">
        <f t="shared" si="161"/>
        <v>0</v>
      </c>
      <c r="U189">
        <f t="shared" si="161"/>
        <v>0</v>
      </c>
      <c r="V189">
        <f t="shared" si="161"/>
        <v>0</v>
      </c>
      <c r="W189">
        <f t="shared" si="161"/>
        <v>0</v>
      </c>
      <c r="X189">
        <f t="shared" si="161"/>
        <v>0</v>
      </c>
      <c r="Y189">
        <f t="shared" si="161"/>
        <v>0</v>
      </c>
      <c r="Z189">
        <f t="shared" si="161"/>
        <v>0</v>
      </c>
      <c r="AA189">
        <f t="shared" si="161"/>
        <v>0</v>
      </c>
      <c r="AB189">
        <f t="shared" si="161"/>
        <v>0</v>
      </c>
      <c r="AC189">
        <f t="shared" si="162"/>
        <v>0</v>
      </c>
      <c r="AD189">
        <f t="shared" si="162"/>
        <v>0</v>
      </c>
      <c r="AE189">
        <f t="shared" si="162"/>
        <v>0</v>
      </c>
      <c r="AF189">
        <f t="shared" si="162"/>
        <v>0</v>
      </c>
      <c r="AG189">
        <f t="shared" si="162"/>
        <v>0</v>
      </c>
      <c r="AH189">
        <f t="shared" si="162"/>
        <v>0</v>
      </c>
      <c r="AI189">
        <f t="shared" si="162"/>
        <v>0</v>
      </c>
      <c r="AJ189">
        <f t="shared" si="162"/>
        <v>0</v>
      </c>
      <c r="AK189">
        <f t="shared" si="162"/>
        <v>0</v>
      </c>
      <c r="AL189">
        <f t="shared" si="162"/>
        <v>0</v>
      </c>
      <c r="AM189">
        <f t="shared" si="162"/>
        <v>0</v>
      </c>
      <c r="AN189">
        <f t="shared" si="162"/>
        <v>0</v>
      </c>
      <c r="AO189">
        <f t="shared" si="162"/>
        <v>0</v>
      </c>
      <c r="AP189">
        <f t="shared" si="162"/>
        <v>0</v>
      </c>
      <c r="AQ189">
        <f t="shared" si="162"/>
        <v>0</v>
      </c>
      <c r="AR189">
        <f t="shared" si="163"/>
        <v>0</v>
      </c>
      <c r="AS189">
        <f t="shared" si="163"/>
        <v>0</v>
      </c>
      <c r="AT189">
        <f t="shared" si="163"/>
        <v>0</v>
      </c>
      <c r="AU189">
        <f t="shared" si="163"/>
        <v>0</v>
      </c>
      <c r="AV189">
        <f t="shared" si="163"/>
        <v>0</v>
      </c>
      <c r="AW189">
        <f t="shared" si="163"/>
        <v>0</v>
      </c>
      <c r="AX189">
        <f t="shared" si="163"/>
        <v>0</v>
      </c>
      <c r="BB189" s="28">
        <f t="shared" si="126"/>
        <v>0</v>
      </c>
      <c r="BC189" s="28">
        <f t="shared" si="127"/>
        <v>0</v>
      </c>
      <c r="BD189" s="28">
        <f t="shared" si="128"/>
        <v>0</v>
      </c>
      <c r="BE189" s="28">
        <f t="shared" si="129"/>
        <v>0</v>
      </c>
      <c r="BF189" s="28">
        <f t="shared" si="130"/>
        <v>0</v>
      </c>
      <c r="BG189" s="28">
        <f t="shared" si="131"/>
        <v>0</v>
      </c>
      <c r="BH189" s="28">
        <f t="shared" si="132"/>
        <v>0</v>
      </c>
      <c r="BI189" s="28">
        <f t="shared" si="133"/>
        <v>0</v>
      </c>
      <c r="BJ189" s="28">
        <f t="shared" si="134"/>
        <v>0</v>
      </c>
      <c r="BK189" s="28">
        <f t="shared" si="135"/>
        <v>0</v>
      </c>
      <c r="BL189" s="28">
        <f t="shared" si="116"/>
        <v>0</v>
      </c>
      <c r="BM189" s="28">
        <f t="shared" si="117"/>
        <v>0</v>
      </c>
      <c r="BN189">
        <f t="shared" si="160"/>
        <v>0</v>
      </c>
      <c r="BO189">
        <f t="shared" si="160"/>
        <v>0</v>
      </c>
      <c r="BP189">
        <f t="shared" si="160"/>
        <v>0</v>
      </c>
      <c r="BQ189">
        <f t="shared" si="147"/>
        <v>0</v>
      </c>
      <c r="BR189">
        <f t="shared" si="148"/>
        <v>0</v>
      </c>
      <c r="BS189">
        <f t="shared" si="149"/>
        <v>0</v>
      </c>
      <c r="BT189">
        <f t="shared" si="150"/>
        <v>0</v>
      </c>
      <c r="BU189">
        <f t="shared" si="151"/>
        <v>0</v>
      </c>
      <c r="BV189">
        <f t="shared" si="118"/>
        <v>0</v>
      </c>
      <c r="BW189">
        <f t="shared" si="119"/>
        <v>0</v>
      </c>
      <c r="BX189">
        <f t="shared" si="152"/>
        <v>0</v>
      </c>
      <c r="BY189">
        <f t="shared" si="153"/>
        <v>0</v>
      </c>
      <c r="BZ189">
        <f t="shared" si="120"/>
        <v>0</v>
      </c>
      <c r="CA189">
        <f t="shared" si="121"/>
        <v>0</v>
      </c>
      <c r="CB189">
        <f t="shared" si="122"/>
        <v>0</v>
      </c>
      <c r="CC189">
        <f t="shared" si="123"/>
        <v>0</v>
      </c>
      <c r="CD189">
        <f t="shared" si="124"/>
        <v>0</v>
      </c>
      <c r="CE189">
        <f t="shared" si="125"/>
        <v>0</v>
      </c>
    </row>
    <row r="190" spans="1:83" x14ac:dyDescent="0.35">
      <c r="A190">
        <f>Database!A190</f>
        <v>0</v>
      </c>
      <c r="B190" s="20">
        <f>Database!E190</f>
        <v>0</v>
      </c>
      <c r="C190">
        <f>IF(Database!G190="cansl",0,Database!K190)</f>
        <v>0</v>
      </c>
      <c r="D190">
        <f>Database!D190-Database!C190</f>
        <v>0</v>
      </c>
      <c r="F190">
        <f>Database!L190</f>
        <v>0</v>
      </c>
      <c r="G190">
        <f>Database!F190</f>
        <v>0</v>
      </c>
      <c r="K190">
        <f t="shared" si="144"/>
        <v>0</v>
      </c>
      <c r="L190">
        <f t="shared" si="145"/>
        <v>0</v>
      </c>
      <c r="M190">
        <f t="shared" si="161"/>
        <v>0</v>
      </c>
      <c r="N190">
        <f t="shared" si="161"/>
        <v>0</v>
      </c>
      <c r="O190">
        <f t="shared" si="161"/>
        <v>0</v>
      </c>
      <c r="P190">
        <f t="shared" si="161"/>
        <v>0</v>
      </c>
      <c r="Q190">
        <f t="shared" si="161"/>
        <v>0</v>
      </c>
      <c r="R190">
        <f t="shared" si="161"/>
        <v>0</v>
      </c>
      <c r="S190">
        <f t="shared" si="161"/>
        <v>0</v>
      </c>
      <c r="T190">
        <f t="shared" si="161"/>
        <v>0</v>
      </c>
      <c r="U190">
        <f t="shared" si="161"/>
        <v>0</v>
      </c>
      <c r="V190">
        <f t="shared" si="161"/>
        <v>0</v>
      </c>
      <c r="W190">
        <f t="shared" si="161"/>
        <v>0</v>
      </c>
      <c r="X190">
        <f t="shared" si="161"/>
        <v>0</v>
      </c>
      <c r="Y190">
        <f t="shared" si="161"/>
        <v>0</v>
      </c>
      <c r="Z190">
        <f t="shared" si="161"/>
        <v>0</v>
      </c>
      <c r="AA190">
        <f t="shared" si="161"/>
        <v>0</v>
      </c>
      <c r="AB190">
        <f t="shared" si="161"/>
        <v>0</v>
      </c>
      <c r="AC190">
        <f t="shared" si="162"/>
        <v>0</v>
      </c>
      <c r="AD190">
        <f t="shared" si="162"/>
        <v>0</v>
      </c>
      <c r="AE190">
        <f t="shared" si="162"/>
        <v>0</v>
      </c>
      <c r="AF190">
        <f t="shared" si="162"/>
        <v>0</v>
      </c>
      <c r="AG190">
        <f t="shared" si="162"/>
        <v>0</v>
      </c>
      <c r="AH190">
        <f t="shared" si="162"/>
        <v>0</v>
      </c>
      <c r="AI190">
        <f t="shared" si="162"/>
        <v>0</v>
      </c>
      <c r="AJ190">
        <f t="shared" si="162"/>
        <v>0</v>
      </c>
      <c r="AK190">
        <f t="shared" si="162"/>
        <v>0</v>
      </c>
      <c r="AL190">
        <f t="shared" si="162"/>
        <v>0</v>
      </c>
      <c r="AM190">
        <f t="shared" si="162"/>
        <v>0</v>
      </c>
      <c r="AN190">
        <f t="shared" si="162"/>
        <v>0</v>
      </c>
      <c r="AO190">
        <f t="shared" si="162"/>
        <v>0</v>
      </c>
      <c r="AP190">
        <f t="shared" si="162"/>
        <v>0</v>
      </c>
      <c r="AQ190">
        <f t="shared" si="162"/>
        <v>0</v>
      </c>
      <c r="AR190">
        <f t="shared" si="163"/>
        <v>0</v>
      </c>
      <c r="AS190">
        <f t="shared" si="163"/>
        <v>0</v>
      </c>
      <c r="AT190">
        <f t="shared" si="163"/>
        <v>0</v>
      </c>
      <c r="AU190">
        <f t="shared" si="163"/>
        <v>0</v>
      </c>
      <c r="AV190">
        <f t="shared" si="163"/>
        <v>0</v>
      </c>
      <c r="AW190">
        <f t="shared" si="163"/>
        <v>0</v>
      </c>
      <c r="AX190">
        <f t="shared" si="163"/>
        <v>0</v>
      </c>
      <c r="BB190" s="28">
        <f t="shared" si="126"/>
        <v>0</v>
      </c>
      <c r="BC190" s="28">
        <f t="shared" si="127"/>
        <v>0</v>
      </c>
      <c r="BD190" s="28">
        <f t="shared" si="128"/>
        <v>0</v>
      </c>
      <c r="BE190" s="28">
        <f t="shared" si="129"/>
        <v>0</v>
      </c>
      <c r="BF190" s="28">
        <f t="shared" si="130"/>
        <v>0</v>
      </c>
      <c r="BG190" s="28">
        <f t="shared" si="131"/>
        <v>0</v>
      </c>
      <c r="BH190" s="28">
        <f t="shared" si="132"/>
        <v>0</v>
      </c>
      <c r="BI190" s="28">
        <f t="shared" si="133"/>
        <v>0</v>
      </c>
      <c r="BJ190" s="28">
        <f t="shared" si="134"/>
        <v>0</v>
      </c>
      <c r="BK190" s="28">
        <f t="shared" si="135"/>
        <v>0</v>
      </c>
      <c r="BL190" s="28">
        <f t="shared" si="116"/>
        <v>0</v>
      </c>
      <c r="BM190" s="28">
        <f t="shared" si="117"/>
        <v>0</v>
      </c>
      <c r="BN190">
        <f t="shared" si="160"/>
        <v>0</v>
      </c>
      <c r="BO190">
        <f t="shared" si="160"/>
        <v>0</v>
      </c>
      <c r="BP190">
        <f t="shared" si="160"/>
        <v>0</v>
      </c>
      <c r="BQ190">
        <f t="shared" si="147"/>
        <v>0</v>
      </c>
      <c r="BR190">
        <f t="shared" si="148"/>
        <v>0</v>
      </c>
      <c r="BS190">
        <f t="shared" si="149"/>
        <v>0</v>
      </c>
      <c r="BT190">
        <f t="shared" si="150"/>
        <v>0</v>
      </c>
      <c r="BU190">
        <f t="shared" si="151"/>
        <v>0</v>
      </c>
      <c r="BV190">
        <f t="shared" si="118"/>
        <v>0</v>
      </c>
      <c r="BW190">
        <f t="shared" si="119"/>
        <v>0</v>
      </c>
      <c r="BX190">
        <f t="shared" si="152"/>
        <v>0</v>
      </c>
      <c r="BY190">
        <f t="shared" si="153"/>
        <v>0</v>
      </c>
      <c r="BZ190">
        <f t="shared" si="120"/>
        <v>0</v>
      </c>
      <c r="CA190">
        <f t="shared" si="121"/>
        <v>0</v>
      </c>
      <c r="CB190">
        <f t="shared" si="122"/>
        <v>0</v>
      </c>
      <c r="CC190">
        <f t="shared" si="123"/>
        <v>0</v>
      </c>
      <c r="CD190">
        <f t="shared" si="124"/>
        <v>0</v>
      </c>
      <c r="CE190">
        <f t="shared" si="125"/>
        <v>0</v>
      </c>
    </row>
    <row r="191" spans="1:83" x14ac:dyDescent="0.35">
      <c r="A191">
        <f>Database!A191</f>
        <v>0</v>
      </c>
      <c r="B191" s="20">
        <f>Database!E191</f>
        <v>0</v>
      </c>
      <c r="C191">
        <f>IF(Database!G191="cansl",0,Database!K191)</f>
        <v>0</v>
      </c>
      <c r="D191">
        <f>Database!D191-Database!C191</f>
        <v>0</v>
      </c>
      <c r="F191">
        <f>Database!L191</f>
        <v>0</v>
      </c>
      <c r="G191">
        <f>Database!F191</f>
        <v>0</v>
      </c>
      <c r="K191">
        <f t="shared" si="144"/>
        <v>0</v>
      </c>
      <c r="L191">
        <f t="shared" si="145"/>
        <v>0</v>
      </c>
      <c r="M191">
        <f t="shared" si="161"/>
        <v>0</v>
      </c>
      <c r="N191">
        <f t="shared" si="161"/>
        <v>0</v>
      </c>
      <c r="O191">
        <f t="shared" si="161"/>
        <v>0</v>
      </c>
      <c r="P191">
        <f t="shared" si="161"/>
        <v>0</v>
      </c>
      <c r="Q191">
        <f t="shared" si="161"/>
        <v>0</v>
      </c>
      <c r="R191">
        <f t="shared" si="161"/>
        <v>0</v>
      </c>
      <c r="S191">
        <f t="shared" si="161"/>
        <v>0</v>
      </c>
      <c r="T191">
        <f t="shared" si="161"/>
        <v>0</v>
      </c>
      <c r="U191">
        <f t="shared" si="161"/>
        <v>0</v>
      </c>
      <c r="V191">
        <f t="shared" si="161"/>
        <v>0</v>
      </c>
      <c r="W191">
        <f t="shared" si="161"/>
        <v>0</v>
      </c>
      <c r="X191">
        <f t="shared" si="161"/>
        <v>0</v>
      </c>
      <c r="Y191">
        <f t="shared" si="161"/>
        <v>0</v>
      </c>
      <c r="Z191">
        <f t="shared" si="161"/>
        <v>0</v>
      </c>
      <c r="AA191">
        <f t="shared" si="161"/>
        <v>0</v>
      </c>
      <c r="AB191">
        <f t="shared" si="161"/>
        <v>0</v>
      </c>
      <c r="AC191">
        <f t="shared" si="162"/>
        <v>0</v>
      </c>
      <c r="AD191">
        <f t="shared" si="162"/>
        <v>0</v>
      </c>
      <c r="AE191">
        <f t="shared" si="162"/>
        <v>0</v>
      </c>
      <c r="AF191">
        <f t="shared" si="162"/>
        <v>0</v>
      </c>
      <c r="AG191">
        <f t="shared" si="162"/>
        <v>0</v>
      </c>
      <c r="AH191">
        <f t="shared" si="162"/>
        <v>0</v>
      </c>
      <c r="AI191">
        <f t="shared" si="162"/>
        <v>0</v>
      </c>
      <c r="AJ191">
        <f t="shared" si="162"/>
        <v>0</v>
      </c>
      <c r="AK191">
        <f t="shared" si="162"/>
        <v>0</v>
      </c>
      <c r="AL191">
        <f t="shared" si="162"/>
        <v>0</v>
      </c>
      <c r="AM191">
        <f t="shared" si="162"/>
        <v>0</v>
      </c>
      <c r="AN191">
        <f t="shared" si="162"/>
        <v>0</v>
      </c>
      <c r="AO191">
        <f t="shared" si="162"/>
        <v>0</v>
      </c>
      <c r="AP191">
        <f t="shared" si="162"/>
        <v>0</v>
      </c>
      <c r="AQ191">
        <f t="shared" si="162"/>
        <v>0</v>
      </c>
      <c r="AR191">
        <f t="shared" si="162"/>
        <v>0</v>
      </c>
      <c r="AS191">
        <f t="shared" si="163"/>
        <v>0</v>
      </c>
      <c r="AT191">
        <f t="shared" si="163"/>
        <v>0</v>
      </c>
      <c r="AU191">
        <f t="shared" si="163"/>
        <v>0</v>
      </c>
      <c r="AV191">
        <f t="shared" si="163"/>
        <v>0</v>
      </c>
      <c r="AW191">
        <f t="shared" si="163"/>
        <v>0</v>
      </c>
      <c r="AX191">
        <f t="shared" si="163"/>
        <v>0</v>
      </c>
      <c r="BB191" s="28">
        <f t="shared" si="126"/>
        <v>0</v>
      </c>
      <c r="BC191" s="28">
        <f t="shared" si="127"/>
        <v>0</v>
      </c>
      <c r="BD191" s="28">
        <f t="shared" si="128"/>
        <v>0</v>
      </c>
      <c r="BE191" s="28">
        <f t="shared" si="129"/>
        <v>0</v>
      </c>
      <c r="BF191" s="28">
        <f t="shared" si="130"/>
        <v>0</v>
      </c>
      <c r="BG191" s="28">
        <f t="shared" si="131"/>
        <v>0</v>
      </c>
      <c r="BH191" s="28">
        <f t="shared" si="132"/>
        <v>0</v>
      </c>
      <c r="BI191" s="28">
        <f t="shared" si="133"/>
        <v>0</v>
      </c>
      <c r="BJ191" s="28">
        <f t="shared" si="134"/>
        <v>0</v>
      </c>
      <c r="BK191" s="28">
        <f t="shared" si="135"/>
        <v>0</v>
      </c>
      <c r="BL191" s="28">
        <f t="shared" si="116"/>
        <v>0</v>
      </c>
      <c r="BM191" s="28">
        <f t="shared" si="117"/>
        <v>0</v>
      </c>
      <c r="BN191">
        <f t="shared" si="160"/>
        <v>0</v>
      </c>
      <c r="BO191">
        <f t="shared" si="160"/>
        <v>0</v>
      </c>
      <c r="BP191">
        <f t="shared" si="160"/>
        <v>0</v>
      </c>
      <c r="BQ191">
        <f t="shared" si="147"/>
        <v>0</v>
      </c>
      <c r="BR191">
        <f t="shared" si="148"/>
        <v>0</v>
      </c>
      <c r="BS191">
        <f t="shared" si="149"/>
        <v>0</v>
      </c>
      <c r="BT191">
        <f t="shared" si="150"/>
        <v>0</v>
      </c>
      <c r="BU191">
        <f t="shared" si="151"/>
        <v>0</v>
      </c>
      <c r="BV191">
        <f t="shared" si="118"/>
        <v>0</v>
      </c>
      <c r="BW191">
        <f t="shared" si="119"/>
        <v>0</v>
      </c>
      <c r="BX191">
        <f t="shared" si="152"/>
        <v>0</v>
      </c>
      <c r="BY191">
        <f t="shared" si="153"/>
        <v>0</v>
      </c>
      <c r="BZ191">
        <f t="shared" si="120"/>
        <v>0</v>
      </c>
      <c r="CA191">
        <f t="shared" si="121"/>
        <v>0</v>
      </c>
      <c r="CB191">
        <f t="shared" si="122"/>
        <v>0</v>
      </c>
      <c r="CC191">
        <f t="shared" si="123"/>
        <v>0</v>
      </c>
      <c r="CD191">
        <f t="shared" si="124"/>
        <v>0</v>
      </c>
      <c r="CE191">
        <f t="shared" si="125"/>
        <v>0</v>
      </c>
    </row>
    <row r="192" spans="1:83" x14ac:dyDescent="0.35">
      <c r="A192">
        <f>Database!A192</f>
        <v>0</v>
      </c>
      <c r="B192" s="20">
        <f>Database!E192</f>
        <v>0</v>
      </c>
      <c r="C192">
        <f>IF(Database!G192="cansl",0,Database!K192)</f>
        <v>0</v>
      </c>
      <c r="D192">
        <f>Database!D192-Database!C192</f>
        <v>0</v>
      </c>
      <c r="F192">
        <f>Database!L192</f>
        <v>0</v>
      </c>
      <c r="G192">
        <f>Database!F192</f>
        <v>0</v>
      </c>
      <c r="K192">
        <f t="shared" si="144"/>
        <v>0</v>
      </c>
      <c r="L192">
        <f t="shared" si="145"/>
        <v>0</v>
      </c>
      <c r="M192">
        <f t="shared" si="161"/>
        <v>0</v>
      </c>
      <c r="N192">
        <f t="shared" si="161"/>
        <v>0</v>
      </c>
      <c r="O192">
        <f t="shared" si="161"/>
        <v>0</v>
      </c>
      <c r="P192">
        <f t="shared" si="161"/>
        <v>0</v>
      </c>
      <c r="Q192">
        <f t="shared" si="161"/>
        <v>0</v>
      </c>
      <c r="R192">
        <f t="shared" si="161"/>
        <v>0</v>
      </c>
      <c r="S192">
        <f t="shared" si="161"/>
        <v>0</v>
      </c>
      <c r="T192">
        <f t="shared" si="161"/>
        <v>0</v>
      </c>
      <c r="U192">
        <f t="shared" si="161"/>
        <v>0</v>
      </c>
      <c r="V192">
        <f t="shared" si="161"/>
        <v>0</v>
      </c>
      <c r="W192">
        <f t="shared" si="161"/>
        <v>0</v>
      </c>
      <c r="X192">
        <f t="shared" si="161"/>
        <v>0</v>
      </c>
      <c r="Y192">
        <f t="shared" si="161"/>
        <v>0</v>
      </c>
      <c r="Z192">
        <f t="shared" si="161"/>
        <v>0</v>
      </c>
      <c r="AA192">
        <f t="shared" si="161"/>
        <v>0</v>
      </c>
      <c r="AB192">
        <f t="shared" si="161"/>
        <v>0</v>
      </c>
      <c r="AC192">
        <f t="shared" si="162"/>
        <v>0</v>
      </c>
      <c r="AD192">
        <f t="shared" si="162"/>
        <v>0</v>
      </c>
      <c r="AE192">
        <f t="shared" si="162"/>
        <v>0</v>
      </c>
      <c r="AF192">
        <f t="shared" si="162"/>
        <v>0</v>
      </c>
      <c r="AG192">
        <f t="shared" si="162"/>
        <v>0</v>
      </c>
      <c r="AH192">
        <f t="shared" si="162"/>
        <v>0</v>
      </c>
      <c r="AI192">
        <f t="shared" si="162"/>
        <v>0</v>
      </c>
      <c r="AJ192">
        <f t="shared" si="162"/>
        <v>0</v>
      </c>
      <c r="AK192">
        <f t="shared" si="162"/>
        <v>0</v>
      </c>
      <c r="AL192">
        <f t="shared" si="162"/>
        <v>0</v>
      </c>
      <c r="AM192">
        <f t="shared" si="162"/>
        <v>0</v>
      </c>
      <c r="AN192">
        <f t="shared" si="162"/>
        <v>0</v>
      </c>
      <c r="AO192">
        <f t="shared" si="162"/>
        <v>0</v>
      </c>
      <c r="AP192">
        <f t="shared" si="162"/>
        <v>0</v>
      </c>
      <c r="AQ192">
        <f t="shared" si="162"/>
        <v>0</v>
      </c>
      <c r="AR192">
        <f t="shared" si="162"/>
        <v>0</v>
      </c>
      <c r="AS192">
        <f t="shared" si="163"/>
        <v>0</v>
      </c>
      <c r="AT192">
        <f t="shared" si="163"/>
        <v>0</v>
      </c>
      <c r="AU192">
        <f t="shared" si="163"/>
        <v>0</v>
      </c>
      <c r="AV192">
        <f t="shared" si="163"/>
        <v>0</v>
      </c>
      <c r="AW192">
        <f t="shared" si="163"/>
        <v>0</v>
      </c>
      <c r="AX192">
        <f t="shared" si="163"/>
        <v>0</v>
      </c>
      <c r="BB192" s="28">
        <f t="shared" si="126"/>
        <v>0</v>
      </c>
      <c r="BC192" s="28">
        <f t="shared" si="127"/>
        <v>0</v>
      </c>
      <c r="BD192" s="28">
        <f t="shared" si="128"/>
        <v>0</v>
      </c>
      <c r="BE192" s="28">
        <f t="shared" si="129"/>
        <v>0</v>
      </c>
      <c r="BF192" s="28">
        <f t="shared" si="130"/>
        <v>0</v>
      </c>
      <c r="BG192" s="28">
        <f t="shared" si="131"/>
        <v>0</v>
      </c>
      <c r="BH192" s="28">
        <f t="shared" si="132"/>
        <v>0</v>
      </c>
      <c r="BI192" s="28">
        <f t="shared" si="133"/>
        <v>0</v>
      </c>
      <c r="BJ192" s="28">
        <f t="shared" si="134"/>
        <v>0</v>
      </c>
      <c r="BK192" s="28">
        <f t="shared" si="135"/>
        <v>0</v>
      </c>
      <c r="BL192" s="28">
        <f t="shared" si="116"/>
        <v>0</v>
      </c>
      <c r="BM192" s="28">
        <f t="shared" si="117"/>
        <v>0</v>
      </c>
      <c r="BN192">
        <f t="shared" si="160"/>
        <v>0</v>
      </c>
      <c r="BO192">
        <f t="shared" si="160"/>
        <v>0</v>
      </c>
      <c r="BP192">
        <f t="shared" si="160"/>
        <v>0</v>
      </c>
      <c r="BQ192">
        <f t="shared" si="147"/>
        <v>0</v>
      </c>
      <c r="BR192">
        <f t="shared" si="148"/>
        <v>0</v>
      </c>
      <c r="BS192">
        <f t="shared" si="149"/>
        <v>0</v>
      </c>
      <c r="BT192">
        <f t="shared" si="150"/>
        <v>0</v>
      </c>
      <c r="BU192">
        <f t="shared" si="151"/>
        <v>0</v>
      </c>
      <c r="BV192">
        <f t="shared" si="118"/>
        <v>0</v>
      </c>
      <c r="BW192">
        <f t="shared" si="119"/>
        <v>0</v>
      </c>
      <c r="BX192">
        <f t="shared" si="152"/>
        <v>0</v>
      </c>
      <c r="BY192">
        <f t="shared" si="153"/>
        <v>0</v>
      </c>
      <c r="BZ192">
        <f t="shared" si="120"/>
        <v>0</v>
      </c>
      <c r="CA192">
        <f t="shared" si="121"/>
        <v>0</v>
      </c>
      <c r="CB192">
        <f t="shared" si="122"/>
        <v>0</v>
      </c>
      <c r="CC192">
        <f t="shared" si="123"/>
        <v>0</v>
      </c>
      <c r="CD192">
        <f t="shared" si="124"/>
        <v>0</v>
      </c>
      <c r="CE192">
        <f t="shared" si="125"/>
        <v>0</v>
      </c>
    </row>
    <row r="193" spans="1:83" x14ac:dyDescent="0.35">
      <c r="A193">
        <f>Database!A193</f>
        <v>0</v>
      </c>
      <c r="B193" s="20">
        <f>Database!E193</f>
        <v>0</v>
      </c>
      <c r="C193">
        <f>IF(Database!G193="cansl",0,Database!K193)</f>
        <v>0</v>
      </c>
      <c r="D193">
        <f>Database!D193-Database!C193</f>
        <v>0</v>
      </c>
      <c r="F193">
        <f>Database!L193</f>
        <v>0</v>
      </c>
      <c r="G193">
        <f>Database!F193</f>
        <v>0</v>
      </c>
      <c r="K193">
        <f t="shared" si="144"/>
        <v>0</v>
      </c>
      <c r="L193">
        <f t="shared" si="145"/>
        <v>0</v>
      </c>
      <c r="M193">
        <f t="shared" si="161"/>
        <v>0</v>
      </c>
      <c r="N193">
        <f t="shared" si="161"/>
        <v>0</v>
      </c>
      <c r="O193">
        <f t="shared" si="161"/>
        <v>0</v>
      </c>
      <c r="P193">
        <f t="shared" si="161"/>
        <v>0</v>
      </c>
      <c r="Q193">
        <f t="shared" si="161"/>
        <v>0</v>
      </c>
      <c r="R193">
        <f t="shared" si="161"/>
        <v>0</v>
      </c>
      <c r="S193">
        <f t="shared" si="161"/>
        <v>0</v>
      </c>
      <c r="T193">
        <f t="shared" si="161"/>
        <v>0</v>
      </c>
      <c r="U193">
        <f t="shared" si="161"/>
        <v>0</v>
      </c>
      <c r="V193">
        <f t="shared" si="161"/>
        <v>0</v>
      </c>
      <c r="W193">
        <f t="shared" si="161"/>
        <v>0</v>
      </c>
      <c r="X193">
        <f t="shared" si="161"/>
        <v>0</v>
      </c>
      <c r="Y193">
        <f t="shared" si="161"/>
        <v>0</v>
      </c>
      <c r="Z193">
        <f t="shared" si="161"/>
        <v>0</v>
      </c>
      <c r="AA193">
        <f t="shared" si="161"/>
        <v>0</v>
      </c>
      <c r="AB193">
        <f t="shared" si="161"/>
        <v>0</v>
      </c>
      <c r="AC193">
        <f t="shared" si="162"/>
        <v>0</v>
      </c>
      <c r="AD193">
        <f t="shared" si="162"/>
        <v>0</v>
      </c>
      <c r="AE193">
        <f t="shared" si="162"/>
        <v>0</v>
      </c>
      <c r="AF193">
        <f t="shared" si="162"/>
        <v>0</v>
      </c>
      <c r="AG193">
        <f t="shared" si="162"/>
        <v>0</v>
      </c>
      <c r="AH193">
        <f t="shared" si="162"/>
        <v>0</v>
      </c>
      <c r="AI193">
        <f t="shared" si="162"/>
        <v>0</v>
      </c>
      <c r="AJ193">
        <f t="shared" si="162"/>
        <v>0</v>
      </c>
      <c r="AK193">
        <f t="shared" si="162"/>
        <v>0</v>
      </c>
      <c r="AL193">
        <f t="shared" si="162"/>
        <v>0</v>
      </c>
      <c r="AM193">
        <f t="shared" si="163"/>
        <v>0</v>
      </c>
      <c r="AN193">
        <f t="shared" si="163"/>
        <v>0</v>
      </c>
      <c r="AO193">
        <f t="shared" si="163"/>
        <v>0</v>
      </c>
      <c r="AP193">
        <f t="shared" si="163"/>
        <v>0</v>
      </c>
      <c r="AQ193">
        <f t="shared" si="163"/>
        <v>0</v>
      </c>
      <c r="AR193">
        <f t="shared" si="163"/>
        <v>0</v>
      </c>
      <c r="AS193">
        <f t="shared" si="163"/>
        <v>0</v>
      </c>
      <c r="AT193">
        <f t="shared" si="163"/>
        <v>0</v>
      </c>
      <c r="AU193">
        <f t="shared" si="163"/>
        <v>0</v>
      </c>
      <c r="AV193">
        <f t="shared" si="163"/>
        <v>0</v>
      </c>
      <c r="AW193">
        <f t="shared" si="163"/>
        <v>0</v>
      </c>
      <c r="AX193">
        <f t="shared" si="163"/>
        <v>0</v>
      </c>
      <c r="BB193" s="28">
        <f t="shared" si="126"/>
        <v>0</v>
      </c>
      <c r="BC193" s="28">
        <f t="shared" si="127"/>
        <v>0</v>
      </c>
      <c r="BD193" s="28">
        <f t="shared" si="128"/>
        <v>0</v>
      </c>
      <c r="BE193" s="28">
        <f t="shared" si="129"/>
        <v>0</v>
      </c>
      <c r="BF193" s="28">
        <f t="shared" si="130"/>
        <v>0</v>
      </c>
      <c r="BG193" s="28">
        <f t="shared" si="131"/>
        <v>0</v>
      </c>
      <c r="BH193" s="28">
        <f t="shared" si="132"/>
        <v>0</v>
      </c>
      <c r="BI193" s="28">
        <f t="shared" si="133"/>
        <v>0</v>
      </c>
      <c r="BJ193" s="28">
        <f t="shared" si="134"/>
        <v>0</v>
      </c>
      <c r="BK193" s="28">
        <f t="shared" si="135"/>
        <v>0</v>
      </c>
      <c r="BL193" s="28">
        <f t="shared" si="116"/>
        <v>0</v>
      </c>
      <c r="BM193" s="28">
        <f t="shared" si="117"/>
        <v>0</v>
      </c>
      <c r="BN193">
        <f t="shared" si="160"/>
        <v>0</v>
      </c>
      <c r="BO193">
        <f t="shared" si="160"/>
        <v>0</v>
      </c>
      <c r="BP193">
        <f t="shared" si="160"/>
        <v>0</v>
      </c>
      <c r="BQ193">
        <f t="shared" si="147"/>
        <v>0</v>
      </c>
      <c r="BR193">
        <f t="shared" si="148"/>
        <v>0</v>
      </c>
      <c r="BS193">
        <f t="shared" si="149"/>
        <v>0</v>
      </c>
      <c r="BT193">
        <f t="shared" si="150"/>
        <v>0</v>
      </c>
      <c r="BU193">
        <f t="shared" si="151"/>
        <v>0</v>
      </c>
      <c r="BV193">
        <f t="shared" si="118"/>
        <v>0</v>
      </c>
      <c r="BW193">
        <f t="shared" si="119"/>
        <v>0</v>
      </c>
      <c r="BX193">
        <f t="shared" si="152"/>
        <v>0</v>
      </c>
      <c r="BY193">
        <f t="shared" si="153"/>
        <v>0</v>
      </c>
      <c r="BZ193">
        <f t="shared" si="120"/>
        <v>0</v>
      </c>
      <c r="CA193">
        <f t="shared" si="121"/>
        <v>0</v>
      </c>
      <c r="CB193">
        <f t="shared" si="122"/>
        <v>0</v>
      </c>
      <c r="CC193">
        <f t="shared" si="123"/>
        <v>0</v>
      </c>
      <c r="CD193">
        <f t="shared" si="124"/>
        <v>0</v>
      </c>
      <c r="CE193">
        <f t="shared" si="125"/>
        <v>0</v>
      </c>
    </row>
    <row r="194" spans="1:83" x14ac:dyDescent="0.35">
      <c r="A194">
        <f>Database!A194</f>
        <v>0</v>
      </c>
      <c r="B194" s="20">
        <f>Database!E194</f>
        <v>0</v>
      </c>
      <c r="C194">
        <f>IF(Database!G194="cansl",0,Database!K194)</f>
        <v>0</v>
      </c>
      <c r="D194">
        <f>Database!D194-Database!C194</f>
        <v>0</v>
      </c>
      <c r="F194">
        <f>Database!L194</f>
        <v>0</v>
      </c>
      <c r="G194">
        <f>Database!F194</f>
        <v>0</v>
      </c>
      <c r="K194">
        <f t="shared" si="144"/>
        <v>0</v>
      </c>
      <c r="L194">
        <f t="shared" si="145"/>
        <v>0</v>
      </c>
      <c r="M194">
        <f t="shared" si="161"/>
        <v>0</v>
      </c>
      <c r="N194">
        <f t="shared" si="161"/>
        <v>0</v>
      </c>
      <c r="O194">
        <f t="shared" si="161"/>
        <v>0</v>
      </c>
      <c r="P194">
        <f t="shared" si="161"/>
        <v>0</v>
      </c>
      <c r="Q194">
        <f t="shared" si="161"/>
        <v>0</v>
      </c>
      <c r="R194">
        <f t="shared" si="161"/>
        <v>0</v>
      </c>
      <c r="S194">
        <f t="shared" si="161"/>
        <v>0</v>
      </c>
      <c r="T194">
        <f t="shared" si="161"/>
        <v>0</v>
      </c>
      <c r="U194">
        <f t="shared" si="161"/>
        <v>0</v>
      </c>
      <c r="V194">
        <f t="shared" si="161"/>
        <v>0</v>
      </c>
      <c r="W194">
        <f t="shared" si="161"/>
        <v>0</v>
      </c>
      <c r="X194">
        <f t="shared" si="161"/>
        <v>0</v>
      </c>
      <c r="Y194">
        <f t="shared" si="161"/>
        <v>0</v>
      </c>
      <c r="Z194">
        <f t="shared" si="161"/>
        <v>0</v>
      </c>
      <c r="AA194">
        <f t="shared" si="161"/>
        <v>0</v>
      </c>
      <c r="AB194">
        <f t="shared" si="161"/>
        <v>0</v>
      </c>
      <c r="AC194">
        <f t="shared" si="162"/>
        <v>0</v>
      </c>
      <c r="AD194">
        <f t="shared" si="162"/>
        <v>0</v>
      </c>
      <c r="AE194">
        <f t="shared" si="162"/>
        <v>0</v>
      </c>
      <c r="AF194">
        <f t="shared" si="162"/>
        <v>0</v>
      </c>
      <c r="AG194">
        <f t="shared" si="162"/>
        <v>0</v>
      </c>
      <c r="AH194">
        <f t="shared" si="162"/>
        <v>0</v>
      </c>
      <c r="AI194">
        <f t="shared" si="162"/>
        <v>0</v>
      </c>
      <c r="AJ194">
        <f t="shared" si="162"/>
        <v>0</v>
      </c>
      <c r="AK194">
        <f t="shared" si="162"/>
        <v>0</v>
      </c>
      <c r="AL194">
        <f t="shared" si="162"/>
        <v>0</v>
      </c>
      <c r="AM194">
        <f t="shared" si="162"/>
        <v>0</v>
      </c>
      <c r="AN194">
        <f t="shared" si="162"/>
        <v>0</v>
      </c>
      <c r="AO194">
        <f t="shared" si="162"/>
        <v>0</v>
      </c>
      <c r="AP194">
        <f t="shared" si="162"/>
        <v>0</v>
      </c>
      <c r="AQ194">
        <f t="shared" si="162"/>
        <v>0</v>
      </c>
      <c r="AR194">
        <f t="shared" si="162"/>
        <v>0</v>
      </c>
      <c r="AS194">
        <f t="shared" si="163"/>
        <v>0</v>
      </c>
      <c r="AT194">
        <f t="shared" si="163"/>
        <v>0</v>
      </c>
      <c r="AU194">
        <f t="shared" si="163"/>
        <v>0</v>
      </c>
      <c r="AV194">
        <f t="shared" si="163"/>
        <v>0</v>
      </c>
      <c r="AW194">
        <f t="shared" si="163"/>
        <v>0</v>
      </c>
      <c r="AX194">
        <f t="shared" si="163"/>
        <v>0</v>
      </c>
      <c r="BB194" s="28">
        <f t="shared" si="126"/>
        <v>0</v>
      </c>
      <c r="BC194" s="28">
        <f t="shared" si="127"/>
        <v>0</v>
      </c>
      <c r="BD194" s="28">
        <f t="shared" si="128"/>
        <v>0</v>
      </c>
      <c r="BE194" s="28">
        <f t="shared" si="129"/>
        <v>0</v>
      </c>
      <c r="BF194" s="28">
        <f t="shared" si="130"/>
        <v>0</v>
      </c>
      <c r="BG194" s="28">
        <f t="shared" si="131"/>
        <v>0</v>
      </c>
      <c r="BH194" s="28">
        <f t="shared" si="132"/>
        <v>0</v>
      </c>
      <c r="BI194" s="28">
        <f t="shared" si="133"/>
        <v>0</v>
      </c>
      <c r="BJ194" s="28">
        <f t="shared" si="134"/>
        <v>0</v>
      </c>
      <c r="BK194" s="28">
        <f t="shared" si="135"/>
        <v>0</v>
      </c>
      <c r="BL194" s="28">
        <f t="shared" si="116"/>
        <v>0</v>
      </c>
      <c r="BM194" s="28">
        <f t="shared" si="117"/>
        <v>0</v>
      </c>
      <c r="BN194">
        <f t="shared" si="160"/>
        <v>0</v>
      </c>
      <c r="BO194">
        <f t="shared" si="160"/>
        <v>0</v>
      </c>
      <c r="BP194">
        <f t="shared" si="160"/>
        <v>0</v>
      </c>
      <c r="BQ194">
        <f t="shared" si="147"/>
        <v>0</v>
      </c>
      <c r="BR194">
        <f t="shared" si="148"/>
        <v>0</v>
      </c>
      <c r="BS194">
        <f t="shared" si="149"/>
        <v>0</v>
      </c>
      <c r="BT194">
        <f t="shared" si="150"/>
        <v>0</v>
      </c>
      <c r="BU194">
        <f t="shared" si="151"/>
        <v>0</v>
      </c>
      <c r="BV194">
        <f t="shared" si="118"/>
        <v>0</v>
      </c>
      <c r="BW194">
        <f t="shared" si="119"/>
        <v>0</v>
      </c>
      <c r="BX194">
        <f t="shared" si="152"/>
        <v>0</v>
      </c>
      <c r="BY194">
        <f t="shared" si="153"/>
        <v>0</v>
      </c>
      <c r="BZ194">
        <f t="shared" si="120"/>
        <v>0</v>
      </c>
      <c r="CA194">
        <f t="shared" si="121"/>
        <v>0</v>
      </c>
      <c r="CB194">
        <f t="shared" si="122"/>
        <v>0</v>
      </c>
      <c r="CC194">
        <f t="shared" si="123"/>
        <v>0</v>
      </c>
      <c r="CD194">
        <f t="shared" si="124"/>
        <v>0</v>
      </c>
      <c r="CE194">
        <f t="shared" si="125"/>
        <v>0</v>
      </c>
    </row>
    <row r="195" spans="1:83" x14ac:dyDescent="0.35">
      <c r="A195" s="21">
        <f>Database!A195</f>
        <v>0</v>
      </c>
      <c r="B195" s="22">
        <f>Database!E195</f>
        <v>0</v>
      </c>
      <c r="C195">
        <f>IF(Database!G195="cansl",0,Database!K195)</f>
        <v>0</v>
      </c>
      <c r="D195" s="21">
        <f>Database!D195-Database!C195</f>
        <v>0</v>
      </c>
      <c r="E195" s="21"/>
      <c r="F195" s="21">
        <f>Database!L195</f>
        <v>0</v>
      </c>
      <c r="G195" s="21">
        <f>Database!F195</f>
        <v>0</v>
      </c>
      <c r="H195" s="21"/>
      <c r="I195" s="21"/>
      <c r="J195" s="21"/>
      <c r="K195">
        <f t="shared" si="144"/>
        <v>0</v>
      </c>
      <c r="L195">
        <f t="shared" si="145"/>
        <v>0</v>
      </c>
      <c r="M195">
        <f t="shared" si="161"/>
        <v>0</v>
      </c>
      <c r="N195">
        <f t="shared" si="161"/>
        <v>0</v>
      </c>
      <c r="O195">
        <f t="shared" si="161"/>
        <v>0</v>
      </c>
      <c r="P195">
        <f t="shared" si="161"/>
        <v>0</v>
      </c>
      <c r="Q195">
        <f t="shared" si="161"/>
        <v>0</v>
      </c>
      <c r="R195">
        <f t="shared" si="161"/>
        <v>0</v>
      </c>
      <c r="S195">
        <f t="shared" si="161"/>
        <v>0</v>
      </c>
      <c r="T195">
        <f t="shared" si="161"/>
        <v>0</v>
      </c>
      <c r="U195">
        <f t="shared" si="161"/>
        <v>0</v>
      </c>
      <c r="V195">
        <f t="shared" si="161"/>
        <v>0</v>
      </c>
      <c r="W195">
        <f t="shared" si="161"/>
        <v>0</v>
      </c>
      <c r="X195">
        <f t="shared" si="161"/>
        <v>0</v>
      </c>
      <c r="Y195">
        <f t="shared" si="161"/>
        <v>0</v>
      </c>
      <c r="Z195">
        <f t="shared" si="161"/>
        <v>0</v>
      </c>
      <c r="AA195">
        <f t="shared" si="161"/>
        <v>0</v>
      </c>
      <c r="AB195">
        <f t="shared" si="161"/>
        <v>0</v>
      </c>
      <c r="AC195">
        <f t="shared" si="162"/>
        <v>0</v>
      </c>
      <c r="AD195">
        <f t="shared" si="162"/>
        <v>0</v>
      </c>
      <c r="AE195">
        <f t="shared" si="162"/>
        <v>0</v>
      </c>
      <c r="AF195">
        <f t="shared" si="162"/>
        <v>0</v>
      </c>
      <c r="AG195">
        <f t="shared" si="162"/>
        <v>0</v>
      </c>
      <c r="AH195">
        <f t="shared" si="162"/>
        <v>0</v>
      </c>
      <c r="AI195">
        <f t="shared" si="162"/>
        <v>0</v>
      </c>
      <c r="AJ195">
        <f t="shared" si="162"/>
        <v>0</v>
      </c>
      <c r="AK195">
        <f t="shared" si="162"/>
        <v>0</v>
      </c>
      <c r="AL195">
        <f t="shared" si="162"/>
        <v>0</v>
      </c>
      <c r="AM195">
        <f t="shared" si="162"/>
        <v>0</v>
      </c>
      <c r="AN195">
        <f t="shared" si="162"/>
        <v>0</v>
      </c>
      <c r="AO195">
        <f t="shared" si="162"/>
        <v>0</v>
      </c>
      <c r="AP195">
        <f t="shared" si="162"/>
        <v>0</v>
      </c>
      <c r="AQ195">
        <f t="shared" si="162"/>
        <v>0</v>
      </c>
      <c r="AR195">
        <f t="shared" si="162"/>
        <v>0</v>
      </c>
      <c r="AS195">
        <f t="shared" si="163"/>
        <v>0</v>
      </c>
      <c r="AT195">
        <f t="shared" si="163"/>
        <v>0</v>
      </c>
      <c r="AU195">
        <f t="shared" si="163"/>
        <v>0</v>
      </c>
      <c r="AV195">
        <f t="shared" si="163"/>
        <v>0</v>
      </c>
      <c r="AW195">
        <f t="shared" si="163"/>
        <v>0</v>
      </c>
      <c r="AX195">
        <f t="shared" si="163"/>
        <v>0</v>
      </c>
      <c r="BB195" s="28">
        <f t="shared" si="126"/>
        <v>0</v>
      </c>
      <c r="BC195" s="28">
        <f t="shared" si="127"/>
        <v>0</v>
      </c>
      <c r="BD195" s="28">
        <f t="shared" si="128"/>
        <v>0</v>
      </c>
      <c r="BE195" s="28">
        <f t="shared" si="129"/>
        <v>0</v>
      </c>
      <c r="BF195" s="28">
        <f t="shared" si="130"/>
        <v>0</v>
      </c>
      <c r="BG195" s="28">
        <f t="shared" si="131"/>
        <v>0</v>
      </c>
      <c r="BH195" s="28">
        <f t="shared" si="132"/>
        <v>0</v>
      </c>
      <c r="BI195" s="28">
        <f t="shared" si="133"/>
        <v>0</v>
      </c>
      <c r="BJ195" s="28">
        <f t="shared" si="134"/>
        <v>0</v>
      </c>
      <c r="BK195" s="28">
        <f t="shared" si="135"/>
        <v>0</v>
      </c>
      <c r="BL195" s="28">
        <f t="shared" ref="BL195" si="164">BN195+BP195+BR195+BT195+BV195</f>
        <v>0</v>
      </c>
      <c r="BM195" s="28">
        <f t="shared" ref="BM195" si="165">BO195+BQ195+BS195+BU195+BW195</f>
        <v>0</v>
      </c>
      <c r="BN195">
        <f t="shared" si="160"/>
        <v>0</v>
      </c>
      <c r="BO195">
        <f t="shared" si="160"/>
        <v>0</v>
      </c>
      <c r="BP195">
        <f t="shared" si="160"/>
        <v>0</v>
      </c>
      <c r="BQ195">
        <f t="shared" si="147"/>
        <v>0</v>
      </c>
      <c r="BR195">
        <f t="shared" si="148"/>
        <v>0</v>
      </c>
      <c r="BS195">
        <f t="shared" si="149"/>
        <v>0</v>
      </c>
      <c r="BT195">
        <f t="shared" si="150"/>
        <v>0</v>
      </c>
      <c r="BU195">
        <f t="shared" si="151"/>
        <v>0</v>
      </c>
      <c r="BV195">
        <f t="shared" ref="BV195" si="166">IF(AND($D195&gt;0,$G195=BV$1),$F195,0)</f>
        <v>0</v>
      </c>
      <c r="BW195">
        <f t="shared" ref="BW195" si="167">IF(AND($D195&gt;0,$G195=BW$1),$D195,0)</f>
        <v>0</v>
      </c>
      <c r="BX195">
        <f t="shared" si="152"/>
        <v>0</v>
      </c>
      <c r="BY195">
        <f t="shared" si="153"/>
        <v>0</v>
      </c>
      <c r="BZ195">
        <f t="shared" ref="BZ195" si="168">IF(AND($D195&gt;0,$G195=BZ$1),$F195,0)</f>
        <v>0</v>
      </c>
      <c r="CA195">
        <f t="shared" ref="CA195" si="169">IF(AND($D195&gt;0,$G195=CA$1),$D195,0)</f>
        <v>0</v>
      </c>
      <c r="CB195">
        <f t="shared" ref="CB195" si="170">IF(AND($D195&gt;0,$G195=CB$1),$F195,0)</f>
        <v>0</v>
      </c>
      <c r="CC195">
        <f t="shared" ref="CC195" si="171">IF(AND($D195&gt;0,$G195=CC$1),$D195,0)</f>
        <v>0</v>
      </c>
      <c r="CD195">
        <f t="shared" ref="CD195" si="172">IF(AND($D195&gt;0,$G195=CD$1),$F195,0)</f>
        <v>0</v>
      </c>
      <c r="CE195">
        <f t="shared" ref="CE195" si="173">IF(AND($D195&gt;0,$G195=CE$1),$D195,0)</f>
        <v>0</v>
      </c>
    </row>
    <row r="196" spans="1:83" x14ac:dyDescent="0.35">
      <c r="BA196" t="s">
        <v>193</v>
      </c>
      <c r="BB196" s="28">
        <f t="shared" ref="BB196:BW196" si="174">SUM(BB2:BB195)</f>
        <v>158</v>
      </c>
      <c r="BC196" s="28">
        <f t="shared" si="174"/>
        <v>398</v>
      </c>
      <c r="BD196" s="28">
        <f t="shared" si="174"/>
        <v>25</v>
      </c>
      <c r="BE196" s="28">
        <f t="shared" si="174"/>
        <v>67</v>
      </c>
      <c r="BF196" s="28">
        <f t="shared" si="174"/>
        <v>4</v>
      </c>
      <c r="BG196" s="28">
        <f t="shared" si="174"/>
        <v>19</v>
      </c>
      <c r="BH196" s="28">
        <f t="shared" si="174"/>
        <v>21</v>
      </c>
      <c r="BI196" s="28">
        <f t="shared" si="174"/>
        <v>100</v>
      </c>
      <c r="BJ196" s="28">
        <f t="shared" si="174"/>
        <v>2</v>
      </c>
      <c r="BK196" s="28">
        <f t="shared" si="174"/>
        <v>6</v>
      </c>
      <c r="BL196" s="28">
        <f>BN196+BP196+BR196+BT196+BV196+BX196+BZ196+CB196+CD196</f>
        <v>18</v>
      </c>
      <c r="BM196" s="28">
        <f>BY196+BW196+BU196+BS196+BQ196+BO196+CA196+CC196+CE196</f>
        <v>39</v>
      </c>
      <c r="BN196">
        <f t="shared" si="174"/>
        <v>4</v>
      </c>
      <c r="BO196">
        <f t="shared" si="174"/>
        <v>4</v>
      </c>
      <c r="BP196">
        <f t="shared" si="174"/>
        <v>2</v>
      </c>
      <c r="BQ196">
        <f t="shared" si="174"/>
        <v>5</v>
      </c>
      <c r="BR196">
        <f t="shared" si="174"/>
        <v>2</v>
      </c>
      <c r="BS196">
        <f t="shared" si="174"/>
        <v>6</v>
      </c>
      <c r="BT196">
        <f t="shared" si="174"/>
        <v>4</v>
      </c>
      <c r="BU196">
        <f t="shared" si="174"/>
        <v>6</v>
      </c>
      <c r="BV196">
        <f t="shared" si="174"/>
        <v>1</v>
      </c>
      <c r="BW196">
        <f t="shared" si="174"/>
        <v>2</v>
      </c>
      <c r="BX196">
        <f t="shared" ref="BX196:CE196" si="175">SUM(BX2:BX195)</f>
        <v>1</v>
      </c>
      <c r="BY196">
        <f t="shared" si="175"/>
        <v>3</v>
      </c>
      <c r="BZ196">
        <f t="shared" si="175"/>
        <v>2</v>
      </c>
      <c r="CA196">
        <f t="shared" si="175"/>
        <v>6</v>
      </c>
      <c r="CB196">
        <f t="shared" si="175"/>
        <v>2</v>
      </c>
      <c r="CC196">
        <f t="shared" si="175"/>
        <v>2</v>
      </c>
      <c r="CD196">
        <f t="shared" si="175"/>
        <v>0</v>
      </c>
      <c r="CE196">
        <f t="shared" si="175"/>
        <v>5</v>
      </c>
    </row>
    <row r="198" spans="1:83" x14ac:dyDescent="0.35">
      <c r="J198" t="s">
        <v>194</v>
      </c>
      <c r="K198">
        <f t="shared" ref="K198:AX198" si="176">SUM(K2:K195)</f>
        <v>133</v>
      </c>
      <c r="L198">
        <f t="shared" si="176"/>
        <v>148</v>
      </c>
      <c r="M198">
        <f t="shared" si="176"/>
        <v>180</v>
      </c>
      <c r="N198">
        <f t="shared" si="176"/>
        <v>199</v>
      </c>
      <c r="O198">
        <f t="shared" si="176"/>
        <v>216</v>
      </c>
      <c r="P198">
        <f t="shared" si="176"/>
        <v>232</v>
      </c>
      <c r="Q198">
        <f t="shared" si="176"/>
        <v>243</v>
      </c>
      <c r="R198">
        <f t="shared" si="176"/>
        <v>272</v>
      </c>
      <c r="S198">
        <f t="shared" si="176"/>
        <v>282</v>
      </c>
      <c r="T198">
        <f t="shared" si="176"/>
        <v>286</v>
      </c>
      <c r="U198">
        <f t="shared" si="176"/>
        <v>303</v>
      </c>
      <c r="V198">
        <f t="shared" si="176"/>
        <v>316</v>
      </c>
      <c r="W198">
        <f t="shared" si="176"/>
        <v>331</v>
      </c>
      <c r="X198">
        <f t="shared" si="176"/>
        <v>336</v>
      </c>
      <c r="Y198">
        <f t="shared" si="176"/>
        <v>336</v>
      </c>
      <c r="Z198">
        <f t="shared" si="176"/>
        <v>369</v>
      </c>
      <c r="AA198">
        <f t="shared" si="176"/>
        <v>374</v>
      </c>
      <c r="AB198">
        <f t="shared" si="176"/>
        <v>379</v>
      </c>
      <c r="AC198">
        <f t="shared" si="176"/>
        <v>405</v>
      </c>
      <c r="AD198">
        <f t="shared" si="176"/>
        <v>418</v>
      </c>
      <c r="AE198">
        <f t="shared" si="176"/>
        <v>430</v>
      </c>
      <c r="AF198">
        <f t="shared" si="176"/>
        <v>435</v>
      </c>
      <c r="AG198">
        <f t="shared" si="176"/>
        <v>435</v>
      </c>
      <c r="AH198">
        <f t="shared" si="176"/>
        <v>440</v>
      </c>
      <c r="AI198">
        <f t="shared" si="176"/>
        <v>448</v>
      </c>
      <c r="AJ198">
        <f t="shared" si="176"/>
        <v>474</v>
      </c>
      <c r="AK198">
        <f t="shared" si="176"/>
        <v>480</v>
      </c>
      <c r="AL198">
        <f t="shared" si="176"/>
        <v>489</v>
      </c>
      <c r="AM198">
        <f t="shared" si="176"/>
        <v>506</v>
      </c>
      <c r="AN198">
        <f t="shared" si="176"/>
        <v>515</v>
      </c>
      <c r="AO198">
        <f t="shared" si="176"/>
        <v>519</v>
      </c>
      <c r="AP198">
        <f t="shared" si="176"/>
        <v>530</v>
      </c>
      <c r="AQ198">
        <f t="shared" si="176"/>
        <v>545</v>
      </c>
      <c r="AR198">
        <f t="shared" si="176"/>
        <v>545</v>
      </c>
      <c r="AS198">
        <f t="shared" si="176"/>
        <v>545</v>
      </c>
      <c r="AT198">
        <f t="shared" si="176"/>
        <v>545</v>
      </c>
      <c r="AU198">
        <f t="shared" si="176"/>
        <v>545</v>
      </c>
      <c r="AV198">
        <f t="shared" si="176"/>
        <v>545</v>
      </c>
      <c r="AW198">
        <f t="shared" si="176"/>
        <v>545</v>
      </c>
      <c r="AX198">
        <f t="shared" si="176"/>
        <v>545</v>
      </c>
    </row>
    <row r="199" spans="1:83" ht="15" customHeight="1" thickBot="1" x14ac:dyDescent="0.4">
      <c r="K199" t="s">
        <v>195</v>
      </c>
      <c r="L199" t="s">
        <v>196</v>
      </c>
      <c r="M199" t="s">
        <v>197</v>
      </c>
      <c r="N199" t="s">
        <v>198</v>
      </c>
      <c r="O199" t="s">
        <v>199</v>
      </c>
      <c r="P199" t="s">
        <v>200</v>
      </c>
      <c r="Q199" t="s">
        <v>201</v>
      </c>
      <c r="R199" t="s">
        <v>202</v>
      </c>
      <c r="S199" t="s">
        <v>203</v>
      </c>
      <c r="T199" t="s">
        <v>204</v>
      </c>
      <c r="U199" t="s">
        <v>205</v>
      </c>
      <c r="V199" t="s">
        <v>206</v>
      </c>
      <c r="W199" t="s">
        <v>207</v>
      </c>
      <c r="X199" t="s">
        <v>208</v>
      </c>
      <c r="Y199" t="s">
        <v>209</v>
      </c>
      <c r="Z199" t="s">
        <v>210</v>
      </c>
      <c r="AA199" t="s">
        <v>211</v>
      </c>
      <c r="AB199" t="s">
        <v>212</v>
      </c>
      <c r="AC199" t="s">
        <v>213</v>
      </c>
      <c r="AD199" t="s">
        <v>214</v>
      </c>
      <c r="AE199" t="s">
        <v>215</v>
      </c>
      <c r="AF199" t="s">
        <v>216</v>
      </c>
      <c r="AG199" t="s">
        <v>217</v>
      </c>
      <c r="AH199" t="s">
        <v>218</v>
      </c>
      <c r="AI199" t="s">
        <v>219</v>
      </c>
      <c r="AJ199" t="s">
        <v>220</v>
      </c>
      <c r="AK199" t="s">
        <v>221</v>
      </c>
      <c r="AL199" t="s">
        <v>222</v>
      </c>
      <c r="AM199" t="s">
        <v>223</v>
      </c>
      <c r="AN199" t="s">
        <v>224</v>
      </c>
      <c r="AO199" t="s">
        <v>225</v>
      </c>
      <c r="AP199" t="s">
        <v>226</v>
      </c>
      <c r="AQ199" t="s">
        <v>227</v>
      </c>
      <c r="AR199" t="s">
        <v>228</v>
      </c>
      <c r="AS199" t="s">
        <v>229</v>
      </c>
      <c r="AT199" t="s">
        <v>230</v>
      </c>
      <c r="AU199" t="s">
        <v>231</v>
      </c>
      <c r="AV199" t="s">
        <v>232</v>
      </c>
      <c r="AW199" t="s">
        <v>233</v>
      </c>
      <c r="AX199" t="s">
        <v>234</v>
      </c>
      <c r="AY199" t="s">
        <v>235</v>
      </c>
      <c r="AZ199" t="s">
        <v>236</v>
      </c>
      <c r="BA199" t="s">
        <v>237</v>
      </c>
      <c r="BC199" t="s">
        <v>238</v>
      </c>
      <c r="BJ199" t="s">
        <v>239</v>
      </c>
      <c r="BL199" s="2"/>
      <c r="BN199" s="2"/>
    </row>
    <row r="200" spans="1:83" ht="15" thickBot="1" x14ac:dyDescent="0.4">
      <c r="J200">
        <v>2025</v>
      </c>
      <c r="K200">
        <f>K198</f>
        <v>133</v>
      </c>
      <c r="L200">
        <f t="shared" ref="L200:AR200" si="177">L198</f>
        <v>148</v>
      </c>
      <c r="M200">
        <f t="shared" si="177"/>
        <v>180</v>
      </c>
      <c r="N200">
        <f t="shared" si="177"/>
        <v>199</v>
      </c>
      <c r="O200">
        <f t="shared" si="177"/>
        <v>216</v>
      </c>
      <c r="P200">
        <f t="shared" si="177"/>
        <v>232</v>
      </c>
      <c r="Q200">
        <f t="shared" si="177"/>
        <v>243</v>
      </c>
      <c r="R200">
        <f t="shared" si="177"/>
        <v>272</v>
      </c>
      <c r="S200">
        <f t="shared" si="177"/>
        <v>282</v>
      </c>
      <c r="T200">
        <f t="shared" si="177"/>
        <v>286</v>
      </c>
      <c r="U200">
        <f t="shared" si="177"/>
        <v>303</v>
      </c>
      <c r="V200">
        <f t="shared" si="177"/>
        <v>316</v>
      </c>
      <c r="W200">
        <f t="shared" si="177"/>
        <v>331</v>
      </c>
      <c r="X200">
        <f t="shared" si="177"/>
        <v>336</v>
      </c>
      <c r="Y200">
        <f t="shared" si="177"/>
        <v>336</v>
      </c>
      <c r="Z200">
        <f t="shared" si="177"/>
        <v>369</v>
      </c>
      <c r="AA200">
        <f t="shared" si="177"/>
        <v>374</v>
      </c>
      <c r="AB200">
        <f t="shared" si="177"/>
        <v>379</v>
      </c>
      <c r="AC200">
        <f t="shared" si="177"/>
        <v>405</v>
      </c>
      <c r="AD200">
        <f t="shared" si="177"/>
        <v>418</v>
      </c>
      <c r="AE200">
        <f t="shared" si="177"/>
        <v>430</v>
      </c>
      <c r="AF200">
        <f t="shared" si="177"/>
        <v>435</v>
      </c>
      <c r="AG200">
        <f t="shared" si="177"/>
        <v>435</v>
      </c>
      <c r="AH200">
        <f t="shared" si="177"/>
        <v>440</v>
      </c>
      <c r="AI200">
        <f t="shared" si="177"/>
        <v>448</v>
      </c>
      <c r="AJ200">
        <f t="shared" si="177"/>
        <v>474</v>
      </c>
      <c r="AK200">
        <f t="shared" si="177"/>
        <v>480</v>
      </c>
      <c r="AL200">
        <f t="shared" si="177"/>
        <v>489</v>
      </c>
      <c r="AM200">
        <f t="shared" si="177"/>
        <v>506</v>
      </c>
      <c r="AN200">
        <f t="shared" si="177"/>
        <v>515</v>
      </c>
      <c r="AO200">
        <f t="shared" si="177"/>
        <v>519</v>
      </c>
      <c r="AP200">
        <f t="shared" si="177"/>
        <v>530</v>
      </c>
      <c r="AQ200">
        <f t="shared" si="177"/>
        <v>545</v>
      </c>
      <c r="AR200">
        <f t="shared" si="177"/>
        <v>545</v>
      </c>
      <c r="BC200" s="23"/>
      <c r="BD200" s="24" t="s">
        <v>83</v>
      </c>
      <c r="BE200" s="24" t="s">
        <v>23</v>
      </c>
      <c r="BF200" s="24" t="s">
        <v>101</v>
      </c>
      <c r="BG200" s="24" t="s">
        <v>44</v>
      </c>
      <c r="BH200" s="24" t="s">
        <v>191</v>
      </c>
      <c r="BI200" s="25" t="s">
        <v>240</v>
      </c>
      <c r="BJ200" s="139" t="s">
        <v>170</v>
      </c>
      <c r="BK200" s="140" t="s">
        <v>346</v>
      </c>
      <c r="BL200" s="140" t="s">
        <v>147</v>
      </c>
      <c r="BM200" s="141" t="s">
        <v>322</v>
      </c>
      <c r="BN200" s="142" t="s">
        <v>383</v>
      </c>
      <c r="BO200" s="151" t="s">
        <v>385</v>
      </c>
      <c r="BP200" s="190" t="s">
        <v>147</v>
      </c>
      <c r="BQ200" s="190" t="s">
        <v>483</v>
      </c>
      <c r="BR200" s="154" t="s">
        <v>494</v>
      </c>
    </row>
    <row r="201" spans="1:83" x14ac:dyDescent="0.35">
      <c r="J201">
        <v>2024</v>
      </c>
      <c r="K201">
        <v>103</v>
      </c>
      <c r="L201">
        <v>173</v>
      </c>
      <c r="M201">
        <v>200</v>
      </c>
      <c r="N201">
        <v>234</v>
      </c>
      <c r="O201">
        <v>251</v>
      </c>
      <c r="P201">
        <v>280</v>
      </c>
      <c r="Q201">
        <v>308</v>
      </c>
      <c r="R201">
        <v>330</v>
      </c>
      <c r="S201">
        <v>348</v>
      </c>
      <c r="T201">
        <v>362</v>
      </c>
      <c r="U201">
        <v>392</v>
      </c>
      <c r="V201">
        <v>396</v>
      </c>
      <c r="W201">
        <v>408</v>
      </c>
      <c r="X201">
        <v>435</v>
      </c>
      <c r="Y201">
        <v>439</v>
      </c>
      <c r="Z201">
        <v>464</v>
      </c>
      <c r="AA201">
        <v>474</v>
      </c>
      <c r="AB201">
        <v>495</v>
      </c>
      <c r="AC201">
        <v>508</v>
      </c>
      <c r="AD201">
        <v>515</v>
      </c>
      <c r="AE201">
        <v>517</v>
      </c>
      <c r="AF201">
        <v>528</v>
      </c>
      <c r="AG201">
        <v>528</v>
      </c>
      <c r="AH201">
        <v>536</v>
      </c>
      <c r="AI201">
        <v>539</v>
      </c>
      <c r="AJ201">
        <v>539</v>
      </c>
      <c r="AK201">
        <v>543</v>
      </c>
      <c r="AL201">
        <v>547</v>
      </c>
      <c r="AM201">
        <v>551</v>
      </c>
      <c r="AN201">
        <v>551</v>
      </c>
      <c r="AO201">
        <v>558</v>
      </c>
      <c r="AP201">
        <v>559</v>
      </c>
      <c r="AQ201">
        <v>564</v>
      </c>
      <c r="AR201">
        <v>566</v>
      </c>
      <c r="AS201">
        <v>582</v>
      </c>
      <c r="AT201">
        <v>600</v>
      </c>
      <c r="AU201">
        <v>604</v>
      </c>
      <c r="AV201">
        <v>604</v>
      </c>
      <c r="AW201">
        <v>604</v>
      </c>
      <c r="AX201">
        <v>604</v>
      </c>
      <c r="AY201">
        <v>604</v>
      </c>
      <c r="AZ201">
        <v>604</v>
      </c>
      <c r="BA201">
        <v>604</v>
      </c>
      <c r="BC201" s="27" t="s">
        <v>241</v>
      </c>
      <c r="BD201" s="28">
        <f>BB196</f>
        <v>158</v>
      </c>
      <c r="BE201" s="28">
        <f>BD196</f>
        <v>25</v>
      </c>
      <c r="BF201" s="28">
        <f>BF196</f>
        <v>4</v>
      </c>
      <c r="BG201" s="28">
        <f>BH196</f>
        <v>21</v>
      </c>
      <c r="BH201" s="28">
        <f>BJ196</f>
        <v>2</v>
      </c>
      <c r="BI201" s="29">
        <f>BL196</f>
        <v>18</v>
      </c>
      <c r="BJ201" s="136">
        <f>BN196</f>
        <v>4</v>
      </c>
      <c r="BK201" s="137">
        <f>BP196</f>
        <v>2</v>
      </c>
      <c r="BL201" s="137">
        <f>BR196</f>
        <v>2</v>
      </c>
      <c r="BM201" s="138">
        <f>BT196</f>
        <v>4</v>
      </c>
      <c r="BN201" s="143">
        <f>BV196</f>
        <v>1</v>
      </c>
      <c r="BO201" s="152">
        <f>BX196</f>
        <v>1</v>
      </c>
      <c r="BP201" s="191">
        <f>BZ196</f>
        <v>2</v>
      </c>
      <c r="BQ201" s="191">
        <f>CB196</f>
        <v>2</v>
      </c>
      <c r="BR201" s="155">
        <f>CD196</f>
        <v>0</v>
      </c>
    </row>
    <row r="202" spans="1:83" ht="15" customHeight="1" thickBot="1" x14ac:dyDescent="0.4">
      <c r="J202">
        <v>2023</v>
      </c>
      <c r="K202">
        <v>119</v>
      </c>
      <c r="L202">
        <v>136</v>
      </c>
      <c r="M202">
        <v>162</v>
      </c>
      <c r="N202">
        <v>205</v>
      </c>
      <c r="O202">
        <v>232</v>
      </c>
      <c r="P202">
        <v>252</v>
      </c>
      <c r="Q202">
        <v>276</v>
      </c>
      <c r="R202">
        <v>290</v>
      </c>
      <c r="S202">
        <v>305</v>
      </c>
      <c r="T202">
        <v>332</v>
      </c>
      <c r="U202">
        <v>352</v>
      </c>
      <c r="V202">
        <v>362</v>
      </c>
      <c r="W202">
        <v>386</v>
      </c>
      <c r="X202">
        <v>410</v>
      </c>
      <c r="Y202">
        <v>423</v>
      </c>
      <c r="Z202">
        <v>441</v>
      </c>
      <c r="AA202">
        <v>447</v>
      </c>
      <c r="AB202">
        <v>455</v>
      </c>
      <c r="AC202">
        <v>457</v>
      </c>
      <c r="AD202">
        <v>466</v>
      </c>
      <c r="AE202">
        <v>490</v>
      </c>
      <c r="AF202">
        <v>508</v>
      </c>
      <c r="AG202">
        <v>508</v>
      </c>
      <c r="AH202">
        <v>508</v>
      </c>
      <c r="AI202">
        <v>522</v>
      </c>
      <c r="AJ202">
        <v>527</v>
      </c>
      <c r="AK202">
        <v>532</v>
      </c>
      <c r="AL202">
        <v>538</v>
      </c>
      <c r="AM202">
        <v>546</v>
      </c>
      <c r="AN202">
        <v>554</v>
      </c>
      <c r="AO202">
        <v>554</v>
      </c>
      <c r="AP202">
        <v>554</v>
      </c>
      <c r="AQ202">
        <v>554</v>
      </c>
      <c r="AR202">
        <v>567</v>
      </c>
      <c r="AS202">
        <v>567</v>
      </c>
      <c r="AT202">
        <v>582</v>
      </c>
      <c r="AU202">
        <v>582</v>
      </c>
      <c r="AV202">
        <v>587</v>
      </c>
      <c r="AW202">
        <v>589</v>
      </c>
      <c r="AX202">
        <v>589</v>
      </c>
      <c r="AY202">
        <v>589</v>
      </c>
      <c r="AZ202">
        <v>589</v>
      </c>
      <c r="BA202">
        <v>589</v>
      </c>
      <c r="BC202" s="30" t="s">
        <v>242</v>
      </c>
      <c r="BD202" s="31">
        <f>BC196</f>
        <v>398</v>
      </c>
      <c r="BE202" s="31">
        <f>BE196</f>
        <v>67</v>
      </c>
      <c r="BF202" s="31">
        <f>BG196</f>
        <v>19</v>
      </c>
      <c r="BG202" s="31">
        <f>BI196</f>
        <v>100</v>
      </c>
      <c r="BH202" s="31">
        <f>BK196</f>
        <v>6</v>
      </c>
      <c r="BI202" s="32">
        <f>BM196</f>
        <v>39</v>
      </c>
      <c r="BJ202" s="33">
        <f>BO196</f>
        <v>4</v>
      </c>
      <c r="BK202" s="34">
        <f>BQ196</f>
        <v>5</v>
      </c>
      <c r="BL202" s="34">
        <f>BS196</f>
        <v>6</v>
      </c>
      <c r="BM202" s="35">
        <f>BU196</f>
        <v>6</v>
      </c>
      <c r="BN202" s="144">
        <f>BW196</f>
        <v>2</v>
      </c>
      <c r="BO202" s="153">
        <f>BY196</f>
        <v>3</v>
      </c>
      <c r="BP202" s="192">
        <f>CA196</f>
        <v>6</v>
      </c>
      <c r="BQ202" s="192">
        <f>CC196</f>
        <v>2</v>
      </c>
      <c r="BR202" s="156">
        <f>CE196</f>
        <v>5</v>
      </c>
    </row>
    <row r="203" spans="1:83" x14ac:dyDescent="0.35">
      <c r="J203">
        <v>2022</v>
      </c>
      <c r="K203">
        <v>91</v>
      </c>
      <c r="L203">
        <v>161</v>
      </c>
      <c r="M203">
        <v>193</v>
      </c>
      <c r="N203">
        <v>238</v>
      </c>
      <c r="O203">
        <v>279</v>
      </c>
      <c r="P203">
        <v>300</v>
      </c>
      <c r="Q203">
        <v>361</v>
      </c>
      <c r="R203">
        <v>383</v>
      </c>
      <c r="S203">
        <v>402</v>
      </c>
      <c r="T203">
        <v>412</v>
      </c>
      <c r="U203">
        <v>426</v>
      </c>
      <c r="V203">
        <v>449</v>
      </c>
      <c r="W203">
        <v>467</v>
      </c>
      <c r="X203">
        <v>478</v>
      </c>
      <c r="Y203">
        <v>514</v>
      </c>
      <c r="Z203">
        <v>521</v>
      </c>
      <c r="AA203">
        <v>548</v>
      </c>
      <c r="AB203">
        <v>559</v>
      </c>
      <c r="AC203">
        <v>575</v>
      </c>
      <c r="AD203">
        <v>580</v>
      </c>
      <c r="AE203">
        <v>593</v>
      </c>
      <c r="AF203">
        <v>597</v>
      </c>
      <c r="AG203">
        <v>600</v>
      </c>
      <c r="AH203">
        <v>600</v>
      </c>
      <c r="AI203">
        <v>610</v>
      </c>
      <c r="AJ203">
        <v>615</v>
      </c>
      <c r="AK203">
        <v>615</v>
      </c>
      <c r="AL203">
        <v>620</v>
      </c>
      <c r="AM203">
        <v>633</v>
      </c>
      <c r="AN203">
        <v>643</v>
      </c>
      <c r="AO203">
        <v>643</v>
      </c>
    </row>
    <row r="204" spans="1:83" x14ac:dyDescent="0.35">
      <c r="J204">
        <v>2021</v>
      </c>
      <c r="K204">
        <v>116</v>
      </c>
      <c r="L204">
        <v>153</v>
      </c>
      <c r="M204">
        <v>179</v>
      </c>
      <c r="N204">
        <v>240</v>
      </c>
      <c r="O204">
        <v>250</v>
      </c>
      <c r="P204">
        <v>269</v>
      </c>
      <c r="Q204">
        <v>278</v>
      </c>
      <c r="R204">
        <v>302</v>
      </c>
      <c r="S204">
        <v>319</v>
      </c>
      <c r="T204">
        <v>333</v>
      </c>
      <c r="U204">
        <v>349</v>
      </c>
      <c r="V204">
        <v>365</v>
      </c>
      <c r="W204">
        <v>381</v>
      </c>
      <c r="X204">
        <v>381</v>
      </c>
      <c r="Y204">
        <v>410</v>
      </c>
      <c r="Z204">
        <v>441</v>
      </c>
      <c r="AA204">
        <v>447</v>
      </c>
      <c r="AB204">
        <v>454</v>
      </c>
      <c r="AC204">
        <v>485</v>
      </c>
      <c r="AD204">
        <v>498</v>
      </c>
      <c r="AE204">
        <v>510</v>
      </c>
      <c r="AF204">
        <v>523</v>
      </c>
      <c r="AG204">
        <v>531</v>
      </c>
      <c r="AH204">
        <v>544</v>
      </c>
      <c r="AI204">
        <v>552</v>
      </c>
      <c r="AJ204">
        <v>567</v>
      </c>
      <c r="AK204">
        <v>573</v>
      </c>
      <c r="AL204">
        <v>584</v>
      </c>
      <c r="AM204">
        <v>593</v>
      </c>
      <c r="AN204">
        <v>611</v>
      </c>
      <c r="AO204">
        <v>616</v>
      </c>
    </row>
    <row r="205" spans="1:83" x14ac:dyDescent="0.35">
      <c r="J205">
        <v>2020</v>
      </c>
      <c r="K205">
        <v>40</v>
      </c>
      <c r="L205">
        <v>43</v>
      </c>
      <c r="M205">
        <v>69</v>
      </c>
      <c r="N205">
        <v>80</v>
      </c>
      <c r="O205">
        <v>99</v>
      </c>
      <c r="P205">
        <v>111</v>
      </c>
      <c r="Q205">
        <v>113</v>
      </c>
      <c r="R205">
        <v>113</v>
      </c>
      <c r="S205">
        <v>137</v>
      </c>
      <c r="T205">
        <v>137</v>
      </c>
      <c r="U205">
        <v>137</v>
      </c>
      <c r="V205">
        <v>137</v>
      </c>
      <c r="W205">
        <v>139</v>
      </c>
      <c r="X205">
        <v>147</v>
      </c>
      <c r="Y205">
        <v>149</v>
      </c>
      <c r="Z205">
        <v>159</v>
      </c>
      <c r="AA205">
        <v>169</v>
      </c>
      <c r="AB205">
        <v>195</v>
      </c>
      <c r="AC205">
        <v>214</v>
      </c>
      <c r="AD205">
        <v>218</v>
      </c>
      <c r="AE205">
        <v>237</v>
      </c>
      <c r="AF205">
        <v>249</v>
      </c>
      <c r="AG205">
        <v>316</v>
      </c>
      <c r="AH205">
        <v>336</v>
      </c>
      <c r="AI205">
        <v>366</v>
      </c>
      <c r="AJ205">
        <v>391</v>
      </c>
      <c r="AK205">
        <v>405</v>
      </c>
      <c r="AL205">
        <v>432</v>
      </c>
      <c r="AM205">
        <v>445</v>
      </c>
      <c r="AN205">
        <v>461</v>
      </c>
      <c r="AO205">
        <v>469</v>
      </c>
    </row>
    <row r="206" spans="1:83" x14ac:dyDescent="0.35">
      <c r="J206">
        <v>2019</v>
      </c>
      <c r="K206">
        <v>93</v>
      </c>
      <c r="L206">
        <v>104</v>
      </c>
      <c r="M206">
        <v>141</v>
      </c>
      <c r="N206">
        <v>153</v>
      </c>
      <c r="O206">
        <v>167</v>
      </c>
      <c r="P206">
        <v>200</v>
      </c>
      <c r="Q206">
        <v>216</v>
      </c>
      <c r="R206">
        <v>236</v>
      </c>
      <c r="S206">
        <v>265</v>
      </c>
      <c r="T206">
        <v>287</v>
      </c>
      <c r="U206">
        <v>305</v>
      </c>
      <c r="V206">
        <v>316</v>
      </c>
      <c r="W206">
        <v>351</v>
      </c>
      <c r="X206">
        <v>372</v>
      </c>
      <c r="Y206">
        <v>390</v>
      </c>
      <c r="Z206">
        <v>405</v>
      </c>
      <c r="AA206">
        <v>407</v>
      </c>
      <c r="AB206">
        <v>419</v>
      </c>
      <c r="AC206">
        <v>423</v>
      </c>
      <c r="AD206">
        <v>437</v>
      </c>
      <c r="AE206">
        <v>442</v>
      </c>
      <c r="AF206">
        <v>463</v>
      </c>
      <c r="AG206">
        <v>470</v>
      </c>
      <c r="AH206">
        <v>470</v>
      </c>
      <c r="AI206">
        <v>478</v>
      </c>
      <c r="AJ206">
        <v>481</v>
      </c>
      <c r="AK206">
        <v>491</v>
      </c>
      <c r="AL206">
        <v>500</v>
      </c>
      <c r="AM206">
        <v>517</v>
      </c>
      <c r="AN206">
        <v>527</v>
      </c>
    </row>
    <row r="207" spans="1:83" x14ac:dyDescent="0.35">
      <c r="J207">
        <v>2018</v>
      </c>
      <c r="K207">
        <v>92</v>
      </c>
      <c r="L207">
        <v>107</v>
      </c>
      <c r="M207">
        <v>112</v>
      </c>
      <c r="N207">
        <v>143</v>
      </c>
      <c r="O207">
        <v>160</v>
      </c>
      <c r="P207">
        <v>160</v>
      </c>
      <c r="Q207">
        <v>181</v>
      </c>
      <c r="R207">
        <v>197</v>
      </c>
      <c r="S207">
        <v>203</v>
      </c>
      <c r="T207">
        <v>226</v>
      </c>
      <c r="U207">
        <v>226</v>
      </c>
      <c r="V207">
        <v>226</v>
      </c>
      <c r="W207">
        <v>253</v>
      </c>
      <c r="X207">
        <v>256</v>
      </c>
      <c r="Y207">
        <v>261</v>
      </c>
      <c r="Z207">
        <v>266</v>
      </c>
      <c r="AA207">
        <v>267</v>
      </c>
      <c r="AB207">
        <v>275</v>
      </c>
      <c r="AC207">
        <v>278</v>
      </c>
      <c r="AD207">
        <v>293</v>
      </c>
      <c r="AE207">
        <v>302</v>
      </c>
      <c r="AF207">
        <v>318</v>
      </c>
      <c r="AG207">
        <v>323</v>
      </c>
      <c r="AH207">
        <v>331</v>
      </c>
      <c r="AI207">
        <v>345</v>
      </c>
      <c r="AJ207">
        <v>357</v>
      </c>
      <c r="AK207">
        <v>375</v>
      </c>
      <c r="AL207">
        <v>388</v>
      </c>
      <c r="AM207">
        <v>392</v>
      </c>
      <c r="AN207">
        <v>408</v>
      </c>
      <c r="AO207">
        <v>416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8:P31"/>
  <sheetViews>
    <sheetView topLeftCell="A4" workbookViewId="0">
      <selection activeCell="R44" sqref="R44"/>
    </sheetView>
  </sheetViews>
  <sheetFormatPr defaultRowHeight="14.5" x14ac:dyDescent="0.35"/>
  <sheetData>
    <row r="28" spans="1:16" ht="15" customHeight="1" thickBot="1" x14ac:dyDescent="0.4">
      <c r="A28" t="s">
        <v>238</v>
      </c>
      <c r="H28" t="s">
        <v>239</v>
      </c>
      <c r="J28" s="2"/>
    </row>
    <row r="29" spans="1:16" x14ac:dyDescent="0.35">
      <c r="A29" s="23"/>
      <c r="B29" s="24" t="s">
        <v>83</v>
      </c>
      <c r="C29" s="24" t="s">
        <v>23</v>
      </c>
      <c r="D29" s="24" t="s">
        <v>101</v>
      </c>
      <c r="E29" s="24" t="s">
        <v>44</v>
      </c>
      <c r="F29" s="24" t="s">
        <v>191</v>
      </c>
      <c r="G29" s="25" t="s">
        <v>240</v>
      </c>
      <c r="H29" s="26" t="str">
        <f>'book stat'!BJ200</f>
        <v>PL</v>
      </c>
      <c r="I29" s="26" t="str">
        <f>'book stat'!BK200</f>
        <v>F</v>
      </c>
      <c r="J29" s="26" t="str">
        <f>'book stat'!BL200</f>
        <v>CH</v>
      </c>
      <c r="K29" s="26" t="str">
        <f>'book stat'!BM200</f>
        <v>US</v>
      </c>
      <c r="L29" s="193" t="str">
        <f>'book stat'!BN200</f>
        <v>ru</v>
      </c>
      <c r="M29" s="193" t="str">
        <f>'book stat'!BO200</f>
        <v>FI</v>
      </c>
      <c r="N29" s="193" t="str">
        <f>'book stat'!BP200</f>
        <v>CH</v>
      </c>
      <c r="O29" s="198" t="str">
        <f>'book stat'!BQ200</f>
        <v>IT</v>
      </c>
      <c r="P29" s="194" t="s">
        <v>494</v>
      </c>
    </row>
    <row r="30" spans="1:16" x14ac:dyDescent="0.35">
      <c r="A30" s="27" t="s">
        <v>241</v>
      </c>
      <c r="B30" s="28">
        <f>'book stat'!BD201</f>
        <v>158</v>
      </c>
      <c r="C30" s="28">
        <f>'book stat'!BE201</f>
        <v>25</v>
      </c>
      <c r="D30" s="28">
        <f>'book stat'!BF201</f>
        <v>4</v>
      </c>
      <c r="E30" s="28">
        <f>'book stat'!BG201</f>
        <v>21</v>
      </c>
      <c r="F30" s="28">
        <f>'book stat'!BH201</f>
        <v>2</v>
      </c>
      <c r="G30" s="29">
        <f>'book stat'!BI201</f>
        <v>18</v>
      </c>
      <c r="H30" s="27">
        <f>'book stat'!BJ201</f>
        <v>4</v>
      </c>
      <c r="I30" s="28">
        <f>'book stat'!BK201</f>
        <v>2</v>
      </c>
      <c r="J30" s="28">
        <f>'book stat'!BL201</f>
        <v>2</v>
      </c>
      <c r="K30" s="28">
        <f>'book stat'!BM201</f>
        <v>4</v>
      </c>
      <c r="L30" s="28">
        <f>'book stat'!BN201</f>
        <v>1</v>
      </c>
      <c r="M30" s="28">
        <f>'book stat'!BO201</f>
        <v>1</v>
      </c>
      <c r="N30" s="28">
        <f>'book stat'!BP201</f>
        <v>2</v>
      </c>
      <c r="O30" s="29">
        <f>'book stat'!BQ201</f>
        <v>2</v>
      </c>
      <c r="P30" s="195">
        <f>'book stat'!BR201</f>
        <v>0</v>
      </c>
    </row>
    <row r="31" spans="1:16" ht="15" customHeight="1" thickBot="1" x14ac:dyDescent="0.4">
      <c r="A31" s="30" t="s">
        <v>242</v>
      </c>
      <c r="B31" s="28">
        <f>'book stat'!BD202</f>
        <v>398</v>
      </c>
      <c r="C31" s="28">
        <f>'book stat'!BE202</f>
        <v>67</v>
      </c>
      <c r="D31" s="28">
        <f>'book stat'!BF202</f>
        <v>19</v>
      </c>
      <c r="E31" s="28">
        <f>'book stat'!BG202</f>
        <v>100</v>
      </c>
      <c r="F31" s="28">
        <f>'book stat'!BH202</f>
        <v>6</v>
      </c>
      <c r="G31" s="29">
        <f>'book stat'!BI202</f>
        <v>39</v>
      </c>
      <c r="H31" s="30">
        <f>'book stat'!BJ202</f>
        <v>4</v>
      </c>
      <c r="I31" s="31">
        <f>'book stat'!BK202</f>
        <v>5</v>
      </c>
      <c r="J31" s="31">
        <f>'book stat'!BL202</f>
        <v>6</v>
      </c>
      <c r="K31" s="31">
        <f>'book stat'!BM202</f>
        <v>6</v>
      </c>
      <c r="L31" s="31">
        <f>'book stat'!BN202</f>
        <v>2</v>
      </c>
      <c r="M31" s="31">
        <f>'book stat'!BO202</f>
        <v>3</v>
      </c>
      <c r="N31" s="31">
        <f>'book stat'!BP202</f>
        <v>6</v>
      </c>
      <c r="O31" s="32">
        <f>'book stat'!BQ202</f>
        <v>2</v>
      </c>
      <c r="P31" s="196">
        <f>'book stat'!BR202</f>
        <v>5</v>
      </c>
    </row>
  </sheetData>
  <pageMargins left="0.7" right="0.7" top="0.75" bottom="0.75" header="0.3" footer="0.3"/>
  <pageSetup paperSize="9" scale="9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212"/>
  <sheetViews>
    <sheetView showGridLines="0" tabSelected="1" zoomScaleNormal="100" workbookViewId="0">
      <pane ySplit="1" topLeftCell="A120" activePane="bottomLeft" state="frozen"/>
      <selection pane="bottomLeft" activeCell="Q115" sqref="Q115"/>
    </sheetView>
  </sheetViews>
  <sheetFormatPr defaultRowHeight="14.5" x14ac:dyDescent="0.35"/>
  <cols>
    <col min="1" max="1" width="4.453125" customWidth="1"/>
    <col min="2" max="2" width="7.453125" customWidth="1"/>
    <col min="3" max="3" width="12.08984375" customWidth="1"/>
    <col min="4" max="4" width="5.54296875" style="2" customWidth="1"/>
    <col min="5" max="5" width="5.54296875" customWidth="1"/>
    <col min="6" max="6" width="2.54296875" style="2" customWidth="1"/>
    <col min="7" max="7" width="4.54296875" customWidth="1"/>
    <col min="8" max="9" width="5.54296875" style="2" customWidth="1"/>
    <col min="10" max="10" width="2.54296875" style="2" customWidth="1"/>
    <col min="11" max="11" width="4.54296875" style="2" customWidth="1"/>
    <col min="12" max="13" width="5.54296875" style="2" customWidth="1"/>
    <col min="14" max="14" width="2.54296875" style="2" customWidth="1"/>
    <col min="15" max="15" width="4.54296875" style="2" customWidth="1"/>
    <col min="16" max="17" width="5.54296875" style="2" customWidth="1"/>
    <col min="18" max="18" width="2.54296875" style="2" customWidth="1"/>
    <col min="19" max="19" width="4.54296875" style="2" customWidth="1"/>
    <col min="20" max="21" width="5.54296875" style="2" customWidth="1"/>
    <col min="22" max="22" width="2.54296875" style="2" customWidth="1"/>
    <col min="23" max="23" width="4.54296875" style="2" customWidth="1"/>
    <col min="24" max="25" width="5.54296875" style="2" customWidth="1"/>
    <col min="26" max="26" width="2.54296875" style="2" customWidth="1"/>
    <col min="27" max="27" width="3.54296875" style="2" customWidth="1"/>
    <col min="28" max="28" width="4.54296875" style="2" customWidth="1"/>
    <col min="29" max="29" width="4.54296875" style="132" customWidth="1"/>
    <col min="30" max="31" width="4.54296875" style="2" customWidth="1"/>
    <col min="32" max="32" width="8" style="14" customWidth="1"/>
  </cols>
  <sheetData>
    <row r="1" spans="1:32" s="7" customFormat="1" ht="30" customHeight="1" thickBot="1" x14ac:dyDescent="0.4">
      <c r="A1" s="49" t="s">
        <v>243</v>
      </c>
      <c r="B1" s="12" t="s">
        <v>244</v>
      </c>
      <c r="C1" s="13" t="s">
        <v>245</v>
      </c>
      <c r="D1" s="199">
        <v>1</v>
      </c>
      <c r="E1" s="200"/>
      <c r="F1" s="56" t="s">
        <v>246</v>
      </c>
      <c r="G1" s="57" t="s">
        <v>8</v>
      </c>
      <c r="H1" s="201">
        <v>2</v>
      </c>
      <c r="I1" s="200"/>
      <c r="J1" s="56" t="s">
        <v>246</v>
      </c>
      <c r="K1" s="58" t="s">
        <v>8</v>
      </c>
      <c r="L1" s="201">
        <v>3</v>
      </c>
      <c r="M1" s="200"/>
      <c r="N1" s="56" t="s">
        <v>246</v>
      </c>
      <c r="O1" s="59" t="s">
        <v>8</v>
      </c>
      <c r="P1" s="199">
        <v>4</v>
      </c>
      <c r="Q1" s="200"/>
      <c r="R1" s="56" t="s">
        <v>246</v>
      </c>
      <c r="S1" s="58" t="s">
        <v>8</v>
      </c>
      <c r="T1" s="199">
        <v>5</v>
      </c>
      <c r="U1" s="200"/>
      <c r="V1" s="56" t="s">
        <v>246</v>
      </c>
      <c r="W1" s="58" t="s">
        <v>8</v>
      </c>
      <c r="X1" s="199">
        <v>6</v>
      </c>
      <c r="Y1" s="200"/>
      <c r="Z1" s="56" t="s">
        <v>246</v>
      </c>
      <c r="AA1" s="58" t="s">
        <v>8</v>
      </c>
      <c r="AB1" s="60" t="s">
        <v>247</v>
      </c>
      <c r="AC1" s="130">
        <f>SUM(AC2:AC171)</f>
        <v>550</v>
      </c>
      <c r="AD1" s="61" t="s">
        <v>248</v>
      </c>
      <c r="AE1" s="61" t="s">
        <v>249</v>
      </c>
      <c r="AF1" s="62" t="s">
        <v>250</v>
      </c>
    </row>
    <row r="2" spans="1:32" ht="30" customHeight="1" x14ac:dyDescent="0.35">
      <c r="A2" s="7">
        <v>18</v>
      </c>
      <c r="B2" s="7" t="s">
        <v>251</v>
      </c>
      <c r="C2" s="8">
        <v>45775</v>
      </c>
      <c r="D2" s="186"/>
      <c r="E2" s="50"/>
      <c r="F2" s="51"/>
      <c r="G2" s="115"/>
      <c r="H2" s="175"/>
      <c r="I2" s="50"/>
      <c r="J2" s="51"/>
      <c r="K2" s="52"/>
      <c r="L2" s="175"/>
      <c r="M2" s="50"/>
      <c r="N2" s="51"/>
      <c r="O2" s="51"/>
      <c r="P2" s="50"/>
      <c r="Q2" s="50"/>
      <c r="R2" s="51"/>
      <c r="S2" s="51"/>
      <c r="T2" s="50"/>
      <c r="U2" s="50"/>
      <c r="V2" s="51"/>
      <c r="W2" s="51"/>
      <c r="X2" s="53"/>
      <c r="Y2" s="53"/>
      <c r="Z2" s="51"/>
      <c r="AA2" s="51"/>
      <c r="AB2" s="50">
        <f>F2+J2+N2+R2+V2+Z2</f>
        <v>0</v>
      </c>
      <c r="AC2" s="131">
        <f>COUNT(E2,I2,M2,Q2,U2,Y2)</f>
        <v>0</v>
      </c>
      <c r="AD2" s="50">
        <f t="shared" ref="AD2:AD33" si="0">IF(AND(D2&lt;&gt;E2,E2&gt;0),1,0)+IF(AND(H2&lt;&gt;I2,I2&gt;0),1,0)+IF(AND(L2&lt;&gt;M2,M2&gt;0),1,0)+IF(AND(P2&lt;&gt;Q2,Q2&gt;0),1,0)+IF(AND(T2&lt;&gt;U2,U2&gt;0),1,0)</f>
        <v>0</v>
      </c>
      <c r="AE2" s="54">
        <f t="shared" ref="AE2:AE33" si="1">IF(AND(D2&lt;&gt;E2,D2&gt;0),1,0)+IF(AND(H2&lt;&gt;I2,H2&gt;0),1,0)+IF(AND(L2&lt;&gt;M2,L2&gt;0),1,0)+IF(AND(P2&lt;&gt;Q2,P2&gt;0),1,0)+IF(AND(T2&lt;&gt;U2,T2&gt;0),1,0)</f>
        <v>0</v>
      </c>
      <c r="AF2" s="55"/>
    </row>
    <row r="3" spans="1:32" ht="30" customHeight="1" x14ac:dyDescent="0.35">
      <c r="A3" s="7"/>
      <c r="B3" s="7" t="s">
        <v>252</v>
      </c>
      <c r="C3" s="8">
        <v>45776</v>
      </c>
      <c r="D3" s="174"/>
      <c r="E3" s="9"/>
      <c r="F3" s="17"/>
      <c r="G3" s="16"/>
      <c r="H3" s="169"/>
      <c r="I3" s="9"/>
      <c r="J3" s="17"/>
      <c r="K3" s="16"/>
      <c r="L3" s="169"/>
      <c r="M3" s="9"/>
      <c r="N3" s="17"/>
      <c r="O3" s="17"/>
      <c r="P3" s="111"/>
      <c r="Q3" s="111"/>
      <c r="R3" s="51"/>
      <c r="S3" s="51"/>
      <c r="T3" s="111"/>
      <c r="U3" s="111"/>
      <c r="V3" s="114"/>
      <c r="W3" s="114"/>
      <c r="X3" s="18"/>
      <c r="Y3" s="18"/>
      <c r="Z3" s="17"/>
      <c r="AA3" s="17"/>
      <c r="AB3" s="50">
        <f t="shared" ref="AB3:AB66" si="2">F3+J3+N3+R3+V3+Z3</f>
        <v>0</v>
      </c>
      <c r="AC3" s="131">
        <f>COUNT(E3,I3,M3,Q3,U3,Y3)</f>
        <v>0</v>
      </c>
      <c r="AD3" s="9">
        <f t="shared" si="0"/>
        <v>0</v>
      </c>
      <c r="AE3" s="19">
        <f t="shared" si="1"/>
        <v>0</v>
      </c>
      <c r="AF3" s="15"/>
    </row>
    <row r="4" spans="1:32" ht="30" customHeight="1" x14ac:dyDescent="0.35">
      <c r="A4" s="7"/>
      <c r="B4" s="7" t="s">
        <v>253</v>
      </c>
      <c r="C4" s="8">
        <v>45777</v>
      </c>
      <c r="D4" s="174"/>
      <c r="E4" s="9"/>
      <c r="F4" s="17"/>
      <c r="G4" s="16"/>
      <c r="H4" s="169"/>
      <c r="I4" s="9"/>
      <c r="J4" s="17"/>
      <c r="K4" s="16"/>
      <c r="L4" s="169"/>
      <c r="M4" s="9"/>
      <c r="N4" s="17"/>
      <c r="O4" s="17"/>
      <c r="P4" s="111"/>
      <c r="Q4" s="111"/>
      <c r="R4" s="51"/>
      <c r="S4" s="51"/>
      <c r="T4" s="111"/>
      <c r="U4" s="111"/>
      <c r="V4" s="114"/>
      <c r="W4" s="114"/>
      <c r="X4" s="18"/>
      <c r="Y4" s="18"/>
      <c r="Z4" s="17"/>
      <c r="AA4" s="17"/>
      <c r="AB4" s="50">
        <f t="shared" si="2"/>
        <v>0</v>
      </c>
      <c r="AC4" s="131">
        <f t="shared" ref="AC4:AC67" si="3">COUNT(E4,I4,M4,Q4,U4,Y4)</f>
        <v>0</v>
      </c>
      <c r="AD4" s="9">
        <f t="shared" si="0"/>
        <v>0</v>
      </c>
      <c r="AE4" s="19">
        <f t="shared" si="1"/>
        <v>0</v>
      </c>
      <c r="AF4" s="15"/>
    </row>
    <row r="5" spans="1:32" ht="30" customHeight="1" x14ac:dyDescent="0.35">
      <c r="A5" s="7"/>
      <c r="B5" s="7" t="s">
        <v>254</v>
      </c>
      <c r="C5" s="8">
        <v>45778</v>
      </c>
      <c r="D5" s="174"/>
      <c r="E5" s="162">
        <v>67</v>
      </c>
      <c r="F5" s="17"/>
      <c r="G5" s="16" t="s">
        <v>45</v>
      </c>
      <c r="H5" s="169"/>
      <c r="I5" s="162">
        <v>78</v>
      </c>
      <c r="J5" s="17"/>
      <c r="K5" s="17" t="s">
        <v>45</v>
      </c>
      <c r="L5" s="176"/>
      <c r="M5" s="111"/>
      <c r="N5" s="111"/>
      <c r="O5" s="111"/>
      <c r="P5" s="111"/>
      <c r="Q5" s="111"/>
      <c r="R5" s="51"/>
      <c r="S5" s="51"/>
      <c r="T5" s="111"/>
      <c r="U5" s="162">
        <v>56</v>
      </c>
      <c r="V5" s="114"/>
      <c r="W5" s="114"/>
      <c r="X5" s="18"/>
      <c r="Y5" s="18"/>
      <c r="Z5" s="17"/>
      <c r="AA5" s="17"/>
      <c r="AB5" s="50">
        <f t="shared" si="2"/>
        <v>0</v>
      </c>
      <c r="AC5" s="131">
        <f t="shared" si="3"/>
        <v>3</v>
      </c>
      <c r="AD5" s="9">
        <f t="shared" si="0"/>
        <v>3</v>
      </c>
      <c r="AE5" s="19">
        <f t="shared" si="1"/>
        <v>0</v>
      </c>
      <c r="AF5" s="15"/>
    </row>
    <row r="6" spans="1:32" ht="30" customHeight="1" x14ac:dyDescent="0.35">
      <c r="A6" s="7"/>
      <c r="B6" s="7" t="s">
        <v>255</v>
      </c>
      <c r="C6" s="8">
        <v>45779</v>
      </c>
      <c r="D6" s="162">
        <v>67</v>
      </c>
      <c r="E6" s="162">
        <v>67</v>
      </c>
      <c r="F6" s="17">
        <v>1</v>
      </c>
      <c r="G6" s="16"/>
      <c r="H6" s="162">
        <v>78</v>
      </c>
      <c r="I6" s="162">
        <v>78</v>
      </c>
      <c r="J6" s="17">
        <v>1</v>
      </c>
      <c r="K6" s="17"/>
      <c r="L6" s="111"/>
      <c r="M6" s="111"/>
      <c r="N6" s="111"/>
      <c r="O6" s="111"/>
      <c r="P6" s="174"/>
      <c r="Q6" s="9">
        <v>89</v>
      </c>
      <c r="R6" s="17"/>
      <c r="S6" s="16" t="s">
        <v>45</v>
      </c>
      <c r="T6" s="162">
        <v>56</v>
      </c>
      <c r="U6" s="162">
        <v>56</v>
      </c>
      <c r="V6" s="114">
        <v>2</v>
      </c>
      <c r="W6" s="114" t="s">
        <v>256</v>
      </c>
      <c r="X6" s="18"/>
      <c r="Y6" s="18"/>
      <c r="Z6" s="17"/>
      <c r="AA6" s="17"/>
      <c r="AB6" s="50">
        <f t="shared" si="2"/>
        <v>4</v>
      </c>
      <c r="AC6" s="131">
        <f t="shared" si="3"/>
        <v>4</v>
      </c>
      <c r="AD6" s="9">
        <f t="shared" si="0"/>
        <v>1</v>
      </c>
      <c r="AE6" s="19">
        <f t="shared" si="1"/>
        <v>0</v>
      </c>
      <c r="AF6" s="15"/>
    </row>
    <row r="7" spans="1:32" ht="30" customHeight="1" x14ac:dyDescent="0.35">
      <c r="A7" s="7"/>
      <c r="B7" s="7" t="s">
        <v>257</v>
      </c>
      <c r="C7" s="8">
        <v>45780</v>
      </c>
      <c r="D7" s="162">
        <v>67</v>
      </c>
      <c r="E7" s="162">
        <v>67</v>
      </c>
      <c r="F7" s="17">
        <v>1</v>
      </c>
      <c r="G7" s="16"/>
      <c r="H7" s="162">
        <v>78</v>
      </c>
      <c r="I7" s="162">
        <v>78</v>
      </c>
      <c r="J7" s="17">
        <v>1</v>
      </c>
      <c r="K7" s="17"/>
      <c r="L7" s="176"/>
      <c r="M7" s="162">
        <v>61</v>
      </c>
      <c r="N7" s="51"/>
      <c r="O7" s="51" t="s">
        <v>72</v>
      </c>
      <c r="P7" s="174">
        <v>89</v>
      </c>
      <c r="Q7" s="9">
        <v>89</v>
      </c>
      <c r="R7" s="17"/>
      <c r="S7" s="16"/>
      <c r="T7" s="162">
        <v>56</v>
      </c>
      <c r="U7" s="162">
        <v>56</v>
      </c>
      <c r="V7" s="114">
        <v>1</v>
      </c>
      <c r="W7" s="114"/>
      <c r="X7" s="18"/>
      <c r="Y7" s="18"/>
      <c r="Z7" s="17"/>
      <c r="AA7" s="17"/>
      <c r="AB7" s="50">
        <f t="shared" si="2"/>
        <v>3</v>
      </c>
      <c r="AC7" s="131">
        <f t="shared" si="3"/>
        <v>5</v>
      </c>
      <c r="AD7" s="9">
        <f t="shared" si="0"/>
        <v>1</v>
      </c>
      <c r="AE7" s="19">
        <f t="shared" si="1"/>
        <v>0</v>
      </c>
      <c r="AF7" s="15"/>
    </row>
    <row r="8" spans="1:32" ht="30" customHeight="1" x14ac:dyDescent="0.35">
      <c r="A8" s="7"/>
      <c r="B8" s="7" t="s">
        <v>258</v>
      </c>
      <c r="C8" s="8">
        <v>45781</v>
      </c>
      <c r="D8" s="162">
        <v>67</v>
      </c>
      <c r="E8" s="9"/>
      <c r="F8" s="17">
        <v>1</v>
      </c>
      <c r="G8" s="16"/>
      <c r="H8" s="162">
        <v>78</v>
      </c>
      <c r="I8" s="9"/>
      <c r="J8" s="17">
        <v>1</v>
      </c>
      <c r="K8" s="17"/>
      <c r="L8" s="162">
        <v>61</v>
      </c>
      <c r="M8" s="162">
        <v>61</v>
      </c>
      <c r="N8" s="17">
        <v>2</v>
      </c>
      <c r="O8" s="17"/>
      <c r="P8" s="174">
        <v>89</v>
      </c>
      <c r="Q8" s="9"/>
      <c r="R8" s="17"/>
      <c r="S8" s="16"/>
      <c r="T8" s="162">
        <v>56</v>
      </c>
      <c r="U8" s="9"/>
      <c r="V8" s="17">
        <v>2</v>
      </c>
      <c r="W8" s="17"/>
      <c r="X8" s="18"/>
      <c r="Y8" s="18"/>
      <c r="Z8" s="17"/>
      <c r="AA8" s="17"/>
      <c r="AB8" s="50">
        <f t="shared" si="2"/>
        <v>6</v>
      </c>
      <c r="AC8" s="131">
        <f t="shared" si="3"/>
        <v>1</v>
      </c>
      <c r="AD8" s="9">
        <f t="shared" si="0"/>
        <v>0</v>
      </c>
      <c r="AE8" s="19">
        <f t="shared" si="1"/>
        <v>4</v>
      </c>
      <c r="AF8" s="15"/>
    </row>
    <row r="9" spans="1:32" ht="30" customHeight="1" x14ac:dyDescent="0.35">
      <c r="A9" s="7">
        <v>19</v>
      </c>
      <c r="B9" s="7" t="s">
        <v>251</v>
      </c>
      <c r="C9" s="8">
        <v>45782</v>
      </c>
      <c r="D9" s="174"/>
      <c r="E9" s="9"/>
      <c r="F9" s="17"/>
      <c r="G9" s="16"/>
      <c r="H9" s="169"/>
      <c r="I9" s="9"/>
      <c r="J9" s="17"/>
      <c r="K9" s="16"/>
      <c r="L9" s="162">
        <v>61</v>
      </c>
      <c r="M9" s="162">
        <v>61</v>
      </c>
      <c r="N9" s="17">
        <v>2</v>
      </c>
      <c r="O9" s="17"/>
      <c r="P9" s="111"/>
      <c r="Q9" s="111"/>
      <c r="R9" s="111"/>
      <c r="S9" s="111"/>
      <c r="T9" s="9"/>
      <c r="U9" s="9"/>
      <c r="V9" s="17"/>
      <c r="W9" s="17"/>
      <c r="X9" s="18"/>
      <c r="Y9" s="18"/>
      <c r="Z9" s="17"/>
      <c r="AA9" s="17"/>
      <c r="AB9" s="50">
        <f t="shared" si="2"/>
        <v>2</v>
      </c>
      <c r="AC9" s="131">
        <f t="shared" si="3"/>
        <v>1</v>
      </c>
      <c r="AD9" s="9">
        <f t="shared" si="0"/>
        <v>0</v>
      </c>
      <c r="AE9" s="19">
        <f t="shared" si="1"/>
        <v>0</v>
      </c>
      <c r="AF9" s="15"/>
    </row>
    <row r="10" spans="1:32" ht="30" customHeight="1" x14ac:dyDescent="0.35">
      <c r="A10" s="7"/>
      <c r="B10" s="7" t="s">
        <v>252</v>
      </c>
      <c r="C10" s="8">
        <v>45783</v>
      </c>
      <c r="D10" s="174"/>
      <c r="E10" s="9"/>
      <c r="F10" s="17"/>
      <c r="G10" s="16"/>
      <c r="H10" s="169"/>
      <c r="I10" s="9"/>
      <c r="J10" s="17"/>
      <c r="K10" s="16"/>
      <c r="L10" s="162">
        <v>61</v>
      </c>
      <c r="M10" s="9"/>
      <c r="N10" s="17">
        <v>2</v>
      </c>
      <c r="O10" s="17"/>
      <c r="P10" s="111"/>
      <c r="Q10" s="111"/>
      <c r="R10" s="111"/>
      <c r="S10" s="111"/>
      <c r="T10" s="9"/>
      <c r="U10" s="9"/>
      <c r="V10" s="17"/>
      <c r="W10" s="17"/>
      <c r="X10" s="18"/>
      <c r="Y10" s="18"/>
      <c r="Z10" s="17"/>
      <c r="AA10" s="17"/>
      <c r="AB10" s="50">
        <f t="shared" si="2"/>
        <v>2</v>
      </c>
      <c r="AC10" s="131">
        <f t="shared" si="3"/>
        <v>0</v>
      </c>
      <c r="AD10" s="9">
        <f t="shared" si="0"/>
        <v>0</v>
      </c>
      <c r="AE10" s="19">
        <f t="shared" si="1"/>
        <v>1</v>
      </c>
      <c r="AF10" s="15"/>
    </row>
    <row r="11" spans="1:32" ht="30" customHeight="1" x14ac:dyDescent="0.35">
      <c r="A11" s="7"/>
      <c r="B11" s="7" t="s">
        <v>253</v>
      </c>
      <c r="C11" s="8">
        <v>45784</v>
      </c>
      <c r="D11" s="174"/>
      <c r="E11" s="9"/>
      <c r="F11" s="17"/>
      <c r="G11" s="16"/>
      <c r="H11" s="169"/>
      <c r="I11" s="9"/>
      <c r="J11" s="17"/>
      <c r="K11" s="16"/>
      <c r="L11" s="169"/>
      <c r="M11" s="9"/>
      <c r="N11" s="17"/>
      <c r="O11" s="17"/>
      <c r="P11" s="9"/>
      <c r="Q11" s="9"/>
      <c r="R11" s="17"/>
      <c r="S11" s="17"/>
      <c r="T11" s="9"/>
      <c r="U11" s="9"/>
      <c r="V11" s="17"/>
      <c r="W11" s="17"/>
      <c r="X11" s="18"/>
      <c r="Y11" s="18"/>
      <c r="Z11" s="17"/>
      <c r="AA11" s="17"/>
      <c r="AB11" s="50">
        <f t="shared" si="2"/>
        <v>0</v>
      </c>
      <c r="AC11" s="131">
        <f t="shared" si="3"/>
        <v>0</v>
      </c>
      <c r="AD11" s="9">
        <f t="shared" si="0"/>
        <v>0</v>
      </c>
      <c r="AE11" s="19">
        <f t="shared" si="1"/>
        <v>0</v>
      </c>
      <c r="AF11" s="15"/>
    </row>
    <row r="12" spans="1:32" ht="30" customHeight="1" x14ac:dyDescent="0.35">
      <c r="A12" s="7"/>
      <c r="B12" s="7" t="s">
        <v>254</v>
      </c>
      <c r="C12" s="8">
        <v>45785</v>
      </c>
      <c r="D12" s="187"/>
      <c r="E12" s="111"/>
      <c r="F12" s="111"/>
      <c r="G12" s="112"/>
      <c r="H12" s="169"/>
      <c r="I12" s="9"/>
      <c r="J12" s="17"/>
      <c r="K12" s="16"/>
      <c r="L12" s="169"/>
      <c r="M12" s="9"/>
      <c r="N12" s="17"/>
      <c r="O12" s="17"/>
      <c r="P12" s="9"/>
      <c r="Q12" s="9"/>
      <c r="R12" s="17"/>
      <c r="S12" s="17"/>
      <c r="T12" s="9"/>
      <c r="U12" s="9"/>
      <c r="V12" s="17"/>
      <c r="W12" s="17"/>
      <c r="X12" s="18"/>
      <c r="Y12" s="18"/>
      <c r="Z12" s="17"/>
      <c r="AA12" s="17"/>
      <c r="AB12" s="50">
        <f t="shared" si="2"/>
        <v>0</v>
      </c>
      <c r="AC12" s="131">
        <f t="shared" si="3"/>
        <v>0</v>
      </c>
      <c r="AD12" s="9">
        <f t="shared" si="0"/>
        <v>0</v>
      </c>
      <c r="AE12" s="19">
        <f t="shared" si="1"/>
        <v>0</v>
      </c>
      <c r="AF12" s="15"/>
    </row>
    <row r="13" spans="1:32" ht="30" customHeight="1" x14ac:dyDescent="0.35">
      <c r="A13" s="7"/>
      <c r="B13" s="7" t="s">
        <v>255</v>
      </c>
      <c r="C13" s="8">
        <v>45786</v>
      </c>
      <c r="D13" s="111"/>
      <c r="E13" s="111"/>
      <c r="F13" s="111"/>
      <c r="G13" s="112"/>
      <c r="H13" s="169"/>
      <c r="I13" s="9"/>
      <c r="J13" s="17"/>
      <c r="K13" s="16"/>
      <c r="L13" s="169"/>
      <c r="M13" s="9"/>
      <c r="N13" s="17"/>
      <c r="O13" s="17"/>
      <c r="P13" s="9"/>
      <c r="Q13" s="9"/>
      <c r="R13" s="17"/>
      <c r="S13" s="17"/>
      <c r="T13" s="9"/>
      <c r="U13" s="9"/>
      <c r="V13" s="17"/>
      <c r="W13" s="17"/>
      <c r="X13" s="18"/>
      <c r="Y13" s="18"/>
      <c r="Z13" s="17"/>
      <c r="AA13" s="17"/>
      <c r="AB13" s="50">
        <f t="shared" si="2"/>
        <v>0</v>
      </c>
      <c r="AC13" s="131">
        <f t="shared" si="3"/>
        <v>0</v>
      </c>
      <c r="AD13" s="9">
        <f t="shared" si="0"/>
        <v>0</v>
      </c>
      <c r="AE13" s="19">
        <f t="shared" si="1"/>
        <v>0</v>
      </c>
      <c r="AF13" s="15"/>
    </row>
    <row r="14" spans="1:32" ht="30" customHeight="1" x14ac:dyDescent="0.35">
      <c r="A14" s="7"/>
      <c r="B14" s="7" t="s">
        <v>257</v>
      </c>
      <c r="C14" s="8">
        <v>45787</v>
      </c>
      <c r="D14" s="111"/>
      <c r="E14" s="111"/>
      <c r="F14" s="111"/>
      <c r="G14" s="112"/>
      <c r="H14" s="169"/>
      <c r="I14" s="9"/>
      <c r="J14" s="17"/>
      <c r="K14" s="16"/>
      <c r="L14" s="169"/>
      <c r="M14" s="9"/>
      <c r="N14" s="17"/>
      <c r="O14" s="17"/>
      <c r="P14" s="9"/>
      <c r="Q14" s="9"/>
      <c r="R14" s="17"/>
      <c r="S14" s="17"/>
      <c r="T14" s="9"/>
      <c r="U14" s="9"/>
      <c r="V14" s="17"/>
      <c r="W14" s="17"/>
      <c r="X14" s="18"/>
      <c r="Y14" s="18"/>
      <c r="Z14" s="17"/>
      <c r="AA14" s="17"/>
      <c r="AB14" s="50">
        <f t="shared" si="2"/>
        <v>0</v>
      </c>
      <c r="AC14" s="131">
        <f t="shared" si="3"/>
        <v>0</v>
      </c>
      <c r="AD14" s="9">
        <f t="shared" si="0"/>
        <v>0</v>
      </c>
      <c r="AE14" s="19">
        <f t="shared" si="1"/>
        <v>0</v>
      </c>
      <c r="AF14" s="15"/>
    </row>
    <row r="15" spans="1:32" ht="30" customHeight="1" x14ac:dyDescent="0.35">
      <c r="A15" s="7"/>
      <c r="B15" s="7" t="s">
        <v>258</v>
      </c>
      <c r="C15" s="8">
        <v>45788</v>
      </c>
      <c r="D15" s="111"/>
      <c r="E15" s="111"/>
      <c r="F15" s="111"/>
      <c r="G15" s="112"/>
      <c r="H15" s="169"/>
      <c r="I15" s="9"/>
      <c r="J15" s="17"/>
      <c r="K15" s="16"/>
      <c r="L15" s="176"/>
      <c r="M15" s="111"/>
      <c r="N15" s="17"/>
      <c r="O15" s="17"/>
      <c r="P15" s="9"/>
      <c r="Q15" s="9"/>
      <c r="R15" s="17"/>
      <c r="S15" s="17"/>
      <c r="T15" s="169"/>
      <c r="U15" s="163">
        <v>20</v>
      </c>
      <c r="V15" s="17"/>
      <c r="W15" s="17"/>
      <c r="X15" s="18"/>
      <c r="Y15" s="18"/>
      <c r="Z15" s="17"/>
      <c r="AA15" s="17"/>
      <c r="AB15" s="50">
        <f t="shared" si="2"/>
        <v>0</v>
      </c>
      <c r="AC15" s="131">
        <f t="shared" si="3"/>
        <v>1</v>
      </c>
      <c r="AD15" s="9">
        <f t="shared" si="0"/>
        <v>1</v>
      </c>
      <c r="AE15" s="19">
        <f t="shared" si="1"/>
        <v>0</v>
      </c>
      <c r="AF15" s="15"/>
    </row>
    <row r="16" spans="1:32" ht="30" customHeight="1" thickBot="1" x14ac:dyDescent="0.4">
      <c r="A16" s="7">
        <v>20</v>
      </c>
      <c r="B16" s="7" t="s">
        <v>251</v>
      </c>
      <c r="C16" s="8">
        <v>45789</v>
      </c>
      <c r="D16" s="188"/>
      <c r="E16" s="182"/>
      <c r="F16" s="17"/>
      <c r="G16" s="16"/>
      <c r="H16" s="169"/>
      <c r="I16" s="9"/>
      <c r="J16" s="17"/>
      <c r="K16" s="16"/>
      <c r="L16" s="176"/>
      <c r="M16" s="111">
        <v>82</v>
      </c>
      <c r="N16" s="17"/>
      <c r="O16" s="17"/>
      <c r="P16" s="9"/>
      <c r="Q16" s="9"/>
      <c r="R16" s="17"/>
      <c r="S16" s="17"/>
      <c r="T16" s="170">
        <v>20</v>
      </c>
      <c r="U16" s="163">
        <v>20</v>
      </c>
      <c r="V16" s="17">
        <v>2</v>
      </c>
      <c r="W16" s="17"/>
      <c r="X16" s="18"/>
      <c r="Y16" s="18"/>
      <c r="Z16" s="17"/>
      <c r="AA16" s="17"/>
      <c r="AB16" s="50">
        <f t="shared" si="2"/>
        <v>2</v>
      </c>
      <c r="AC16" s="131">
        <f t="shared" si="3"/>
        <v>2</v>
      </c>
      <c r="AD16" s="9">
        <f t="shared" si="0"/>
        <v>1</v>
      </c>
      <c r="AE16" s="19">
        <f t="shared" si="1"/>
        <v>0</v>
      </c>
      <c r="AF16" s="15"/>
    </row>
    <row r="17" spans="1:32" ht="30" customHeight="1" x14ac:dyDescent="0.35">
      <c r="A17" s="7"/>
      <c r="B17" s="7" t="s">
        <v>252</v>
      </c>
      <c r="C17" s="8">
        <v>45790</v>
      </c>
      <c r="D17" s="186"/>
      <c r="E17" s="183"/>
      <c r="F17" s="17"/>
      <c r="G17" s="16"/>
      <c r="H17" s="169"/>
      <c r="I17" s="9"/>
      <c r="J17" s="17"/>
      <c r="K17" s="16"/>
      <c r="L17" s="111">
        <v>82</v>
      </c>
      <c r="M17" s="111">
        <v>82</v>
      </c>
      <c r="N17" s="17">
        <v>2</v>
      </c>
      <c r="O17" s="17"/>
      <c r="P17" s="9"/>
      <c r="Q17" s="9"/>
      <c r="R17" s="17"/>
      <c r="S17" s="17"/>
      <c r="T17" s="170">
        <v>20</v>
      </c>
      <c r="U17" s="163">
        <v>20</v>
      </c>
      <c r="V17" s="17">
        <v>2</v>
      </c>
      <c r="W17" s="17"/>
      <c r="X17" s="18"/>
      <c r="Y17" s="18"/>
      <c r="Z17" s="17"/>
      <c r="AA17" s="17"/>
      <c r="AB17" s="50">
        <f t="shared" si="2"/>
        <v>4</v>
      </c>
      <c r="AC17" s="131">
        <f t="shared" si="3"/>
        <v>2</v>
      </c>
      <c r="AD17" s="9">
        <f t="shared" si="0"/>
        <v>0</v>
      </c>
      <c r="AE17" s="19">
        <f t="shared" si="1"/>
        <v>0</v>
      </c>
      <c r="AF17" s="15"/>
    </row>
    <row r="18" spans="1:32" ht="30" customHeight="1" x14ac:dyDescent="0.35">
      <c r="A18" s="7"/>
      <c r="B18" s="7" t="s">
        <v>253</v>
      </c>
      <c r="C18" s="8">
        <v>45791</v>
      </c>
      <c r="D18" s="174"/>
      <c r="E18" s="10"/>
      <c r="F18" s="17"/>
      <c r="G18" s="16"/>
      <c r="H18" s="169"/>
      <c r="I18" s="162">
        <v>49</v>
      </c>
      <c r="J18" s="17"/>
      <c r="K18" s="16" t="s">
        <v>45</v>
      </c>
      <c r="L18" s="111">
        <v>82</v>
      </c>
      <c r="M18" s="111">
        <v>82</v>
      </c>
      <c r="N18" s="17">
        <v>2</v>
      </c>
      <c r="O18" s="17"/>
      <c r="P18" s="9"/>
      <c r="Q18" s="162">
        <v>12</v>
      </c>
      <c r="R18" s="17"/>
      <c r="S18" s="17" t="s">
        <v>259</v>
      </c>
      <c r="T18" s="170">
        <v>20</v>
      </c>
      <c r="U18" s="163">
        <v>20</v>
      </c>
      <c r="V18" s="17">
        <v>2</v>
      </c>
      <c r="W18" s="17"/>
      <c r="X18" s="18"/>
      <c r="Y18" s="18"/>
      <c r="Z18" s="17"/>
      <c r="AA18" s="17"/>
      <c r="AB18" s="50">
        <f t="shared" si="2"/>
        <v>4</v>
      </c>
      <c r="AC18" s="131">
        <f t="shared" si="3"/>
        <v>4</v>
      </c>
      <c r="AD18" s="9">
        <f t="shared" si="0"/>
        <v>2</v>
      </c>
      <c r="AE18" s="19">
        <f t="shared" si="1"/>
        <v>0</v>
      </c>
      <c r="AF18" s="15"/>
    </row>
    <row r="19" spans="1:32" ht="30" customHeight="1" x14ac:dyDescent="0.35">
      <c r="A19" s="7"/>
      <c r="B19" s="7" t="s">
        <v>254</v>
      </c>
      <c r="C19" s="8">
        <v>45792</v>
      </c>
      <c r="D19" s="174"/>
      <c r="E19" s="10"/>
      <c r="F19" s="17"/>
      <c r="G19" s="16"/>
      <c r="H19" s="162">
        <v>49</v>
      </c>
      <c r="I19" s="162">
        <v>49</v>
      </c>
      <c r="J19" s="17">
        <v>1</v>
      </c>
      <c r="K19" s="16"/>
      <c r="L19" s="111">
        <v>82</v>
      </c>
      <c r="M19" s="111">
        <v>82</v>
      </c>
      <c r="N19" s="17">
        <v>2</v>
      </c>
      <c r="O19" s="17"/>
      <c r="P19" s="162">
        <v>12</v>
      </c>
      <c r="Q19" s="162">
        <v>12</v>
      </c>
      <c r="R19" s="17">
        <v>2</v>
      </c>
      <c r="S19" s="17"/>
      <c r="T19" s="170">
        <v>20</v>
      </c>
      <c r="U19" s="162">
        <v>5</v>
      </c>
      <c r="V19" s="17">
        <v>2</v>
      </c>
      <c r="W19" s="17" t="str">
        <f>IFERROR(VLOOKUP(U19,Database!$A$2:$I$200,9,FALSE),"-")</f>
        <v>sing</v>
      </c>
      <c r="X19" s="18"/>
      <c r="Y19" s="18"/>
      <c r="Z19" s="17"/>
      <c r="AA19" s="17"/>
      <c r="AB19" s="50">
        <f t="shared" si="2"/>
        <v>7</v>
      </c>
      <c r="AC19" s="131">
        <f t="shared" si="3"/>
        <v>4</v>
      </c>
      <c r="AD19" s="9">
        <f t="shared" si="0"/>
        <v>1</v>
      </c>
      <c r="AE19" s="19">
        <f t="shared" si="1"/>
        <v>1</v>
      </c>
      <c r="AF19" s="15"/>
    </row>
    <row r="20" spans="1:32" ht="30" customHeight="1" x14ac:dyDescent="0.35">
      <c r="A20" s="7"/>
      <c r="B20" s="7" t="s">
        <v>255</v>
      </c>
      <c r="C20" s="8">
        <v>45793</v>
      </c>
      <c r="D20" s="174"/>
      <c r="E20" s="162">
        <v>73</v>
      </c>
      <c r="F20" s="17"/>
      <c r="G20" s="16" t="s">
        <v>259</v>
      </c>
      <c r="H20" s="162">
        <v>49</v>
      </c>
      <c r="I20" s="162">
        <v>49</v>
      </c>
      <c r="J20" s="9">
        <v>1</v>
      </c>
      <c r="K20" s="16"/>
      <c r="L20" s="111">
        <v>82</v>
      </c>
      <c r="M20" s="9">
        <v>82</v>
      </c>
      <c r="N20" s="17">
        <v>2</v>
      </c>
      <c r="O20" s="17"/>
      <c r="P20" s="162">
        <v>12</v>
      </c>
      <c r="Q20" s="162">
        <v>12</v>
      </c>
      <c r="R20" s="17">
        <v>2</v>
      </c>
      <c r="S20" s="17"/>
      <c r="T20" s="162">
        <v>5</v>
      </c>
      <c r="U20" s="162">
        <v>5</v>
      </c>
      <c r="V20" s="17">
        <v>2</v>
      </c>
      <c r="W20" s="17" t="s">
        <v>256</v>
      </c>
      <c r="X20" s="18"/>
      <c r="Y20" s="18"/>
      <c r="Z20" s="17"/>
      <c r="AA20" s="17"/>
      <c r="AB20" s="50">
        <f t="shared" si="2"/>
        <v>7</v>
      </c>
      <c r="AC20" s="131">
        <f t="shared" si="3"/>
        <v>5</v>
      </c>
      <c r="AD20" s="9">
        <f t="shared" si="0"/>
        <v>1</v>
      </c>
      <c r="AE20" s="19">
        <f t="shared" si="1"/>
        <v>0</v>
      </c>
      <c r="AF20" s="15"/>
    </row>
    <row r="21" spans="1:32" ht="30" customHeight="1" x14ac:dyDescent="0.35">
      <c r="A21" s="7"/>
      <c r="B21" s="7" t="s">
        <v>257</v>
      </c>
      <c r="C21" s="8">
        <v>45794</v>
      </c>
      <c r="D21" s="189">
        <v>73</v>
      </c>
      <c r="E21" s="162">
        <v>73</v>
      </c>
      <c r="F21" s="17">
        <v>2</v>
      </c>
      <c r="G21" s="16"/>
      <c r="H21" s="162">
        <v>49</v>
      </c>
      <c r="I21" s="162">
        <v>49</v>
      </c>
      <c r="J21" s="9">
        <v>1</v>
      </c>
      <c r="K21" s="16"/>
      <c r="L21" s="9">
        <v>82</v>
      </c>
      <c r="M21" s="9"/>
      <c r="N21" s="17">
        <v>2</v>
      </c>
      <c r="O21" s="17"/>
      <c r="P21" s="162">
        <v>12</v>
      </c>
      <c r="Q21" s="162">
        <v>12</v>
      </c>
      <c r="R21" s="17">
        <v>2</v>
      </c>
      <c r="S21" s="17"/>
      <c r="T21" s="162">
        <v>5</v>
      </c>
      <c r="U21" s="162">
        <v>5</v>
      </c>
      <c r="V21" s="17">
        <v>2</v>
      </c>
      <c r="W21" s="17"/>
      <c r="X21" s="18"/>
      <c r="Y21" s="18"/>
      <c r="Z21" s="17"/>
      <c r="AA21" s="17"/>
      <c r="AB21" s="50">
        <f t="shared" si="2"/>
        <v>9</v>
      </c>
      <c r="AC21" s="131">
        <f t="shared" si="3"/>
        <v>4</v>
      </c>
      <c r="AD21" s="9">
        <f t="shared" si="0"/>
        <v>0</v>
      </c>
      <c r="AE21" s="19">
        <f t="shared" si="1"/>
        <v>1</v>
      </c>
      <c r="AF21" s="15"/>
    </row>
    <row r="22" spans="1:32" ht="30" customHeight="1" x14ac:dyDescent="0.35">
      <c r="A22" s="7"/>
      <c r="B22" s="7" t="s">
        <v>258</v>
      </c>
      <c r="C22" s="8">
        <v>45795</v>
      </c>
      <c r="D22" s="189">
        <v>73</v>
      </c>
      <c r="E22" s="10"/>
      <c r="F22" s="17">
        <v>0</v>
      </c>
      <c r="G22" s="16"/>
      <c r="H22" s="162">
        <v>49</v>
      </c>
      <c r="I22" s="162">
        <v>49</v>
      </c>
      <c r="J22" s="9">
        <v>1</v>
      </c>
      <c r="K22" s="16"/>
      <c r="L22" s="169"/>
      <c r="M22" s="9"/>
      <c r="N22" s="17"/>
      <c r="O22" s="17"/>
      <c r="P22" s="162">
        <v>12</v>
      </c>
      <c r="Q22" s="9"/>
      <c r="R22" s="17">
        <v>2</v>
      </c>
      <c r="S22" s="17"/>
      <c r="T22" s="162">
        <v>5</v>
      </c>
      <c r="U22" s="162">
        <v>5</v>
      </c>
      <c r="V22" s="17">
        <v>2</v>
      </c>
      <c r="W22" s="17"/>
      <c r="X22" s="18"/>
      <c r="Y22" s="18"/>
      <c r="Z22" s="17"/>
      <c r="AA22" s="17"/>
      <c r="AB22" s="50">
        <f t="shared" si="2"/>
        <v>5</v>
      </c>
      <c r="AC22" s="131">
        <f t="shared" si="3"/>
        <v>2</v>
      </c>
      <c r="AD22" s="9">
        <f t="shared" si="0"/>
        <v>0</v>
      </c>
      <c r="AE22" s="19">
        <f t="shared" si="1"/>
        <v>2</v>
      </c>
      <c r="AF22" s="15"/>
    </row>
    <row r="23" spans="1:32" ht="30" customHeight="1" x14ac:dyDescent="0.35">
      <c r="A23" s="7">
        <v>21</v>
      </c>
      <c r="B23" s="7" t="s">
        <v>251</v>
      </c>
      <c r="C23" s="8">
        <v>45796</v>
      </c>
      <c r="D23" s="174"/>
      <c r="E23" s="163">
        <v>99</v>
      </c>
      <c r="F23" s="9">
        <v>1</v>
      </c>
      <c r="G23" s="16" t="s">
        <v>259</v>
      </c>
      <c r="H23" s="177">
        <v>49</v>
      </c>
      <c r="I23" s="111"/>
      <c r="J23" s="111"/>
      <c r="K23" s="112"/>
      <c r="L23" s="169"/>
      <c r="M23" s="9">
        <v>75</v>
      </c>
      <c r="N23" s="17"/>
      <c r="O23" s="17"/>
      <c r="P23" s="9"/>
      <c r="Q23" s="162">
        <v>46</v>
      </c>
      <c r="R23" s="17"/>
      <c r="S23" s="17" t="s">
        <v>72</v>
      </c>
      <c r="T23" s="162">
        <v>5</v>
      </c>
      <c r="U23" s="162">
        <v>5</v>
      </c>
      <c r="V23" s="17">
        <v>2</v>
      </c>
      <c r="W23" s="17"/>
      <c r="X23" s="18"/>
      <c r="Y23" s="18"/>
      <c r="Z23" s="17"/>
      <c r="AA23" s="17"/>
      <c r="AB23" s="50">
        <f t="shared" si="2"/>
        <v>3</v>
      </c>
      <c r="AC23" s="131">
        <f t="shared" si="3"/>
        <v>4</v>
      </c>
      <c r="AD23" s="9">
        <f t="shared" si="0"/>
        <v>3</v>
      </c>
      <c r="AE23" s="19">
        <f t="shared" si="1"/>
        <v>1</v>
      </c>
      <c r="AF23" s="15"/>
    </row>
    <row r="24" spans="1:32" ht="30" customHeight="1" x14ac:dyDescent="0.35">
      <c r="A24" s="7"/>
      <c r="B24" s="7" t="s">
        <v>252</v>
      </c>
      <c r="C24" s="8">
        <v>45797</v>
      </c>
      <c r="D24" s="163">
        <v>99</v>
      </c>
      <c r="E24" s="163">
        <v>99</v>
      </c>
      <c r="F24" s="17">
        <v>2</v>
      </c>
      <c r="G24" s="16"/>
      <c r="H24" s="111"/>
      <c r="I24" s="111"/>
      <c r="J24" s="111"/>
      <c r="K24" s="16"/>
      <c r="L24" s="9">
        <v>75</v>
      </c>
      <c r="M24" s="9">
        <v>75</v>
      </c>
      <c r="N24" s="17">
        <v>2</v>
      </c>
      <c r="O24" s="17"/>
      <c r="P24" s="162">
        <v>46</v>
      </c>
      <c r="Q24" s="162">
        <v>46</v>
      </c>
      <c r="R24" s="17">
        <v>2</v>
      </c>
      <c r="S24" s="17"/>
      <c r="T24" s="162">
        <v>5</v>
      </c>
      <c r="U24" s="162">
        <v>5</v>
      </c>
      <c r="V24" s="17">
        <v>2</v>
      </c>
      <c r="W24" s="17"/>
      <c r="X24" s="18"/>
      <c r="Y24" s="18"/>
      <c r="Z24" s="17"/>
      <c r="AA24" s="17"/>
      <c r="AB24" s="50">
        <f t="shared" si="2"/>
        <v>8</v>
      </c>
      <c r="AC24" s="131">
        <f t="shared" si="3"/>
        <v>4</v>
      </c>
      <c r="AD24" s="9">
        <f t="shared" si="0"/>
        <v>0</v>
      </c>
      <c r="AE24" s="19">
        <f t="shared" si="1"/>
        <v>0</v>
      </c>
      <c r="AF24" s="15"/>
    </row>
    <row r="25" spans="1:32" ht="30" customHeight="1" x14ac:dyDescent="0.35">
      <c r="A25" s="7"/>
      <c r="B25" s="7" t="s">
        <v>253</v>
      </c>
      <c r="C25" s="8">
        <v>45798</v>
      </c>
      <c r="D25" s="163">
        <v>99</v>
      </c>
      <c r="E25" s="163">
        <v>99</v>
      </c>
      <c r="F25" s="17">
        <v>2</v>
      </c>
      <c r="G25" s="16"/>
      <c r="H25" s="111"/>
      <c r="I25" s="111"/>
      <c r="J25" s="111"/>
      <c r="K25" s="16"/>
      <c r="L25" s="9">
        <v>75</v>
      </c>
      <c r="M25" s="9">
        <v>75</v>
      </c>
      <c r="N25" s="17">
        <v>2</v>
      </c>
      <c r="O25" s="17"/>
      <c r="P25" s="162">
        <v>46</v>
      </c>
      <c r="Q25" s="162">
        <v>46</v>
      </c>
      <c r="R25" s="17">
        <v>2</v>
      </c>
      <c r="S25" s="17"/>
      <c r="T25" s="162">
        <v>5</v>
      </c>
      <c r="U25" s="162">
        <v>5</v>
      </c>
      <c r="V25" s="17">
        <v>2</v>
      </c>
      <c r="W25" s="17"/>
      <c r="X25" s="18"/>
      <c r="Y25" s="18"/>
      <c r="Z25" s="17"/>
      <c r="AA25" s="17"/>
      <c r="AB25" s="50">
        <f t="shared" si="2"/>
        <v>8</v>
      </c>
      <c r="AC25" s="131">
        <f t="shared" si="3"/>
        <v>4</v>
      </c>
      <c r="AD25" s="9">
        <f t="shared" si="0"/>
        <v>0</v>
      </c>
      <c r="AE25" s="19">
        <f t="shared" si="1"/>
        <v>0</v>
      </c>
      <c r="AF25" s="15"/>
    </row>
    <row r="26" spans="1:32" ht="30" customHeight="1" x14ac:dyDescent="0.35">
      <c r="A26" s="7"/>
      <c r="B26" s="7" t="s">
        <v>254</v>
      </c>
      <c r="C26" s="8">
        <v>45799</v>
      </c>
      <c r="D26" s="163">
        <v>99</v>
      </c>
      <c r="E26" s="163">
        <v>99</v>
      </c>
      <c r="F26" s="17">
        <v>2</v>
      </c>
      <c r="G26" s="16"/>
      <c r="H26" s="111"/>
      <c r="I26" s="111"/>
      <c r="J26" s="111"/>
      <c r="K26" s="16"/>
      <c r="L26" s="9">
        <v>75</v>
      </c>
      <c r="M26" s="9">
        <v>75</v>
      </c>
      <c r="N26" s="17">
        <v>2</v>
      </c>
      <c r="O26" s="17"/>
      <c r="P26" s="162">
        <v>46</v>
      </c>
      <c r="Q26" s="162">
        <v>46</v>
      </c>
      <c r="R26" s="17">
        <v>2</v>
      </c>
      <c r="S26" s="17"/>
      <c r="T26" s="162">
        <v>5</v>
      </c>
      <c r="U26" s="9"/>
      <c r="V26" s="17"/>
      <c r="W26" s="17"/>
      <c r="X26" s="18"/>
      <c r="Y26" s="18"/>
      <c r="Z26" s="17"/>
      <c r="AA26" s="17"/>
      <c r="AB26" s="50">
        <f t="shared" si="2"/>
        <v>6</v>
      </c>
      <c r="AC26" s="131">
        <f t="shared" si="3"/>
        <v>3</v>
      </c>
      <c r="AD26" s="9">
        <f t="shared" si="0"/>
        <v>0</v>
      </c>
      <c r="AE26" s="19">
        <f t="shared" si="1"/>
        <v>1</v>
      </c>
      <c r="AF26" s="15"/>
    </row>
    <row r="27" spans="1:32" ht="30" customHeight="1" x14ac:dyDescent="0.35">
      <c r="A27" s="7"/>
      <c r="B27" s="7" t="s">
        <v>255</v>
      </c>
      <c r="C27" s="8">
        <v>45800</v>
      </c>
      <c r="D27" s="163">
        <v>99</v>
      </c>
      <c r="E27" s="9" t="s">
        <v>404</v>
      </c>
      <c r="F27" s="17">
        <v>2</v>
      </c>
      <c r="G27" s="16"/>
      <c r="H27" s="111"/>
      <c r="I27" s="111"/>
      <c r="J27" s="111"/>
      <c r="K27" s="16"/>
      <c r="L27" s="9">
        <v>75</v>
      </c>
      <c r="M27" s="9">
        <v>75</v>
      </c>
      <c r="N27" s="17">
        <v>2</v>
      </c>
      <c r="O27" s="17"/>
      <c r="P27" s="162">
        <v>46</v>
      </c>
      <c r="Q27" s="9"/>
      <c r="R27" s="17">
        <v>2</v>
      </c>
      <c r="S27" s="17"/>
      <c r="T27" s="9"/>
      <c r="U27" s="9"/>
      <c r="V27" s="17"/>
      <c r="W27" s="17"/>
      <c r="X27" s="18"/>
      <c r="Y27" s="18"/>
      <c r="Z27" s="17"/>
      <c r="AA27" s="17"/>
      <c r="AB27" s="50">
        <f t="shared" si="2"/>
        <v>6</v>
      </c>
      <c r="AC27" s="131">
        <f t="shared" si="3"/>
        <v>1</v>
      </c>
      <c r="AD27" s="9">
        <f t="shared" si="0"/>
        <v>1</v>
      </c>
      <c r="AE27" s="19">
        <f t="shared" si="1"/>
        <v>2</v>
      </c>
      <c r="AF27" s="15"/>
    </row>
    <row r="28" spans="1:32" ht="30" customHeight="1" x14ac:dyDescent="0.35">
      <c r="A28" s="7"/>
      <c r="B28" s="7" t="s">
        <v>257</v>
      </c>
      <c r="C28" s="8">
        <v>45801</v>
      </c>
      <c r="D28" s="169" t="s">
        <v>404</v>
      </c>
      <c r="E28" s="9"/>
      <c r="F28" s="17"/>
      <c r="G28" s="16"/>
      <c r="H28" s="176"/>
      <c r="I28" s="111"/>
      <c r="J28" s="111"/>
      <c r="K28" s="16"/>
      <c r="L28" s="9">
        <v>75</v>
      </c>
      <c r="M28" s="9">
        <v>75</v>
      </c>
      <c r="N28" s="17">
        <v>2</v>
      </c>
      <c r="O28" s="17"/>
      <c r="P28" s="9"/>
      <c r="Q28" s="9"/>
      <c r="R28" s="17"/>
      <c r="S28" s="17"/>
      <c r="T28" s="9"/>
      <c r="U28" s="9"/>
      <c r="V28" s="17"/>
      <c r="W28" s="17"/>
      <c r="X28" s="18"/>
      <c r="Y28" s="18"/>
      <c r="Z28" s="17"/>
      <c r="AA28" s="17"/>
      <c r="AB28" s="50">
        <f t="shared" si="2"/>
        <v>2</v>
      </c>
      <c r="AC28" s="131">
        <f t="shared" si="3"/>
        <v>1</v>
      </c>
      <c r="AD28" s="9">
        <f t="shared" si="0"/>
        <v>0</v>
      </c>
      <c r="AE28" s="19">
        <f t="shared" si="1"/>
        <v>1</v>
      </c>
      <c r="AF28" s="15"/>
    </row>
    <row r="29" spans="1:32" ht="30" customHeight="1" x14ac:dyDescent="0.35">
      <c r="A29" s="7"/>
      <c r="B29" s="7" t="s">
        <v>258</v>
      </c>
      <c r="C29" s="8">
        <v>45802</v>
      </c>
      <c r="D29" s="174"/>
      <c r="E29" s="10"/>
      <c r="F29" s="17"/>
      <c r="G29" s="16"/>
      <c r="H29" s="169"/>
      <c r="I29" s="9">
        <v>77</v>
      </c>
      <c r="J29" s="17"/>
      <c r="K29" s="16" t="s">
        <v>36</v>
      </c>
      <c r="L29" s="9">
        <v>75</v>
      </c>
      <c r="M29" s="9">
        <v>75</v>
      </c>
      <c r="N29" s="17">
        <v>2</v>
      </c>
      <c r="O29" s="17"/>
      <c r="P29" s="9"/>
      <c r="Q29" s="9"/>
      <c r="R29" s="17"/>
      <c r="S29" s="17"/>
      <c r="T29" s="9"/>
      <c r="U29" s="9"/>
      <c r="V29" s="17"/>
      <c r="W29" s="17"/>
      <c r="X29" s="18"/>
      <c r="Y29" s="18"/>
      <c r="Z29" s="17"/>
      <c r="AA29" s="17"/>
      <c r="AB29" s="50">
        <f t="shared" si="2"/>
        <v>2</v>
      </c>
      <c r="AC29" s="131">
        <f t="shared" si="3"/>
        <v>2</v>
      </c>
      <c r="AD29" s="9">
        <f t="shared" si="0"/>
        <v>1</v>
      </c>
      <c r="AE29" s="19">
        <f t="shared" si="1"/>
        <v>0</v>
      </c>
      <c r="AF29" s="15"/>
    </row>
    <row r="30" spans="1:32" ht="30" customHeight="1" x14ac:dyDescent="0.35">
      <c r="A30" s="7">
        <v>22</v>
      </c>
      <c r="B30" s="7" t="s">
        <v>251</v>
      </c>
      <c r="C30" s="8">
        <v>45803</v>
      </c>
      <c r="D30" s="174"/>
      <c r="E30" s="164">
        <v>63</v>
      </c>
      <c r="F30" s="17"/>
      <c r="G30" s="16" t="s">
        <v>45</v>
      </c>
      <c r="H30" s="9">
        <v>77</v>
      </c>
      <c r="I30" s="9">
        <v>77</v>
      </c>
      <c r="J30" s="17">
        <v>2</v>
      </c>
      <c r="K30" s="16"/>
      <c r="L30" s="9">
        <v>75</v>
      </c>
      <c r="M30" s="165">
        <v>71</v>
      </c>
      <c r="N30" s="17">
        <v>2</v>
      </c>
      <c r="O30" s="17" t="s">
        <v>72</v>
      </c>
      <c r="P30" s="9"/>
      <c r="Q30" s="166">
        <v>45</v>
      </c>
      <c r="R30" s="17"/>
      <c r="S30" s="17"/>
      <c r="T30" s="9"/>
      <c r="U30" s="166">
        <v>45</v>
      </c>
      <c r="V30" s="17"/>
      <c r="W30" s="17"/>
      <c r="X30" s="18"/>
      <c r="Y30" s="18"/>
      <c r="Z30" s="17"/>
      <c r="AA30" s="17"/>
      <c r="AB30" s="50">
        <f t="shared" si="2"/>
        <v>4</v>
      </c>
      <c r="AC30" s="131">
        <f t="shared" si="3"/>
        <v>5</v>
      </c>
      <c r="AD30" s="9">
        <f t="shared" si="0"/>
        <v>4</v>
      </c>
      <c r="AE30" s="19">
        <f t="shared" si="1"/>
        <v>1</v>
      </c>
      <c r="AF30" s="15"/>
    </row>
    <row r="31" spans="1:32" ht="30" customHeight="1" x14ac:dyDescent="0.35">
      <c r="A31" s="7"/>
      <c r="B31" s="7" t="s">
        <v>252</v>
      </c>
      <c r="C31" s="8">
        <v>45804</v>
      </c>
      <c r="D31" s="164">
        <v>63</v>
      </c>
      <c r="E31" s="164">
        <v>63</v>
      </c>
      <c r="F31" s="17">
        <v>1</v>
      </c>
      <c r="G31" s="16" t="s">
        <v>266</v>
      </c>
      <c r="H31" s="9">
        <v>77</v>
      </c>
      <c r="I31" s="9">
        <v>77</v>
      </c>
      <c r="J31" s="17">
        <v>2</v>
      </c>
      <c r="K31" s="16"/>
      <c r="L31" s="165">
        <v>71</v>
      </c>
      <c r="M31" s="165">
        <v>71</v>
      </c>
      <c r="N31" s="17">
        <v>2</v>
      </c>
      <c r="O31" s="17"/>
      <c r="P31" s="166">
        <v>45</v>
      </c>
      <c r="Q31" s="166">
        <v>45</v>
      </c>
      <c r="R31" s="17"/>
      <c r="S31" s="17"/>
      <c r="T31" s="166">
        <v>45</v>
      </c>
      <c r="U31" s="166">
        <v>45</v>
      </c>
      <c r="V31" s="17"/>
      <c r="W31" s="17"/>
      <c r="X31" s="18"/>
      <c r="Y31" s="18"/>
      <c r="Z31" s="17"/>
      <c r="AA31" s="17"/>
      <c r="AB31" s="50">
        <f t="shared" si="2"/>
        <v>5</v>
      </c>
      <c r="AC31" s="131">
        <f t="shared" si="3"/>
        <v>5</v>
      </c>
      <c r="AD31" s="9">
        <f t="shared" si="0"/>
        <v>0</v>
      </c>
      <c r="AE31" s="19">
        <f t="shared" si="1"/>
        <v>0</v>
      </c>
      <c r="AF31" s="15"/>
    </row>
    <row r="32" spans="1:32" ht="30" customHeight="1" x14ac:dyDescent="0.35">
      <c r="A32" s="7"/>
      <c r="B32" s="7" t="s">
        <v>253</v>
      </c>
      <c r="C32" s="8">
        <v>45805</v>
      </c>
      <c r="D32" s="164">
        <v>63</v>
      </c>
      <c r="E32" s="164">
        <v>63</v>
      </c>
      <c r="F32" s="17">
        <v>1</v>
      </c>
      <c r="G32" s="16"/>
      <c r="H32" s="9">
        <v>77</v>
      </c>
      <c r="I32" s="9">
        <v>77</v>
      </c>
      <c r="J32" s="17">
        <v>2</v>
      </c>
      <c r="K32" s="16"/>
      <c r="L32" s="165">
        <v>71</v>
      </c>
      <c r="M32" s="165">
        <v>71</v>
      </c>
      <c r="N32" s="17">
        <v>2</v>
      </c>
      <c r="O32" s="17"/>
      <c r="P32" s="166">
        <v>45</v>
      </c>
      <c r="Q32" s="166">
        <v>45</v>
      </c>
      <c r="R32" s="36"/>
      <c r="S32" s="17"/>
      <c r="T32" s="166">
        <v>45</v>
      </c>
      <c r="U32" s="166">
        <v>45</v>
      </c>
      <c r="V32" s="17"/>
      <c r="W32" s="17"/>
      <c r="X32" s="18"/>
      <c r="Y32" s="18"/>
      <c r="Z32" s="17"/>
      <c r="AA32" s="17"/>
      <c r="AB32" s="50">
        <f t="shared" si="2"/>
        <v>5</v>
      </c>
      <c r="AC32" s="131">
        <f t="shared" si="3"/>
        <v>5</v>
      </c>
      <c r="AD32" s="9">
        <f t="shared" si="0"/>
        <v>0</v>
      </c>
      <c r="AE32" s="19">
        <f t="shared" si="1"/>
        <v>0</v>
      </c>
      <c r="AF32" s="15"/>
    </row>
    <row r="33" spans="1:32" ht="30" customHeight="1" x14ac:dyDescent="0.35">
      <c r="A33" s="7" t="s">
        <v>260</v>
      </c>
      <c r="B33" s="7" t="s">
        <v>254</v>
      </c>
      <c r="C33" s="8">
        <v>45806</v>
      </c>
      <c r="D33" s="164">
        <v>63</v>
      </c>
      <c r="E33" s="164">
        <v>63</v>
      </c>
      <c r="F33" s="17">
        <v>1</v>
      </c>
      <c r="G33" s="16"/>
      <c r="H33" s="9">
        <v>77</v>
      </c>
      <c r="I33" s="111">
        <v>77</v>
      </c>
      <c r="J33" s="17">
        <v>2</v>
      </c>
      <c r="K33" s="16"/>
      <c r="L33" s="165">
        <v>71</v>
      </c>
      <c r="M33" s="165">
        <v>71</v>
      </c>
      <c r="N33" s="17">
        <v>2</v>
      </c>
      <c r="O33" s="17"/>
      <c r="P33" s="166">
        <v>45</v>
      </c>
      <c r="Q33" s="166">
        <v>45</v>
      </c>
      <c r="R33" s="36"/>
      <c r="S33" s="17"/>
      <c r="T33" s="166">
        <v>45</v>
      </c>
      <c r="U33" s="166">
        <v>45</v>
      </c>
      <c r="V33" s="17"/>
      <c r="W33" s="17"/>
      <c r="X33" s="18"/>
      <c r="Y33" s="18"/>
      <c r="Z33" s="17"/>
      <c r="AA33" s="17"/>
      <c r="AB33" s="50">
        <f t="shared" si="2"/>
        <v>5</v>
      </c>
      <c r="AC33" s="131">
        <f t="shared" si="3"/>
        <v>5</v>
      </c>
      <c r="AD33" s="9">
        <f t="shared" si="0"/>
        <v>0</v>
      </c>
      <c r="AE33" s="19">
        <f t="shared" si="1"/>
        <v>0</v>
      </c>
      <c r="AF33" s="15"/>
    </row>
    <row r="34" spans="1:32" ht="30" customHeight="1" x14ac:dyDescent="0.35">
      <c r="A34" s="7"/>
      <c r="B34" s="7" t="s">
        <v>255</v>
      </c>
      <c r="C34" s="8">
        <v>45807</v>
      </c>
      <c r="D34" s="164">
        <v>63</v>
      </c>
      <c r="E34" s="164">
        <v>63</v>
      </c>
      <c r="F34" s="17">
        <v>1</v>
      </c>
      <c r="G34" s="16"/>
      <c r="H34" s="111">
        <v>77</v>
      </c>
      <c r="I34" s="166">
        <v>107</v>
      </c>
      <c r="J34" s="17">
        <v>2</v>
      </c>
      <c r="K34" s="16" t="s">
        <v>45</v>
      </c>
      <c r="L34" s="165">
        <v>71</v>
      </c>
      <c r="M34" s="165">
        <v>71</v>
      </c>
      <c r="N34" s="17">
        <v>2</v>
      </c>
      <c r="O34" s="17"/>
      <c r="P34" s="166">
        <v>45</v>
      </c>
      <c r="Q34" s="163">
        <v>36</v>
      </c>
      <c r="R34" s="36"/>
      <c r="S34" s="17"/>
      <c r="T34" s="166">
        <v>45</v>
      </c>
      <c r="U34" s="163">
        <v>36</v>
      </c>
      <c r="V34" s="17"/>
      <c r="W34" s="17"/>
      <c r="X34" s="18"/>
      <c r="Y34" s="18"/>
      <c r="Z34" s="17"/>
      <c r="AA34" s="17"/>
      <c r="AB34" s="50">
        <f t="shared" si="2"/>
        <v>5</v>
      </c>
      <c r="AC34" s="131">
        <f t="shared" si="3"/>
        <v>5</v>
      </c>
      <c r="AD34" s="9">
        <f t="shared" ref="AD34:AD65" si="4">IF(AND(D34&lt;&gt;E34,E34&gt;0),1,0)+IF(AND(H34&lt;&gt;I34,I34&gt;0),1,0)+IF(AND(L34&lt;&gt;M34,M34&gt;0),1,0)+IF(AND(P34&lt;&gt;Q34,Q34&gt;0),1,0)+IF(AND(T34&lt;&gt;U34,U34&gt;0),1,0)</f>
        <v>3</v>
      </c>
      <c r="AE34" s="19">
        <f t="shared" ref="AE34:AE65" si="5">IF(AND(D34&lt;&gt;E34,D34&gt;0),1,0)+IF(AND(H34&lt;&gt;I34,H34&gt;0),1,0)+IF(AND(L34&lt;&gt;M34,L34&gt;0),1,0)+IF(AND(P34&lt;&gt;Q34,P34&gt;0),1,0)+IF(AND(T34&lt;&gt;U34,T34&gt;0),1,0)</f>
        <v>3</v>
      </c>
      <c r="AF34" s="15"/>
    </row>
    <row r="35" spans="1:32" ht="30" customHeight="1" x14ac:dyDescent="0.35">
      <c r="A35" s="7"/>
      <c r="B35" s="7" t="s">
        <v>257</v>
      </c>
      <c r="C35" s="8">
        <v>45808</v>
      </c>
      <c r="D35" s="164">
        <v>63</v>
      </c>
      <c r="E35" s="164">
        <v>63</v>
      </c>
      <c r="F35" s="17">
        <v>1</v>
      </c>
      <c r="G35" s="16"/>
      <c r="H35" s="166">
        <v>107</v>
      </c>
      <c r="I35" s="166">
        <v>107</v>
      </c>
      <c r="J35" s="17">
        <v>1</v>
      </c>
      <c r="K35" s="16" t="s">
        <v>321</v>
      </c>
      <c r="L35" s="165">
        <v>71</v>
      </c>
      <c r="M35" s="9">
        <v>53</v>
      </c>
      <c r="N35" s="17">
        <v>2</v>
      </c>
      <c r="O35" s="17"/>
      <c r="P35" s="163">
        <v>36</v>
      </c>
      <c r="Q35" s="163">
        <v>36</v>
      </c>
      <c r="R35" s="36">
        <v>2</v>
      </c>
      <c r="S35" s="17"/>
      <c r="T35" s="163">
        <v>36</v>
      </c>
      <c r="U35" s="163">
        <v>36</v>
      </c>
      <c r="V35" s="17">
        <v>2</v>
      </c>
      <c r="W35" s="17"/>
      <c r="X35" s="18"/>
      <c r="Y35" s="18"/>
      <c r="Z35" s="17"/>
      <c r="AA35" s="17"/>
      <c r="AB35" s="50">
        <f t="shared" si="2"/>
        <v>8</v>
      </c>
      <c r="AC35" s="131">
        <f t="shared" si="3"/>
        <v>5</v>
      </c>
      <c r="AD35" s="9">
        <f t="shared" si="4"/>
        <v>1</v>
      </c>
      <c r="AE35" s="19">
        <f t="shared" si="5"/>
        <v>1</v>
      </c>
      <c r="AF35" s="15"/>
    </row>
    <row r="36" spans="1:32" ht="30" customHeight="1" x14ac:dyDescent="0.35">
      <c r="A36" s="7"/>
      <c r="B36" s="7" t="s">
        <v>258</v>
      </c>
      <c r="C36" s="8">
        <v>45809</v>
      </c>
      <c r="D36" s="164">
        <v>63</v>
      </c>
      <c r="E36" s="10"/>
      <c r="F36" s="17">
        <v>1</v>
      </c>
      <c r="G36" s="16"/>
      <c r="H36" s="166">
        <v>107</v>
      </c>
      <c r="I36" s="111"/>
      <c r="J36" s="17">
        <v>1</v>
      </c>
      <c r="K36" s="16"/>
      <c r="L36" s="9">
        <v>53</v>
      </c>
      <c r="M36" s="9">
        <v>53</v>
      </c>
      <c r="N36" s="17"/>
      <c r="O36" s="17" t="s">
        <v>256</v>
      </c>
      <c r="P36" s="163">
        <v>36</v>
      </c>
      <c r="Q36" s="111"/>
      <c r="R36" s="36">
        <v>2</v>
      </c>
      <c r="S36" s="17"/>
      <c r="T36" s="163">
        <v>36</v>
      </c>
      <c r="U36" s="162">
        <v>28</v>
      </c>
      <c r="V36" s="17">
        <v>2</v>
      </c>
      <c r="W36" s="17"/>
      <c r="X36" s="18"/>
      <c r="Y36" s="18"/>
      <c r="Z36" s="17"/>
      <c r="AA36" s="17"/>
      <c r="AB36" s="50">
        <f t="shared" si="2"/>
        <v>6</v>
      </c>
      <c r="AC36" s="131">
        <f t="shared" si="3"/>
        <v>2</v>
      </c>
      <c r="AD36" s="9">
        <f t="shared" si="4"/>
        <v>1</v>
      </c>
      <c r="AE36" s="19">
        <f t="shared" si="5"/>
        <v>4</v>
      </c>
      <c r="AF36" s="15"/>
    </row>
    <row r="37" spans="1:32" ht="30" customHeight="1" x14ac:dyDescent="0.35">
      <c r="A37" s="7">
        <v>23</v>
      </c>
      <c r="B37" s="7" t="s">
        <v>251</v>
      </c>
      <c r="C37" s="8">
        <v>45810</v>
      </c>
      <c r="D37" s="174"/>
      <c r="E37" s="10"/>
      <c r="F37" s="17"/>
      <c r="G37" s="16"/>
      <c r="H37" s="111"/>
      <c r="I37" s="9"/>
      <c r="J37" s="17"/>
      <c r="K37" s="16"/>
      <c r="L37" s="9">
        <v>53</v>
      </c>
      <c r="M37" s="9">
        <v>53</v>
      </c>
      <c r="N37" s="17"/>
      <c r="O37" s="17"/>
      <c r="P37" s="9"/>
      <c r="Q37" s="9"/>
      <c r="R37" s="17"/>
      <c r="S37" s="17"/>
      <c r="T37" s="162">
        <v>28</v>
      </c>
      <c r="U37" s="162">
        <v>28</v>
      </c>
      <c r="V37" s="17"/>
      <c r="W37" s="17"/>
      <c r="X37" s="18"/>
      <c r="Y37" s="18"/>
      <c r="Z37" s="17"/>
      <c r="AA37" s="17"/>
      <c r="AB37" s="50">
        <f t="shared" si="2"/>
        <v>0</v>
      </c>
      <c r="AC37" s="131">
        <f t="shared" si="3"/>
        <v>2</v>
      </c>
      <c r="AD37" s="9">
        <f t="shared" si="4"/>
        <v>0</v>
      </c>
      <c r="AE37" s="19">
        <f t="shared" si="5"/>
        <v>0</v>
      </c>
      <c r="AF37" s="15"/>
    </row>
    <row r="38" spans="1:32" ht="30" customHeight="1" x14ac:dyDescent="0.35">
      <c r="A38" s="7"/>
      <c r="B38" s="7" t="s">
        <v>252</v>
      </c>
      <c r="C38" s="8">
        <v>45811</v>
      </c>
      <c r="D38" s="174"/>
      <c r="E38" s="10"/>
      <c r="F38" s="17"/>
      <c r="G38" s="16"/>
      <c r="H38" s="169"/>
      <c r="I38" s="9"/>
      <c r="J38" s="17"/>
      <c r="K38" s="16"/>
      <c r="L38" s="9">
        <v>53</v>
      </c>
      <c r="M38" s="9">
        <v>53</v>
      </c>
      <c r="N38" s="17"/>
      <c r="O38" s="17"/>
      <c r="P38" s="9"/>
      <c r="Q38" s="9"/>
      <c r="R38" s="17"/>
      <c r="S38" s="17"/>
      <c r="T38" s="162">
        <v>28</v>
      </c>
      <c r="U38" s="162">
        <v>28</v>
      </c>
      <c r="V38" s="17"/>
      <c r="W38" s="17"/>
      <c r="X38" s="18"/>
      <c r="Y38" s="18"/>
      <c r="Z38" s="17"/>
      <c r="AA38" s="17"/>
      <c r="AB38" s="50">
        <f t="shared" si="2"/>
        <v>0</v>
      </c>
      <c r="AC38" s="131">
        <f t="shared" si="3"/>
        <v>2</v>
      </c>
      <c r="AD38" s="9">
        <f t="shared" si="4"/>
        <v>0</v>
      </c>
      <c r="AE38" s="19">
        <f t="shared" si="5"/>
        <v>0</v>
      </c>
      <c r="AF38" s="15"/>
    </row>
    <row r="39" spans="1:32" ht="30" customHeight="1" x14ac:dyDescent="0.35">
      <c r="A39" s="7"/>
      <c r="B39" s="7" t="s">
        <v>253</v>
      </c>
      <c r="C39" s="8">
        <v>45812</v>
      </c>
      <c r="D39" s="174"/>
      <c r="E39" s="10"/>
      <c r="F39" s="17"/>
      <c r="G39" s="16"/>
      <c r="H39" s="169"/>
      <c r="I39" s="9"/>
      <c r="J39" s="17"/>
      <c r="K39" s="16"/>
      <c r="L39" s="9">
        <v>53</v>
      </c>
      <c r="M39" s="9"/>
      <c r="N39" s="17"/>
      <c r="O39" s="17"/>
      <c r="P39" s="9"/>
      <c r="Q39" s="9"/>
      <c r="R39" s="17"/>
      <c r="S39" s="17"/>
      <c r="T39" s="162">
        <v>28</v>
      </c>
      <c r="U39" s="162">
        <v>28</v>
      </c>
      <c r="V39" s="17"/>
      <c r="W39" s="17"/>
      <c r="X39" s="18"/>
      <c r="Y39" s="18"/>
      <c r="Z39" s="17"/>
      <c r="AA39" s="17"/>
      <c r="AB39" s="50">
        <f t="shared" si="2"/>
        <v>0</v>
      </c>
      <c r="AC39" s="131">
        <f t="shared" si="3"/>
        <v>1</v>
      </c>
      <c r="AD39" s="9">
        <f t="shared" si="4"/>
        <v>0</v>
      </c>
      <c r="AE39" s="19">
        <f t="shared" si="5"/>
        <v>1</v>
      </c>
      <c r="AF39" s="15"/>
    </row>
    <row r="40" spans="1:32" ht="30" customHeight="1" x14ac:dyDescent="0.35">
      <c r="A40" s="7" t="s">
        <v>261</v>
      </c>
      <c r="B40" s="7" t="s">
        <v>254</v>
      </c>
      <c r="C40" s="8">
        <v>45813</v>
      </c>
      <c r="D40" s="187"/>
      <c r="E40" s="162">
        <v>3</v>
      </c>
      <c r="F40" s="17"/>
      <c r="G40" s="127"/>
      <c r="H40" s="176"/>
      <c r="I40" s="162">
        <v>3</v>
      </c>
      <c r="J40" s="17"/>
      <c r="K40" s="16"/>
      <c r="L40" s="169"/>
      <c r="M40" s="162">
        <v>60</v>
      </c>
      <c r="N40" s="17"/>
      <c r="O40" s="17"/>
      <c r="P40" s="9"/>
      <c r="Q40" s="162">
        <v>60</v>
      </c>
      <c r="R40" s="17"/>
      <c r="S40" s="17"/>
      <c r="T40" s="162">
        <v>28</v>
      </c>
      <c r="U40" s="163">
        <v>60</v>
      </c>
      <c r="V40" s="17"/>
      <c r="W40" s="17"/>
      <c r="X40" s="18"/>
      <c r="Y40" s="18"/>
      <c r="Z40" s="17"/>
      <c r="AA40" s="17"/>
      <c r="AB40" s="50">
        <f t="shared" si="2"/>
        <v>0</v>
      </c>
      <c r="AC40" s="131">
        <f t="shared" si="3"/>
        <v>5</v>
      </c>
      <c r="AD40" s="9">
        <f t="shared" si="4"/>
        <v>5</v>
      </c>
      <c r="AE40" s="19">
        <f t="shared" si="5"/>
        <v>1</v>
      </c>
      <c r="AF40" s="15"/>
    </row>
    <row r="41" spans="1:32" ht="30" customHeight="1" x14ac:dyDescent="0.35">
      <c r="A41" s="7"/>
      <c r="B41" s="7" t="s">
        <v>255</v>
      </c>
      <c r="C41" s="8">
        <v>45814</v>
      </c>
      <c r="D41" s="189">
        <v>3</v>
      </c>
      <c r="E41" s="162">
        <v>3</v>
      </c>
      <c r="F41" s="17">
        <v>2</v>
      </c>
      <c r="G41" s="127" t="s">
        <v>36</v>
      </c>
      <c r="H41" s="177">
        <v>3</v>
      </c>
      <c r="I41" s="162">
        <v>3</v>
      </c>
      <c r="J41" s="17">
        <v>3</v>
      </c>
      <c r="K41" s="16" t="s">
        <v>262</v>
      </c>
      <c r="L41" s="162">
        <v>60</v>
      </c>
      <c r="M41" s="162">
        <v>60</v>
      </c>
      <c r="N41" s="17">
        <v>2</v>
      </c>
      <c r="O41" s="17" t="s">
        <v>36</v>
      </c>
      <c r="P41" s="162">
        <v>60</v>
      </c>
      <c r="Q41" s="162">
        <v>60</v>
      </c>
      <c r="R41" s="17">
        <v>2</v>
      </c>
      <c r="S41" s="17" t="s">
        <v>259</v>
      </c>
      <c r="T41" s="163">
        <v>60</v>
      </c>
      <c r="U41" s="163">
        <v>60</v>
      </c>
      <c r="V41" s="17">
        <v>2</v>
      </c>
      <c r="W41" s="17" t="s">
        <v>36</v>
      </c>
      <c r="X41" s="18"/>
      <c r="Y41" s="18"/>
      <c r="Z41" s="17"/>
      <c r="AA41" s="17"/>
      <c r="AB41" s="50">
        <f t="shared" si="2"/>
        <v>11</v>
      </c>
      <c r="AC41" s="131">
        <f t="shared" si="3"/>
        <v>5</v>
      </c>
      <c r="AD41" s="9">
        <f t="shared" si="4"/>
        <v>0</v>
      </c>
      <c r="AE41" s="19">
        <f t="shared" si="5"/>
        <v>0</v>
      </c>
      <c r="AF41" s="15"/>
    </row>
    <row r="42" spans="1:32" ht="30" customHeight="1" x14ac:dyDescent="0.35">
      <c r="A42" s="7"/>
      <c r="B42" s="7" t="s">
        <v>257</v>
      </c>
      <c r="C42" s="8">
        <v>45815</v>
      </c>
      <c r="D42" s="189">
        <v>3</v>
      </c>
      <c r="E42" s="162">
        <v>3</v>
      </c>
      <c r="F42" s="17">
        <v>2</v>
      </c>
      <c r="G42" s="127" t="s">
        <v>263</v>
      </c>
      <c r="H42" s="177">
        <v>3</v>
      </c>
      <c r="I42" s="162">
        <v>3</v>
      </c>
      <c r="J42" s="17">
        <v>3</v>
      </c>
      <c r="K42" s="16"/>
      <c r="L42" s="162">
        <v>60</v>
      </c>
      <c r="M42" s="162">
        <v>60</v>
      </c>
      <c r="N42" s="17">
        <v>2</v>
      </c>
      <c r="O42" s="17"/>
      <c r="P42" s="162">
        <v>60</v>
      </c>
      <c r="Q42" s="162">
        <v>60</v>
      </c>
      <c r="R42" s="17">
        <v>2</v>
      </c>
      <c r="S42" s="17"/>
      <c r="T42" s="163">
        <v>60</v>
      </c>
      <c r="U42" s="163">
        <v>60</v>
      </c>
      <c r="V42" s="17">
        <v>2</v>
      </c>
      <c r="W42" s="17"/>
      <c r="X42" s="18"/>
      <c r="Y42" s="18"/>
      <c r="Z42" s="17"/>
      <c r="AA42" s="17"/>
      <c r="AB42" s="50">
        <f t="shared" si="2"/>
        <v>11</v>
      </c>
      <c r="AC42" s="131">
        <f t="shared" si="3"/>
        <v>5</v>
      </c>
      <c r="AD42" s="9">
        <f t="shared" si="4"/>
        <v>0</v>
      </c>
      <c r="AE42" s="19">
        <f t="shared" si="5"/>
        <v>0</v>
      </c>
      <c r="AF42" s="15"/>
    </row>
    <row r="43" spans="1:32" ht="30" customHeight="1" x14ac:dyDescent="0.35">
      <c r="A43" s="7" t="s">
        <v>264</v>
      </c>
      <c r="B43" s="7" t="s">
        <v>258</v>
      </c>
      <c r="C43" s="8">
        <v>45816</v>
      </c>
      <c r="D43" s="189">
        <v>3</v>
      </c>
      <c r="E43" s="162">
        <v>3</v>
      </c>
      <c r="F43" s="17">
        <v>2</v>
      </c>
      <c r="G43" s="127"/>
      <c r="H43" s="177">
        <v>3</v>
      </c>
      <c r="I43" s="162">
        <v>3</v>
      </c>
      <c r="J43" s="17">
        <v>3</v>
      </c>
      <c r="K43" s="16"/>
      <c r="L43" s="162">
        <v>60</v>
      </c>
      <c r="M43" s="9"/>
      <c r="N43" s="17">
        <v>2</v>
      </c>
      <c r="O43" s="17"/>
      <c r="P43" s="162">
        <v>60</v>
      </c>
      <c r="Q43" s="9"/>
      <c r="R43" s="17">
        <v>2</v>
      </c>
      <c r="S43" s="17"/>
      <c r="T43" s="163">
        <v>60</v>
      </c>
      <c r="U43" s="9"/>
      <c r="V43" s="17">
        <v>2</v>
      </c>
      <c r="W43" s="17"/>
      <c r="X43" s="18"/>
      <c r="Y43" s="18"/>
      <c r="Z43" s="17"/>
      <c r="AA43" s="17"/>
      <c r="AB43" s="50">
        <f t="shared" si="2"/>
        <v>11</v>
      </c>
      <c r="AC43" s="131">
        <f t="shared" si="3"/>
        <v>2</v>
      </c>
      <c r="AD43" s="9">
        <f t="shared" si="4"/>
        <v>0</v>
      </c>
      <c r="AE43" s="19">
        <f t="shared" si="5"/>
        <v>3</v>
      </c>
      <c r="AF43" s="15"/>
    </row>
    <row r="44" spans="1:32" ht="30" customHeight="1" x14ac:dyDescent="0.35">
      <c r="A44" s="7" t="s">
        <v>265</v>
      </c>
      <c r="B44" s="7" t="s">
        <v>251</v>
      </c>
      <c r="C44" s="8">
        <v>45817</v>
      </c>
      <c r="D44" s="189">
        <v>3</v>
      </c>
      <c r="E44" s="111"/>
      <c r="F44" s="17">
        <v>2</v>
      </c>
      <c r="G44" s="16"/>
      <c r="H44" s="177">
        <v>3</v>
      </c>
      <c r="I44" s="111"/>
      <c r="J44" s="17">
        <v>3</v>
      </c>
      <c r="K44" s="16"/>
      <c r="L44" s="9"/>
      <c r="M44" s="162">
        <v>25</v>
      </c>
      <c r="N44" s="17"/>
      <c r="O44" s="17"/>
      <c r="P44" s="9"/>
      <c r="Q44" s="9"/>
      <c r="R44" s="17"/>
      <c r="S44" s="17"/>
      <c r="T44" s="9"/>
      <c r="U44" s="162"/>
      <c r="V44" s="17"/>
      <c r="W44" s="17"/>
      <c r="X44" s="18"/>
      <c r="Y44" s="18"/>
      <c r="Z44" s="17"/>
      <c r="AA44" s="17"/>
      <c r="AB44" s="50">
        <f t="shared" si="2"/>
        <v>5</v>
      </c>
      <c r="AC44" s="131">
        <f t="shared" si="3"/>
        <v>1</v>
      </c>
      <c r="AD44" s="9">
        <f t="shared" si="4"/>
        <v>1</v>
      </c>
      <c r="AE44" s="19">
        <f t="shared" si="5"/>
        <v>2</v>
      </c>
      <c r="AF44" s="15"/>
    </row>
    <row r="45" spans="1:32" ht="30" customHeight="1" x14ac:dyDescent="0.35">
      <c r="A45" s="7"/>
      <c r="B45" s="7" t="s">
        <v>252</v>
      </c>
      <c r="C45" s="8">
        <v>45818</v>
      </c>
      <c r="D45" s="174"/>
      <c r="E45" s="9">
        <v>52</v>
      </c>
      <c r="F45" s="17"/>
      <c r="G45" s="16" t="s">
        <v>72</v>
      </c>
      <c r="H45" s="169"/>
      <c r="I45" s="162">
        <v>18</v>
      </c>
      <c r="J45" s="17"/>
      <c r="K45" s="16"/>
      <c r="L45" s="162">
        <v>25</v>
      </c>
      <c r="M45" s="162">
        <v>25</v>
      </c>
      <c r="N45" s="17">
        <v>2</v>
      </c>
      <c r="O45" s="17"/>
      <c r="P45" s="9"/>
      <c r="Q45" s="9"/>
      <c r="R45" s="17"/>
      <c r="S45" s="17"/>
      <c r="T45" s="162"/>
      <c r="U45" s="162">
        <v>51</v>
      </c>
      <c r="V45" s="17">
        <v>2</v>
      </c>
      <c r="W45" s="17" t="s">
        <v>36</v>
      </c>
      <c r="X45" s="18"/>
      <c r="Y45" s="18"/>
      <c r="Z45" s="17"/>
      <c r="AA45" s="17"/>
      <c r="AB45" s="50">
        <f t="shared" si="2"/>
        <v>4</v>
      </c>
      <c r="AC45" s="131">
        <f t="shared" si="3"/>
        <v>4</v>
      </c>
      <c r="AD45" s="9">
        <f t="shared" si="4"/>
        <v>3</v>
      </c>
      <c r="AE45" s="19">
        <f t="shared" si="5"/>
        <v>0</v>
      </c>
      <c r="AF45" s="15"/>
    </row>
    <row r="46" spans="1:32" ht="30" customHeight="1" x14ac:dyDescent="0.35">
      <c r="A46" s="7"/>
      <c r="B46" s="7" t="s">
        <v>253</v>
      </c>
      <c r="C46" s="8">
        <v>45819</v>
      </c>
      <c r="D46" s="9">
        <v>52</v>
      </c>
      <c r="E46" s="9">
        <v>52</v>
      </c>
      <c r="F46" s="17">
        <v>2</v>
      </c>
      <c r="G46" s="16"/>
      <c r="H46" s="162">
        <v>18</v>
      </c>
      <c r="I46" s="162">
        <v>18</v>
      </c>
      <c r="J46" s="17">
        <v>2</v>
      </c>
      <c r="K46" s="16"/>
      <c r="L46" s="162">
        <v>25</v>
      </c>
      <c r="M46" s="162">
        <v>25</v>
      </c>
      <c r="N46" s="17">
        <v>2</v>
      </c>
      <c r="O46" s="17"/>
      <c r="P46" s="9"/>
      <c r="Q46" s="162">
        <v>26</v>
      </c>
      <c r="R46" s="17"/>
      <c r="S46" s="17"/>
      <c r="T46" s="162">
        <v>51</v>
      </c>
      <c r="U46" s="162">
        <v>51</v>
      </c>
      <c r="V46" s="17">
        <v>2</v>
      </c>
      <c r="W46" s="17"/>
      <c r="X46" s="18"/>
      <c r="Y46" s="18"/>
      <c r="Z46" s="17"/>
      <c r="AA46" s="17"/>
      <c r="AB46" s="50">
        <f t="shared" si="2"/>
        <v>8</v>
      </c>
      <c r="AC46" s="131">
        <f t="shared" si="3"/>
        <v>5</v>
      </c>
      <c r="AD46" s="9">
        <f t="shared" si="4"/>
        <v>1</v>
      </c>
      <c r="AE46" s="19">
        <f t="shared" si="5"/>
        <v>0</v>
      </c>
      <c r="AF46" s="15"/>
    </row>
    <row r="47" spans="1:32" ht="30" customHeight="1" x14ac:dyDescent="0.35">
      <c r="A47" s="7" t="s">
        <v>113</v>
      </c>
      <c r="B47" s="7" t="s">
        <v>254</v>
      </c>
      <c r="C47" s="8">
        <v>45820</v>
      </c>
      <c r="D47" s="9">
        <v>52</v>
      </c>
      <c r="E47" s="9">
        <v>52</v>
      </c>
      <c r="F47" s="17">
        <v>2</v>
      </c>
      <c r="G47" s="16"/>
      <c r="H47" s="162">
        <v>18</v>
      </c>
      <c r="I47" s="162">
        <v>18</v>
      </c>
      <c r="J47" s="17">
        <v>2</v>
      </c>
      <c r="K47" s="16"/>
      <c r="L47" s="162">
        <v>25</v>
      </c>
      <c r="M47" s="162">
        <v>25</v>
      </c>
      <c r="N47" s="17">
        <v>2</v>
      </c>
      <c r="O47" s="17"/>
      <c r="P47" s="162">
        <v>26</v>
      </c>
      <c r="Q47" s="162">
        <v>26</v>
      </c>
      <c r="R47" s="17">
        <v>2</v>
      </c>
      <c r="S47" s="17"/>
      <c r="T47" s="162">
        <v>51</v>
      </c>
      <c r="U47" s="162">
        <v>51</v>
      </c>
      <c r="V47" s="17">
        <v>2</v>
      </c>
      <c r="W47" s="17"/>
      <c r="X47" s="18"/>
      <c r="Y47" s="18"/>
      <c r="Z47" s="17"/>
      <c r="AA47" s="17"/>
      <c r="AB47" s="50">
        <f t="shared" si="2"/>
        <v>10</v>
      </c>
      <c r="AC47" s="131">
        <f t="shared" si="3"/>
        <v>5</v>
      </c>
      <c r="AD47" s="9">
        <f t="shared" si="4"/>
        <v>0</v>
      </c>
      <c r="AE47" s="19">
        <f t="shared" si="5"/>
        <v>0</v>
      </c>
      <c r="AF47" s="15"/>
    </row>
    <row r="48" spans="1:32" ht="30" customHeight="1" x14ac:dyDescent="0.35">
      <c r="A48" s="7" t="s">
        <v>113</v>
      </c>
      <c r="B48" s="7" t="s">
        <v>255</v>
      </c>
      <c r="C48" s="8">
        <v>45821</v>
      </c>
      <c r="D48" s="9">
        <v>52</v>
      </c>
      <c r="E48" s="9">
        <v>52</v>
      </c>
      <c r="F48" s="17">
        <v>2</v>
      </c>
      <c r="G48" s="16"/>
      <c r="H48" s="162">
        <v>18</v>
      </c>
      <c r="I48" s="162">
        <v>18</v>
      </c>
      <c r="J48" s="17">
        <v>2</v>
      </c>
      <c r="K48" s="16"/>
      <c r="L48" s="162">
        <v>25</v>
      </c>
      <c r="M48" s="162">
        <v>25</v>
      </c>
      <c r="N48" s="17">
        <v>2</v>
      </c>
      <c r="O48" s="17"/>
      <c r="P48" s="162">
        <v>26</v>
      </c>
      <c r="Q48" s="162">
        <v>26</v>
      </c>
      <c r="R48" s="17">
        <v>2</v>
      </c>
      <c r="S48" s="17"/>
      <c r="T48" s="162">
        <v>51</v>
      </c>
      <c r="U48" s="162">
        <v>51</v>
      </c>
      <c r="V48" s="17">
        <v>2</v>
      </c>
      <c r="W48" s="17"/>
      <c r="X48" s="18"/>
      <c r="Y48" s="18"/>
      <c r="Z48" s="17"/>
      <c r="AA48" s="17"/>
      <c r="AB48" s="50">
        <f t="shared" si="2"/>
        <v>10</v>
      </c>
      <c r="AC48" s="131">
        <f t="shared" si="3"/>
        <v>5</v>
      </c>
      <c r="AD48" s="9">
        <f t="shared" si="4"/>
        <v>0</v>
      </c>
      <c r="AE48" s="19">
        <f t="shared" si="5"/>
        <v>0</v>
      </c>
      <c r="AF48" s="15"/>
    </row>
    <row r="49" spans="1:32" ht="30" customHeight="1" x14ac:dyDescent="0.35">
      <c r="A49" s="7" t="s">
        <v>113</v>
      </c>
      <c r="B49" s="7" t="s">
        <v>257</v>
      </c>
      <c r="C49" s="8">
        <v>45822</v>
      </c>
      <c r="D49" s="9">
        <v>52</v>
      </c>
      <c r="E49" s="9">
        <v>52</v>
      </c>
      <c r="F49" s="17">
        <v>2</v>
      </c>
      <c r="G49" s="16"/>
      <c r="H49" s="162">
        <v>18</v>
      </c>
      <c r="I49" s="162">
        <v>18</v>
      </c>
      <c r="J49" s="17">
        <v>2</v>
      </c>
      <c r="K49" s="16"/>
      <c r="L49" s="162">
        <v>25</v>
      </c>
      <c r="M49" s="162">
        <v>25</v>
      </c>
      <c r="N49" s="17">
        <v>2</v>
      </c>
      <c r="O49" s="17"/>
      <c r="P49" s="162">
        <v>26</v>
      </c>
      <c r="Q49" s="162">
        <v>26</v>
      </c>
      <c r="R49" s="17">
        <v>2</v>
      </c>
      <c r="S49" s="17"/>
      <c r="T49" s="162">
        <v>51</v>
      </c>
      <c r="U49" s="162">
        <v>51</v>
      </c>
      <c r="V49" s="17">
        <v>2</v>
      </c>
      <c r="W49" s="17"/>
      <c r="X49" s="18"/>
      <c r="Y49" s="18"/>
      <c r="Z49" s="17"/>
      <c r="AA49" s="17"/>
      <c r="AB49" s="50">
        <f t="shared" si="2"/>
        <v>10</v>
      </c>
      <c r="AC49" s="131">
        <f t="shared" si="3"/>
        <v>5</v>
      </c>
      <c r="AD49" s="9">
        <f t="shared" si="4"/>
        <v>0</v>
      </c>
      <c r="AE49" s="19">
        <f t="shared" si="5"/>
        <v>0</v>
      </c>
      <c r="AF49" s="15"/>
    </row>
    <row r="50" spans="1:32" ht="30" customHeight="1" x14ac:dyDescent="0.35">
      <c r="A50" s="7" t="s">
        <v>113</v>
      </c>
      <c r="B50" s="7" t="s">
        <v>258</v>
      </c>
      <c r="C50" s="8">
        <v>45823</v>
      </c>
      <c r="D50" s="9">
        <v>52</v>
      </c>
      <c r="E50" s="162">
        <v>11</v>
      </c>
      <c r="F50" s="17">
        <v>2</v>
      </c>
      <c r="G50" s="16" t="s">
        <v>36</v>
      </c>
      <c r="H50" s="162">
        <v>18</v>
      </c>
      <c r="I50" s="162">
        <v>18</v>
      </c>
      <c r="J50" s="17">
        <v>2</v>
      </c>
      <c r="K50" s="16"/>
      <c r="L50" s="162">
        <v>25</v>
      </c>
      <c r="M50" s="9">
        <v>81</v>
      </c>
      <c r="N50" s="17">
        <v>2</v>
      </c>
      <c r="O50" s="17"/>
      <c r="P50" s="162">
        <v>26</v>
      </c>
      <c r="Q50" s="162">
        <v>26</v>
      </c>
      <c r="R50" s="17">
        <v>2</v>
      </c>
      <c r="S50" s="17"/>
      <c r="T50" s="162">
        <v>51</v>
      </c>
      <c r="U50" s="162">
        <v>51</v>
      </c>
      <c r="V50" s="17">
        <v>2</v>
      </c>
      <c r="W50" s="17"/>
      <c r="X50" s="18"/>
      <c r="Y50" s="18"/>
      <c r="Z50" s="17"/>
      <c r="AA50" s="17"/>
      <c r="AB50" s="50">
        <f t="shared" si="2"/>
        <v>10</v>
      </c>
      <c r="AC50" s="131">
        <f t="shared" si="3"/>
        <v>5</v>
      </c>
      <c r="AD50" s="9">
        <f t="shared" si="4"/>
        <v>2</v>
      </c>
      <c r="AE50" s="19">
        <f t="shared" si="5"/>
        <v>2</v>
      </c>
      <c r="AF50" s="15"/>
    </row>
    <row r="51" spans="1:32" ht="30" customHeight="1" x14ac:dyDescent="0.35">
      <c r="A51" s="7">
        <v>25</v>
      </c>
      <c r="B51" s="7" t="s">
        <v>251</v>
      </c>
      <c r="C51" s="8">
        <v>45824</v>
      </c>
      <c r="D51" s="162">
        <v>11</v>
      </c>
      <c r="E51" s="162">
        <v>11</v>
      </c>
      <c r="F51" s="17">
        <v>2</v>
      </c>
      <c r="G51" s="16" t="s">
        <v>256</v>
      </c>
      <c r="H51" s="162">
        <v>18</v>
      </c>
      <c r="I51" s="9">
        <v>93</v>
      </c>
      <c r="J51" s="17">
        <v>2</v>
      </c>
      <c r="K51" s="16"/>
      <c r="L51" s="9">
        <v>81</v>
      </c>
      <c r="M51" s="9">
        <v>81</v>
      </c>
      <c r="N51" s="17"/>
      <c r="O51" s="17" t="s">
        <v>329</v>
      </c>
      <c r="P51" s="162">
        <v>26</v>
      </c>
      <c r="Q51" s="162">
        <v>26</v>
      </c>
      <c r="R51" s="17">
        <v>2</v>
      </c>
      <c r="S51" s="17"/>
      <c r="T51" s="162">
        <v>51</v>
      </c>
      <c r="U51" s="111">
        <v>51</v>
      </c>
      <c r="V51" s="17"/>
      <c r="W51" s="17"/>
      <c r="X51" s="18"/>
      <c r="Y51" s="18"/>
      <c r="Z51" s="17"/>
      <c r="AA51" s="17"/>
      <c r="AB51" s="50">
        <f t="shared" si="2"/>
        <v>6</v>
      </c>
      <c r="AC51" s="131">
        <f t="shared" si="3"/>
        <v>5</v>
      </c>
      <c r="AD51" s="9">
        <f t="shared" si="4"/>
        <v>1</v>
      </c>
      <c r="AE51" s="19">
        <f t="shared" si="5"/>
        <v>1</v>
      </c>
      <c r="AF51" s="15"/>
    </row>
    <row r="52" spans="1:32" ht="30" customHeight="1" x14ac:dyDescent="0.35">
      <c r="A52" s="7"/>
      <c r="B52" s="7" t="s">
        <v>252</v>
      </c>
      <c r="C52" s="8">
        <v>45825</v>
      </c>
      <c r="D52" s="162">
        <v>11</v>
      </c>
      <c r="E52" s="162">
        <v>11</v>
      </c>
      <c r="F52" s="17">
        <v>2</v>
      </c>
      <c r="G52" s="16" t="s">
        <v>266</v>
      </c>
      <c r="H52" s="169">
        <v>93</v>
      </c>
      <c r="I52" s="9">
        <v>93</v>
      </c>
      <c r="J52" s="17">
        <v>2</v>
      </c>
      <c r="K52" s="16"/>
      <c r="L52" s="9">
        <v>81</v>
      </c>
      <c r="M52" s="9">
        <v>81</v>
      </c>
      <c r="N52" s="17"/>
      <c r="O52" s="17"/>
      <c r="P52" s="162">
        <v>26</v>
      </c>
      <c r="Q52" s="162">
        <v>26</v>
      </c>
      <c r="R52" s="17">
        <v>2</v>
      </c>
      <c r="S52" s="17"/>
      <c r="T52" s="111">
        <v>51</v>
      </c>
      <c r="U52" s="163">
        <v>38</v>
      </c>
      <c r="V52" s="17">
        <v>2</v>
      </c>
      <c r="W52" s="17" t="s">
        <v>36</v>
      </c>
      <c r="X52" s="18"/>
      <c r="Y52" s="18"/>
      <c r="Z52" s="17"/>
      <c r="AA52" s="17"/>
      <c r="AB52" s="50">
        <f t="shared" si="2"/>
        <v>8</v>
      </c>
      <c r="AC52" s="131">
        <f t="shared" si="3"/>
        <v>5</v>
      </c>
      <c r="AD52" s="9">
        <f t="shared" si="4"/>
        <v>1</v>
      </c>
      <c r="AE52" s="19">
        <f t="shared" si="5"/>
        <v>1</v>
      </c>
      <c r="AF52" s="15"/>
    </row>
    <row r="53" spans="1:32" ht="30" customHeight="1" x14ac:dyDescent="0.35">
      <c r="A53" s="7"/>
      <c r="B53" s="7" t="s">
        <v>253</v>
      </c>
      <c r="C53" s="8">
        <v>45826</v>
      </c>
      <c r="D53" s="162">
        <v>11</v>
      </c>
      <c r="E53" s="162">
        <v>11</v>
      </c>
      <c r="F53" s="17">
        <v>2</v>
      </c>
      <c r="G53" s="16"/>
      <c r="H53" s="176">
        <v>93</v>
      </c>
      <c r="I53" s="111">
        <v>93</v>
      </c>
      <c r="J53" s="111">
        <v>2</v>
      </c>
      <c r="K53" s="112"/>
      <c r="L53" s="9">
        <v>81</v>
      </c>
      <c r="M53" s="9"/>
      <c r="N53" s="17"/>
      <c r="O53" s="17"/>
      <c r="P53" s="162">
        <v>26</v>
      </c>
      <c r="Q53" s="111"/>
      <c r="R53" s="17">
        <v>2</v>
      </c>
      <c r="S53" s="17"/>
      <c r="T53" s="163">
        <v>38</v>
      </c>
      <c r="U53" s="163">
        <v>38</v>
      </c>
      <c r="V53" s="17">
        <v>2</v>
      </c>
      <c r="W53" s="17"/>
      <c r="X53" s="18"/>
      <c r="Y53" s="18"/>
      <c r="Z53" s="17"/>
      <c r="AA53" s="17"/>
      <c r="AB53" s="50">
        <f t="shared" si="2"/>
        <v>8</v>
      </c>
      <c r="AC53" s="131">
        <f t="shared" si="3"/>
        <v>3</v>
      </c>
      <c r="AD53" s="9">
        <f t="shared" si="4"/>
        <v>0</v>
      </c>
      <c r="AE53" s="19">
        <f t="shared" si="5"/>
        <v>2</v>
      </c>
      <c r="AF53" s="15"/>
    </row>
    <row r="54" spans="1:32" ht="30" customHeight="1" x14ac:dyDescent="0.35">
      <c r="A54" s="7"/>
      <c r="B54" s="7" t="s">
        <v>254</v>
      </c>
      <c r="C54" s="8">
        <v>45827</v>
      </c>
      <c r="D54" s="162">
        <v>11</v>
      </c>
      <c r="E54" s="162">
        <v>11</v>
      </c>
      <c r="F54" s="17">
        <v>2</v>
      </c>
      <c r="G54" s="16"/>
      <c r="H54" s="9">
        <v>93</v>
      </c>
      <c r="I54" s="165">
        <v>50</v>
      </c>
      <c r="J54" s="111">
        <v>2</v>
      </c>
      <c r="K54" s="112"/>
      <c r="L54" s="9"/>
      <c r="M54" s="9"/>
      <c r="N54" s="17"/>
      <c r="O54" s="17"/>
      <c r="P54" s="111"/>
      <c r="Q54" s="111"/>
      <c r="R54" s="17"/>
      <c r="S54" s="16"/>
      <c r="T54" s="163">
        <v>38</v>
      </c>
      <c r="U54" s="163">
        <v>38</v>
      </c>
      <c r="V54" s="17">
        <v>2</v>
      </c>
      <c r="W54" s="17"/>
      <c r="X54" s="18"/>
      <c r="Y54" s="18"/>
      <c r="Z54" s="17"/>
      <c r="AA54" s="17"/>
      <c r="AB54" s="50">
        <f t="shared" si="2"/>
        <v>6</v>
      </c>
      <c r="AC54" s="131">
        <f t="shared" si="3"/>
        <v>3</v>
      </c>
      <c r="AD54" s="9">
        <f t="shared" si="4"/>
        <v>1</v>
      </c>
      <c r="AE54" s="19">
        <f t="shared" si="5"/>
        <v>1</v>
      </c>
      <c r="AF54" s="15"/>
    </row>
    <row r="55" spans="1:32" ht="30" customHeight="1" x14ac:dyDescent="0.35">
      <c r="A55" s="7"/>
      <c r="B55" s="7" t="s">
        <v>255</v>
      </c>
      <c r="C55" s="8">
        <v>45828</v>
      </c>
      <c r="D55" s="162">
        <v>11</v>
      </c>
      <c r="E55" s="162">
        <v>11</v>
      </c>
      <c r="F55" s="17">
        <v>2</v>
      </c>
      <c r="G55" s="16"/>
      <c r="H55" s="165">
        <v>50</v>
      </c>
      <c r="I55" s="165">
        <v>50</v>
      </c>
      <c r="J55" s="111"/>
      <c r="K55" s="112"/>
      <c r="L55" s="9"/>
      <c r="M55" s="9"/>
      <c r="N55" s="17"/>
      <c r="O55" s="17"/>
      <c r="P55" s="111"/>
      <c r="Q55" s="111"/>
      <c r="R55" s="17"/>
      <c r="S55" s="16"/>
      <c r="T55" s="163">
        <v>38</v>
      </c>
      <c r="U55" s="163">
        <v>38</v>
      </c>
      <c r="V55" s="17">
        <v>2</v>
      </c>
      <c r="W55" s="17"/>
      <c r="X55" s="18"/>
      <c r="Y55" s="18"/>
      <c r="Z55" s="17"/>
      <c r="AA55" s="17"/>
      <c r="AB55" s="50">
        <f t="shared" si="2"/>
        <v>4</v>
      </c>
      <c r="AC55" s="131">
        <f t="shared" si="3"/>
        <v>3</v>
      </c>
      <c r="AD55" s="9">
        <f t="shared" si="4"/>
        <v>0</v>
      </c>
      <c r="AE55" s="19">
        <f t="shared" si="5"/>
        <v>0</v>
      </c>
      <c r="AF55" s="15"/>
    </row>
    <row r="56" spans="1:32" ht="30" customHeight="1" x14ac:dyDescent="0.35">
      <c r="A56" s="7"/>
      <c r="B56" s="7" t="s">
        <v>257</v>
      </c>
      <c r="C56" s="8">
        <v>45829</v>
      </c>
      <c r="D56" s="162">
        <v>11</v>
      </c>
      <c r="E56" s="162">
        <v>11</v>
      </c>
      <c r="F56" s="17">
        <v>2</v>
      </c>
      <c r="G56" s="16"/>
      <c r="H56" s="165">
        <v>50</v>
      </c>
      <c r="I56" s="165">
        <v>50</v>
      </c>
      <c r="J56" s="111"/>
      <c r="K56" s="112"/>
      <c r="L56" s="9"/>
      <c r="M56" s="9">
        <v>62</v>
      </c>
      <c r="N56" s="17"/>
      <c r="O56" s="17" t="s">
        <v>259</v>
      </c>
      <c r="P56" s="111"/>
      <c r="Q56" s="111"/>
      <c r="R56" s="17"/>
      <c r="S56" s="16"/>
      <c r="T56" s="163">
        <v>38</v>
      </c>
      <c r="U56" s="163">
        <v>38</v>
      </c>
      <c r="V56" s="17">
        <v>2</v>
      </c>
      <c r="W56" s="17"/>
      <c r="X56" s="18"/>
      <c r="Y56" s="18"/>
      <c r="Z56" s="17"/>
      <c r="AA56" s="17"/>
      <c r="AB56" s="50">
        <f t="shared" si="2"/>
        <v>4</v>
      </c>
      <c r="AC56" s="131">
        <f t="shared" si="3"/>
        <v>4</v>
      </c>
      <c r="AD56" s="9">
        <f t="shared" si="4"/>
        <v>1</v>
      </c>
      <c r="AE56" s="19">
        <f t="shared" si="5"/>
        <v>0</v>
      </c>
      <c r="AF56" s="15"/>
    </row>
    <row r="57" spans="1:32" ht="30" customHeight="1" x14ac:dyDescent="0.35">
      <c r="A57" s="7"/>
      <c r="B57" s="7" t="s">
        <v>258</v>
      </c>
      <c r="C57" s="8">
        <v>45830</v>
      </c>
      <c r="D57" s="162">
        <v>11</v>
      </c>
      <c r="E57" s="9">
        <v>104</v>
      </c>
      <c r="F57" s="17">
        <v>2</v>
      </c>
      <c r="G57" s="16"/>
      <c r="H57" s="165">
        <v>50</v>
      </c>
      <c r="I57" s="165">
        <v>50</v>
      </c>
      <c r="J57" s="111"/>
      <c r="K57" s="112"/>
      <c r="L57" s="9">
        <v>62</v>
      </c>
      <c r="M57" s="9">
        <v>62</v>
      </c>
      <c r="N57" s="17"/>
      <c r="O57" s="17" t="s">
        <v>256</v>
      </c>
      <c r="P57" s="111"/>
      <c r="Q57" s="111"/>
      <c r="R57" s="17"/>
      <c r="S57" s="16"/>
      <c r="T57" s="163">
        <v>38</v>
      </c>
      <c r="U57" s="111">
        <v>66</v>
      </c>
      <c r="V57" s="17">
        <v>2</v>
      </c>
      <c r="W57" s="17" t="s">
        <v>45</v>
      </c>
      <c r="X57" s="18"/>
      <c r="Y57" s="18"/>
      <c r="Z57" s="17"/>
      <c r="AA57" s="17"/>
      <c r="AB57" s="50">
        <f t="shared" si="2"/>
        <v>4</v>
      </c>
      <c r="AC57" s="131">
        <f t="shared" si="3"/>
        <v>4</v>
      </c>
      <c r="AD57" s="9">
        <f t="shared" si="4"/>
        <v>2</v>
      </c>
      <c r="AE57" s="19">
        <f t="shared" si="5"/>
        <v>2</v>
      </c>
      <c r="AF57" s="15"/>
    </row>
    <row r="58" spans="1:32" ht="30" customHeight="1" x14ac:dyDescent="0.35">
      <c r="A58" s="7">
        <v>26</v>
      </c>
      <c r="B58" s="7" t="s">
        <v>251</v>
      </c>
      <c r="C58" s="8">
        <v>45831</v>
      </c>
      <c r="D58" s="9">
        <v>104</v>
      </c>
      <c r="E58" s="9">
        <v>104</v>
      </c>
      <c r="F58" s="17"/>
      <c r="G58" s="16" t="s">
        <v>329</v>
      </c>
      <c r="H58" s="165">
        <v>50</v>
      </c>
      <c r="I58" s="165">
        <v>50</v>
      </c>
      <c r="J58" s="111"/>
      <c r="K58" s="112"/>
      <c r="L58" s="9">
        <v>62</v>
      </c>
      <c r="M58" s="9">
        <v>62</v>
      </c>
      <c r="N58" s="17"/>
      <c r="O58" s="17"/>
      <c r="P58" s="111"/>
      <c r="Q58" s="9">
        <v>106</v>
      </c>
      <c r="R58" s="17"/>
      <c r="S58" s="16" t="s">
        <v>45</v>
      </c>
      <c r="T58" s="111">
        <v>66</v>
      </c>
      <c r="U58" s="111">
        <v>66</v>
      </c>
      <c r="V58" s="17"/>
      <c r="W58" s="17"/>
      <c r="X58" s="18"/>
      <c r="Y58" s="18"/>
      <c r="Z58" s="17"/>
      <c r="AA58" s="17"/>
      <c r="AB58" s="50">
        <f t="shared" si="2"/>
        <v>0</v>
      </c>
      <c r="AC58" s="131">
        <f t="shared" si="3"/>
        <v>5</v>
      </c>
      <c r="AD58" s="9">
        <f t="shared" si="4"/>
        <v>1</v>
      </c>
      <c r="AE58" s="19">
        <f t="shared" si="5"/>
        <v>0</v>
      </c>
      <c r="AF58" s="15"/>
    </row>
    <row r="59" spans="1:32" ht="30" customHeight="1" x14ac:dyDescent="0.35">
      <c r="A59" s="7"/>
      <c r="B59" s="7" t="s">
        <v>252</v>
      </c>
      <c r="C59" s="8">
        <v>45832</v>
      </c>
      <c r="D59" s="9">
        <v>104</v>
      </c>
      <c r="E59" s="9">
        <v>104</v>
      </c>
      <c r="F59" s="17"/>
      <c r="G59" s="16"/>
      <c r="H59" s="165">
        <v>50</v>
      </c>
      <c r="I59" s="9"/>
      <c r="J59" s="17"/>
      <c r="K59" s="16"/>
      <c r="L59" s="9">
        <v>62</v>
      </c>
      <c r="M59" s="9">
        <v>62</v>
      </c>
      <c r="N59" s="17"/>
      <c r="O59" s="17"/>
      <c r="P59" s="9">
        <v>106</v>
      </c>
      <c r="Q59" s="111">
        <v>106</v>
      </c>
      <c r="R59" s="17"/>
      <c r="S59" s="17" t="s">
        <v>385</v>
      </c>
      <c r="T59" s="111">
        <v>66</v>
      </c>
      <c r="U59" s="111">
        <v>66</v>
      </c>
      <c r="V59" s="17"/>
      <c r="W59" s="17"/>
      <c r="X59" s="18"/>
      <c r="Y59" s="18"/>
      <c r="Z59" s="17"/>
      <c r="AA59" s="17"/>
      <c r="AB59" s="50">
        <f t="shared" si="2"/>
        <v>0</v>
      </c>
      <c r="AC59" s="131">
        <f t="shared" si="3"/>
        <v>4</v>
      </c>
      <c r="AD59" s="9">
        <f t="shared" si="4"/>
        <v>0</v>
      </c>
      <c r="AE59" s="19">
        <f t="shared" si="5"/>
        <v>1</v>
      </c>
      <c r="AF59" s="15"/>
    </row>
    <row r="60" spans="1:32" ht="30" customHeight="1" x14ac:dyDescent="0.35">
      <c r="A60" s="7"/>
      <c r="B60" s="7" t="s">
        <v>253</v>
      </c>
      <c r="C60" s="8">
        <v>45833</v>
      </c>
      <c r="D60" s="9">
        <v>104</v>
      </c>
      <c r="E60" s="9">
        <v>104</v>
      </c>
      <c r="F60" s="17"/>
      <c r="G60" s="16"/>
      <c r="H60" s="169"/>
      <c r="I60" s="9">
        <v>74</v>
      </c>
      <c r="J60" s="17"/>
      <c r="K60" s="16" t="s">
        <v>36</v>
      </c>
      <c r="L60" s="9">
        <v>62</v>
      </c>
      <c r="M60" s="111">
        <v>62</v>
      </c>
      <c r="N60" s="17"/>
      <c r="O60" s="17"/>
      <c r="P60" s="111">
        <v>106</v>
      </c>
      <c r="Q60" s="9">
        <v>106</v>
      </c>
      <c r="R60" s="17"/>
      <c r="S60" s="17"/>
      <c r="T60" s="111">
        <v>66</v>
      </c>
      <c r="U60" s="9">
        <v>66</v>
      </c>
      <c r="V60" s="17"/>
      <c r="W60" s="17"/>
      <c r="X60" s="18"/>
      <c r="Y60" s="18"/>
      <c r="Z60" s="17"/>
      <c r="AA60" s="17"/>
      <c r="AB60" s="50">
        <f t="shared" si="2"/>
        <v>0</v>
      </c>
      <c r="AC60" s="131">
        <f t="shared" si="3"/>
        <v>5</v>
      </c>
      <c r="AD60" s="9">
        <f t="shared" si="4"/>
        <v>1</v>
      </c>
      <c r="AE60" s="19">
        <f t="shared" si="5"/>
        <v>0</v>
      </c>
      <c r="AF60" s="15"/>
    </row>
    <row r="61" spans="1:32" ht="30" customHeight="1" x14ac:dyDescent="0.35">
      <c r="A61" s="7"/>
      <c r="B61" s="7" t="s">
        <v>254</v>
      </c>
      <c r="C61" s="8">
        <v>45834</v>
      </c>
      <c r="D61" s="9">
        <v>104</v>
      </c>
      <c r="E61" s="9">
        <v>104</v>
      </c>
      <c r="F61" s="17"/>
      <c r="G61" s="16"/>
      <c r="H61" s="178">
        <v>74</v>
      </c>
      <c r="I61" s="9">
        <v>74</v>
      </c>
      <c r="J61" s="17"/>
      <c r="K61" s="16" t="s">
        <v>322</v>
      </c>
      <c r="L61" s="111">
        <v>62</v>
      </c>
      <c r="M61" s="9">
        <v>62</v>
      </c>
      <c r="N61" s="17"/>
      <c r="O61" s="17"/>
      <c r="P61" s="9">
        <v>106</v>
      </c>
      <c r="Q61" s="9"/>
      <c r="R61" s="17"/>
      <c r="S61" s="17"/>
      <c r="T61" s="9">
        <v>66</v>
      </c>
      <c r="U61" s="9">
        <v>66</v>
      </c>
      <c r="V61" s="17"/>
      <c r="W61" s="17"/>
      <c r="X61" s="18"/>
      <c r="Y61" s="18"/>
      <c r="Z61" s="17"/>
      <c r="AA61" s="17"/>
      <c r="AB61" s="50">
        <f t="shared" si="2"/>
        <v>0</v>
      </c>
      <c r="AC61" s="131">
        <f t="shared" si="3"/>
        <v>4</v>
      </c>
      <c r="AD61" s="9">
        <f t="shared" si="4"/>
        <v>0</v>
      </c>
      <c r="AE61" s="19">
        <f t="shared" si="5"/>
        <v>1</v>
      </c>
      <c r="AF61" s="15"/>
    </row>
    <row r="62" spans="1:32" ht="30" customHeight="1" x14ac:dyDescent="0.35">
      <c r="A62" s="7"/>
      <c r="B62" s="7" t="s">
        <v>255</v>
      </c>
      <c r="C62" s="8">
        <v>45835</v>
      </c>
      <c r="D62" s="9">
        <v>104</v>
      </c>
      <c r="E62" s="9">
        <v>104</v>
      </c>
      <c r="F62" s="17"/>
      <c r="G62" s="16"/>
      <c r="H62" s="179">
        <v>74</v>
      </c>
      <c r="I62" s="9">
        <v>74</v>
      </c>
      <c r="J62" s="17"/>
      <c r="K62" s="16"/>
      <c r="L62" s="9">
        <v>62</v>
      </c>
      <c r="M62" s="9">
        <v>62</v>
      </c>
      <c r="N62" s="17"/>
      <c r="O62" s="17"/>
      <c r="P62" s="9"/>
      <c r="Q62" s="166">
        <v>55</v>
      </c>
      <c r="R62" s="17"/>
      <c r="S62" s="17"/>
      <c r="T62" s="9">
        <v>66</v>
      </c>
      <c r="U62" s="167">
        <v>43</v>
      </c>
      <c r="V62" s="17"/>
      <c r="W62" s="17" t="s">
        <v>45</v>
      </c>
      <c r="X62" s="18"/>
      <c r="Y62" s="18"/>
      <c r="Z62" s="17"/>
      <c r="AA62" s="17"/>
      <c r="AB62" s="50">
        <f t="shared" si="2"/>
        <v>0</v>
      </c>
      <c r="AC62" s="131">
        <f t="shared" si="3"/>
        <v>5</v>
      </c>
      <c r="AD62" s="9">
        <f t="shared" si="4"/>
        <v>2</v>
      </c>
      <c r="AE62" s="19">
        <f t="shared" si="5"/>
        <v>1</v>
      </c>
      <c r="AF62" s="15"/>
    </row>
    <row r="63" spans="1:32" ht="30" customHeight="1" x14ac:dyDescent="0.35">
      <c r="A63" s="7"/>
      <c r="B63" s="7" t="s">
        <v>257</v>
      </c>
      <c r="C63" s="8">
        <v>45836</v>
      </c>
      <c r="D63" s="9">
        <v>104</v>
      </c>
      <c r="E63" s="9"/>
      <c r="F63" s="17"/>
      <c r="G63" s="16"/>
      <c r="H63" s="9">
        <v>74</v>
      </c>
      <c r="I63" s="9">
        <v>74</v>
      </c>
      <c r="J63" s="17"/>
      <c r="K63" s="16"/>
      <c r="L63" s="9">
        <v>62</v>
      </c>
      <c r="M63" s="171">
        <v>96</v>
      </c>
      <c r="N63" s="17"/>
      <c r="O63" s="17"/>
      <c r="P63" s="166">
        <v>55</v>
      </c>
      <c r="Q63" s="166">
        <v>55</v>
      </c>
      <c r="R63" s="36">
        <v>2</v>
      </c>
      <c r="S63" s="36"/>
      <c r="T63" s="167">
        <v>43</v>
      </c>
      <c r="U63" s="167">
        <v>43</v>
      </c>
      <c r="V63" s="17">
        <v>1</v>
      </c>
      <c r="W63" s="17" t="s">
        <v>256</v>
      </c>
      <c r="X63" s="18"/>
      <c r="Y63" s="18"/>
      <c r="Z63" s="17"/>
      <c r="AA63" s="17"/>
      <c r="AB63" s="50">
        <f t="shared" si="2"/>
        <v>3</v>
      </c>
      <c r="AC63" s="131">
        <f t="shared" si="3"/>
        <v>4</v>
      </c>
      <c r="AD63" s="9">
        <f t="shared" si="4"/>
        <v>1</v>
      </c>
      <c r="AE63" s="19">
        <f t="shared" si="5"/>
        <v>2</v>
      </c>
      <c r="AF63" s="15"/>
    </row>
    <row r="64" spans="1:32" ht="30" customHeight="1" x14ac:dyDescent="0.35">
      <c r="A64" s="7"/>
      <c r="B64" s="7" t="s">
        <v>258</v>
      </c>
      <c r="C64" s="8">
        <v>45837</v>
      </c>
      <c r="D64" s="10"/>
      <c r="E64" s="10"/>
      <c r="F64" s="17"/>
      <c r="G64" s="16"/>
      <c r="H64" s="9">
        <v>74</v>
      </c>
      <c r="I64" s="162">
        <v>100</v>
      </c>
      <c r="J64" s="17"/>
      <c r="K64" s="16" t="s">
        <v>36</v>
      </c>
      <c r="L64" s="171">
        <v>96</v>
      </c>
      <c r="M64" s="171">
        <v>96</v>
      </c>
      <c r="N64" s="17"/>
      <c r="O64" s="17" t="s">
        <v>267</v>
      </c>
      <c r="P64" s="166">
        <v>55</v>
      </c>
      <c r="Q64" s="166">
        <v>55</v>
      </c>
      <c r="R64" s="36">
        <v>2</v>
      </c>
      <c r="S64" s="36"/>
      <c r="T64" s="167">
        <v>43</v>
      </c>
      <c r="U64" s="167">
        <v>43</v>
      </c>
      <c r="V64" s="17">
        <v>1</v>
      </c>
      <c r="W64" s="17"/>
      <c r="X64" s="18"/>
      <c r="Y64" s="18"/>
      <c r="Z64" s="17"/>
      <c r="AA64" s="17"/>
      <c r="AB64" s="50">
        <f t="shared" si="2"/>
        <v>3</v>
      </c>
      <c r="AC64" s="131">
        <f t="shared" si="3"/>
        <v>4</v>
      </c>
      <c r="AD64" s="9">
        <f t="shared" si="4"/>
        <v>1</v>
      </c>
      <c r="AE64" s="19">
        <f t="shared" si="5"/>
        <v>1</v>
      </c>
      <c r="AF64" s="15"/>
    </row>
    <row r="65" spans="1:32" ht="30" customHeight="1" x14ac:dyDescent="0.35">
      <c r="A65" s="7">
        <v>27</v>
      </c>
      <c r="B65" s="7" t="s">
        <v>251</v>
      </c>
      <c r="C65" s="8">
        <v>45838</v>
      </c>
      <c r="D65" s="9"/>
      <c r="E65" s="9">
        <v>68</v>
      </c>
      <c r="F65" s="17"/>
      <c r="G65" s="16"/>
      <c r="H65" s="162">
        <v>100</v>
      </c>
      <c r="I65" s="162">
        <v>100</v>
      </c>
      <c r="J65" s="17">
        <v>2</v>
      </c>
      <c r="K65" s="16"/>
      <c r="L65" s="171">
        <v>96</v>
      </c>
      <c r="M65" s="171">
        <v>96</v>
      </c>
      <c r="N65" s="17"/>
      <c r="O65" s="17"/>
      <c r="P65" s="166">
        <v>55</v>
      </c>
      <c r="Q65" s="111">
        <v>120</v>
      </c>
      <c r="R65" s="36">
        <v>2</v>
      </c>
      <c r="S65" s="36" t="s">
        <v>259</v>
      </c>
      <c r="T65" s="167">
        <v>43</v>
      </c>
      <c r="U65" s="167">
        <v>43</v>
      </c>
      <c r="V65" s="17">
        <v>1</v>
      </c>
      <c r="W65" s="17"/>
      <c r="X65" s="18"/>
      <c r="Y65" s="18"/>
      <c r="Z65" s="17"/>
      <c r="AA65" s="17"/>
      <c r="AB65" s="50">
        <f t="shared" si="2"/>
        <v>5</v>
      </c>
      <c r="AC65" s="131">
        <f t="shared" si="3"/>
        <v>5</v>
      </c>
      <c r="AD65" s="9">
        <f t="shared" si="4"/>
        <v>2</v>
      </c>
      <c r="AE65" s="19">
        <f t="shared" si="5"/>
        <v>1</v>
      </c>
      <c r="AF65" s="15"/>
    </row>
    <row r="66" spans="1:32" ht="30" customHeight="1" x14ac:dyDescent="0.35">
      <c r="A66" s="7"/>
      <c r="B66" s="7" t="s">
        <v>252</v>
      </c>
      <c r="C66" s="8">
        <v>45839</v>
      </c>
      <c r="D66" s="9">
        <v>68</v>
      </c>
      <c r="E66" s="9">
        <v>68</v>
      </c>
      <c r="F66" s="17">
        <v>2</v>
      </c>
      <c r="G66" s="16"/>
      <c r="H66" s="177">
        <v>100</v>
      </c>
      <c r="I66" s="9"/>
      <c r="J66" s="17">
        <v>2</v>
      </c>
      <c r="K66" s="16"/>
      <c r="L66" s="171">
        <v>96</v>
      </c>
      <c r="M66" s="9"/>
      <c r="N66" s="17"/>
      <c r="O66" s="17"/>
      <c r="P66" s="111">
        <v>120</v>
      </c>
      <c r="Q66" s="111">
        <v>120</v>
      </c>
      <c r="R66" s="36"/>
      <c r="S66" s="36" t="s">
        <v>321</v>
      </c>
      <c r="T66" s="167">
        <v>43</v>
      </c>
      <c r="U66" s="167">
        <v>43</v>
      </c>
      <c r="V66" s="17">
        <v>1</v>
      </c>
      <c r="W66" s="17"/>
      <c r="X66" s="18"/>
      <c r="Y66" s="18"/>
      <c r="Z66" s="17"/>
      <c r="AA66" s="17"/>
      <c r="AB66" s="50">
        <f t="shared" si="2"/>
        <v>5</v>
      </c>
      <c r="AC66" s="131">
        <f t="shared" si="3"/>
        <v>3</v>
      </c>
      <c r="AD66" s="9">
        <f t="shared" ref="AD66:AD97" si="6">IF(AND(D66&lt;&gt;E66,E66&gt;0),1,0)+IF(AND(H66&lt;&gt;I66,I66&gt;0),1,0)+IF(AND(L66&lt;&gt;M66,M66&gt;0),1,0)+IF(AND(P66&lt;&gt;Q66,Q66&gt;0),1,0)+IF(AND(T66&lt;&gt;U66,U66&gt;0),1,0)</f>
        <v>0</v>
      </c>
      <c r="AE66" s="19">
        <f t="shared" ref="AE66:AE97" si="7">IF(AND(D66&lt;&gt;E66,D66&gt;0),1,0)+IF(AND(H66&lt;&gt;I66,H66&gt;0),1,0)+IF(AND(L66&lt;&gt;M66,L66&gt;0),1,0)+IF(AND(P66&lt;&gt;Q66,P66&gt;0),1,0)+IF(AND(T66&lt;&gt;U66,T66&gt;0),1,0)</f>
        <v>2</v>
      </c>
      <c r="AF66" s="15"/>
    </row>
    <row r="67" spans="1:32" ht="30" customHeight="1" x14ac:dyDescent="0.35">
      <c r="A67" s="7"/>
      <c r="B67" s="7" t="s">
        <v>253</v>
      </c>
      <c r="C67" s="8">
        <v>45840</v>
      </c>
      <c r="D67" s="9">
        <v>68</v>
      </c>
      <c r="E67" s="9">
        <v>68</v>
      </c>
      <c r="F67" s="17">
        <v>2</v>
      </c>
      <c r="G67" s="16"/>
      <c r="H67" s="169"/>
      <c r="I67" s="9"/>
      <c r="J67" s="17"/>
      <c r="K67" s="16"/>
      <c r="L67" s="9"/>
      <c r="M67" s="9">
        <v>31</v>
      </c>
      <c r="N67" s="17"/>
      <c r="O67" s="17"/>
      <c r="P67" s="9">
        <v>120</v>
      </c>
      <c r="Q67" s="9"/>
      <c r="R67" s="17"/>
      <c r="S67" s="17" t="s">
        <v>423</v>
      </c>
      <c r="T67" s="167">
        <v>43</v>
      </c>
      <c r="U67" s="167">
        <v>43</v>
      </c>
      <c r="V67" s="17">
        <v>1</v>
      </c>
      <c r="W67" s="17"/>
      <c r="X67" s="18"/>
      <c r="Y67" s="18"/>
      <c r="Z67" s="17"/>
      <c r="AA67" s="17"/>
      <c r="AB67" s="50">
        <f t="shared" ref="AB67:AB130" si="8">F67+J67+N67+R67+V67+Z67</f>
        <v>3</v>
      </c>
      <c r="AC67" s="131">
        <f t="shared" si="3"/>
        <v>3</v>
      </c>
      <c r="AD67" s="9">
        <f t="shared" si="6"/>
        <v>1</v>
      </c>
      <c r="AE67" s="19">
        <f t="shared" si="7"/>
        <v>1</v>
      </c>
      <c r="AF67" s="15"/>
    </row>
    <row r="68" spans="1:32" ht="30" customHeight="1" x14ac:dyDescent="0.35">
      <c r="A68" s="7"/>
      <c r="B68" s="7" t="s">
        <v>254</v>
      </c>
      <c r="C68" s="8">
        <v>45841</v>
      </c>
      <c r="D68" s="9">
        <v>68</v>
      </c>
      <c r="E68" s="111">
        <v>68</v>
      </c>
      <c r="F68" s="111">
        <v>2</v>
      </c>
      <c r="G68" s="112"/>
      <c r="H68" s="169"/>
      <c r="I68" s="9"/>
      <c r="J68" s="17"/>
      <c r="K68" s="16"/>
      <c r="L68" s="9">
        <v>31</v>
      </c>
      <c r="M68" s="9">
        <v>31</v>
      </c>
      <c r="N68" s="17">
        <v>2</v>
      </c>
      <c r="O68" s="17" t="s">
        <v>256</v>
      </c>
      <c r="P68" s="174"/>
      <c r="Q68" s="172">
        <v>8</v>
      </c>
      <c r="R68" s="17"/>
      <c r="S68" s="127"/>
      <c r="T68" s="167">
        <v>43</v>
      </c>
      <c r="U68" s="167">
        <v>43</v>
      </c>
      <c r="V68" s="17">
        <v>1</v>
      </c>
      <c r="W68" s="17"/>
      <c r="X68" s="125"/>
      <c r="Y68" s="126"/>
      <c r="Z68" s="17"/>
      <c r="AA68" s="16"/>
      <c r="AB68" s="50">
        <f t="shared" si="8"/>
        <v>5</v>
      </c>
      <c r="AC68" s="131">
        <f t="shared" ref="AC68:AC130" si="9">COUNT(E68,I68,M68,Q68,U68,Y68)</f>
        <v>4</v>
      </c>
      <c r="AD68" s="9">
        <f t="shared" si="6"/>
        <v>1</v>
      </c>
      <c r="AE68" s="19">
        <f t="shared" si="7"/>
        <v>0</v>
      </c>
      <c r="AF68" s="15"/>
    </row>
    <row r="69" spans="1:32" ht="30" customHeight="1" x14ac:dyDescent="0.35">
      <c r="A69" s="7"/>
      <c r="B69" s="7" t="s">
        <v>255</v>
      </c>
      <c r="C69" s="8">
        <v>45842</v>
      </c>
      <c r="D69" s="111">
        <v>68</v>
      </c>
      <c r="E69" s="111">
        <v>68</v>
      </c>
      <c r="F69" s="111">
        <v>2</v>
      </c>
      <c r="G69" s="112"/>
      <c r="H69" s="169"/>
      <c r="I69" s="162">
        <v>9</v>
      </c>
      <c r="J69" s="17"/>
      <c r="K69" s="16" t="s">
        <v>72</v>
      </c>
      <c r="L69" s="9">
        <v>31</v>
      </c>
      <c r="M69" s="9">
        <v>31</v>
      </c>
      <c r="N69" s="17">
        <v>2</v>
      </c>
      <c r="O69" s="17"/>
      <c r="P69" s="172">
        <v>8</v>
      </c>
      <c r="Q69" s="172">
        <v>8</v>
      </c>
      <c r="R69" s="17">
        <v>2</v>
      </c>
      <c r="S69" s="127"/>
      <c r="T69" s="167">
        <v>43</v>
      </c>
      <c r="U69" s="167">
        <v>43</v>
      </c>
      <c r="V69" s="17">
        <v>1</v>
      </c>
      <c r="W69" s="17"/>
      <c r="X69" s="126"/>
      <c r="Y69" s="126"/>
      <c r="Z69" s="17"/>
      <c r="AA69" s="16"/>
      <c r="AB69" s="50">
        <f t="shared" si="8"/>
        <v>7</v>
      </c>
      <c r="AC69" s="131">
        <f t="shared" si="9"/>
        <v>5</v>
      </c>
      <c r="AD69" s="9">
        <f t="shared" si="6"/>
        <v>1</v>
      </c>
      <c r="AE69" s="19">
        <f t="shared" si="7"/>
        <v>0</v>
      </c>
      <c r="AF69" s="15"/>
    </row>
    <row r="70" spans="1:32" ht="30" customHeight="1" x14ac:dyDescent="0.35">
      <c r="A70" s="7"/>
      <c r="B70" s="7" t="s">
        <v>257</v>
      </c>
      <c r="C70" s="8">
        <v>45843</v>
      </c>
      <c r="D70" s="111">
        <v>68</v>
      </c>
      <c r="E70" s="111"/>
      <c r="F70" s="111">
        <v>2</v>
      </c>
      <c r="G70" s="112"/>
      <c r="H70" s="162">
        <v>9</v>
      </c>
      <c r="I70" s="162">
        <v>9</v>
      </c>
      <c r="J70" s="17">
        <v>2</v>
      </c>
      <c r="K70" s="16"/>
      <c r="L70" s="9">
        <v>31</v>
      </c>
      <c r="M70" s="111">
        <v>31</v>
      </c>
      <c r="N70" s="17">
        <v>2</v>
      </c>
      <c r="O70" s="17"/>
      <c r="P70" s="172">
        <v>8</v>
      </c>
      <c r="Q70" s="172">
        <v>8</v>
      </c>
      <c r="R70" s="17">
        <v>2</v>
      </c>
      <c r="S70" s="127" t="s">
        <v>263</v>
      </c>
      <c r="T70" s="167">
        <v>43</v>
      </c>
      <c r="U70" s="163">
        <v>90</v>
      </c>
      <c r="V70" s="17">
        <v>1</v>
      </c>
      <c r="W70" s="17"/>
      <c r="X70" s="126"/>
      <c r="Y70" s="126"/>
      <c r="Z70" s="17"/>
      <c r="AA70" s="16"/>
      <c r="AB70" s="50">
        <f t="shared" si="8"/>
        <v>9</v>
      </c>
      <c r="AC70" s="131">
        <f t="shared" si="9"/>
        <v>4</v>
      </c>
      <c r="AD70" s="9">
        <f t="shared" si="6"/>
        <v>1</v>
      </c>
      <c r="AE70" s="19">
        <f t="shared" si="7"/>
        <v>2</v>
      </c>
      <c r="AF70" s="15"/>
    </row>
    <row r="71" spans="1:32" ht="30" customHeight="1" x14ac:dyDescent="0.35">
      <c r="A71" s="7"/>
      <c r="B71" s="7" t="s">
        <v>258</v>
      </c>
      <c r="C71" s="8">
        <v>45844</v>
      </c>
      <c r="D71" s="9"/>
      <c r="E71" s="163">
        <v>13</v>
      </c>
      <c r="F71" s="111"/>
      <c r="G71" s="112"/>
      <c r="H71" s="162">
        <v>9</v>
      </c>
      <c r="I71" s="162">
        <v>9</v>
      </c>
      <c r="J71" s="17">
        <v>2</v>
      </c>
      <c r="K71" s="16"/>
      <c r="L71" s="111">
        <v>31</v>
      </c>
      <c r="M71" s="111">
        <v>31</v>
      </c>
      <c r="N71" s="17">
        <v>2</v>
      </c>
      <c r="O71" s="17"/>
      <c r="P71" s="172">
        <v>8</v>
      </c>
      <c r="Q71" s="172">
        <v>8</v>
      </c>
      <c r="R71" s="17">
        <v>2</v>
      </c>
      <c r="S71" s="127"/>
      <c r="T71" s="163">
        <v>90</v>
      </c>
      <c r="U71" s="163">
        <v>90</v>
      </c>
      <c r="V71" s="17">
        <v>2</v>
      </c>
      <c r="W71" s="17"/>
      <c r="X71" s="126"/>
      <c r="Y71" s="126"/>
      <c r="Z71" s="17"/>
      <c r="AA71" s="16"/>
      <c r="AB71" s="50">
        <f t="shared" si="8"/>
        <v>8</v>
      </c>
      <c r="AC71" s="131">
        <f t="shared" si="9"/>
        <v>5</v>
      </c>
      <c r="AD71" s="9">
        <f t="shared" si="6"/>
        <v>1</v>
      </c>
      <c r="AE71" s="19">
        <f t="shared" si="7"/>
        <v>0</v>
      </c>
      <c r="AF71" s="15"/>
    </row>
    <row r="72" spans="1:32" ht="30" customHeight="1" x14ac:dyDescent="0.35">
      <c r="A72" s="7">
        <v>28</v>
      </c>
      <c r="B72" s="7" t="s">
        <v>251</v>
      </c>
      <c r="C72" s="8">
        <v>45845</v>
      </c>
      <c r="D72" s="163">
        <v>13</v>
      </c>
      <c r="E72" s="163">
        <v>13</v>
      </c>
      <c r="F72" s="111"/>
      <c r="G72" s="112"/>
      <c r="H72" s="162">
        <v>9</v>
      </c>
      <c r="I72" s="162">
        <v>9</v>
      </c>
      <c r="J72" s="17">
        <v>2</v>
      </c>
      <c r="K72" s="16"/>
      <c r="L72" s="111">
        <v>31</v>
      </c>
      <c r="M72" s="162">
        <v>111</v>
      </c>
      <c r="N72" s="17">
        <v>2</v>
      </c>
      <c r="O72" s="17"/>
      <c r="P72" s="172">
        <v>8</v>
      </c>
      <c r="Q72" s="172">
        <v>8</v>
      </c>
      <c r="R72" s="17">
        <v>2</v>
      </c>
      <c r="S72" s="127"/>
      <c r="T72" s="163">
        <v>90</v>
      </c>
      <c r="U72" s="163">
        <v>90</v>
      </c>
      <c r="V72" s="17">
        <v>2</v>
      </c>
      <c r="W72" s="17"/>
      <c r="X72" s="126"/>
      <c r="Y72" s="126"/>
      <c r="Z72" s="17"/>
      <c r="AA72" s="16"/>
      <c r="AB72" s="50">
        <f t="shared" si="8"/>
        <v>8</v>
      </c>
      <c r="AC72" s="131">
        <f t="shared" si="9"/>
        <v>5</v>
      </c>
      <c r="AD72" s="9">
        <f t="shared" si="6"/>
        <v>1</v>
      </c>
      <c r="AE72" s="19">
        <f t="shared" si="7"/>
        <v>1</v>
      </c>
      <c r="AF72" s="15"/>
    </row>
    <row r="73" spans="1:32" ht="30" customHeight="1" x14ac:dyDescent="0.35">
      <c r="A73" s="7"/>
      <c r="B73" s="7" t="s">
        <v>252</v>
      </c>
      <c r="C73" s="8">
        <v>45846</v>
      </c>
      <c r="D73" s="163">
        <v>13</v>
      </c>
      <c r="E73" s="163">
        <v>13</v>
      </c>
      <c r="F73" s="111"/>
      <c r="G73" s="112"/>
      <c r="H73" s="162">
        <v>9</v>
      </c>
      <c r="I73" s="9"/>
      <c r="J73" s="17">
        <v>2</v>
      </c>
      <c r="K73" s="16"/>
      <c r="L73" s="162">
        <v>111</v>
      </c>
      <c r="M73" s="162">
        <v>111</v>
      </c>
      <c r="N73" s="17">
        <v>2</v>
      </c>
      <c r="O73" s="17"/>
      <c r="P73" s="172">
        <v>8</v>
      </c>
      <c r="Q73" s="172">
        <v>8</v>
      </c>
      <c r="R73" s="17">
        <v>2</v>
      </c>
      <c r="S73" s="127"/>
      <c r="T73" s="163">
        <v>90</v>
      </c>
      <c r="U73" s="163">
        <v>90</v>
      </c>
      <c r="V73" s="17">
        <v>2</v>
      </c>
      <c r="W73" s="17"/>
      <c r="X73" s="126"/>
      <c r="Y73" s="126"/>
      <c r="Z73" s="17"/>
      <c r="AA73" s="16"/>
      <c r="AB73" s="50">
        <f t="shared" si="8"/>
        <v>8</v>
      </c>
      <c r="AC73" s="131">
        <f t="shared" si="9"/>
        <v>4</v>
      </c>
      <c r="AD73" s="9">
        <f t="shared" si="6"/>
        <v>0</v>
      </c>
      <c r="AE73" s="19">
        <f t="shared" si="7"/>
        <v>1</v>
      </c>
      <c r="AF73" s="15"/>
    </row>
    <row r="74" spans="1:32" ht="30" customHeight="1" x14ac:dyDescent="0.35">
      <c r="A74" s="7"/>
      <c r="B74" s="7" t="s">
        <v>253</v>
      </c>
      <c r="C74" s="8">
        <v>45847</v>
      </c>
      <c r="D74" s="163">
        <v>13</v>
      </c>
      <c r="E74" s="163">
        <v>13</v>
      </c>
      <c r="F74" s="111"/>
      <c r="G74" s="112"/>
      <c r="H74" s="9"/>
      <c r="I74" s="163">
        <v>21</v>
      </c>
      <c r="J74" s="17"/>
      <c r="K74" s="16"/>
      <c r="L74" s="162">
        <v>111</v>
      </c>
      <c r="M74" s="162">
        <v>111</v>
      </c>
      <c r="N74" s="17">
        <v>2</v>
      </c>
      <c r="O74" s="17"/>
      <c r="P74" s="172">
        <v>8</v>
      </c>
      <c r="Q74" s="172">
        <v>8</v>
      </c>
      <c r="R74" s="17">
        <v>2</v>
      </c>
      <c r="S74" s="127"/>
      <c r="T74" s="163">
        <v>90</v>
      </c>
      <c r="U74" s="163">
        <v>90</v>
      </c>
      <c r="V74" s="17">
        <v>2</v>
      </c>
      <c r="W74" s="17"/>
      <c r="X74" s="126"/>
      <c r="Y74" s="126"/>
      <c r="Z74" s="17"/>
      <c r="AA74" s="16"/>
      <c r="AB74" s="50">
        <f t="shared" si="8"/>
        <v>6</v>
      </c>
      <c r="AC74" s="131">
        <f t="shared" si="9"/>
        <v>5</v>
      </c>
      <c r="AD74" s="9">
        <f t="shared" si="6"/>
        <v>1</v>
      </c>
      <c r="AE74" s="19">
        <f t="shared" si="7"/>
        <v>0</v>
      </c>
      <c r="AF74" s="15"/>
    </row>
    <row r="75" spans="1:32" ht="30" customHeight="1" x14ac:dyDescent="0.35">
      <c r="A75" s="7"/>
      <c r="B75" s="7" t="s">
        <v>254</v>
      </c>
      <c r="C75" s="8">
        <v>45848</v>
      </c>
      <c r="D75" s="163">
        <v>13</v>
      </c>
      <c r="E75" s="163">
        <v>13</v>
      </c>
      <c r="F75" s="111"/>
      <c r="G75" s="112"/>
      <c r="H75" s="163">
        <v>21</v>
      </c>
      <c r="I75" s="163">
        <v>21</v>
      </c>
      <c r="J75" s="17">
        <v>2</v>
      </c>
      <c r="K75" s="16" t="s">
        <v>36</v>
      </c>
      <c r="L75" s="162">
        <v>111</v>
      </c>
      <c r="M75" s="162">
        <v>111</v>
      </c>
      <c r="N75" s="17">
        <v>2</v>
      </c>
      <c r="O75" s="17"/>
      <c r="P75" s="172">
        <v>8</v>
      </c>
      <c r="Q75" s="162">
        <v>10</v>
      </c>
      <c r="R75" s="17">
        <v>2</v>
      </c>
      <c r="S75" s="16"/>
      <c r="T75" s="163">
        <v>90</v>
      </c>
      <c r="U75" s="163">
        <v>90</v>
      </c>
      <c r="V75" s="17">
        <v>2</v>
      </c>
      <c r="W75" s="17"/>
      <c r="X75" s="126"/>
      <c r="Y75" s="126"/>
      <c r="Z75" s="17"/>
      <c r="AA75" s="16"/>
      <c r="AB75" s="50">
        <f t="shared" si="8"/>
        <v>8</v>
      </c>
      <c r="AC75" s="131">
        <f t="shared" si="9"/>
        <v>5</v>
      </c>
      <c r="AD75" s="9">
        <f t="shared" si="6"/>
        <v>1</v>
      </c>
      <c r="AE75" s="19">
        <f t="shared" si="7"/>
        <v>1</v>
      </c>
      <c r="AF75" s="15"/>
    </row>
    <row r="76" spans="1:32" ht="30" customHeight="1" x14ac:dyDescent="0.35">
      <c r="A76" s="7"/>
      <c r="B76" s="7" t="s">
        <v>255</v>
      </c>
      <c r="C76" s="8">
        <v>45849</v>
      </c>
      <c r="D76" s="163">
        <v>13</v>
      </c>
      <c r="E76" s="163">
        <v>13</v>
      </c>
      <c r="F76" s="17"/>
      <c r="G76" s="16"/>
      <c r="H76" s="163">
        <v>21</v>
      </c>
      <c r="I76" s="163">
        <v>21</v>
      </c>
      <c r="J76" s="17">
        <v>2</v>
      </c>
      <c r="K76" s="16"/>
      <c r="L76" s="162">
        <v>111</v>
      </c>
      <c r="M76" s="162">
        <v>111</v>
      </c>
      <c r="N76" s="17">
        <v>2</v>
      </c>
      <c r="O76" s="17"/>
      <c r="P76" s="162">
        <v>10</v>
      </c>
      <c r="Q76" s="162">
        <v>10</v>
      </c>
      <c r="R76" s="17">
        <v>2</v>
      </c>
      <c r="S76" s="17"/>
      <c r="T76" s="163">
        <v>90</v>
      </c>
      <c r="U76" s="163">
        <v>90</v>
      </c>
      <c r="V76" s="17">
        <v>2</v>
      </c>
      <c r="W76" s="17"/>
      <c r="X76" s="18"/>
      <c r="Y76" s="18"/>
      <c r="Z76" s="17"/>
      <c r="AA76" s="17"/>
      <c r="AB76" s="50">
        <f t="shared" si="8"/>
        <v>8</v>
      </c>
      <c r="AC76" s="131">
        <f t="shared" si="9"/>
        <v>5</v>
      </c>
      <c r="AD76" s="9">
        <f t="shared" si="6"/>
        <v>0</v>
      </c>
      <c r="AE76" s="19">
        <f t="shared" si="7"/>
        <v>0</v>
      </c>
      <c r="AF76" s="15"/>
    </row>
    <row r="77" spans="1:32" ht="30" customHeight="1" x14ac:dyDescent="0.35">
      <c r="A77" s="7"/>
      <c r="B77" s="7" t="s">
        <v>257</v>
      </c>
      <c r="C77" s="8">
        <v>45850</v>
      </c>
      <c r="D77" s="163">
        <v>13</v>
      </c>
      <c r="E77" s="163">
        <v>13</v>
      </c>
      <c r="F77" s="17"/>
      <c r="G77" s="16"/>
      <c r="H77" s="163">
        <v>21</v>
      </c>
      <c r="I77" s="163">
        <v>21</v>
      </c>
      <c r="J77" s="17">
        <v>2</v>
      </c>
      <c r="K77" s="16"/>
      <c r="L77" s="162">
        <v>111</v>
      </c>
      <c r="M77" s="111"/>
      <c r="N77" s="17">
        <v>2</v>
      </c>
      <c r="O77" s="17"/>
      <c r="P77" s="162">
        <v>10</v>
      </c>
      <c r="Q77" s="162">
        <v>10</v>
      </c>
      <c r="R77" s="17">
        <v>2</v>
      </c>
      <c r="S77" s="17"/>
      <c r="T77" s="163">
        <v>90</v>
      </c>
      <c r="U77" s="162">
        <v>4</v>
      </c>
      <c r="V77" s="17">
        <v>2</v>
      </c>
      <c r="W77" s="17" t="s">
        <v>36</v>
      </c>
      <c r="X77" s="18"/>
      <c r="Y77" s="18"/>
      <c r="Z77" s="17"/>
      <c r="AA77" s="17"/>
      <c r="AB77" s="50">
        <f t="shared" si="8"/>
        <v>8</v>
      </c>
      <c r="AC77" s="131">
        <f t="shared" si="9"/>
        <v>4</v>
      </c>
      <c r="AD77" s="9">
        <f t="shared" si="6"/>
        <v>1</v>
      </c>
      <c r="AE77" s="19">
        <f t="shared" si="7"/>
        <v>2</v>
      </c>
      <c r="AF77" s="15"/>
    </row>
    <row r="78" spans="1:32" ht="30" customHeight="1" x14ac:dyDescent="0.35">
      <c r="A78" s="7"/>
      <c r="B78" s="7" t="s">
        <v>258</v>
      </c>
      <c r="C78" s="8">
        <v>45851</v>
      </c>
      <c r="D78" s="163">
        <v>13</v>
      </c>
      <c r="E78" s="162">
        <v>17</v>
      </c>
      <c r="F78" s="17"/>
      <c r="G78" s="16"/>
      <c r="H78" s="163">
        <v>21</v>
      </c>
      <c r="I78" s="163">
        <v>21</v>
      </c>
      <c r="J78" s="17">
        <v>2</v>
      </c>
      <c r="K78" s="16"/>
      <c r="L78" s="111"/>
      <c r="M78" s="111"/>
      <c r="N78" s="17"/>
      <c r="O78" s="17"/>
      <c r="P78" s="162">
        <v>10</v>
      </c>
      <c r="Q78" s="162">
        <v>10</v>
      </c>
      <c r="R78" s="17">
        <v>2</v>
      </c>
      <c r="S78" s="17"/>
      <c r="T78" s="162">
        <v>4</v>
      </c>
      <c r="U78" s="162">
        <v>4</v>
      </c>
      <c r="V78" s="17"/>
      <c r="W78" s="17" t="s">
        <v>256</v>
      </c>
      <c r="X78" s="18"/>
      <c r="Y78" s="18"/>
      <c r="Z78" s="17"/>
      <c r="AA78" s="17"/>
      <c r="AB78" s="50">
        <f t="shared" si="8"/>
        <v>4</v>
      </c>
      <c r="AC78" s="131">
        <f t="shared" si="9"/>
        <v>4</v>
      </c>
      <c r="AD78" s="9">
        <f t="shared" si="6"/>
        <v>1</v>
      </c>
      <c r="AE78" s="19">
        <f t="shared" si="7"/>
        <v>1</v>
      </c>
      <c r="AF78" s="15"/>
    </row>
    <row r="79" spans="1:32" ht="30" customHeight="1" x14ac:dyDescent="0.35">
      <c r="A79" s="7">
        <v>29</v>
      </c>
      <c r="B79" s="7" t="s">
        <v>251</v>
      </c>
      <c r="C79" s="8">
        <v>45852</v>
      </c>
      <c r="D79" s="189">
        <v>17</v>
      </c>
      <c r="E79" s="164">
        <v>17</v>
      </c>
      <c r="F79" s="17">
        <v>1</v>
      </c>
      <c r="G79" s="16" t="s">
        <v>45</v>
      </c>
      <c r="H79" s="163">
        <v>21</v>
      </c>
      <c r="I79" s="163">
        <v>21</v>
      </c>
      <c r="J79" s="17">
        <v>2</v>
      </c>
      <c r="K79" s="16"/>
      <c r="L79" s="111"/>
      <c r="M79" s="9">
        <v>97</v>
      </c>
      <c r="N79" s="17"/>
      <c r="O79" s="17"/>
      <c r="P79" s="162">
        <v>10</v>
      </c>
      <c r="Q79" s="162">
        <v>10</v>
      </c>
      <c r="R79" s="17">
        <v>2</v>
      </c>
      <c r="S79" s="17"/>
      <c r="T79" s="162">
        <v>4</v>
      </c>
      <c r="U79" s="162">
        <v>4</v>
      </c>
      <c r="V79" s="17"/>
      <c r="W79" s="17"/>
      <c r="X79" s="18"/>
      <c r="Y79" s="18"/>
      <c r="Z79" s="17"/>
      <c r="AA79" s="17"/>
      <c r="AB79" s="50">
        <f t="shared" si="8"/>
        <v>5</v>
      </c>
      <c r="AC79" s="131">
        <f t="shared" si="9"/>
        <v>5</v>
      </c>
      <c r="AD79" s="9">
        <f t="shared" si="6"/>
        <v>1</v>
      </c>
      <c r="AE79" s="19">
        <f t="shared" si="7"/>
        <v>0</v>
      </c>
      <c r="AF79" s="15"/>
    </row>
    <row r="80" spans="1:32" ht="30" customHeight="1" x14ac:dyDescent="0.35">
      <c r="A80" s="7"/>
      <c r="B80" s="7" t="s">
        <v>252</v>
      </c>
      <c r="C80" s="8">
        <v>45853</v>
      </c>
      <c r="D80" s="164">
        <v>17</v>
      </c>
      <c r="E80" s="164">
        <v>17</v>
      </c>
      <c r="F80" s="17">
        <v>1</v>
      </c>
      <c r="G80" s="16"/>
      <c r="H80" s="163">
        <v>21</v>
      </c>
      <c r="I80" s="163">
        <v>21</v>
      </c>
      <c r="J80" s="17">
        <v>2</v>
      </c>
      <c r="K80" s="16"/>
      <c r="L80" s="9">
        <v>97</v>
      </c>
      <c r="M80" s="9">
        <v>97</v>
      </c>
      <c r="N80" s="17">
        <v>2</v>
      </c>
      <c r="O80" s="17"/>
      <c r="P80" s="162">
        <v>10</v>
      </c>
      <c r="Q80" s="162">
        <v>10</v>
      </c>
      <c r="R80" s="17">
        <v>2</v>
      </c>
      <c r="S80" s="17"/>
      <c r="T80" s="162">
        <v>4</v>
      </c>
      <c r="U80" s="162">
        <v>4</v>
      </c>
      <c r="V80" s="17"/>
      <c r="W80" s="17"/>
      <c r="X80" s="18"/>
      <c r="Y80" s="18"/>
      <c r="Z80" s="17"/>
      <c r="AA80" s="17"/>
      <c r="AB80" s="50">
        <f t="shared" si="8"/>
        <v>7</v>
      </c>
      <c r="AC80" s="131">
        <f t="shared" si="9"/>
        <v>5</v>
      </c>
      <c r="AD80" s="9">
        <f t="shared" si="6"/>
        <v>0</v>
      </c>
      <c r="AE80" s="19">
        <f t="shared" si="7"/>
        <v>0</v>
      </c>
      <c r="AF80" s="15"/>
    </row>
    <row r="81" spans="1:32" ht="30" customHeight="1" x14ac:dyDescent="0.35">
      <c r="A81" s="7"/>
      <c r="B81" s="7" t="s">
        <v>253</v>
      </c>
      <c r="C81" s="8">
        <v>45854</v>
      </c>
      <c r="D81" s="164">
        <v>17</v>
      </c>
      <c r="E81" s="164">
        <v>17</v>
      </c>
      <c r="F81" s="17">
        <v>1</v>
      </c>
      <c r="G81" s="16"/>
      <c r="H81" s="163">
        <v>21</v>
      </c>
      <c r="I81" s="162">
        <v>22</v>
      </c>
      <c r="J81" s="17">
        <v>2</v>
      </c>
      <c r="K81" s="16" t="s">
        <v>259</v>
      </c>
      <c r="L81" s="9">
        <v>97</v>
      </c>
      <c r="M81" s="9">
        <v>97</v>
      </c>
      <c r="N81" s="17">
        <v>2</v>
      </c>
      <c r="O81" s="17"/>
      <c r="P81" s="162">
        <v>10</v>
      </c>
      <c r="Q81" s="162">
        <v>10</v>
      </c>
      <c r="R81" s="17">
        <v>2</v>
      </c>
      <c r="S81" s="17"/>
      <c r="T81" s="162">
        <v>4</v>
      </c>
      <c r="U81" s="162">
        <v>4</v>
      </c>
      <c r="V81" s="17"/>
      <c r="W81" s="17"/>
      <c r="X81" s="18"/>
      <c r="Y81" s="18"/>
      <c r="Z81" s="17"/>
      <c r="AA81" s="17"/>
      <c r="AB81" s="50">
        <f t="shared" si="8"/>
        <v>7</v>
      </c>
      <c r="AC81" s="131">
        <f t="shared" si="9"/>
        <v>5</v>
      </c>
      <c r="AD81" s="9">
        <f t="shared" si="6"/>
        <v>1</v>
      </c>
      <c r="AE81" s="19">
        <f t="shared" si="7"/>
        <v>1</v>
      </c>
      <c r="AF81" s="15"/>
    </row>
    <row r="82" spans="1:32" ht="30" customHeight="1" x14ac:dyDescent="0.35">
      <c r="A82" s="7"/>
      <c r="B82" s="7" t="s">
        <v>254</v>
      </c>
      <c r="C82" s="8">
        <v>45855</v>
      </c>
      <c r="D82" s="164">
        <v>17</v>
      </c>
      <c r="E82" s="164">
        <v>17</v>
      </c>
      <c r="F82" s="17">
        <v>1</v>
      </c>
      <c r="G82" s="16"/>
      <c r="H82" s="162">
        <v>22</v>
      </c>
      <c r="I82" s="162">
        <v>22</v>
      </c>
      <c r="J82" s="17">
        <v>2</v>
      </c>
      <c r="K82" s="16"/>
      <c r="L82" s="9">
        <v>97</v>
      </c>
      <c r="M82" s="9">
        <v>97</v>
      </c>
      <c r="N82" s="17">
        <v>2</v>
      </c>
      <c r="O82" s="17"/>
      <c r="P82" s="162">
        <v>10</v>
      </c>
      <c r="Q82" s="173">
        <v>119</v>
      </c>
      <c r="R82" s="17">
        <v>2</v>
      </c>
      <c r="S82" s="17" t="s">
        <v>259</v>
      </c>
      <c r="T82" s="162">
        <v>4</v>
      </c>
      <c r="U82" s="162">
        <v>4</v>
      </c>
      <c r="V82" s="17"/>
      <c r="W82" s="17"/>
      <c r="X82" s="18"/>
      <c r="Y82" s="18" t="s">
        <v>395</v>
      </c>
      <c r="Z82" s="17"/>
      <c r="AA82" s="17"/>
      <c r="AB82" s="50">
        <f t="shared" si="8"/>
        <v>7</v>
      </c>
      <c r="AC82" s="131">
        <f t="shared" si="9"/>
        <v>5</v>
      </c>
      <c r="AD82" s="9">
        <f t="shared" si="6"/>
        <v>1</v>
      </c>
      <c r="AE82" s="19">
        <f t="shared" si="7"/>
        <v>1</v>
      </c>
      <c r="AF82" s="15"/>
    </row>
    <row r="83" spans="1:32" ht="30" customHeight="1" x14ac:dyDescent="0.35">
      <c r="A83" s="7"/>
      <c r="B83" s="7" t="s">
        <v>255</v>
      </c>
      <c r="C83" s="8">
        <v>45856</v>
      </c>
      <c r="D83" s="164">
        <v>17</v>
      </c>
      <c r="E83" s="164">
        <v>17</v>
      </c>
      <c r="F83" s="17">
        <v>1</v>
      </c>
      <c r="G83" s="16"/>
      <c r="H83" s="162">
        <v>22</v>
      </c>
      <c r="I83" s="162">
        <v>22</v>
      </c>
      <c r="J83" s="17">
        <v>2</v>
      </c>
      <c r="K83" s="16"/>
      <c r="L83" s="9">
        <v>97</v>
      </c>
      <c r="M83" s="9"/>
      <c r="N83" s="17">
        <v>2</v>
      </c>
      <c r="O83" s="17"/>
      <c r="P83" s="173">
        <v>119</v>
      </c>
      <c r="Q83" s="173">
        <v>119</v>
      </c>
      <c r="R83" s="17">
        <v>2</v>
      </c>
      <c r="S83" s="17" t="s">
        <v>408</v>
      </c>
      <c r="T83" s="162">
        <v>4</v>
      </c>
      <c r="U83" s="162">
        <v>4</v>
      </c>
      <c r="V83" s="17"/>
      <c r="W83" s="17"/>
      <c r="X83" s="18" t="s">
        <v>396</v>
      </c>
      <c r="Y83" s="18" t="s">
        <v>395</v>
      </c>
      <c r="Z83" s="17"/>
      <c r="AA83" s="17"/>
      <c r="AB83" s="50">
        <f t="shared" si="8"/>
        <v>7</v>
      </c>
      <c r="AC83" s="131">
        <f t="shared" si="9"/>
        <v>4</v>
      </c>
      <c r="AD83" s="9">
        <f t="shared" si="6"/>
        <v>0</v>
      </c>
      <c r="AE83" s="19">
        <f t="shared" si="7"/>
        <v>1</v>
      </c>
      <c r="AF83" s="15"/>
    </row>
    <row r="84" spans="1:32" ht="30" customHeight="1" x14ac:dyDescent="0.35">
      <c r="A84" s="7"/>
      <c r="B84" s="7" t="s">
        <v>257</v>
      </c>
      <c r="C84" s="8">
        <v>45857</v>
      </c>
      <c r="D84" s="164">
        <v>17</v>
      </c>
      <c r="E84" s="164">
        <v>17</v>
      </c>
      <c r="F84" s="17">
        <v>1</v>
      </c>
      <c r="G84" s="16"/>
      <c r="H84" s="162">
        <v>22</v>
      </c>
      <c r="I84" s="162">
        <v>22</v>
      </c>
      <c r="J84" s="17">
        <v>2</v>
      </c>
      <c r="K84" s="16"/>
      <c r="L84" s="9"/>
      <c r="M84" s="162">
        <v>27</v>
      </c>
      <c r="N84" s="17"/>
      <c r="O84" s="17" t="s">
        <v>72</v>
      </c>
      <c r="P84" s="173">
        <v>119</v>
      </c>
      <c r="Q84" s="173">
        <v>119</v>
      </c>
      <c r="R84" s="114">
        <v>2</v>
      </c>
      <c r="S84" s="114"/>
      <c r="T84" s="162">
        <v>4</v>
      </c>
      <c r="U84" s="162">
        <v>4</v>
      </c>
      <c r="V84" s="17"/>
      <c r="W84" s="17"/>
      <c r="X84" s="18" t="s">
        <v>396</v>
      </c>
      <c r="Y84" s="18" t="s">
        <v>395</v>
      </c>
      <c r="Z84" s="17"/>
      <c r="AA84" s="17"/>
      <c r="AB84" s="50">
        <f t="shared" si="8"/>
        <v>5</v>
      </c>
      <c r="AC84" s="131">
        <f t="shared" si="9"/>
        <v>5</v>
      </c>
      <c r="AD84" s="9">
        <f t="shared" si="6"/>
        <v>1</v>
      </c>
      <c r="AE84" s="19">
        <f t="shared" si="7"/>
        <v>0</v>
      </c>
      <c r="AF84" s="15"/>
    </row>
    <row r="85" spans="1:32" ht="30" customHeight="1" x14ac:dyDescent="0.35">
      <c r="A85" s="7"/>
      <c r="B85" s="7" t="s">
        <v>258</v>
      </c>
      <c r="C85" s="8">
        <v>45858</v>
      </c>
      <c r="D85" s="164">
        <v>17</v>
      </c>
      <c r="E85" s="164">
        <v>17</v>
      </c>
      <c r="F85" s="17">
        <v>1</v>
      </c>
      <c r="G85" s="16"/>
      <c r="H85" s="162">
        <v>22</v>
      </c>
      <c r="I85" s="162">
        <v>22</v>
      </c>
      <c r="J85" s="17">
        <v>2</v>
      </c>
      <c r="K85" s="16"/>
      <c r="L85" s="162">
        <v>27</v>
      </c>
      <c r="M85" s="162">
        <v>27</v>
      </c>
      <c r="N85" s="17">
        <v>2</v>
      </c>
      <c r="O85" s="17"/>
      <c r="P85" s="173">
        <v>119</v>
      </c>
      <c r="Q85" s="173">
        <v>119</v>
      </c>
      <c r="R85" s="114">
        <v>2</v>
      </c>
      <c r="S85" s="114"/>
      <c r="T85" s="162">
        <v>4</v>
      </c>
      <c r="U85" s="162">
        <v>4</v>
      </c>
      <c r="V85" s="17"/>
      <c r="W85" s="17"/>
      <c r="X85" s="18" t="s">
        <v>396</v>
      </c>
      <c r="Y85" s="18" t="s">
        <v>395</v>
      </c>
      <c r="Z85" s="17"/>
      <c r="AA85" s="17"/>
      <c r="AB85" s="50">
        <f t="shared" si="8"/>
        <v>7</v>
      </c>
      <c r="AC85" s="131">
        <f t="shared" si="9"/>
        <v>5</v>
      </c>
      <c r="AD85" s="9">
        <f t="shared" si="6"/>
        <v>0</v>
      </c>
      <c r="AE85" s="19">
        <f t="shared" si="7"/>
        <v>0</v>
      </c>
      <c r="AF85" s="15"/>
    </row>
    <row r="86" spans="1:32" ht="30" customHeight="1" x14ac:dyDescent="0.35">
      <c r="A86" s="7">
        <v>30</v>
      </c>
      <c r="B86" s="7" t="s">
        <v>251</v>
      </c>
      <c r="C86" s="8">
        <v>45859</v>
      </c>
      <c r="D86" s="164">
        <v>17</v>
      </c>
      <c r="E86" s="164">
        <v>17</v>
      </c>
      <c r="F86" s="17">
        <v>1</v>
      </c>
      <c r="G86" s="16"/>
      <c r="H86" s="162">
        <v>22</v>
      </c>
      <c r="I86" s="162">
        <v>22</v>
      </c>
      <c r="J86" s="17">
        <v>2</v>
      </c>
      <c r="K86" s="16"/>
      <c r="L86" s="162">
        <v>27</v>
      </c>
      <c r="M86" s="162">
        <v>27</v>
      </c>
      <c r="N86" s="17">
        <v>2</v>
      </c>
      <c r="O86" s="17"/>
      <c r="P86" s="173">
        <v>119</v>
      </c>
      <c r="Q86" s="173">
        <v>119</v>
      </c>
      <c r="R86" s="114">
        <v>2</v>
      </c>
      <c r="S86" s="114"/>
      <c r="T86" s="162">
        <v>4</v>
      </c>
      <c r="U86" s="162">
        <v>4</v>
      </c>
      <c r="V86" s="17"/>
      <c r="W86" s="17"/>
      <c r="X86" s="18" t="s">
        <v>396</v>
      </c>
      <c r="Y86" s="18" t="s">
        <v>395</v>
      </c>
      <c r="Z86" s="17"/>
      <c r="AA86" s="17"/>
      <c r="AB86" s="50">
        <f t="shared" si="8"/>
        <v>7</v>
      </c>
      <c r="AC86" s="131">
        <f t="shared" si="9"/>
        <v>5</v>
      </c>
      <c r="AD86" s="9">
        <f t="shared" si="6"/>
        <v>0</v>
      </c>
      <c r="AE86" s="19">
        <f t="shared" si="7"/>
        <v>0</v>
      </c>
      <c r="AF86" s="15"/>
    </row>
    <row r="87" spans="1:32" ht="30" customHeight="1" x14ac:dyDescent="0.35">
      <c r="A87" s="7"/>
      <c r="B87" s="7" t="s">
        <v>252</v>
      </c>
      <c r="C87" s="8">
        <v>45860</v>
      </c>
      <c r="D87" s="164">
        <v>17</v>
      </c>
      <c r="E87" s="164">
        <v>17</v>
      </c>
      <c r="F87" s="17">
        <v>1</v>
      </c>
      <c r="G87" s="16"/>
      <c r="H87" s="162">
        <v>22</v>
      </c>
      <c r="I87" s="162">
        <v>22</v>
      </c>
      <c r="J87" s="17"/>
      <c r="K87" s="16"/>
      <c r="L87" s="162">
        <v>27</v>
      </c>
      <c r="M87" s="162">
        <v>27</v>
      </c>
      <c r="N87" s="17">
        <v>2</v>
      </c>
      <c r="O87" s="17"/>
      <c r="P87" s="173">
        <v>119</v>
      </c>
      <c r="Q87" s="173">
        <v>119</v>
      </c>
      <c r="R87" s="114">
        <v>2</v>
      </c>
      <c r="S87" s="114"/>
      <c r="T87" s="162">
        <v>4</v>
      </c>
      <c r="U87" s="162">
        <v>4</v>
      </c>
      <c r="V87" s="17"/>
      <c r="W87" s="17"/>
      <c r="X87" s="18" t="s">
        <v>396</v>
      </c>
      <c r="Y87" s="18" t="s">
        <v>395</v>
      </c>
      <c r="Z87" s="17"/>
      <c r="AA87" s="17"/>
      <c r="AB87" s="50">
        <f t="shared" si="8"/>
        <v>5</v>
      </c>
      <c r="AC87" s="131">
        <f t="shared" si="9"/>
        <v>5</v>
      </c>
      <c r="AD87" s="9">
        <f t="shared" si="6"/>
        <v>0</v>
      </c>
      <c r="AE87" s="19">
        <f t="shared" si="7"/>
        <v>0</v>
      </c>
      <c r="AF87" s="15"/>
    </row>
    <row r="88" spans="1:32" ht="30" customHeight="1" x14ac:dyDescent="0.35">
      <c r="A88" s="7"/>
      <c r="B88" s="7" t="s">
        <v>253</v>
      </c>
      <c r="C88" s="8">
        <v>45861</v>
      </c>
      <c r="D88" s="164">
        <v>17</v>
      </c>
      <c r="E88" s="164">
        <v>17</v>
      </c>
      <c r="F88" s="17">
        <v>1</v>
      </c>
      <c r="G88" s="16"/>
      <c r="H88" s="162">
        <v>22</v>
      </c>
      <c r="I88" s="9"/>
      <c r="J88" s="17"/>
      <c r="K88" s="16"/>
      <c r="L88" s="162">
        <v>27</v>
      </c>
      <c r="M88" s="162">
        <v>27</v>
      </c>
      <c r="N88" s="17">
        <v>2</v>
      </c>
      <c r="O88" s="17"/>
      <c r="P88" s="173">
        <v>119</v>
      </c>
      <c r="Q88" s="111">
        <v>39</v>
      </c>
      <c r="R88" s="114">
        <v>2</v>
      </c>
      <c r="S88" s="114"/>
      <c r="T88" s="162">
        <v>4</v>
      </c>
      <c r="U88" s="162">
        <v>4</v>
      </c>
      <c r="V88" s="17"/>
      <c r="W88" s="17"/>
      <c r="X88" s="18" t="s">
        <v>396</v>
      </c>
      <c r="Y88" s="18" t="s">
        <v>395</v>
      </c>
      <c r="Z88" s="17"/>
      <c r="AA88" s="17"/>
      <c r="AB88" s="50">
        <f t="shared" si="8"/>
        <v>5</v>
      </c>
      <c r="AC88" s="131">
        <f t="shared" si="9"/>
        <v>4</v>
      </c>
      <c r="AD88" s="9">
        <f t="shared" si="6"/>
        <v>1</v>
      </c>
      <c r="AE88" s="19">
        <f t="shared" si="7"/>
        <v>2</v>
      </c>
      <c r="AF88" s="15"/>
    </row>
    <row r="89" spans="1:32" ht="30" customHeight="1" x14ac:dyDescent="0.35">
      <c r="A89" s="7" t="s">
        <v>407</v>
      </c>
      <c r="B89" s="7" t="s">
        <v>254</v>
      </c>
      <c r="C89" s="8">
        <v>45862</v>
      </c>
      <c r="D89" s="164">
        <v>17</v>
      </c>
      <c r="E89" s="164">
        <v>17</v>
      </c>
      <c r="F89" s="17">
        <v>1</v>
      </c>
      <c r="G89" s="16"/>
      <c r="H89" s="9"/>
      <c r="I89" s="9">
        <v>130</v>
      </c>
      <c r="J89" s="17"/>
      <c r="K89" s="16"/>
      <c r="L89" s="162">
        <v>27</v>
      </c>
      <c r="M89" s="162">
        <v>27</v>
      </c>
      <c r="N89" s="17">
        <v>2</v>
      </c>
      <c r="O89" s="17"/>
      <c r="P89" s="111">
        <v>39</v>
      </c>
      <c r="Q89" s="111">
        <v>39</v>
      </c>
      <c r="R89" s="114"/>
      <c r="S89" s="114" t="s">
        <v>256</v>
      </c>
      <c r="T89" s="162">
        <v>4</v>
      </c>
      <c r="U89" s="162">
        <v>4</v>
      </c>
      <c r="V89" s="17"/>
      <c r="W89" s="17"/>
      <c r="X89" s="18" t="s">
        <v>395</v>
      </c>
      <c r="Y89" s="111"/>
      <c r="Z89" s="17"/>
      <c r="AA89" s="17"/>
      <c r="AB89" s="50">
        <f t="shared" si="8"/>
        <v>3</v>
      </c>
      <c r="AC89" s="131">
        <f t="shared" si="9"/>
        <v>5</v>
      </c>
      <c r="AD89" s="9">
        <f t="shared" si="6"/>
        <v>1</v>
      </c>
      <c r="AE89" s="19">
        <f t="shared" si="7"/>
        <v>0</v>
      </c>
      <c r="AF89" s="15"/>
    </row>
    <row r="90" spans="1:32" ht="30" customHeight="1" x14ac:dyDescent="0.35">
      <c r="A90" s="7"/>
      <c r="B90" s="7" t="s">
        <v>255</v>
      </c>
      <c r="C90" s="8">
        <v>45863</v>
      </c>
      <c r="D90" s="164">
        <v>17</v>
      </c>
      <c r="E90" s="164">
        <v>17</v>
      </c>
      <c r="F90" s="17">
        <v>1</v>
      </c>
      <c r="G90" s="16"/>
      <c r="H90" s="9">
        <v>130</v>
      </c>
      <c r="I90" s="9">
        <v>130</v>
      </c>
      <c r="J90" s="17">
        <v>2</v>
      </c>
      <c r="K90" s="16"/>
      <c r="L90" s="162">
        <v>27</v>
      </c>
      <c r="M90" s="162">
        <v>27</v>
      </c>
      <c r="N90" s="17">
        <v>2</v>
      </c>
      <c r="O90" s="17"/>
      <c r="P90" s="111">
        <v>39</v>
      </c>
      <c r="Q90" s="111">
        <v>39</v>
      </c>
      <c r="R90" s="114"/>
      <c r="S90" s="114"/>
      <c r="T90" s="162">
        <v>4</v>
      </c>
      <c r="U90" s="162">
        <v>4</v>
      </c>
      <c r="V90" s="17"/>
      <c r="W90" s="17"/>
      <c r="X90" s="111"/>
      <c r="Y90" s="111"/>
      <c r="Z90" s="17"/>
      <c r="AA90" s="17"/>
      <c r="AB90" s="50">
        <f t="shared" si="8"/>
        <v>5</v>
      </c>
      <c r="AC90" s="131">
        <f t="shared" si="9"/>
        <v>5</v>
      </c>
      <c r="AD90" s="9">
        <f t="shared" si="6"/>
        <v>0</v>
      </c>
      <c r="AE90" s="19">
        <f t="shared" si="7"/>
        <v>0</v>
      </c>
      <c r="AF90" s="15"/>
    </row>
    <row r="91" spans="1:32" ht="30" customHeight="1" x14ac:dyDescent="0.35">
      <c r="A91" s="7"/>
      <c r="B91" s="7" t="s">
        <v>257</v>
      </c>
      <c r="C91" s="8">
        <v>45864</v>
      </c>
      <c r="D91" s="164">
        <v>17</v>
      </c>
      <c r="E91" s="164">
        <v>17</v>
      </c>
      <c r="F91" s="17">
        <v>1</v>
      </c>
      <c r="G91" s="16"/>
      <c r="H91" s="9">
        <v>130</v>
      </c>
      <c r="I91" s="114">
        <v>34</v>
      </c>
      <c r="J91" s="17">
        <v>2</v>
      </c>
      <c r="K91" s="16"/>
      <c r="L91" s="162">
        <v>27</v>
      </c>
      <c r="M91" s="163">
        <v>41</v>
      </c>
      <c r="N91" s="17">
        <v>2</v>
      </c>
      <c r="O91" s="17"/>
      <c r="P91" s="111">
        <v>39</v>
      </c>
      <c r="Q91" s="111">
        <v>39</v>
      </c>
      <c r="R91" s="114"/>
      <c r="S91" s="114"/>
      <c r="T91" s="162">
        <v>4</v>
      </c>
      <c r="U91" s="163">
        <v>40</v>
      </c>
      <c r="V91" s="17"/>
      <c r="W91" s="17"/>
      <c r="X91" s="111"/>
      <c r="Y91" s="111"/>
      <c r="Z91" s="17"/>
      <c r="AA91" s="17"/>
      <c r="AB91" s="50">
        <f t="shared" si="8"/>
        <v>5</v>
      </c>
      <c r="AC91" s="131">
        <f t="shared" si="9"/>
        <v>5</v>
      </c>
      <c r="AD91" s="9">
        <f t="shared" si="6"/>
        <v>3</v>
      </c>
      <c r="AE91" s="19">
        <f t="shared" si="7"/>
        <v>3</v>
      </c>
      <c r="AF91" s="15"/>
    </row>
    <row r="92" spans="1:32" ht="30" customHeight="1" x14ac:dyDescent="0.35">
      <c r="A92" s="7"/>
      <c r="B92" s="7" t="s">
        <v>258</v>
      </c>
      <c r="C92" s="8">
        <v>45865</v>
      </c>
      <c r="D92" s="164">
        <v>17</v>
      </c>
      <c r="E92" s="184">
        <v>134</v>
      </c>
      <c r="F92" s="17">
        <v>1</v>
      </c>
      <c r="G92" s="16" t="s">
        <v>72</v>
      </c>
      <c r="H92" s="114">
        <v>34</v>
      </c>
      <c r="I92" s="114">
        <v>34</v>
      </c>
      <c r="J92" s="17">
        <v>2</v>
      </c>
      <c r="K92" s="17" t="s">
        <v>268</v>
      </c>
      <c r="L92" s="163">
        <v>41</v>
      </c>
      <c r="M92" s="163">
        <v>41</v>
      </c>
      <c r="N92" s="17">
        <v>2</v>
      </c>
      <c r="O92" s="17"/>
      <c r="P92" s="111">
        <v>39</v>
      </c>
      <c r="Q92" s="9">
        <v>39</v>
      </c>
      <c r="R92" s="17"/>
      <c r="S92" s="17"/>
      <c r="T92" s="163">
        <v>40</v>
      </c>
      <c r="U92" s="163">
        <v>40</v>
      </c>
      <c r="V92" s="111">
        <v>2</v>
      </c>
      <c r="W92" s="17"/>
      <c r="X92" s="111"/>
      <c r="Y92" s="111"/>
      <c r="Z92" s="17"/>
      <c r="AA92" s="17"/>
      <c r="AB92" s="50">
        <f t="shared" si="8"/>
        <v>7</v>
      </c>
      <c r="AC92" s="131">
        <f t="shared" si="9"/>
        <v>5</v>
      </c>
      <c r="AD92" s="9">
        <f t="shared" si="6"/>
        <v>1</v>
      </c>
      <c r="AE92" s="19">
        <f t="shared" si="7"/>
        <v>1</v>
      </c>
      <c r="AF92" s="15"/>
    </row>
    <row r="93" spans="1:32" ht="30" customHeight="1" x14ac:dyDescent="0.35">
      <c r="A93" s="7">
        <v>31</v>
      </c>
      <c r="B93" s="7" t="s">
        <v>251</v>
      </c>
      <c r="C93" s="8">
        <v>45866</v>
      </c>
      <c r="D93" s="184">
        <v>134</v>
      </c>
      <c r="E93" s="10">
        <v>134</v>
      </c>
      <c r="F93" s="17">
        <v>2</v>
      </c>
      <c r="G93" s="16"/>
      <c r="H93" s="114">
        <v>34</v>
      </c>
      <c r="I93" s="114">
        <v>34</v>
      </c>
      <c r="J93" s="17">
        <v>2</v>
      </c>
      <c r="K93" s="17"/>
      <c r="L93" s="163">
        <v>41</v>
      </c>
      <c r="M93" s="163">
        <v>41</v>
      </c>
      <c r="N93" s="17">
        <v>2</v>
      </c>
      <c r="O93" s="17"/>
      <c r="P93" s="9">
        <v>39</v>
      </c>
      <c r="Q93" s="111">
        <v>39</v>
      </c>
      <c r="R93" s="17"/>
      <c r="S93" s="17"/>
      <c r="T93" s="163">
        <v>40</v>
      </c>
      <c r="U93" s="163">
        <v>40</v>
      </c>
      <c r="V93" s="111">
        <v>2</v>
      </c>
      <c r="W93" s="17"/>
      <c r="X93" s="111"/>
      <c r="Y93" s="111" t="s">
        <v>437</v>
      </c>
      <c r="Z93" s="17"/>
      <c r="AA93" s="17"/>
      <c r="AB93" s="50">
        <f t="shared" si="8"/>
        <v>8</v>
      </c>
      <c r="AC93" s="131">
        <f t="shared" si="9"/>
        <v>5</v>
      </c>
      <c r="AD93" s="9">
        <f t="shared" si="6"/>
        <v>0</v>
      </c>
      <c r="AE93" s="19">
        <f t="shared" si="7"/>
        <v>0</v>
      </c>
      <c r="AF93" s="15"/>
    </row>
    <row r="94" spans="1:32" ht="30" customHeight="1" x14ac:dyDescent="0.35">
      <c r="A94" s="7"/>
      <c r="B94" s="7" t="s">
        <v>252</v>
      </c>
      <c r="C94" s="8">
        <v>45867</v>
      </c>
      <c r="D94" s="174">
        <v>134</v>
      </c>
      <c r="E94" s="164">
        <v>59</v>
      </c>
      <c r="F94" s="17">
        <v>2</v>
      </c>
      <c r="G94" s="16" t="s">
        <v>72</v>
      </c>
      <c r="H94" s="114">
        <v>34</v>
      </c>
      <c r="I94" s="114">
        <v>34</v>
      </c>
      <c r="J94" s="17">
        <v>2</v>
      </c>
      <c r="K94" s="17"/>
      <c r="L94" s="163">
        <v>41</v>
      </c>
      <c r="M94" s="163">
        <v>41</v>
      </c>
      <c r="N94" s="17">
        <v>2</v>
      </c>
      <c r="O94" s="17"/>
      <c r="P94" s="111">
        <v>39</v>
      </c>
      <c r="Q94" s="111">
        <v>39</v>
      </c>
      <c r="R94" s="17"/>
      <c r="S94" s="17"/>
      <c r="T94" s="163">
        <v>40</v>
      </c>
      <c r="U94" s="163">
        <v>40</v>
      </c>
      <c r="V94" s="111">
        <v>2</v>
      </c>
      <c r="W94" s="17"/>
      <c r="X94" s="111" t="s">
        <v>437</v>
      </c>
      <c r="Y94" s="111" t="s">
        <v>437</v>
      </c>
      <c r="Z94" s="17"/>
      <c r="AA94" s="17"/>
      <c r="AB94" s="50">
        <f t="shared" si="8"/>
        <v>8</v>
      </c>
      <c r="AC94" s="131">
        <f t="shared" si="9"/>
        <v>5</v>
      </c>
      <c r="AD94" s="9">
        <f t="shared" si="6"/>
        <v>1</v>
      </c>
      <c r="AE94" s="19">
        <f t="shared" si="7"/>
        <v>1</v>
      </c>
      <c r="AF94" s="15"/>
    </row>
    <row r="95" spans="1:32" ht="30" customHeight="1" x14ac:dyDescent="0.35">
      <c r="A95" s="7"/>
      <c r="B95" s="7" t="s">
        <v>253</v>
      </c>
      <c r="C95" s="8">
        <v>45868</v>
      </c>
      <c r="D95" s="164">
        <v>59</v>
      </c>
      <c r="E95" s="164">
        <v>59</v>
      </c>
      <c r="F95" s="17">
        <v>2</v>
      </c>
      <c r="G95" s="16"/>
      <c r="H95" s="114">
        <v>34</v>
      </c>
      <c r="I95" s="114">
        <v>34</v>
      </c>
      <c r="J95" s="17">
        <v>2</v>
      </c>
      <c r="K95" s="17"/>
      <c r="L95" s="163">
        <v>41</v>
      </c>
      <c r="M95" s="163">
        <v>41</v>
      </c>
      <c r="N95" s="17">
        <v>2</v>
      </c>
      <c r="O95" s="17"/>
      <c r="P95" s="111">
        <v>39</v>
      </c>
      <c r="Q95" s="111">
        <v>39</v>
      </c>
      <c r="R95" s="17"/>
      <c r="S95" s="17"/>
      <c r="T95" s="163">
        <v>40</v>
      </c>
      <c r="U95" s="163">
        <v>40</v>
      </c>
      <c r="V95" s="111">
        <v>2</v>
      </c>
      <c r="W95" s="17"/>
      <c r="X95" s="111" t="s">
        <v>437</v>
      </c>
      <c r="Y95" s="111" t="s">
        <v>437</v>
      </c>
      <c r="Z95" s="17"/>
      <c r="AA95" s="17"/>
      <c r="AB95" s="50">
        <f t="shared" si="8"/>
        <v>8</v>
      </c>
      <c r="AC95" s="131">
        <f t="shared" si="9"/>
        <v>5</v>
      </c>
      <c r="AD95" s="9">
        <f t="shared" si="6"/>
        <v>0</v>
      </c>
      <c r="AE95" s="19">
        <f t="shared" si="7"/>
        <v>0</v>
      </c>
      <c r="AF95" s="15"/>
    </row>
    <row r="96" spans="1:32" ht="30" customHeight="1" x14ac:dyDescent="0.35">
      <c r="A96" s="7"/>
      <c r="B96" s="7" t="s">
        <v>254</v>
      </c>
      <c r="C96" s="8">
        <v>45869</v>
      </c>
      <c r="D96" s="164">
        <v>59</v>
      </c>
      <c r="E96" s="164">
        <v>59</v>
      </c>
      <c r="F96" s="17">
        <v>2</v>
      </c>
      <c r="G96" s="16"/>
      <c r="H96" s="114">
        <v>34</v>
      </c>
      <c r="I96" s="114">
        <v>34</v>
      </c>
      <c r="J96" s="17">
        <v>2</v>
      </c>
      <c r="K96" s="17"/>
      <c r="L96" s="163">
        <v>41</v>
      </c>
      <c r="M96" s="163">
        <v>41</v>
      </c>
      <c r="N96" s="17">
        <v>2</v>
      </c>
      <c r="O96" s="17"/>
      <c r="P96" s="111">
        <v>39</v>
      </c>
      <c r="Q96" s="111">
        <v>39</v>
      </c>
      <c r="R96" s="17"/>
      <c r="S96" s="17"/>
      <c r="T96" s="163">
        <v>40</v>
      </c>
      <c r="U96" s="163">
        <v>40</v>
      </c>
      <c r="V96" s="111">
        <v>2</v>
      </c>
      <c r="W96" s="17"/>
      <c r="X96" s="111" t="s">
        <v>437</v>
      </c>
      <c r="Y96" s="111" t="s">
        <v>437</v>
      </c>
      <c r="Z96" s="17"/>
      <c r="AA96" s="17"/>
      <c r="AB96" s="50">
        <f t="shared" si="8"/>
        <v>8</v>
      </c>
      <c r="AC96" s="131">
        <f t="shared" si="9"/>
        <v>5</v>
      </c>
      <c r="AD96" s="9">
        <f t="shared" si="6"/>
        <v>0</v>
      </c>
      <c r="AE96" s="19">
        <f t="shared" si="7"/>
        <v>0</v>
      </c>
      <c r="AF96" s="15"/>
    </row>
    <row r="97" spans="1:32" ht="30" customHeight="1" x14ac:dyDescent="0.35">
      <c r="A97" s="7"/>
      <c r="B97" s="7" t="s">
        <v>255</v>
      </c>
      <c r="C97" s="8">
        <v>45870</v>
      </c>
      <c r="D97" s="164">
        <v>59</v>
      </c>
      <c r="E97" s="164">
        <v>59</v>
      </c>
      <c r="F97" s="17">
        <v>2</v>
      </c>
      <c r="G97" s="16"/>
      <c r="H97" s="114">
        <v>34</v>
      </c>
      <c r="I97" s="165">
        <v>72</v>
      </c>
      <c r="J97" s="17"/>
      <c r="K97" s="16"/>
      <c r="L97" s="163">
        <v>41</v>
      </c>
      <c r="M97" s="9">
        <v>117</v>
      </c>
      <c r="N97" s="17">
        <v>2</v>
      </c>
      <c r="O97" s="17"/>
      <c r="P97" s="111">
        <v>39</v>
      </c>
      <c r="Q97" s="9">
        <v>39</v>
      </c>
      <c r="R97" s="17"/>
      <c r="S97" s="17"/>
      <c r="T97" s="163">
        <v>40</v>
      </c>
      <c r="U97" s="163">
        <v>40</v>
      </c>
      <c r="V97" s="111">
        <v>2</v>
      </c>
      <c r="W97" s="17"/>
      <c r="X97" s="111" t="s">
        <v>437</v>
      </c>
      <c r="Y97" s="111" t="s">
        <v>437</v>
      </c>
      <c r="Z97" s="17"/>
      <c r="AA97" s="17"/>
      <c r="AB97" s="50">
        <f t="shared" si="8"/>
        <v>6</v>
      </c>
      <c r="AC97" s="131">
        <f t="shared" si="9"/>
        <v>5</v>
      </c>
      <c r="AD97" s="9">
        <f t="shared" si="6"/>
        <v>2</v>
      </c>
      <c r="AE97" s="19">
        <f t="shared" si="7"/>
        <v>2</v>
      </c>
      <c r="AF97" s="15"/>
    </row>
    <row r="98" spans="1:32" ht="30" customHeight="1" x14ac:dyDescent="0.35">
      <c r="A98" s="7"/>
      <c r="B98" s="7" t="s">
        <v>257</v>
      </c>
      <c r="C98" s="8">
        <v>45871</v>
      </c>
      <c r="D98" s="164">
        <v>59</v>
      </c>
      <c r="E98" s="164">
        <v>59</v>
      </c>
      <c r="F98" s="17">
        <v>2</v>
      </c>
      <c r="G98" s="16"/>
      <c r="H98" s="180">
        <v>72</v>
      </c>
      <c r="I98" s="165">
        <v>72</v>
      </c>
      <c r="J98" s="17"/>
      <c r="K98" s="16" t="s">
        <v>321</v>
      </c>
      <c r="L98" s="111">
        <v>117</v>
      </c>
      <c r="M98" s="111">
        <v>117</v>
      </c>
      <c r="N98" s="17"/>
      <c r="O98" s="17"/>
      <c r="P98" s="9">
        <v>39</v>
      </c>
      <c r="Q98" s="9"/>
      <c r="R98" s="17"/>
      <c r="S98" s="17"/>
      <c r="T98" s="163">
        <v>40</v>
      </c>
      <c r="U98" s="111"/>
      <c r="V98" s="111">
        <v>2</v>
      </c>
      <c r="W98" s="17"/>
      <c r="X98" s="111" t="s">
        <v>437</v>
      </c>
      <c r="Y98" s="111" t="s">
        <v>437</v>
      </c>
      <c r="Z98" s="17"/>
      <c r="AA98" s="17"/>
      <c r="AB98" s="50">
        <f t="shared" si="8"/>
        <v>4</v>
      </c>
      <c r="AC98" s="131">
        <f t="shared" si="9"/>
        <v>3</v>
      </c>
      <c r="AD98" s="9">
        <f t="shared" ref="AD98:AD129" si="10">IF(AND(D98&lt;&gt;E98,E98&gt;0),1,0)+IF(AND(H98&lt;&gt;I98,I98&gt;0),1,0)+IF(AND(L98&lt;&gt;M98,M98&gt;0),1,0)+IF(AND(P98&lt;&gt;Q98,Q98&gt;0),1,0)+IF(AND(T98&lt;&gt;U98,U98&gt;0),1,0)</f>
        <v>0</v>
      </c>
      <c r="AE98" s="19">
        <f t="shared" ref="AE98:AE129" si="11">IF(AND(D98&lt;&gt;E98,D98&gt;0),1,0)+IF(AND(H98&lt;&gt;I98,H98&gt;0),1,0)+IF(AND(L98&lt;&gt;M98,L98&gt;0),1,0)+IF(AND(P98&lt;&gt;Q98,P98&gt;0),1,0)+IF(AND(T98&lt;&gt;U98,T98&gt;0),1,0)</f>
        <v>2</v>
      </c>
      <c r="AF98" s="15"/>
    </row>
    <row r="99" spans="1:32" ht="30" customHeight="1" x14ac:dyDescent="0.35">
      <c r="A99" s="7"/>
      <c r="B99" s="7" t="s">
        <v>258</v>
      </c>
      <c r="C99" s="8">
        <v>45872</v>
      </c>
      <c r="D99" s="164">
        <v>59</v>
      </c>
      <c r="E99" s="10"/>
      <c r="F99" s="17">
        <v>2</v>
      </c>
      <c r="G99" s="16"/>
      <c r="H99" s="180">
        <v>72</v>
      </c>
      <c r="I99" s="165">
        <v>72</v>
      </c>
      <c r="J99" s="17"/>
      <c r="K99" s="16"/>
      <c r="L99" s="9">
        <v>117</v>
      </c>
      <c r="M99" s="9">
        <v>117</v>
      </c>
      <c r="N99" s="17"/>
      <c r="O99" s="17"/>
      <c r="P99" s="9"/>
      <c r="Q99" s="9"/>
      <c r="R99" s="17"/>
      <c r="S99" s="17"/>
      <c r="T99" s="9"/>
      <c r="U99" s="9"/>
      <c r="V99" s="17"/>
      <c r="W99" s="17"/>
      <c r="X99" s="111" t="s">
        <v>437</v>
      </c>
      <c r="Y99" s="111"/>
      <c r="Z99" s="17"/>
      <c r="AA99" s="17"/>
      <c r="AB99" s="50">
        <f t="shared" si="8"/>
        <v>2</v>
      </c>
      <c r="AC99" s="131">
        <f t="shared" si="9"/>
        <v>2</v>
      </c>
      <c r="AD99" s="9">
        <f t="shared" si="10"/>
        <v>0</v>
      </c>
      <c r="AE99" s="19">
        <f t="shared" si="11"/>
        <v>1</v>
      </c>
      <c r="AF99" s="15"/>
    </row>
    <row r="100" spans="1:32" ht="30" customHeight="1" x14ac:dyDescent="0.35">
      <c r="A100" s="7">
        <v>32</v>
      </c>
      <c r="B100" s="7" t="s">
        <v>251</v>
      </c>
      <c r="C100" s="8">
        <v>45873</v>
      </c>
      <c r="D100" s="174"/>
      <c r="E100" s="10">
        <v>95</v>
      </c>
      <c r="F100" s="17"/>
      <c r="G100" s="16"/>
      <c r="H100" s="180">
        <v>72</v>
      </c>
      <c r="I100" s="165">
        <v>72</v>
      </c>
      <c r="J100" s="17"/>
      <c r="K100" s="16"/>
      <c r="L100" s="9">
        <v>117</v>
      </c>
      <c r="M100" s="9">
        <v>117</v>
      </c>
      <c r="N100" s="17"/>
      <c r="O100" s="17"/>
      <c r="P100" s="9"/>
      <c r="Q100" s="162">
        <v>7</v>
      </c>
      <c r="R100" s="17"/>
      <c r="S100" s="17"/>
      <c r="T100" s="9"/>
      <c r="U100" s="162">
        <v>6</v>
      </c>
      <c r="V100" s="17"/>
      <c r="W100" s="17" t="s">
        <v>72</v>
      </c>
      <c r="X100" s="111"/>
      <c r="Y100" s="111"/>
      <c r="Z100" s="17"/>
      <c r="AA100" s="17"/>
      <c r="AB100" s="50">
        <f t="shared" si="8"/>
        <v>0</v>
      </c>
      <c r="AC100" s="131">
        <f t="shared" si="9"/>
        <v>5</v>
      </c>
      <c r="AD100" s="9">
        <f t="shared" si="10"/>
        <v>3</v>
      </c>
      <c r="AE100" s="19">
        <f t="shared" si="11"/>
        <v>0</v>
      </c>
      <c r="AF100" s="15"/>
    </row>
    <row r="101" spans="1:32" ht="30" customHeight="1" x14ac:dyDescent="0.35">
      <c r="A101" s="7"/>
      <c r="B101" s="7" t="s">
        <v>252</v>
      </c>
      <c r="C101" s="8">
        <v>45874</v>
      </c>
      <c r="D101" s="10">
        <v>95</v>
      </c>
      <c r="E101" s="10">
        <v>95</v>
      </c>
      <c r="F101" s="17">
        <v>2</v>
      </c>
      <c r="G101" s="16"/>
      <c r="H101" s="180">
        <v>72</v>
      </c>
      <c r="I101" s="9">
        <v>47</v>
      </c>
      <c r="J101" s="17"/>
      <c r="K101" s="133" t="s">
        <v>269</v>
      </c>
      <c r="L101" s="9">
        <v>117</v>
      </c>
      <c r="M101" s="166">
        <v>138</v>
      </c>
      <c r="N101" s="17"/>
      <c r="O101" s="17"/>
      <c r="P101" s="162">
        <v>7</v>
      </c>
      <c r="Q101" s="162">
        <v>7</v>
      </c>
      <c r="R101" s="17"/>
      <c r="S101" s="17"/>
      <c r="T101" s="162">
        <v>6</v>
      </c>
      <c r="U101" s="162">
        <v>6</v>
      </c>
      <c r="V101" s="17"/>
      <c r="W101" s="17" t="s">
        <v>271</v>
      </c>
      <c r="X101" s="111"/>
      <c r="Y101" s="111"/>
      <c r="Z101" s="17"/>
      <c r="AA101" s="17"/>
      <c r="AB101" s="50">
        <f t="shared" si="8"/>
        <v>2</v>
      </c>
      <c r="AC101" s="131">
        <f t="shared" si="9"/>
        <v>5</v>
      </c>
      <c r="AD101" s="9">
        <f t="shared" si="10"/>
        <v>2</v>
      </c>
      <c r="AE101" s="19">
        <f t="shared" si="11"/>
        <v>2</v>
      </c>
      <c r="AF101" s="15"/>
    </row>
    <row r="102" spans="1:32" ht="30" customHeight="1" x14ac:dyDescent="0.35">
      <c r="A102" s="7"/>
      <c r="B102" s="7" t="s">
        <v>253</v>
      </c>
      <c r="C102" s="8">
        <v>45875</v>
      </c>
      <c r="D102" s="10">
        <v>95</v>
      </c>
      <c r="E102" s="10">
        <v>95</v>
      </c>
      <c r="F102" s="17">
        <v>2</v>
      </c>
      <c r="G102" s="16"/>
      <c r="H102" s="9">
        <v>47</v>
      </c>
      <c r="I102" s="9">
        <v>47</v>
      </c>
      <c r="J102" s="17">
        <v>1</v>
      </c>
      <c r="K102" s="16"/>
      <c r="L102" s="166">
        <v>138</v>
      </c>
      <c r="M102" s="166">
        <v>138</v>
      </c>
      <c r="N102" s="17"/>
      <c r="O102" s="17"/>
      <c r="P102" s="162">
        <v>7</v>
      </c>
      <c r="Q102" s="162">
        <v>7</v>
      </c>
      <c r="R102" s="17"/>
      <c r="S102" s="17"/>
      <c r="T102" s="162">
        <v>6</v>
      </c>
      <c r="U102" s="162">
        <v>6</v>
      </c>
      <c r="V102" s="17"/>
      <c r="W102" s="17"/>
      <c r="X102" s="18"/>
      <c r="Y102" s="18"/>
      <c r="Z102" s="17"/>
      <c r="AA102" s="17"/>
      <c r="AB102" s="50">
        <f t="shared" si="8"/>
        <v>3</v>
      </c>
      <c r="AC102" s="131">
        <f t="shared" si="9"/>
        <v>5</v>
      </c>
      <c r="AD102" s="9">
        <f t="shared" si="10"/>
        <v>0</v>
      </c>
      <c r="AE102" s="19">
        <f t="shared" si="11"/>
        <v>0</v>
      </c>
      <c r="AF102" s="15"/>
    </row>
    <row r="103" spans="1:32" ht="30" customHeight="1" x14ac:dyDescent="0.35">
      <c r="A103" s="7"/>
      <c r="B103" s="7" t="s">
        <v>254</v>
      </c>
      <c r="C103" s="8">
        <v>45876</v>
      </c>
      <c r="D103" s="10">
        <v>95</v>
      </c>
      <c r="E103" s="10">
        <v>95</v>
      </c>
      <c r="F103" s="17">
        <v>2</v>
      </c>
      <c r="G103" s="16"/>
      <c r="H103" s="9">
        <v>47</v>
      </c>
      <c r="I103" s="9">
        <v>47</v>
      </c>
      <c r="J103" s="17">
        <v>1</v>
      </c>
      <c r="K103" s="16"/>
      <c r="L103" s="166">
        <v>138</v>
      </c>
      <c r="M103" s="166">
        <v>138</v>
      </c>
      <c r="N103" s="17"/>
      <c r="O103" s="17"/>
      <c r="P103" s="162">
        <v>7</v>
      </c>
      <c r="Q103" s="162">
        <v>7</v>
      </c>
      <c r="R103" s="17"/>
      <c r="S103" s="17"/>
      <c r="T103" s="162">
        <v>6</v>
      </c>
      <c r="U103" s="162">
        <v>6</v>
      </c>
      <c r="V103" s="17"/>
      <c r="W103" s="17"/>
      <c r="X103" s="18"/>
      <c r="Y103" s="18"/>
      <c r="Z103" s="17"/>
      <c r="AA103" s="17"/>
      <c r="AB103" s="50">
        <f t="shared" si="8"/>
        <v>3</v>
      </c>
      <c r="AC103" s="131">
        <f t="shared" si="9"/>
        <v>5</v>
      </c>
      <c r="AD103" s="9">
        <f t="shared" si="10"/>
        <v>0</v>
      </c>
      <c r="AE103" s="19">
        <f t="shared" si="11"/>
        <v>0</v>
      </c>
      <c r="AF103" s="15"/>
    </row>
    <row r="104" spans="1:32" ht="30" customHeight="1" x14ac:dyDescent="0.35">
      <c r="A104" s="7"/>
      <c r="B104" s="7" t="s">
        <v>255</v>
      </c>
      <c r="C104" s="8">
        <v>45877</v>
      </c>
      <c r="D104" s="10">
        <v>95</v>
      </c>
      <c r="E104" s="10"/>
      <c r="F104" s="17">
        <v>2</v>
      </c>
      <c r="G104" s="16" t="s">
        <v>360</v>
      </c>
      <c r="H104" s="9">
        <v>47</v>
      </c>
      <c r="I104" s="9">
        <v>47</v>
      </c>
      <c r="J104" s="17">
        <v>1</v>
      </c>
      <c r="K104" s="16"/>
      <c r="L104" s="166">
        <v>138</v>
      </c>
      <c r="M104" s="9"/>
      <c r="N104" s="17"/>
      <c r="O104" s="17"/>
      <c r="P104" s="162">
        <v>7</v>
      </c>
      <c r="Q104" s="162">
        <v>7</v>
      </c>
      <c r="R104" s="17"/>
      <c r="S104" s="17"/>
      <c r="T104" s="162">
        <v>6</v>
      </c>
      <c r="U104" s="162">
        <v>6</v>
      </c>
      <c r="V104" s="17"/>
      <c r="W104" s="17"/>
      <c r="X104" s="18"/>
      <c r="Y104" s="18"/>
      <c r="Z104" s="17"/>
      <c r="AA104" s="17"/>
      <c r="AB104" s="50">
        <f t="shared" si="8"/>
        <v>3</v>
      </c>
      <c r="AC104" s="131">
        <f t="shared" si="9"/>
        <v>3</v>
      </c>
      <c r="AD104" s="9">
        <f t="shared" si="10"/>
        <v>0</v>
      </c>
      <c r="AE104" s="19">
        <f t="shared" si="11"/>
        <v>2</v>
      </c>
      <c r="AF104" s="15"/>
    </row>
    <row r="105" spans="1:32" ht="30" customHeight="1" x14ac:dyDescent="0.35">
      <c r="A105" s="7"/>
      <c r="B105" s="7" t="s">
        <v>257</v>
      </c>
      <c r="C105" s="8">
        <v>45878</v>
      </c>
      <c r="D105" s="174"/>
      <c r="E105" s="164">
        <v>16</v>
      </c>
      <c r="F105" s="17"/>
      <c r="G105" s="16"/>
      <c r="H105" s="9">
        <v>47</v>
      </c>
      <c r="I105" s="9">
        <v>47</v>
      </c>
      <c r="J105" s="17">
        <v>1</v>
      </c>
      <c r="K105" s="16"/>
      <c r="L105" s="111"/>
      <c r="M105" s="111">
        <v>144</v>
      </c>
      <c r="N105" s="111"/>
      <c r="O105" s="111"/>
      <c r="P105" s="162">
        <v>7</v>
      </c>
      <c r="Q105" s="162">
        <v>7</v>
      </c>
      <c r="R105" s="17"/>
      <c r="S105" s="17"/>
      <c r="T105" s="162">
        <v>6</v>
      </c>
      <c r="U105" s="162">
        <v>6</v>
      </c>
      <c r="V105" s="17"/>
      <c r="W105" s="17"/>
      <c r="X105" s="18"/>
      <c r="Y105" s="18"/>
      <c r="Z105" s="17"/>
      <c r="AA105" s="17"/>
      <c r="AB105" s="50">
        <f t="shared" si="8"/>
        <v>1</v>
      </c>
      <c r="AC105" s="131">
        <f t="shared" si="9"/>
        <v>5</v>
      </c>
      <c r="AD105" s="9">
        <f t="shared" si="10"/>
        <v>2</v>
      </c>
      <c r="AE105" s="19">
        <f t="shared" si="11"/>
        <v>0</v>
      </c>
      <c r="AF105" s="15"/>
    </row>
    <row r="106" spans="1:32" ht="30" customHeight="1" x14ac:dyDescent="0.35">
      <c r="A106" s="7"/>
      <c r="B106" s="7" t="s">
        <v>258</v>
      </c>
      <c r="C106" s="8">
        <v>45879</v>
      </c>
      <c r="D106" s="164">
        <v>16</v>
      </c>
      <c r="E106" s="164">
        <v>16</v>
      </c>
      <c r="F106" s="17">
        <v>2</v>
      </c>
      <c r="G106" s="16"/>
      <c r="H106" s="9">
        <v>47</v>
      </c>
      <c r="I106" s="9">
        <v>47</v>
      </c>
      <c r="J106" s="17">
        <v>1</v>
      </c>
      <c r="K106" s="16"/>
      <c r="L106" s="111">
        <v>144</v>
      </c>
      <c r="M106" s="111">
        <v>144</v>
      </c>
      <c r="N106" s="111"/>
      <c r="O106" s="111"/>
      <c r="P106" s="162">
        <v>7</v>
      </c>
      <c r="Q106" s="9">
        <v>127</v>
      </c>
      <c r="R106" s="17"/>
      <c r="S106" s="17"/>
      <c r="T106" s="162">
        <v>6</v>
      </c>
      <c r="U106" s="9">
        <v>127</v>
      </c>
      <c r="V106" s="17"/>
      <c r="W106" s="17"/>
      <c r="X106" s="18"/>
      <c r="Y106" s="18"/>
      <c r="Z106" s="17"/>
      <c r="AA106" s="17"/>
      <c r="AB106" s="50">
        <f t="shared" si="8"/>
        <v>3</v>
      </c>
      <c r="AC106" s="131">
        <f t="shared" si="9"/>
        <v>5</v>
      </c>
      <c r="AD106" s="9">
        <f t="shared" si="10"/>
        <v>2</v>
      </c>
      <c r="AE106" s="19">
        <f t="shared" si="11"/>
        <v>2</v>
      </c>
      <c r="AF106" s="15"/>
    </row>
    <row r="107" spans="1:32" ht="30" customHeight="1" x14ac:dyDescent="0.35">
      <c r="A107" s="7">
        <v>33</v>
      </c>
      <c r="B107" s="7" t="s">
        <v>251</v>
      </c>
      <c r="C107" s="8">
        <v>45880</v>
      </c>
      <c r="D107" s="164">
        <v>16</v>
      </c>
      <c r="E107" s="164">
        <v>16</v>
      </c>
      <c r="F107" s="17">
        <v>2</v>
      </c>
      <c r="G107" s="16"/>
      <c r="H107" s="9">
        <v>47</v>
      </c>
      <c r="I107" s="9">
        <v>47</v>
      </c>
      <c r="J107" s="17">
        <v>1</v>
      </c>
      <c r="K107" s="16"/>
      <c r="L107" s="111">
        <v>144</v>
      </c>
      <c r="M107" s="111">
        <v>144</v>
      </c>
      <c r="N107" s="111"/>
      <c r="O107" s="111"/>
      <c r="P107" s="9">
        <v>127</v>
      </c>
      <c r="Q107" s="9">
        <v>127</v>
      </c>
      <c r="R107" s="17">
        <v>2</v>
      </c>
      <c r="S107" s="17"/>
      <c r="T107" s="9">
        <v>127</v>
      </c>
      <c r="U107" s="9">
        <v>127</v>
      </c>
      <c r="V107" s="17">
        <v>2</v>
      </c>
      <c r="W107" s="17"/>
      <c r="X107" s="18"/>
      <c r="Y107" s="18"/>
      <c r="Z107" s="17"/>
      <c r="AA107" s="17"/>
      <c r="AB107" s="50">
        <f t="shared" si="8"/>
        <v>7</v>
      </c>
      <c r="AC107" s="131">
        <f t="shared" si="9"/>
        <v>5</v>
      </c>
      <c r="AD107" s="9">
        <f t="shared" si="10"/>
        <v>0</v>
      </c>
      <c r="AE107" s="19">
        <f t="shared" si="11"/>
        <v>0</v>
      </c>
      <c r="AF107" s="15"/>
    </row>
    <row r="108" spans="1:32" ht="30" customHeight="1" x14ac:dyDescent="0.35">
      <c r="A108" s="7" t="s">
        <v>270</v>
      </c>
      <c r="B108" s="7" t="s">
        <v>252</v>
      </c>
      <c r="C108" s="8">
        <v>45881</v>
      </c>
      <c r="D108" s="164">
        <v>16</v>
      </c>
      <c r="E108" s="164">
        <v>16</v>
      </c>
      <c r="F108" s="17">
        <v>2</v>
      </c>
      <c r="G108" s="16"/>
      <c r="H108" s="9">
        <v>47</v>
      </c>
      <c r="I108" s="9"/>
      <c r="J108" s="17">
        <v>1</v>
      </c>
      <c r="K108" s="16"/>
      <c r="L108" s="111">
        <v>144</v>
      </c>
      <c r="M108" s="111"/>
      <c r="N108" s="111"/>
      <c r="O108" s="111"/>
      <c r="P108" s="9">
        <v>127</v>
      </c>
      <c r="Q108" s="9">
        <v>127</v>
      </c>
      <c r="R108" s="17">
        <v>2</v>
      </c>
      <c r="S108" s="17"/>
      <c r="T108" s="9">
        <v>127</v>
      </c>
      <c r="U108" s="9">
        <v>127</v>
      </c>
      <c r="V108" s="17">
        <v>2</v>
      </c>
      <c r="W108" s="17"/>
      <c r="X108" s="18"/>
      <c r="Y108" s="18"/>
      <c r="Z108" s="17"/>
      <c r="AA108" s="17"/>
      <c r="AB108" s="50">
        <f t="shared" si="8"/>
        <v>7</v>
      </c>
      <c r="AC108" s="131">
        <f t="shared" si="9"/>
        <v>3</v>
      </c>
      <c r="AD108" s="9">
        <f t="shared" si="10"/>
        <v>0</v>
      </c>
      <c r="AE108" s="19">
        <f t="shared" si="11"/>
        <v>2</v>
      </c>
      <c r="AF108" s="15"/>
    </row>
    <row r="109" spans="1:32" ht="30" customHeight="1" x14ac:dyDescent="0.35">
      <c r="A109" s="7"/>
      <c r="B109" s="7" t="s">
        <v>253</v>
      </c>
      <c r="C109" s="8">
        <v>45882</v>
      </c>
      <c r="D109" s="164">
        <v>16</v>
      </c>
      <c r="E109" s="185">
        <v>19</v>
      </c>
      <c r="F109" s="17">
        <v>2</v>
      </c>
      <c r="G109" s="16"/>
      <c r="H109" s="169"/>
      <c r="I109" s="164">
        <v>19</v>
      </c>
      <c r="J109" s="17"/>
      <c r="K109" s="16"/>
      <c r="L109" s="9"/>
      <c r="M109" s="9"/>
      <c r="N109" s="17"/>
      <c r="O109" s="17"/>
      <c r="P109" s="9">
        <v>127</v>
      </c>
      <c r="Q109" s="165">
        <v>15</v>
      </c>
      <c r="R109" s="17">
        <v>2</v>
      </c>
      <c r="S109" s="17"/>
      <c r="T109" s="9">
        <v>127</v>
      </c>
      <c r="U109" s="165">
        <v>15</v>
      </c>
      <c r="V109" s="17">
        <v>2</v>
      </c>
      <c r="W109" s="17"/>
      <c r="X109" s="18"/>
      <c r="Y109" s="18"/>
      <c r="Z109" s="17"/>
      <c r="AA109" s="17"/>
      <c r="AB109" s="50">
        <f t="shared" si="8"/>
        <v>6</v>
      </c>
      <c r="AC109" s="131">
        <f t="shared" si="9"/>
        <v>4</v>
      </c>
      <c r="AD109" s="9">
        <f t="shared" si="10"/>
        <v>4</v>
      </c>
      <c r="AE109" s="19">
        <f t="shared" si="11"/>
        <v>3</v>
      </c>
      <c r="AF109" s="15"/>
    </row>
    <row r="110" spans="1:32" ht="30" customHeight="1" x14ac:dyDescent="0.35">
      <c r="A110" s="7" t="s">
        <v>105</v>
      </c>
      <c r="B110" s="7" t="s">
        <v>254</v>
      </c>
      <c r="C110" s="8">
        <v>45883</v>
      </c>
      <c r="D110" s="185">
        <v>19</v>
      </c>
      <c r="E110" s="185">
        <v>19</v>
      </c>
      <c r="F110" s="17">
        <v>1</v>
      </c>
      <c r="G110" s="16" t="s">
        <v>262</v>
      </c>
      <c r="H110" s="164">
        <v>19</v>
      </c>
      <c r="I110" s="164">
        <v>19</v>
      </c>
      <c r="J110" s="17">
        <v>2</v>
      </c>
      <c r="K110" s="16"/>
      <c r="L110" s="9"/>
      <c r="M110" s="162">
        <v>24</v>
      </c>
      <c r="N110" s="17"/>
      <c r="O110" s="17" t="s">
        <v>36</v>
      </c>
      <c r="P110" s="165">
        <v>15</v>
      </c>
      <c r="Q110" s="165">
        <v>15</v>
      </c>
      <c r="R110" s="17">
        <v>1</v>
      </c>
      <c r="S110" s="17" t="s">
        <v>321</v>
      </c>
      <c r="T110" s="165">
        <v>15</v>
      </c>
      <c r="U110" s="165">
        <v>15</v>
      </c>
      <c r="V110" s="17">
        <v>2</v>
      </c>
      <c r="W110" s="17" t="s">
        <v>321</v>
      </c>
      <c r="X110" s="18"/>
      <c r="Y110" s="18"/>
      <c r="Z110" s="17"/>
      <c r="AA110" s="17"/>
      <c r="AB110" s="50">
        <f t="shared" si="8"/>
        <v>6</v>
      </c>
      <c r="AC110" s="131">
        <f t="shared" si="9"/>
        <v>5</v>
      </c>
      <c r="AD110" s="9">
        <f t="shared" si="10"/>
        <v>1</v>
      </c>
      <c r="AE110" s="19">
        <f t="shared" si="11"/>
        <v>0</v>
      </c>
      <c r="AF110" s="15"/>
    </row>
    <row r="111" spans="1:32" ht="30" customHeight="1" x14ac:dyDescent="0.35">
      <c r="A111" s="7" t="s">
        <v>105</v>
      </c>
      <c r="B111" s="7" t="s">
        <v>255</v>
      </c>
      <c r="C111" s="8">
        <v>45884</v>
      </c>
      <c r="D111" s="185">
        <v>19</v>
      </c>
      <c r="E111" s="185">
        <v>19</v>
      </c>
      <c r="F111" s="17">
        <v>1</v>
      </c>
      <c r="G111" s="16"/>
      <c r="H111" s="164">
        <v>19</v>
      </c>
      <c r="I111" s="164">
        <v>19</v>
      </c>
      <c r="J111" s="17">
        <v>2</v>
      </c>
      <c r="K111" s="16"/>
      <c r="L111" s="162">
        <v>24</v>
      </c>
      <c r="M111" s="162">
        <v>24</v>
      </c>
      <c r="N111" s="17"/>
      <c r="O111" s="17"/>
      <c r="P111" s="165">
        <v>15</v>
      </c>
      <c r="Q111" s="165">
        <v>15</v>
      </c>
      <c r="R111" s="17">
        <v>1</v>
      </c>
      <c r="S111" s="17"/>
      <c r="T111" s="165">
        <v>15</v>
      </c>
      <c r="U111" s="165">
        <v>15</v>
      </c>
      <c r="V111" s="17">
        <v>2</v>
      </c>
      <c r="W111" s="17"/>
      <c r="X111" s="18"/>
      <c r="Y111" s="18"/>
      <c r="Z111" s="17"/>
      <c r="AA111" s="17"/>
      <c r="AB111" s="50">
        <f t="shared" si="8"/>
        <v>6</v>
      </c>
      <c r="AC111" s="131">
        <f t="shared" si="9"/>
        <v>5</v>
      </c>
      <c r="AD111" s="9">
        <f t="shared" si="10"/>
        <v>0</v>
      </c>
      <c r="AE111" s="19">
        <f t="shared" si="11"/>
        <v>0</v>
      </c>
      <c r="AF111" s="15"/>
    </row>
    <row r="112" spans="1:32" ht="30" customHeight="1" x14ac:dyDescent="0.35">
      <c r="A112" s="7" t="s">
        <v>105</v>
      </c>
      <c r="B112" s="7" t="s">
        <v>257</v>
      </c>
      <c r="C112" s="8">
        <v>45885</v>
      </c>
      <c r="D112" s="185">
        <v>19</v>
      </c>
      <c r="E112" s="185">
        <v>19</v>
      </c>
      <c r="F112" s="17">
        <v>1</v>
      </c>
      <c r="G112" s="16"/>
      <c r="H112" s="164">
        <v>19</v>
      </c>
      <c r="I112" s="164">
        <v>19</v>
      </c>
      <c r="J112" s="17">
        <v>2</v>
      </c>
      <c r="K112" s="16"/>
      <c r="L112" s="162">
        <v>24</v>
      </c>
      <c r="M112" s="162">
        <v>24</v>
      </c>
      <c r="N112" s="17"/>
      <c r="O112" s="17"/>
      <c r="P112" s="165">
        <v>15</v>
      </c>
      <c r="Q112" s="165">
        <v>15</v>
      </c>
      <c r="R112" s="17">
        <v>1</v>
      </c>
      <c r="S112" s="17"/>
      <c r="T112" s="165">
        <v>15</v>
      </c>
      <c r="U112" s="165">
        <v>15</v>
      </c>
      <c r="V112" s="17">
        <v>2</v>
      </c>
      <c r="W112" s="17"/>
      <c r="X112" s="18"/>
      <c r="Y112" s="18"/>
      <c r="Z112" s="17"/>
      <c r="AA112" s="17"/>
      <c r="AB112" s="50">
        <f t="shared" si="8"/>
        <v>6</v>
      </c>
      <c r="AC112" s="131">
        <f t="shared" si="9"/>
        <v>5</v>
      </c>
      <c r="AD112" s="9">
        <f t="shared" si="10"/>
        <v>0</v>
      </c>
      <c r="AE112" s="19">
        <f t="shared" si="11"/>
        <v>0</v>
      </c>
      <c r="AF112" s="15"/>
    </row>
    <row r="113" spans="1:33" ht="30" customHeight="1" x14ac:dyDescent="0.35">
      <c r="A113" s="7"/>
      <c r="B113" s="7" t="s">
        <v>258</v>
      </c>
      <c r="C113" s="8">
        <v>45886</v>
      </c>
      <c r="D113" s="185">
        <v>19</v>
      </c>
      <c r="E113" s="10">
        <v>121</v>
      </c>
      <c r="F113" s="17">
        <v>1</v>
      </c>
      <c r="G113" s="16"/>
      <c r="H113" s="164">
        <v>19</v>
      </c>
      <c r="I113" s="9"/>
      <c r="J113" s="17">
        <v>2</v>
      </c>
      <c r="K113" s="16"/>
      <c r="L113" s="162">
        <v>24</v>
      </c>
      <c r="M113" s="163">
        <v>115</v>
      </c>
      <c r="N113" s="17"/>
      <c r="O113" s="17" t="s">
        <v>45</v>
      </c>
      <c r="P113" s="165">
        <v>15</v>
      </c>
      <c r="Q113" s="9"/>
      <c r="R113" s="17">
        <v>1</v>
      </c>
      <c r="S113" s="17"/>
      <c r="T113" s="165">
        <v>15</v>
      </c>
      <c r="U113" s="168">
        <v>103</v>
      </c>
      <c r="V113" s="17">
        <v>2</v>
      </c>
      <c r="W113" s="17" t="s">
        <v>36</v>
      </c>
      <c r="X113" s="18"/>
      <c r="Y113" s="18"/>
      <c r="Z113" s="17"/>
      <c r="AA113" s="17"/>
      <c r="AB113" s="50">
        <f t="shared" si="8"/>
        <v>6</v>
      </c>
      <c r="AC113" s="131">
        <f t="shared" si="9"/>
        <v>3</v>
      </c>
      <c r="AD113" s="9">
        <f t="shared" si="10"/>
        <v>3</v>
      </c>
      <c r="AE113" s="19">
        <f t="shared" si="11"/>
        <v>5</v>
      </c>
      <c r="AF113" s="15"/>
      <c r="AG113" t="s">
        <v>394</v>
      </c>
    </row>
    <row r="114" spans="1:33" ht="30" customHeight="1" x14ac:dyDescent="0.35">
      <c r="A114" s="7">
        <v>34</v>
      </c>
      <c r="B114" s="7" t="s">
        <v>251</v>
      </c>
      <c r="C114" s="8">
        <v>45887</v>
      </c>
      <c r="D114" s="10">
        <v>121</v>
      </c>
      <c r="E114" s="10">
        <v>121</v>
      </c>
      <c r="F114" s="17">
        <v>2</v>
      </c>
      <c r="G114" s="16"/>
      <c r="H114" s="169"/>
      <c r="I114" s="9">
        <v>118</v>
      </c>
      <c r="J114" s="17"/>
      <c r="K114" s="16"/>
      <c r="L114" s="163">
        <v>115</v>
      </c>
      <c r="M114" s="163">
        <v>115</v>
      </c>
      <c r="N114" s="17"/>
      <c r="O114" s="17" t="s">
        <v>267</v>
      </c>
      <c r="P114" s="9"/>
      <c r="Q114" s="9">
        <v>114</v>
      </c>
      <c r="R114" s="17"/>
      <c r="S114" s="17" t="s">
        <v>72</v>
      </c>
      <c r="T114" s="168">
        <v>103</v>
      </c>
      <c r="U114" s="168">
        <v>103</v>
      </c>
      <c r="V114" s="17">
        <v>2</v>
      </c>
      <c r="W114" s="17" t="s">
        <v>384</v>
      </c>
      <c r="X114" s="18"/>
      <c r="Y114" s="18"/>
      <c r="Z114" s="17"/>
      <c r="AA114" s="17"/>
      <c r="AB114" s="50">
        <f t="shared" si="8"/>
        <v>4</v>
      </c>
      <c r="AC114" s="131">
        <f t="shared" si="9"/>
        <v>5</v>
      </c>
      <c r="AD114" s="9">
        <f t="shared" si="10"/>
        <v>2</v>
      </c>
      <c r="AE114" s="19">
        <f t="shared" si="11"/>
        <v>0</v>
      </c>
      <c r="AF114" s="15"/>
    </row>
    <row r="115" spans="1:33" ht="30" customHeight="1" x14ac:dyDescent="0.35">
      <c r="A115" s="7"/>
      <c r="B115" s="7" t="s">
        <v>252</v>
      </c>
      <c r="C115" s="8">
        <v>45888</v>
      </c>
      <c r="D115" s="10">
        <v>121</v>
      </c>
      <c r="E115" s="10">
        <v>121</v>
      </c>
      <c r="F115" s="17">
        <v>2</v>
      </c>
      <c r="G115" s="16"/>
      <c r="H115" s="9">
        <v>118</v>
      </c>
      <c r="I115" s="9">
        <v>118</v>
      </c>
      <c r="J115" s="17"/>
      <c r="K115" s="16" t="s">
        <v>313</v>
      </c>
      <c r="L115" s="163">
        <v>115</v>
      </c>
      <c r="M115" s="163">
        <v>115</v>
      </c>
      <c r="N115" s="17"/>
      <c r="O115" s="17"/>
      <c r="P115" s="9">
        <v>114</v>
      </c>
      <c r="Q115" s="9">
        <v>114</v>
      </c>
      <c r="R115" s="17"/>
      <c r="S115" s="17"/>
      <c r="T115" s="168">
        <v>103</v>
      </c>
      <c r="U115" s="168">
        <v>103</v>
      </c>
      <c r="V115" s="17">
        <v>2</v>
      </c>
      <c r="W115" s="17"/>
      <c r="X115" s="18"/>
      <c r="Y115" s="18"/>
      <c r="Z115" s="17"/>
      <c r="AA115" s="17"/>
      <c r="AB115" s="50">
        <f t="shared" si="8"/>
        <v>4</v>
      </c>
      <c r="AC115" s="131">
        <f t="shared" si="9"/>
        <v>5</v>
      </c>
      <c r="AD115" s="9">
        <f t="shared" si="10"/>
        <v>0</v>
      </c>
      <c r="AE115" s="19">
        <f t="shared" si="11"/>
        <v>0</v>
      </c>
      <c r="AF115" s="15"/>
    </row>
    <row r="116" spans="1:33" ht="30" customHeight="1" x14ac:dyDescent="0.35">
      <c r="A116" s="7"/>
      <c r="B116" s="7" t="s">
        <v>253</v>
      </c>
      <c r="C116" s="8">
        <v>45889</v>
      </c>
      <c r="D116" s="10">
        <v>121</v>
      </c>
      <c r="E116" s="10">
        <v>121</v>
      </c>
      <c r="F116" s="17">
        <v>2</v>
      </c>
      <c r="G116" s="16"/>
      <c r="H116" s="9">
        <v>118</v>
      </c>
      <c r="I116" s="9">
        <v>118</v>
      </c>
      <c r="J116" s="17"/>
      <c r="K116" s="16"/>
      <c r="L116" s="163">
        <v>115</v>
      </c>
      <c r="M116" s="163">
        <v>115</v>
      </c>
      <c r="N116" s="17"/>
      <c r="O116" s="17"/>
      <c r="P116" s="9">
        <v>114</v>
      </c>
      <c r="Q116" s="9">
        <v>114</v>
      </c>
      <c r="R116" s="17"/>
      <c r="S116" s="17"/>
      <c r="T116" s="168">
        <v>103</v>
      </c>
      <c r="U116" s="168">
        <v>103</v>
      </c>
      <c r="V116" s="17">
        <v>2</v>
      </c>
      <c r="W116" s="17"/>
      <c r="X116" s="18"/>
      <c r="Y116" s="18" t="s">
        <v>475</v>
      </c>
      <c r="Z116" s="17"/>
      <c r="AA116" s="17"/>
      <c r="AB116" s="50">
        <f t="shared" si="8"/>
        <v>4</v>
      </c>
      <c r="AC116" s="131">
        <f t="shared" si="9"/>
        <v>5</v>
      </c>
      <c r="AD116" s="9">
        <f t="shared" si="10"/>
        <v>0</v>
      </c>
      <c r="AE116" s="19">
        <f t="shared" si="11"/>
        <v>0</v>
      </c>
      <c r="AF116" s="15"/>
    </row>
    <row r="117" spans="1:33" ht="30" customHeight="1" x14ac:dyDescent="0.35">
      <c r="A117" s="7"/>
      <c r="B117" s="7" t="s">
        <v>254</v>
      </c>
      <c r="C117" s="8">
        <v>45890</v>
      </c>
      <c r="D117" s="10">
        <v>121</v>
      </c>
      <c r="E117" s="10"/>
      <c r="F117" s="17">
        <v>2</v>
      </c>
      <c r="G117" s="16"/>
      <c r="H117" s="9">
        <v>118</v>
      </c>
      <c r="I117" s="9">
        <v>118</v>
      </c>
      <c r="J117" s="17"/>
      <c r="K117" s="16"/>
      <c r="L117" s="163">
        <v>115</v>
      </c>
      <c r="M117" s="163">
        <v>115</v>
      </c>
      <c r="N117" s="17"/>
      <c r="O117" s="17"/>
      <c r="P117" s="9">
        <v>114</v>
      </c>
      <c r="Q117" s="9">
        <v>114</v>
      </c>
      <c r="R117" s="17"/>
      <c r="S117" s="17"/>
      <c r="T117" s="168">
        <v>103</v>
      </c>
      <c r="U117" s="168">
        <v>103</v>
      </c>
      <c r="V117" s="17">
        <v>2</v>
      </c>
      <c r="W117" s="17"/>
      <c r="X117" s="18" t="s">
        <v>475</v>
      </c>
      <c r="Y117" s="18" t="s">
        <v>475</v>
      </c>
      <c r="Z117" s="17"/>
      <c r="AA117" s="17"/>
      <c r="AB117" s="50">
        <f t="shared" si="8"/>
        <v>4</v>
      </c>
      <c r="AC117" s="131">
        <f t="shared" si="9"/>
        <v>4</v>
      </c>
      <c r="AD117" s="9">
        <f t="shared" si="10"/>
        <v>0</v>
      </c>
      <c r="AE117" s="19">
        <f t="shared" si="11"/>
        <v>1</v>
      </c>
      <c r="AF117" s="15"/>
    </row>
    <row r="118" spans="1:33" ht="30" customHeight="1" x14ac:dyDescent="0.35">
      <c r="A118" s="7"/>
      <c r="B118" s="7" t="s">
        <v>255</v>
      </c>
      <c r="C118" s="8">
        <v>45891</v>
      </c>
      <c r="D118" s="174"/>
      <c r="E118" s="10">
        <v>125</v>
      </c>
      <c r="F118" s="17"/>
      <c r="G118" s="16"/>
      <c r="H118" s="9">
        <v>118</v>
      </c>
      <c r="I118" s="166">
        <v>135</v>
      </c>
      <c r="J118" s="17"/>
      <c r="K118" s="16"/>
      <c r="L118" s="163">
        <v>115</v>
      </c>
      <c r="M118" s="111"/>
      <c r="N118" s="17"/>
      <c r="O118" s="17"/>
      <c r="P118" s="9">
        <v>114</v>
      </c>
      <c r="Q118" s="9">
        <v>114</v>
      </c>
      <c r="R118" s="17"/>
      <c r="S118" s="17"/>
      <c r="T118" s="168">
        <v>103</v>
      </c>
      <c r="U118" s="168">
        <v>103</v>
      </c>
      <c r="V118" s="17">
        <v>2</v>
      </c>
      <c r="W118" s="17"/>
      <c r="X118" s="18" t="s">
        <v>475</v>
      </c>
      <c r="Y118" s="18" t="s">
        <v>475</v>
      </c>
      <c r="Z118" s="17"/>
      <c r="AA118" s="17"/>
      <c r="AB118" s="50">
        <f t="shared" si="8"/>
        <v>2</v>
      </c>
      <c r="AC118" s="131">
        <f t="shared" si="9"/>
        <v>4</v>
      </c>
      <c r="AD118" s="9">
        <f t="shared" si="10"/>
        <v>2</v>
      </c>
      <c r="AE118" s="19">
        <f t="shared" si="11"/>
        <v>2</v>
      </c>
      <c r="AF118" s="15"/>
    </row>
    <row r="119" spans="1:33" ht="30" customHeight="1" x14ac:dyDescent="0.35">
      <c r="A119" s="7"/>
      <c r="B119" s="7" t="s">
        <v>257</v>
      </c>
      <c r="C119" s="8">
        <v>45892</v>
      </c>
      <c r="D119" s="174">
        <v>125</v>
      </c>
      <c r="E119" s="10">
        <v>125</v>
      </c>
      <c r="F119" s="17"/>
      <c r="G119" s="16"/>
      <c r="H119" s="181">
        <v>135</v>
      </c>
      <c r="I119" s="166">
        <v>135</v>
      </c>
      <c r="J119" s="17"/>
      <c r="K119" s="16"/>
      <c r="L119" s="111"/>
      <c r="M119" s="9">
        <v>112</v>
      </c>
      <c r="N119" s="17"/>
      <c r="O119" s="17"/>
      <c r="P119" s="9">
        <v>114</v>
      </c>
      <c r="Q119" s="167">
        <v>129</v>
      </c>
      <c r="R119" s="17"/>
      <c r="S119" s="17"/>
      <c r="T119" s="168">
        <v>103</v>
      </c>
      <c r="U119" s="9"/>
      <c r="V119" s="17">
        <v>2</v>
      </c>
      <c r="W119" s="17"/>
      <c r="X119" s="18" t="s">
        <v>475</v>
      </c>
      <c r="Y119" s="18" t="s">
        <v>475</v>
      </c>
      <c r="Z119" s="17"/>
      <c r="AA119" s="17"/>
      <c r="AB119" s="50">
        <f t="shared" si="8"/>
        <v>2</v>
      </c>
      <c r="AC119" s="131">
        <f t="shared" si="9"/>
        <v>4</v>
      </c>
      <c r="AD119" s="9">
        <f t="shared" si="10"/>
        <v>2</v>
      </c>
      <c r="AE119" s="19">
        <f t="shared" si="11"/>
        <v>2</v>
      </c>
      <c r="AF119" s="15"/>
    </row>
    <row r="120" spans="1:33" ht="30" customHeight="1" x14ac:dyDescent="0.35">
      <c r="A120" s="7"/>
      <c r="B120" s="7" t="s">
        <v>258</v>
      </c>
      <c r="C120" s="8">
        <v>45893</v>
      </c>
      <c r="D120" s="174">
        <v>125</v>
      </c>
      <c r="E120" s="10"/>
      <c r="F120" s="17"/>
      <c r="G120" s="16"/>
      <c r="H120" s="181">
        <v>135</v>
      </c>
      <c r="I120" s="9"/>
      <c r="J120" s="17"/>
      <c r="K120" s="16"/>
      <c r="L120" s="9">
        <v>112</v>
      </c>
      <c r="M120" s="9">
        <v>112</v>
      </c>
      <c r="N120" s="17"/>
      <c r="O120" s="17" t="s">
        <v>321</v>
      </c>
      <c r="P120" s="167">
        <v>129</v>
      </c>
      <c r="Q120" s="167">
        <v>129</v>
      </c>
      <c r="R120" s="17">
        <v>2</v>
      </c>
      <c r="S120" s="17"/>
      <c r="T120" s="9"/>
      <c r="U120" s="9">
        <v>146</v>
      </c>
      <c r="V120" s="17"/>
      <c r="W120" s="17"/>
      <c r="X120" s="18" t="s">
        <v>475</v>
      </c>
      <c r="Y120" s="18"/>
      <c r="Z120" s="17"/>
      <c r="AA120" s="17"/>
      <c r="AB120" s="50">
        <f t="shared" si="8"/>
        <v>2</v>
      </c>
      <c r="AC120" s="131">
        <f>COUNT(E120,I120,M120,Q120,U120,Y120)</f>
        <v>3</v>
      </c>
      <c r="AD120" s="9">
        <f>IF(AND(D120&lt;&gt;E120,E120&gt;0),1,0)+IF(AND(H120&lt;&gt;I120,I120&gt;0),1,0)+IF(AND(L120&lt;&gt;M120,M120&gt;0),1,0)+IF(AND(P120&lt;&gt;Q120,Q120&gt;0),1,0)+IF(AND(T120&lt;&gt;U120,U120&gt;0),1,0)</f>
        <v>1</v>
      </c>
      <c r="AE120" s="19">
        <f>IF(AND(D120&lt;&gt;E120,D120&gt;0),1,0)+IF(AND(H120&lt;&gt;I120,H120&gt;0),1,0)+IF(AND(L120&lt;&gt;M120,L120&gt;0),1,0)+IF(AND(P120&lt;&gt;Q120,P120&gt;0),1,0)+IF(AND(T120&lt;&gt;U120,T120&gt;0),1,0)</f>
        <v>2</v>
      </c>
      <c r="AF120" s="15"/>
    </row>
    <row r="121" spans="1:33" ht="30" customHeight="1" x14ac:dyDescent="0.35">
      <c r="A121" s="7">
        <v>35</v>
      </c>
      <c r="B121" s="7" t="s">
        <v>251</v>
      </c>
      <c r="C121" s="8">
        <v>45894</v>
      </c>
      <c r="D121" s="9"/>
      <c r="E121" s="162">
        <v>29</v>
      </c>
      <c r="F121" s="17"/>
      <c r="G121" s="16"/>
      <c r="H121" s="176"/>
      <c r="I121" s="111"/>
      <c r="J121" s="111"/>
      <c r="K121" s="16"/>
      <c r="L121" s="111">
        <v>112</v>
      </c>
      <c r="M121" s="111">
        <v>112</v>
      </c>
      <c r="N121" s="17"/>
      <c r="O121" s="17"/>
      <c r="P121" s="167">
        <v>129</v>
      </c>
      <c r="Q121" s="111">
        <v>147</v>
      </c>
      <c r="R121" s="17"/>
      <c r="S121" s="17"/>
      <c r="T121" s="9">
        <v>146</v>
      </c>
      <c r="U121" s="111">
        <v>146</v>
      </c>
      <c r="V121" s="111">
        <v>2</v>
      </c>
      <c r="W121" s="111"/>
      <c r="X121" s="18"/>
      <c r="Y121" s="18"/>
      <c r="Z121" s="17"/>
      <c r="AA121" s="17"/>
      <c r="AB121" s="50">
        <f t="shared" si="8"/>
        <v>2</v>
      </c>
      <c r="AC121" s="131">
        <f>COUNT(E121,I121,M121,Q121,U121,Y121)</f>
        <v>4</v>
      </c>
      <c r="AD121" s="9">
        <f>IF(AND(D121&lt;&gt;E121,E121&gt;0),1,0)+IF(AND(H121&lt;&gt;I121,I121&gt;0),1,0)+IF(AND(L121&lt;&gt;M121,M121&gt;0),1,0)+IF(AND(P121&lt;&gt;Q121,Q121&gt;0),1,0)+IF(AND(T121&lt;&gt;U121,U121&gt;0),1,0)</f>
        <v>2</v>
      </c>
      <c r="AE121" s="19">
        <f>IF(AND(D121&lt;&gt;E121,D121&gt;0),1,0)+IF(AND(H121&lt;&gt;I121,H121&gt;0),1,0)+IF(AND(L121&lt;&gt;M121,L121&gt;0),1,0)+IF(AND(P121&lt;&gt;Q121,P121&gt;0),1,0)+IF(AND(T121&lt;&gt;U121,T121&gt;0),1,0)</f>
        <v>1</v>
      </c>
      <c r="AF121" s="15"/>
    </row>
    <row r="122" spans="1:33" ht="30" customHeight="1" x14ac:dyDescent="0.35">
      <c r="A122" s="7"/>
      <c r="B122" s="7" t="s">
        <v>252</v>
      </c>
      <c r="C122" s="8">
        <v>45895</v>
      </c>
      <c r="D122" s="162">
        <v>29</v>
      </c>
      <c r="E122" s="162">
        <v>29</v>
      </c>
      <c r="F122" s="17"/>
      <c r="G122" s="16"/>
      <c r="H122" s="111"/>
      <c r="I122" s="168">
        <v>128</v>
      </c>
      <c r="J122" s="111"/>
      <c r="K122" s="16"/>
      <c r="L122" s="111">
        <v>112</v>
      </c>
      <c r="M122" s="162">
        <v>91</v>
      </c>
      <c r="N122" s="17"/>
      <c r="O122" s="17" t="s">
        <v>72</v>
      </c>
      <c r="P122" s="111">
        <v>147</v>
      </c>
      <c r="Q122" s="111">
        <v>147</v>
      </c>
      <c r="R122" s="17"/>
      <c r="S122" s="17"/>
      <c r="T122" s="111">
        <v>146</v>
      </c>
      <c r="U122" s="111">
        <v>146</v>
      </c>
      <c r="V122" s="111">
        <v>2</v>
      </c>
      <c r="W122" s="111"/>
      <c r="X122" s="18"/>
      <c r="Y122" s="18"/>
      <c r="Z122" s="17"/>
      <c r="AA122" s="17"/>
      <c r="AB122" s="50">
        <f t="shared" si="8"/>
        <v>2</v>
      </c>
      <c r="AC122" s="131">
        <f>COUNT(E122,I122,M122,Q122,U122,Y122)</f>
        <v>5</v>
      </c>
      <c r="AD122" s="9">
        <f>IF(AND(D122&lt;&gt;E122,E122&gt;0),1,0)+IF(AND(H122&lt;&gt;I122,I122&gt;0),1,0)+IF(AND(L122&lt;&gt;M122,M122&gt;0),1,0)+IF(AND(P122&lt;&gt;Q122,Q122&gt;0),1,0)+IF(AND(T122&lt;&gt;U122,U122&gt;0),1,0)</f>
        <v>2</v>
      </c>
      <c r="AE122" s="19">
        <f>IF(AND(D122&lt;&gt;E122,D122&gt;0),1,0)+IF(AND(H122&lt;&gt;I122,H122&gt;0),1,0)+IF(AND(L122&lt;&gt;M122,L122&gt;0),1,0)+IF(AND(P122&lt;&gt;Q122,P122&gt;0),1,0)+IF(AND(T122&lt;&gt;U122,T122&gt;0),1,0)</f>
        <v>1</v>
      </c>
      <c r="AF122" s="15"/>
    </row>
    <row r="123" spans="1:33" ht="30" customHeight="1" x14ac:dyDescent="0.35">
      <c r="A123" s="7"/>
      <c r="B123" s="7" t="s">
        <v>253</v>
      </c>
      <c r="C123" s="8">
        <v>45896</v>
      </c>
      <c r="D123" s="162">
        <v>29</v>
      </c>
      <c r="E123" s="162">
        <v>29</v>
      </c>
      <c r="F123" s="17"/>
      <c r="G123" s="16"/>
      <c r="H123" s="168">
        <v>128</v>
      </c>
      <c r="I123" s="168">
        <v>128</v>
      </c>
      <c r="J123" s="111"/>
      <c r="K123" s="16" t="s">
        <v>313</v>
      </c>
      <c r="L123" s="162">
        <v>91</v>
      </c>
      <c r="M123" s="162">
        <v>91</v>
      </c>
      <c r="N123" s="17"/>
      <c r="O123" s="17" t="s">
        <v>331</v>
      </c>
      <c r="P123" s="111">
        <v>147</v>
      </c>
      <c r="Q123" s="111"/>
      <c r="R123" s="17"/>
      <c r="S123" s="17"/>
      <c r="T123" s="111">
        <v>146</v>
      </c>
      <c r="U123" s="162">
        <v>42</v>
      </c>
      <c r="V123" s="111">
        <v>2</v>
      </c>
      <c r="W123" s="111"/>
      <c r="X123" s="18"/>
      <c r="Y123" s="18"/>
      <c r="Z123" s="17"/>
      <c r="AA123" s="17"/>
      <c r="AB123" s="50">
        <f t="shared" si="8"/>
        <v>2</v>
      </c>
      <c r="AC123" s="131">
        <f t="shared" ref="AC123:AC127" si="12">COUNT(E123,I123,M123,Q123,U123,Y123)</f>
        <v>4</v>
      </c>
      <c r="AD123" s="9">
        <f t="shared" ref="AD123:AD127" si="13">IF(AND(D123&lt;&gt;E123,E123&gt;0),1,0)+IF(AND(H123&lt;&gt;I123,I123&gt;0),1,0)+IF(AND(L123&lt;&gt;M123,M123&gt;0),1,0)+IF(AND(P123&lt;&gt;Q123,Q123&gt;0),1,0)+IF(AND(T123&lt;&gt;U123,U123&gt;0),1,0)</f>
        <v>1</v>
      </c>
      <c r="AE123" s="19">
        <f t="shared" ref="AE123:AE127" si="14">IF(AND(D123&lt;&gt;E123,D123&gt;0),1,0)+IF(AND(H123&lt;&gt;I123,H123&gt;0),1,0)+IF(AND(L123&lt;&gt;M123,L123&gt;0),1,0)+IF(AND(P123&lt;&gt;Q123,P123&gt;0),1,0)+IF(AND(T123&lt;&gt;U123,T123&gt;0),1,0)</f>
        <v>2</v>
      </c>
      <c r="AF123" s="15"/>
    </row>
    <row r="124" spans="1:33" ht="30" customHeight="1" x14ac:dyDescent="0.35">
      <c r="A124" s="7"/>
      <c r="B124" s="7" t="s">
        <v>254</v>
      </c>
      <c r="C124" s="8">
        <v>45897</v>
      </c>
      <c r="D124" s="162">
        <v>29</v>
      </c>
      <c r="E124" s="162">
        <v>29</v>
      </c>
      <c r="F124" s="111"/>
      <c r="G124" s="112"/>
      <c r="H124" s="168">
        <v>128</v>
      </c>
      <c r="I124" s="111"/>
      <c r="J124" s="111"/>
      <c r="K124" s="16"/>
      <c r="L124" s="162">
        <v>91</v>
      </c>
      <c r="M124" s="162">
        <v>91</v>
      </c>
      <c r="N124" s="17"/>
      <c r="O124" s="17"/>
      <c r="P124" s="111"/>
      <c r="Q124" s="111"/>
      <c r="R124" s="17"/>
      <c r="S124" s="17"/>
      <c r="T124" s="162">
        <v>42</v>
      </c>
      <c r="U124" s="162">
        <v>42</v>
      </c>
      <c r="V124" s="111">
        <v>2</v>
      </c>
      <c r="W124" s="111" t="s">
        <v>271</v>
      </c>
      <c r="X124" s="18"/>
      <c r="Y124" s="18"/>
      <c r="Z124" s="17"/>
      <c r="AA124" s="17"/>
      <c r="AB124" s="50">
        <f t="shared" si="8"/>
        <v>2</v>
      </c>
      <c r="AC124" s="131">
        <f t="shared" si="12"/>
        <v>3</v>
      </c>
      <c r="AD124" s="9">
        <f t="shared" si="13"/>
        <v>0</v>
      </c>
      <c r="AE124" s="19">
        <f t="shared" si="14"/>
        <v>1</v>
      </c>
      <c r="AF124" s="15"/>
    </row>
    <row r="125" spans="1:33" ht="30" customHeight="1" x14ac:dyDescent="0.35">
      <c r="A125" s="7"/>
      <c r="B125" s="7" t="s">
        <v>255</v>
      </c>
      <c r="C125" s="8">
        <v>45898</v>
      </c>
      <c r="D125" s="162">
        <v>29</v>
      </c>
      <c r="E125" s="162">
        <v>29</v>
      </c>
      <c r="F125" s="111"/>
      <c r="G125" s="112"/>
      <c r="H125" s="111"/>
      <c r="I125" s="9">
        <v>64</v>
      </c>
      <c r="J125" s="17"/>
      <c r="K125" s="16"/>
      <c r="L125" s="162">
        <v>91</v>
      </c>
      <c r="M125" s="162">
        <v>91</v>
      </c>
      <c r="N125" s="17"/>
      <c r="O125" s="17"/>
      <c r="P125" s="111"/>
      <c r="Q125" s="111"/>
      <c r="R125" s="17"/>
      <c r="S125" s="17"/>
      <c r="T125" s="162">
        <v>42</v>
      </c>
      <c r="U125" s="162">
        <v>42</v>
      </c>
      <c r="V125" s="111">
        <v>2</v>
      </c>
      <c r="W125" s="111"/>
      <c r="X125" s="18"/>
      <c r="Y125" s="18"/>
      <c r="Z125" s="17"/>
      <c r="AA125" s="17"/>
      <c r="AB125" s="50">
        <f t="shared" si="8"/>
        <v>2</v>
      </c>
      <c r="AC125" s="131">
        <f t="shared" si="12"/>
        <v>4</v>
      </c>
      <c r="AD125" s="9">
        <f t="shared" si="13"/>
        <v>1</v>
      </c>
      <c r="AE125" s="19">
        <f t="shared" si="14"/>
        <v>0</v>
      </c>
      <c r="AF125" s="15"/>
    </row>
    <row r="126" spans="1:33" ht="30" customHeight="1" x14ac:dyDescent="0.35">
      <c r="A126" s="7"/>
      <c r="B126" s="7" t="s">
        <v>257</v>
      </c>
      <c r="C126" s="8">
        <v>45899</v>
      </c>
      <c r="D126" s="162">
        <v>29</v>
      </c>
      <c r="E126" s="162">
        <v>29</v>
      </c>
      <c r="F126" s="111"/>
      <c r="G126" s="112"/>
      <c r="H126" s="9">
        <v>64</v>
      </c>
      <c r="I126" s="9">
        <v>64</v>
      </c>
      <c r="J126" s="17">
        <v>2</v>
      </c>
      <c r="K126" s="16" t="s">
        <v>256</v>
      </c>
      <c r="L126" s="162">
        <v>91</v>
      </c>
      <c r="M126" s="162">
        <v>91</v>
      </c>
      <c r="N126" s="17"/>
      <c r="O126" s="17"/>
      <c r="P126" s="111"/>
      <c r="Q126" s="197">
        <v>141</v>
      </c>
      <c r="R126" s="17"/>
      <c r="S126" s="17"/>
      <c r="T126" s="162">
        <v>42</v>
      </c>
      <c r="U126" s="162">
        <v>42</v>
      </c>
      <c r="V126" s="111">
        <v>2</v>
      </c>
      <c r="W126" s="111"/>
      <c r="X126" s="18"/>
      <c r="Y126" s="18"/>
      <c r="Z126" s="17"/>
      <c r="AA126" s="17"/>
      <c r="AB126" s="50">
        <f t="shared" si="8"/>
        <v>4</v>
      </c>
      <c r="AC126" s="131">
        <f t="shared" si="12"/>
        <v>5</v>
      </c>
      <c r="AD126" s="9">
        <f t="shared" si="13"/>
        <v>1</v>
      </c>
      <c r="AE126" s="19">
        <f t="shared" si="14"/>
        <v>0</v>
      </c>
      <c r="AF126" s="15"/>
    </row>
    <row r="127" spans="1:33" ht="30" customHeight="1" x14ac:dyDescent="0.35">
      <c r="A127" s="7"/>
      <c r="B127" s="7" t="s">
        <v>258</v>
      </c>
      <c r="C127" s="8">
        <v>45900</v>
      </c>
      <c r="D127" s="162">
        <v>29</v>
      </c>
      <c r="E127" s="166">
        <v>137</v>
      </c>
      <c r="F127" s="111">
        <v>2</v>
      </c>
      <c r="G127" s="111" t="s">
        <v>259</v>
      </c>
      <c r="H127" s="9">
        <v>64</v>
      </c>
      <c r="I127" s="9">
        <v>64</v>
      </c>
      <c r="J127" s="17">
        <v>2</v>
      </c>
      <c r="K127" s="16"/>
      <c r="L127" s="162">
        <v>91</v>
      </c>
      <c r="M127" s="162">
        <v>91</v>
      </c>
      <c r="N127" s="17"/>
      <c r="O127" s="17"/>
      <c r="P127" s="163">
        <v>141</v>
      </c>
      <c r="Q127" s="197">
        <v>141</v>
      </c>
      <c r="R127" s="17"/>
      <c r="S127" s="17"/>
      <c r="T127" s="162">
        <v>42</v>
      </c>
      <c r="U127" s="168">
        <v>142</v>
      </c>
      <c r="V127" s="111"/>
      <c r="W127" s="111"/>
      <c r="X127" s="18"/>
      <c r="Y127" s="18"/>
      <c r="Z127" s="17"/>
      <c r="AA127" s="17"/>
      <c r="AB127" s="50">
        <f t="shared" si="8"/>
        <v>4</v>
      </c>
      <c r="AC127" s="131">
        <f t="shared" si="12"/>
        <v>5</v>
      </c>
      <c r="AD127" s="9">
        <f t="shared" si="13"/>
        <v>2</v>
      </c>
      <c r="AE127" s="19">
        <f t="shared" si="14"/>
        <v>2</v>
      </c>
      <c r="AF127" s="15"/>
    </row>
    <row r="128" spans="1:33" ht="30" customHeight="1" x14ac:dyDescent="0.35">
      <c r="A128" s="7">
        <v>36</v>
      </c>
      <c r="B128" s="7" t="s">
        <v>251</v>
      </c>
      <c r="C128" s="8">
        <v>45901</v>
      </c>
      <c r="D128" s="166">
        <v>137</v>
      </c>
      <c r="E128" s="166">
        <v>137</v>
      </c>
      <c r="F128" s="17">
        <v>2</v>
      </c>
      <c r="G128" s="112"/>
      <c r="H128" s="9">
        <v>64</v>
      </c>
      <c r="I128" s="9">
        <v>64</v>
      </c>
      <c r="J128" s="17">
        <v>2</v>
      </c>
      <c r="K128" s="16"/>
      <c r="L128" s="162">
        <v>91</v>
      </c>
      <c r="M128" s="162">
        <v>91</v>
      </c>
      <c r="N128" s="17"/>
      <c r="O128" s="17"/>
      <c r="P128" s="163">
        <v>141</v>
      </c>
      <c r="Q128" s="9"/>
      <c r="R128" s="17"/>
      <c r="S128" s="17"/>
      <c r="T128" s="168">
        <v>142</v>
      </c>
      <c r="U128" s="168">
        <v>142</v>
      </c>
      <c r="V128" s="17"/>
      <c r="W128" s="17"/>
      <c r="X128" s="18"/>
      <c r="Y128" s="18"/>
      <c r="Z128" s="17"/>
      <c r="AA128" s="17"/>
      <c r="AB128" s="50">
        <f t="shared" si="8"/>
        <v>4</v>
      </c>
      <c r="AC128" s="131">
        <f t="shared" si="9"/>
        <v>4</v>
      </c>
      <c r="AD128" s="9">
        <f t="shared" si="10"/>
        <v>0</v>
      </c>
      <c r="AE128" s="19">
        <f t="shared" si="11"/>
        <v>1</v>
      </c>
      <c r="AF128" s="15"/>
    </row>
    <row r="129" spans="1:32" ht="30" customHeight="1" x14ac:dyDescent="0.35">
      <c r="A129" s="7"/>
      <c r="B129" s="7" t="s">
        <v>252</v>
      </c>
      <c r="C129" s="8">
        <v>45902</v>
      </c>
      <c r="D129" s="166">
        <v>137</v>
      </c>
      <c r="E129" s="166">
        <v>137</v>
      </c>
      <c r="F129" s="2">
        <v>2</v>
      </c>
      <c r="G129" s="16"/>
      <c r="H129" s="9">
        <v>64</v>
      </c>
      <c r="I129" s="9">
        <v>64</v>
      </c>
      <c r="J129" s="17">
        <v>2</v>
      </c>
      <c r="K129" s="16"/>
      <c r="L129" s="162">
        <v>91</v>
      </c>
      <c r="M129" s="163">
        <v>126</v>
      </c>
      <c r="N129" s="17"/>
      <c r="O129" s="17" t="s">
        <v>259</v>
      </c>
      <c r="P129" s="111"/>
      <c r="Q129" s="111"/>
      <c r="R129" s="111"/>
      <c r="S129" s="111"/>
      <c r="T129" s="168">
        <v>142</v>
      </c>
      <c r="U129" s="168">
        <v>142</v>
      </c>
      <c r="W129" s="17"/>
      <c r="X129" s="18"/>
      <c r="Y129" s="18"/>
      <c r="Z129" s="17"/>
      <c r="AA129" s="17"/>
      <c r="AB129" s="50">
        <f>F129+J129+N129+R129+V128+Z129</f>
        <v>4</v>
      </c>
      <c r="AC129" s="131">
        <f t="shared" si="9"/>
        <v>4</v>
      </c>
      <c r="AD129" s="9">
        <f t="shared" si="10"/>
        <v>1</v>
      </c>
      <c r="AE129" s="19">
        <f t="shared" si="11"/>
        <v>1</v>
      </c>
      <c r="AF129" s="15"/>
    </row>
    <row r="130" spans="1:32" ht="30" customHeight="1" x14ac:dyDescent="0.35">
      <c r="A130" s="7"/>
      <c r="B130" s="7" t="s">
        <v>253</v>
      </c>
      <c r="C130" s="8">
        <v>45903</v>
      </c>
      <c r="D130" s="166">
        <v>137</v>
      </c>
      <c r="E130" s="166">
        <v>137</v>
      </c>
      <c r="F130" s="17">
        <v>2</v>
      </c>
      <c r="G130" s="16"/>
      <c r="H130" s="9">
        <v>64</v>
      </c>
      <c r="I130" s="9">
        <v>64</v>
      </c>
      <c r="J130" s="17">
        <v>2</v>
      </c>
      <c r="K130" s="16"/>
      <c r="L130" s="163">
        <v>126</v>
      </c>
      <c r="M130" s="163">
        <v>126</v>
      </c>
      <c r="N130" s="17">
        <v>2</v>
      </c>
      <c r="O130" s="17"/>
      <c r="P130" s="111"/>
      <c r="Q130" s="166">
        <v>139</v>
      </c>
      <c r="R130" s="17"/>
      <c r="S130" s="17" t="s">
        <v>259</v>
      </c>
      <c r="T130" s="168">
        <v>142</v>
      </c>
      <c r="U130" s="168">
        <v>142</v>
      </c>
      <c r="V130" s="111"/>
      <c r="W130" s="111"/>
      <c r="X130" s="18"/>
      <c r="Y130" s="18"/>
      <c r="Z130" s="17"/>
      <c r="AA130" s="17"/>
      <c r="AB130" s="50">
        <f t="shared" si="8"/>
        <v>6</v>
      </c>
      <c r="AC130" s="131">
        <f t="shared" si="9"/>
        <v>5</v>
      </c>
      <c r="AD130" s="9">
        <f t="shared" ref="AD130:AD161" si="15">IF(AND(D130&lt;&gt;E130,E130&gt;0),1,0)+IF(AND(H130&lt;&gt;I130,I130&gt;0),1,0)+IF(AND(L130&lt;&gt;M130,M130&gt;0),1,0)+IF(AND(P130&lt;&gt;Q130,Q130&gt;0),1,0)+IF(AND(T130&lt;&gt;U130,U130&gt;0),1,0)</f>
        <v>1</v>
      </c>
      <c r="AE130" s="19">
        <f t="shared" ref="AE130:AE161" si="16">IF(AND(D130&lt;&gt;E130,D130&gt;0),1,0)+IF(AND(H130&lt;&gt;I130,H130&gt;0),1,0)+IF(AND(L130&lt;&gt;M130,L130&gt;0),1,0)+IF(AND(P130&lt;&gt;Q130,P130&gt;0),1,0)+IF(AND(T130&lt;&gt;U130,T130&gt;0),1,0)</f>
        <v>0</v>
      </c>
      <c r="AF130" s="15"/>
    </row>
    <row r="131" spans="1:32" ht="30" customHeight="1" x14ac:dyDescent="0.35">
      <c r="A131" s="7"/>
      <c r="B131" s="7" t="s">
        <v>254</v>
      </c>
      <c r="C131" s="8">
        <v>45904</v>
      </c>
      <c r="D131" s="166">
        <v>137</v>
      </c>
      <c r="E131" s="164">
        <v>58</v>
      </c>
      <c r="F131" s="17">
        <v>2</v>
      </c>
      <c r="G131" s="127"/>
      <c r="H131" s="9">
        <v>64</v>
      </c>
      <c r="I131" s="9">
        <v>64</v>
      </c>
      <c r="J131" s="17">
        <v>2</v>
      </c>
      <c r="K131" s="16"/>
      <c r="L131" s="163">
        <v>126</v>
      </c>
      <c r="M131" s="163">
        <v>126</v>
      </c>
      <c r="N131" s="17">
        <v>2</v>
      </c>
      <c r="O131" s="17"/>
      <c r="P131" s="166">
        <v>139</v>
      </c>
      <c r="Q131" s="166">
        <v>139</v>
      </c>
      <c r="R131" s="17"/>
      <c r="S131" s="17" t="s">
        <v>492</v>
      </c>
      <c r="T131" s="168">
        <v>142</v>
      </c>
      <c r="U131" s="9">
        <v>133</v>
      </c>
      <c r="V131" s="17"/>
      <c r="W131" s="17"/>
      <c r="X131" s="9"/>
      <c r="Y131" s="9"/>
      <c r="Z131" s="17"/>
      <c r="AA131" s="17"/>
      <c r="AB131" s="50">
        <f t="shared" ref="AB131:AB171" si="17">F131+J131+N131+R131+V131+Z131</f>
        <v>6</v>
      </c>
      <c r="AC131" s="131">
        <f>COUNT(E131,I131,M131,Q131,U131,Y131)</f>
        <v>5</v>
      </c>
      <c r="AD131" s="9">
        <f>IF(AND(D131&lt;&gt;E131,E131&gt;0),1,0)+IF(AND(H131&lt;&gt;I131,I131&gt;0),1,0)+IF(AND(L131&lt;&gt;M131,M131&gt;0),1,0)+IF(AND(P131&lt;&gt;Q131,Q131&gt;0),1,0)+IF(AND(T131&lt;&gt;U131,U131&gt;0),1,0)</f>
        <v>2</v>
      </c>
      <c r="AE131" s="19">
        <f>IF(AND(D131&lt;&gt;E131,D131&gt;0),1,0)+IF(AND(H131&lt;&gt;I131,H131&gt;0),1,0)+IF(AND(L131&lt;&gt;M131,L131&gt;0),1,0)+IF(AND(P131&lt;&gt;Q131,P131&gt;0),1,0)+IF(AND(T131&lt;&gt;U131,T131&gt;0),1,0)</f>
        <v>2</v>
      </c>
      <c r="AF131" s="15"/>
    </row>
    <row r="132" spans="1:32" ht="30" customHeight="1" x14ac:dyDescent="0.35">
      <c r="A132" s="7"/>
      <c r="B132" s="7" t="s">
        <v>255</v>
      </c>
      <c r="C132" s="8">
        <v>45905</v>
      </c>
      <c r="D132" s="189">
        <v>58</v>
      </c>
      <c r="E132" s="164">
        <v>58</v>
      </c>
      <c r="F132" s="17">
        <v>2</v>
      </c>
      <c r="G132" s="127" t="s">
        <v>259</v>
      </c>
      <c r="H132" s="9">
        <v>64</v>
      </c>
      <c r="I132" s="111"/>
      <c r="J132" s="17">
        <v>2</v>
      </c>
      <c r="K132" s="16"/>
      <c r="L132" s="163">
        <v>126</v>
      </c>
      <c r="M132" s="163">
        <v>126</v>
      </c>
      <c r="N132" s="17">
        <v>2</v>
      </c>
      <c r="O132" s="17"/>
      <c r="P132" s="166">
        <v>139</v>
      </c>
      <c r="Q132" s="9">
        <v>136</v>
      </c>
      <c r="R132" s="17"/>
      <c r="S132" s="17"/>
      <c r="T132" s="9">
        <v>133</v>
      </c>
      <c r="U132" s="9">
        <v>133</v>
      </c>
      <c r="V132" s="17"/>
      <c r="W132" s="17" t="s">
        <v>267</v>
      </c>
      <c r="X132" s="9"/>
      <c r="Y132" s="9"/>
      <c r="Z132" s="17"/>
      <c r="AA132" s="17"/>
      <c r="AB132" s="50">
        <f t="shared" si="17"/>
        <v>6</v>
      </c>
      <c r="AC132" s="131">
        <f>COUNT(E132,I132,M132,Q132,U132,Y132)</f>
        <v>4</v>
      </c>
      <c r="AD132" s="9">
        <f>IF(AND(D132&lt;&gt;E132,E132&gt;0),1,0)+IF(AND(H132&lt;&gt;I132,I132&gt;0),1,0)+IF(AND(L132&lt;&gt;M132,M132&gt;0),1,0)+IF(AND(P132&lt;&gt;Q132,Q132&gt;0),1,0)+IF(AND(T132&lt;&gt;U132,U132&gt;0),1,0)</f>
        <v>1</v>
      </c>
      <c r="AE132" s="19">
        <f>IF(AND(D132&lt;&gt;E132,D132&gt;0),1,0)+IF(AND(H132&lt;&gt;I132,H132&gt;0),1,0)+IF(AND(L132&lt;&gt;M132,L132&gt;0),1,0)+IF(AND(P132&lt;&gt;Q132,P132&gt;0),1,0)+IF(AND(T132&lt;&gt;U132,T132&gt;0),1,0)</f>
        <v>2</v>
      </c>
      <c r="AF132" s="15"/>
    </row>
    <row r="133" spans="1:32" ht="30" customHeight="1" x14ac:dyDescent="0.35">
      <c r="A133" s="7"/>
      <c r="B133" s="7" t="s">
        <v>257</v>
      </c>
      <c r="C133" s="8">
        <v>45906</v>
      </c>
      <c r="D133" s="189">
        <v>58</v>
      </c>
      <c r="E133" s="164">
        <v>58</v>
      </c>
      <c r="F133" s="17">
        <v>2</v>
      </c>
      <c r="G133" s="127" t="s">
        <v>263</v>
      </c>
      <c r="H133" s="176"/>
      <c r="I133" s="111"/>
      <c r="J133" s="17"/>
      <c r="K133" s="16"/>
      <c r="L133" s="163">
        <v>126</v>
      </c>
      <c r="M133" s="163">
        <v>126</v>
      </c>
      <c r="N133" s="17">
        <v>2</v>
      </c>
      <c r="O133" s="17"/>
      <c r="P133" s="9">
        <v>136</v>
      </c>
      <c r="Q133" s="9">
        <v>136</v>
      </c>
      <c r="R133" s="17"/>
      <c r="S133" s="17" t="s">
        <v>321</v>
      </c>
      <c r="T133" s="9">
        <v>133</v>
      </c>
      <c r="U133" s="9">
        <v>133</v>
      </c>
      <c r="V133" s="17"/>
      <c r="W133" s="17"/>
      <c r="X133" s="9"/>
      <c r="Y133" s="9"/>
      <c r="Z133" s="17"/>
      <c r="AA133" s="17"/>
      <c r="AB133" s="50">
        <f t="shared" si="17"/>
        <v>4</v>
      </c>
      <c r="AC133" s="131">
        <f>COUNT(E133,I133,M133,Q133,U133,Y133)</f>
        <v>4</v>
      </c>
      <c r="AD133" s="9">
        <f>IF(AND(D133&lt;&gt;E133,E133&gt;0),1,0)+IF(AND(H133&lt;&gt;I133,I133&gt;0),1,0)+IF(AND(L133&lt;&gt;M133,M133&gt;0),1,0)+IF(AND(P133&lt;&gt;Q133,Q133&gt;0),1,0)+IF(AND(T133&lt;&gt;U133,U133&gt;0),1,0)</f>
        <v>0</v>
      </c>
      <c r="AE133" s="19">
        <f>IF(AND(D133&lt;&gt;E133,D133&gt;0),1,0)+IF(AND(H133&lt;&gt;I133,H133&gt;0),1,0)+IF(AND(L133&lt;&gt;M133,L133&gt;0),1,0)+IF(AND(P133&lt;&gt;Q133,P133&gt;0),1,0)+IF(AND(T133&lt;&gt;U133,T133&gt;0),1,0)</f>
        <v>0</v>
      </c>
      <c r="AF133" s="15"/>
    </row>
    <row r="134" spans="1:32" ht="30" customHeight="1" x14ac:dyDescent="0.35">
      <c r="A134" s="7"/>
      <c r="B134" s="7" t="s">
        <v>258</v>
      </c>
      <c r="C134" s="8">
        <v>45907</v>
      </c>
      <c r="D134" s="189">
        <v>58</v>
      </c>
      <c r="E134" s="164">
        <v>58</v>
      </c>
      <c r="F134" s="17">
        <v>2</v>
      </c>
      <c r="G134" s="127"/>
      <c r="H134" s="176"/>
      <c r="I134" s="9"/>
      <c r="J134" s="17"/>
      <c r="K134" s="16"/>
      <c r="L134" s="163">
        <v>126</v>
      </c>
      <c r="M134" s="9"/>
      <c r="N134" s="17">
        <v>2</v>
      </c>
      <c r="O134" s="17"/>
      <c r="P134" s="9">
        <v>136</v>
      </c>
      <c r="Q134" s="162">
        <v>88</v>
      </c>
      <c r="R134" s="17"/>
      <c r="S134" s="17" t="s">
        <v>259</v>
      </c>
      <c r="T134" s="9">
        <v>133</v>
      </c>
      <c r="U134" s="9">
        <v>133</v>
      </c>
      <c r="V134" s="17"/>
      <c r="W134" s="17"/>
      <c r="X134" s="9"/>
      <c r="Y134" s="9"/>
      <c r="Z134" s="17"/>
      <c r="AA134" s="17"/>
      <c r="AB134" s="50">
        <f t="shared" si="17"/>
        <v>4</v>
      </c>
      <c r="AC134" s="131">
        <f>COUNT(E134,I134,M134,Q134,U134,Y134)</f>
        <v>3</v>
      </c>
      <c r="AD134" s="9">
        <f>IF(AND(D134&lt;&gt;E134,E134&gt;0),1,0)+IF(AND(H134&lt;&gt;I134,I134&gt;0),1,0)+IF(AND(L134&lt;&gt;M134,M134&gt;0),1,0)+IF(AND(P134&lt;&gt;Q134,Q134&gt;0),1,0)+IF(AND(T134&lt;&gt;U134,U134&gt;0),1,0)</f>
        <v>1</v>
      </c>
      <c r="AE134" s="19">
        <f>IF(AND(D134&lt;&gt;E134,D134&gt;0),1,0)+IF(AND(H134&lt;&gt;I134,H134&gt;0),1,0)+IF(AND(L134&lt;&gt;M134,L134&gt;0),1,0)+IF(AND(P134&lt;&gt;Q134,P134&gt;0),1,0)+IF(AND(T134&lt;&gt;U134,T134&gt;0),1,0)</f>
        <v>2</v>
      </c>
      <c r="AF134" s="15"/>
    </row>
    <row r="135" spans="1:32" ht="30" customHeight="1" x14ac:dyDescent="0.35">
      <c r="A135" s="7">
        <v>37</v>
      </c>
      <c r="B135" s="7" t="s">
        <v>251</v>
      </c>
      <c r="C135" s="8">
        <v>45908</v>
      </c>
      <c r="D135" s="189">
        <v>58</v>
      </c>
      <c r="E135" s="10"/>
      <c r="F135" s="17">
        <v>2</v>
      </c>
      <c r="G135" s="16"/>
      <c r="H135" s="169"/>
      <c r="I135" s="9"/>
      <c r="J135" s="17"/>
      <c r="K135" s="16"/>
      <c r="L135" s="9"/>
      <c r="M135" s="9"/>
      <c r="N135" s="17"/>
      <c r="O135" s="17"/>
      <c r="P135" s="162">
        <v>88</v>
      </c>
      <c r="Q135" s="162">
        <v>88</v>
      </c>
      <c r="R135" s="17">
        <v>2</v>
      </c>
      <c r="S135" s="17"/>
      <c r="T135" s="9">
        <v>133</v>
      </c>
      <c r="U135" s="9"/>
      <c r="V135" s="17"/>
      <c r="W135" s="17"/>
      <c r="X135" s="9">
        <v>133</v>
      </c>
      <c r="Y135" s="9"/>
      <c r="Z135" s="17"/>
      <c r="AA135" s="17"/>
      <c r="AB135" s="50">
        <f t="shared" si="17"/>
        <v>4</v>
      </c>
      <c r="AC135" s="131">
        <f t="shared" ref="AC135:AC171" si="18">COUNT(E135,I135,M135,Q135,U135,Y135)</f>
        <v>1</v>
      </c>
      <c r="AD135" s="9">
        <f t="shared" si="15"/>
        <v>0</v>
      </c>
      <c r="AE135" s="19">
        <f t="shared" si="16"/>
        <v>2</v>
      </c>
      <c r="AF135" s="15"/>
    </row>
    <row r="136" spans="1:32" ht="30" customHeight="1" x14ac:dyDescent="0.35">
      <c r="A136" s="7"/>
      <c r="B136" s="7" t="s">
        <v>252</v>
      </c>
      <c r="C136" s="8">
        <v>45909</v>
      </c>
      <c r="D136" s="174"/>
      <c r="E136" s="10"/>
      <c r="F136" s="17"/>
      <c r="G136" s="16"/>
      <c r="H136" s="169"/>
      <c r="I136" s="9"/>
      <c r="J136" s="17"/>
      <c r="K136" s="16"/>
      <c r="L136" s="9"/>
      <c r="M136" s="9"/>
      <c r="N136" s="17"/>
      <c r="O136" s="17"/>
      <c r="P136" s="162">
        <v>88</v>
      </c>
      <c r="Q136" s="162">
        <v>88</v>
      </c>
      <c r="R136" s="17">
        <v>2</v>
      </c>
      <c r="S136" s="17"/>
      <c r="T136" s="111"/>
      <c r="U136" s="111"/>
      <c r="V136" s="111"/>
      <c r="W136" s="111"/>
      <c r="X136" s="18"/>
      <c r="Y136" s="18"/>
      <c r="Z136" s="17"/>
      <c r="AA136" s="17"/>
      <c r="AB136" s="50">
        <f t="shared" si="17"/>
        <v>2</v>
      </c>
      <c r="AC136" s="131">
        <f t="shared" si="18"/>
        <v>1</v>
      </c>
      <c r="AD136" s="9">
        <f t="shared" si="15"/>
        <v>0</v>
      </c>
      <c r="AE136" s="19">
        <f t="shared" si="16"/>
        <v>0</v>
      </c>
      <c r="AF136" s="15"/>
    </row>
    <row r="137" spans="1:32" ht="30" customHeight="1" x14ac:dyDescent="0.35">
      <c r="A137" s="7"/>
      <c r="B137" s="7" t="s">
        <v>253</v>
      </c>
      <c r="C137" s="8">
        <v>45910</v>
      </c>
      <c r="D137" s="174"/>
      <c r="E137" s="10"/>
      <c r="F137" s="17"/>
      <c r="G137" s="16"/>
      <c r="H137" s="169"/>
      <c r="I137" s="9"/>
      <c r="J137" s="17"/>
      <c r="K137" s="16"/>
      <c r="L137" s="111"/>
      <c r="M137" s="111"/>
      <c r="N137" s="17"/>
      <c r="O137" s="17"/>
      <c r="P137" s="162">
        <v>88</v>
      </c>
      <c r="Q137" s="162">
        <v>88</v>
      </c>
      <c r="R137" s="17">
        <v>2</v>
      </c>
      <c r="S137" s="17"/>
      <c r="T137" s="111"/>
      <c r="U137" s="111"/>
      <c r="V137" s="111"/>
      <c r="W137" s="111"/>
      <c r="X137" s="18"/>
      <c r="Y137" s="18"/>
      <c r="Z137" s="17"/>
      <c r="AA137" s="17"/>
      <c r="AB137" s="50">
        <f t="shared" si="17"/>
        <v>2</v>
      </c>
      <c r="AC137" s="131">
        <f t="shared" si="18"/>
        <v>1</v>
      </c>
      <c r="AD137" s="9">
        <f t="shared" si="15"/>
        <v>0</v>
      </c>
      <c r="AE137" s="19">
        <f t="shared" si="16"/>
        <v>0</v>
      </c>
      <c r="AF137" s="15"/>
    </row>
    <row r="138" spans="1:32" ht="30" customHeight="1" x14ac:dyDescent="0.35">
      <c r="A138" s="7"/>
      <c r="B138" s="7" t="s">
        <v>254</v>
      </c>
      <c r="C138" s="8">
        <v>45911</v>
      </c>
      <c r="D138" s="174"/>
      <c r="E138" s="10"/>
      <c r="F138" s="17"/>
      <c r="G138" s="16"/>
      <c r="H138" s="169"/>
      <c r="I138" s="111"/>
      <c r="J138" s="17"/>
      <c r="K138" s="16"/>
      <c r="L138" s="111"/>
      <c r="M138" s="111"/>
      <c r="N138" s="17"/>
      <c r="O138" s="17"/>
      <c r="P138" s="162">
        <v>88</v>
      </c>
      <c r="Q138" s="162">
        <v>88</v>
      </c>
      <c r="R138" s="17">
        <v>2</v>
      </c>
      <c r="S138" s="17"/>
      <c r="T138" s="111"/>
      <c r="U138" s="111"/>
      <c r="V138" s="111"/>
      <c r="W138" s="111"/>
      <c r="X138" s="18"/>
      <c r="Y138" s="18"/>
      <c r="Z138" s="17"/>
      <c r="AA138" s="17"/>
      <c r="AB138" s="50">
        <f t="shared" si="17"/>
        <v>2</v>
      </c>
      <c r="AC138" s="131">
        <f t="shared" si="18"/>
        <v>1</v>
      </c>
      <c r="AD138" s="9">
        <f t="shared" si="15"/>
        <v>0</v>
      </c>
      <c r="AE138" s="19">
        <f t="shared" si="16"/>
        <v>0</v>
      </c>
      <c r="AF138" s="15"/>
    </row>
    <row r="139" spans="1:32" ht="30" customHeight="1" x14ac:dyDescent="0.35">
      <c r="A139" s="7" t="s">
        <v>330</v>
      </c>
      <c r="B139" s="7" t="s">
        <v>255</v>
      </c>
      <c r="C139" s="8">
        <v>45912</v>
      </c>
      <c r="D139" s="174"/>
      <c r="E139" s="10">
        <v>124</v>
      </c>
      <c r="F139" s="17"/>
      <c r="G139" s="16" t="s">
        <v>45</v>
      </c>
      <c r="H139" s="111"/>
      <c r="I139" s="162">
        <v>113</v>
      </c>
      <c r="J139" s="17">
        <v>2</v>
      </c>
      <c r="K139" s="16" t="s">
        <v>72</v>
      </c>
      <c r="L139" s="111"/>
      <c r="M139" s="111">
        <v>140</v>
      </c>
      <c r="N139" s="17"/>
      <c r="O139" s="17"/>
      <c r="P139" s="162">
        <v>88</v>
      </c>
      <c r="Q139" s="9">
        <v>124</v>
      </c>
      <c r="R139" s="17">
        <v>2</v>
      </c>
      <c r="S139" s="17"/>
      <c r="T139" s="111"/>
      <c r="U139" s="111"/>
      <c r="V139" s="111"/>
      <c r="W139" s="111"/>
      <c r="X139" s="18"/>
      <c r="Y139" s="18"/>
      <c r="Z139" s="17"/>
      <c r="AA139" s="17"/>
      <c r="AB139" s="50">
        <f t="shared" si="17"/>
        <v>4</v>
      </c>
      <c r="AC139" s="131">
        <f t="shared" si="18"/>
        <v>4</v>
      </c>
      <c r="AD139" s="9">
        <f t="shared" si="15"/>
        <v>4</v>
      </c>
      <c r="AE139" s="19">
        <f t="shared" si="16"/>
        <v>1</v>
      </c>
      <c r="AF139" s="15"/>
    </row>
    <row r="140" spans="1:32" ht="30" customHeight="1" x14ac:dyDescent="0.35">
      <c r="A140" s="7" t="s">
        <v>330</v>
      </c>
      <c r="B140" s="7" t="s">
        <v>257</v>
      </c>
      <c r="C140" s="8">
        <v>45913</v>
      </c>
      <c r="D140" s="10">
        <v>124</v>
      </c>
      <c r="E140" s="10">
        <v>124</v>
      </c>
      <c r="F140" s="17">
        <v>1</v>
      </c>
      <c r="G140" s="16"/>
      <c r="H140" s="162">
        <v>113</v>
      </c>
      <c r="I140" s="162">
        <v>113</v>
      </c>
      <c r="J140" s="17">
        <v>2</v>
      </c>
      <c r="K140" s="16"/>
      <c r="L140" s="111">
        <v>140</v>
      </c>
      <c r="M140" s="111">
        <v>140</v>
      </c>
      <c r="N140" s="17"/>
      <c r="O140" s="17"/>
      <c r="P140" s="10">
        <v>124</v>
      </c>
      <c r="Q140" s="10">
        <v>124</v>
      </c>
      <c r="R140" s="17"/>
      <c r="S140" s="17"/>
      <c r="T140" s="9"/>
      <c r="U140" s="162">
        <v>32</v>
      </c>
      <c r="V140" s="17"/>
      <c r="W140" s="17" t="s">
        <v>259</v>
      </c>
      <c r="X140" s="18"/>
      <c r="Y140" s="18"/>
      <c r="Z140" s="17"/>
      <c r="AA140" s="17"/>
      <c r="AB140" s="50">
        <f t="shared" si="17"/>
        <v>3</v>
      </c>
      <c r="AC140" s="131">
        <f t="shared" si="18"/>
        <v>5</v>
      </c>
      <c r="AD140" s="9">
        <f t="shared" si="15"/>
        <v>1</v>
      </c>
      <c r="AE140" s="19">
        <f t="shared" si="16"/>
        <v>0</v>
      </c>
      <c r="AF140" s="15"/>
    </row>
    <row r="141" spans="1:32" ht="30" customHeight="1" x14ac:dyDescent="0.35">
      <c r="A141" s="7" t="s">
        <v>330</v>
      </c>
      <c r="B141" s="7" t="s">
        <v>258</v>
      </c>
      <c r="C141" s="8">
        <v>45914</v>
      </c>
      <c r="D141" s="10">
        <v>124</v>
      </c>
      <c r="E141" s="10"/>
      <c r="F141" s="17">
        <v>1</v>
      </c>
      <c r="G141" s="16"/>
      <c r="H141" s="162">
        <v>113</v>
      </c>
      <c r="I141" s="162">
        <v>113</v>
      </c>
      <c r="J141" s="17">
        <v>2</v>
      </c>
      <c r="K141" s="16"/>
      <c r="L141" s="111">
        <v>140</v>
      </c>
      <c r="M141" s="9">
        <v>140</v>
      </c>
      <c r="N141" s="17"/>
      <c r="O141" s="17"/>
      <c r="P141" s="10">
        <v>124</v>
      </c>
      <c r="Q141" s="9"/>
      <c r="R141" s="17"/>
      <c r="S141" s="17"/>
      <c r="T141" s="162">
        <v>32</v>
      </c>
      <c r="U141" s="162">
        <v>32</v>
      </c>
      <c r="V141" s="17">
        <v>2</v>
      </c>
      <c r="W141" s="17" t="s">
        <v>271</v>
      </c>
      <c r="X141" s="18"/>
      <c r="Y141" s="18"/>
      <c r="Z141" s="17"/>
      <c r="AA141" s="17"/>
      <c r="AB141" s="50">
        <f t="shared" si="17"/>
        <v>5</v>
      </c>
      <c r="AC141" s="131">
        <f t="shared" si="18"/>
        <v>3</v>
      </c>
      <c r="AD141" s="9">
        <f t="shared" si="15"/>
        <v>0</v>
      </c>
      <c r="AE141" s="19">
        <f t="shared" si="16"/>
        <v>2</v>
      </c>
      <c r="AF141" s="15"/>
    </row>
    <row r="142" spans="1:32" ht="30" customHeight="1" x14ac:dyDescent="0.35">
      <c r="A142" s="7">
        <v>38</v>
      </c>
      <c r="B142" s="7" t="s">
        <v>251</v>
      </c>
      <c r="C142" s="8">
        <v>45915</v>
      </c>
      <c r="D142" s="174"/>
      <c r="E142" s="10"/>
      <c r="F142" s="17"/>
      <c r="G142" s="16"/>
      <c r="H142" s="162">
        <v>113</v>
      </c>
      <c r="I142" s="163">
        <v>116</v>
      </c>
      <c r="J142" s="17"/>
      <c r="K142" s="16" t="s">
        <v>36</v>
      </c>
      <c r="L142" s="9">
        <v>140</v>
      </c>
      <c r="M142" s="9"/>
      <c r="N142" s="17"/>
      <c r="O142" s="17"/>
      <c r="P142" s="9"/>
      <c r="Q142" s="9"/>
      <c r="R142" s="17"/>
      <c r="S142" s="17"/>
      <c r="T142" s="162">
        <v>32</v>
      </c>
      <c r="U142" s="162">
        <v>32</v>
      </c>
      <c r="V142" s="17">
        <v>2</v>
      </c>
      <c r="W142" s="17"/>
      <c r="X142" s="18"/>
      <c r="Y142" s="18"/>
      <c r="Z142" s="17"/>
      <c r="AA142" s="17"/>
      <c r="AB142" s="50">
        <f t="shared" si="17"/>
        <v>2</v>
      </c>
      <c r="AC142" s="131">
        <f t="shared" si="18"/>
        <v>2</v>
      </c>
      <c r="AD142" s="9">
        <f t="shared" si="15"/>
        <v>1</v>
      </c>
      <c r="AE142" s="19">
        <f t="shared" si="16"/>
        <v>2</v>
      </c>
      <c r="AF142" s="15"/>
    </row>
    <row r="143" spans="1:32" ht="30" customHeight="1" x14ac:dyDescent="0.35">
      <c r="A143" s="7" t="s">
        <v>330</v>
      </c>
      <c r="B143" s="7" t="s">
        <v>252</v>
      </c>
      <c r="C143" s="8">
        <v>45916</v>
      </c>
      <c r="D143" s="174"/>
      <c r="E143" s="10"/>
      <c r="F143" s="17"/>
      <c r="G143" s="16"/>
      <c r="H143" s="163">
        <v>116</v>
      </c>
      <c r="I143" s="163">
        <v>116</v>
      </c>
      <c r="J143" s="17">
        <v>3</v>
      </c>
      <c r="K143" s="16" t="s">
        <v>406</v>
      </c>
      <c r="L143" s="9"/>
      <c r="M143" s="9"/>
      <c r="N143" s="17"/>
      <c r="O143" s="17"/>
      <c r="P143" s="9"/>
      <c r="Q143" s="9"/>
      <c r="R143" s="17"/>
      <c r="S143" s="17"/>
      <c r="T143" s="162">
        <v>32</v>
      </c>
      <c r="U143" s="162">
        <v>32</v>
      </c>
      <c r="V143" s="17">
        <v>2</v>
      </c>
      <c r="W143" s="17"/>
      <c r="X143" s="18"/>
      <c r="Y143" s="18"/>
      <c r="Z143" s="17"/>
      <c r="AA143" s="17"/>
      <c r="AB143" s="50">
        <f t="shared" si="17"/>
        <v>5</v>
      </c>
      <c r="AC143" s="131">
        <f t="shared" si="18"/>
        <v>2</v>
      </c>
      <c r="AD143" s="9">
        <f t="shared" si="15"/>
        <v>0</v>
      </c>
      <c r="AE143" s="19">
        <f t="shared" si="16"/>
        <v>0</v>
      </c>
      <c r="AF143" s="15"/>
    </row>
    <row r="144" spans="1:32" ht="30" customHeight="1" x14ac:dyDescent="0.35">
      <c r="A144" s="7" t="s">
        <v>330</v>
      </c>
      <c r="B144" s="7" t="s">
        <v>253</v>
      </c>
      <c r="C144" s="8">
        <v>45917</v>
      </c>
      <c r="D144" s="174"/>
      <c r="E144" s="10"/>
      <c r="F144" s="17"/>
      <c r="G144" s="16"/>
      <c r="H144" s="163">
        <v>116</v>
      </c>
      <c r="I144" s="163">
        <v>116</v>
      </c>
      <c r="J144" s="17">
        <v>2</v>
      </c>
      <c r="K144" s="16"/>
      <c r="L144" s="9"/>
      <c r="M144" s="9"/>
      <c r="N144" s="17"/>
      <c r="O144" s="17"/>
      <c r="P144" s="111"/>
      <c r="Q144" s="111">
        <v>123</v>
      </c>
      <c r="R144" s="111"/>
      <c r="S144" s="111" t="s">
        <v>259</v>
      </c>
      <c r="T144" s="162">
        <v>32</v>
      </c>
      <c r="U144" s="162">
        <v>32</v>
      </c>
      <c r="V144" s="17">
        <v>2</v>
      </c>
      <c r="W144" s="17"/>
      <c r="X144" s="18"/>
      <c r="Y144" s="18"/>
      <c r="Z144" s="17"/>
      <c r="AA144" s="17"/>
      <c r="AB144" s="50">
        <f t="shared" si="17"/>
        <v>4</v>
      </c>
      <c r="AC144" s="131">
        <f t="shared" si="18"/>
        <v>3</v>
      </c>
      <c r="AD144" s="9">
        <f t="shared" si="15"/>
        <v>1</v>
      </c>
      <c r="AE144" s="19">
        <f t="shared" si="16"/>
        <v>0</v>
      </c>
      <c r="AF144" s="15"/>
    </row>
    <row r="145" spans="1:32" ht="30" customHeight="1" x14ac:dyDescent="0.35">
      <c r="A145" s="7" t="s">
        <v>330</v>
      </c>
      <c r="B145" s="7" t="s">
        <v>254</v>
      </c>
      <c r="C145" s="8">
        <v>45918</v>
      </c>
      <c r="D145" s="174"/>
      <c r="E145" s="10"/>
      <c r="F145" s="17"/>
      <c r="G145" s="16"/>
      <c r="H145" s="163">
        <v>116</v>
      </c>
      <c r="I145" s="9">
        <v>145</v>
      </c>
      <c r="J145" s="17">
        <v>2</v>
      </c>
      <c r="K145" s="16"/>
      <c r="L145" s="9"/>
      <c r="M145" s="9">
        <v>65</v>
      </c>
      <c r="N145" s="17"/>
      <c r="O145" s="17"/>
      <c r="P145" s="111">
        <v>123</v>
      </c>
      <c r="Q145" s="111">
        <v>123</v>
      </c>
      <c r="R145" s="111">
        <v>2</v>
      </c>
      <c r="S145" s="111"/>
      <c r="T145" s="162">
        <v>32</v>
      </c>
      <c r="U145" s="162">
        <v>32</v>
      </c>
      <c r="V145" s="17">
        <v>2</v>
      </c>
      <c r="W145" s="17"/>
      <c r="X145" s="18"/>
      <c r="Y145" s="18"/>
      <c r="Z145" s="17"/>
      <c r="AA145" s="17"/>
      <c r="AB145" s="50">
        <f t="shared" si="17"/>
        <v>6</v>
      </c>
      <c r="AC145" s="131">
        <f t="shared" si="18"/>
        <v>4</v>
      </c>
      <c r="AD145" s="9">
        <f t="shared" si="15"/>
        <v>2</v>
      </c>
      <c r="AE145" s="19">
        <f t="shared" si="16"/>
        <v>1</v>
      </c>
      <c r="AF145" s="15"/>
    </row>
    <row r="146" spans="1:32" ht="30" customHeight="1" x14ac:dyDescent="0.35">
      <c r="A146" s="7"/>
      <c r="B146" s="7" t="s">
        <v>255</v>
      </c>
      <c r="C146" s="8">
        <v>45919</v>
      </c>
      <c r="D146" s="174"/>
      <c r="E146" s="10"/>
      <c r="F146" s="17"/>
      <c r="G146" s="16"/>
      <c r="H146" s="169">
        <v>145</v>
      </c>
      <c r="I146" s="9">
        <v>145</v>
      </c>
      <c r="J146" s="17">
        <v>2</v>
      </c>
      <c r="K146" s="16"/>
      <c r="L146" s="9">
        <v>65</v>
      </c>
      <c r="M146" s="9">
        <v>65</v>
      </c>
      <c r="N146" s="17"/>
      <c r="O146" s="17"/>
      <c r="P146" s="111">
        <v>123</v>
      </c>
      <c r="Q146" s="111">
        <v>123</v>
      </c>
      <c r="R146" s="111">
        <v>2</v>
      </c>
      <c r="S146" s="111"/>
      <c r="T146" s="162">
        <v>32</v>
      </c>
      <c r="U146" s="162">
        <v>32</v>
      </c>
      <c r="V146" s="17">
        <v>2</v>
      </c>
      <c r="W146" s="17"/>
      <c r="X146" s="18"/>
      <c r="Y146" s="18"/>
      <c r="Z146" s="17"/>
      <c r="AA146" s="17"/>
      <c r="AB146" s="50">
        <f t="shared" si="17"/>
        <v>6</v>
      </c>
      <c r="AC146" s="131">
        <f t="shared" si="18"/>
        <v>4</v>
      </c>
      <c r="AD146" s="9">
        <f t="shared" si="15"/>
        <v>0</v>
      </c>
      <c r="AE146" s="19">
        <f t="shared" si="16"/>
        <v>0</v>
      </c>
      <c r="AF146" s="15"/>
    </row>
    <row r="147" spans="1:32" ht="30" customHeight="1" x14ac:dyDescent="0.35">
      <c r="A147" s="7"/>
      <c r="B147" s="7" t="s">
        <v>257</v>
      </c>
      <c r="C147" s="8">
        <v>45920</v>
      </c>
      <c r="D147" s="174"/>
      <c r="E147" s="10"/>
      <c r="F147" s="17"/>
      <c r="G147" s="16"/>
      <c r="H147" s="169">
        <v>145</v>
      </c>
      <c r="I147" s="9">
        <v>145</v>
      </c>
      <c r="J147" s="17">
        <v>2</v>
      </c>
      <c r="K147" s="16"/>
      <c r="L147" s="9">
        <v>65</v>
      </c>
      <c r="M147" s="9">
        <v>65</v>
      </c>
      <c r="N147" s="17"/>
      <c r="O147" s="17"/>
      <c r="P147" s="111">
        <v>123</v>
      </c>
      <c r="Q147" s="111">
        <v>123</v>
      </c>
      <c r="R147" s="111">
        <v>2</v>
      </c>
      <c r="S147" s="111"/>
      <c r="T147" s="162">
        <v>32</v>
      </c>
      <c r="U147" s="162">
        <v>32</v>
      </c>
      <c r="V147" s="17">
        <v>2</v>
      </c>
      <c r="W147" s="17"/>
      <c r="X147" s="18"/>
      <c r="Y147" s="18"/>
      <c r="Z147" s="17"/>
      <c r="AA147" s="17"/>
      <c r="AB147" s="50">
        <f t="shared" si="17"/>
        <v>6</v>
      </c>
      <c r="AC147" s="131">
        <f t="shared" si="18"/>
        <v>4</v>
      </c>
      <c r="AD147" s="9">
        <f t="shared" si="15"/>
        <v>0</v>
      </c>
      <c r="AE147" s="19">
        <f t="shared" si="16"/>
        <v>0</v>
      </c>
      <c r="AF147" s="15"/>
    </row>
    <row r="148" spans="1:32" ht="30" customHeight="1" x14ac:dyDescent="0.35">
      <c r="A148" s="7"/>
      <c r="B148" s="7" t="s">
        <v>258</v>
      </c>
      <c r="C148" s="8">
        <v>45921</v>
      </c>
      <c r="D148" s="174"/>
      <c r="E148" s="10"/>
      <c r="F148" s="17"/>
      <c r="G148" s="16"/>
      <c r="H148" s="169">
        <v>145</v>
      </c>
      <c r="I148" s="9"/>
      <c r="J148" s="17">
        <v>2</v>
      </c>
      <c r="K148" s="16"/>
      <c r="L148" s="9">
        <v>65</v>
      </c>
      <c r="M148" s="9"/>
      <c r="N148" s="17"/>
      <c r="O148" s="17"/>
      <c r="P148" s="111">
        <v>123</v>
      </c>
      <c r="Q148" s="111"/>
      <c r="R148" s="111">
        <v>2</v>
      </c>
      <c r="S148" s="111"/>
      <c r="T148" s="162">
        <v>32</v>
      </c>
      <c r="U148" s="9"/>
      <c r="V148" s="17">
        <v>2</v>
      </c>
      <c r="W148" s="17"/>
      <c r="X148" s="18"/>
      <c r="Y148" s="18"/>
      <c r="Z148" s="17"/>
      <c r="AA148" s="17"/>
      <c r="AB148" s="50">
        <f t="shared" si="17"/>
        <v>6</v>
      </c>
      <c r="AC148" s="131">
        <f t="shared" si="18"/>
        <v>0</v>
      </c>
      <c r="AD148" s="9">
        <f t="shared" si="15"/>
        <v>0</v>
      </c>
      <c r="AE148" s="19">
        <f t="shared" si="16"/>
        <v>4</v>
      </c>
      <c r="AF148" s="15"/>
    </row>
    <row r="149" spans="1:32" ht="30" customHeight="1" x14ac:dyDescent="0.35">
      <c r="A149" s="7">
        <v>39</v>
      </c>
      <c r="B149" s="7" t="s">
        <v>251</v>
      </c>
      <c r="C149" s="8">
        <v>45922</v>
      </c>
      <c r="D149" s="174"/>
      <c r="E149" s="10"/>
      <c r="F149" s="17"/>
      <c r="G149" s="16"/>
      <c r="H149" s="169"/>
      <c r="I149" s="9"/>
      <c r="J149" s="17"/>
      <c r="K149" s="16"/>
      <c r="L149" s="9"/>
      <c r="M149" s="9"/>
      <c r="N149" s="17"/>
      <c r="O149" s="17"/>
      <c r="P149" s="111"/>
      <c r="Q149" s="111"/>
      <c r="R149" s="111"/>
      <c r="S149" s="111"/>
      <c r="T149" s="9"/>
      <c r="U149" s="9"/>
      <c r="V149" s="17"/>
      <c r="W149" s="17"/>
      <c r="X149" s="18"/>
      <c r="Y149" s="18"/>
      <c r="Z149" s="17"/>
      <c r="AA149" s="17"/>
      <c r="AB149" s="50">
        <f t="shared" si="17"/>
        <v>0</v>
      </c>
      <c r="AC149" s="131">
        <f t="shared" si="18"/>
        <v>0</v>
      </c>
      <c r="AD149" s="9">
        <f t="shared" si="15"/>
        <v>0</v>
      </c>
      <c r="AE149" s="19">
        <f t="shared" si="16"/>
        <v>0</v>
      </c>
      <c r="AF149" s="15"/>
    </row>
    <row r="150" spans="1:32" ht="30" customHeight="1" x14ac:dyDescent="0.35">
      <c r="A150" s="7"/>
      <c r="B150" s="7" t="s">
        <v>252</v>
      </c>
      <c r="C150" s="8">
        <v>45923</v>
      </c>
      <c r="D150" s="174"/>
      <c r="E150" s="10"/>
      <c r="F150" s="17"/>
      <c r="G150" s="16"/>
      <c r="H150" s="169"/>
      <c r="I150" s="9"/>
      <c r="J150" s="17"/>
      <c r="K150" s="16"/>
      <c r="L150" s="9"/>
      <c r="M150" s="9"/>
      <c r="N150" s="17"/>
      <c r="O150" s="17"/>
      <c r="P150" s="9"/>
      <c r="Q150" s="9"/>
      <c r="R150" s="17"/>
      <c r="S150" s="17"/>
      <c r="T150" s="9"/>
      <c r="U150" s="9"/>
      <c r="V150" s="17"/>
      <c r="W150" s="17"/>
      <c r="X150" s="18"/>
      <c r="Y150" s="18"/>
      <c r="Z150" s="17"/>
      <c r="AA150" s="17"/>
      <c r="AB150" s="50">
        <f t="shared" si="17"/>
        <v>0</v>
      </c>
      <c r="AC150" s="131">
        <f t="shared" si="18"/>
        <v>0</v>
      </c>
      <c r="AD150" s="9">
        <f t="shared" si="15"/>
        <v>0</v>
      </c>
      <c r="AE150" s="19">
        <f t="shared" si="16"/>
        <v>0</v>
      </c>
      <c r="AF150" s="15"/>
    </row>
    <row r="151" spans="1:32" ht="30" customHeight="1" x14ac:dyDescent="0.35">
      <c r="A151" s="7"/>
      <c r="B151" s="7" t="s">
        <v>253</v>
      </c>
      <c r="C151" s="8">
        <v>45924</v>
      </c>
      <c r="D151" s="174"/>
      <c r="E151" s="10"/>
      <c r="F151" s="17"/>
      <c r="G151" s="16"/>
      <c r="H151" s="169"/>
      <c r="I151" s="9"/>
      <c r="J151" s="17"/>
      <c r="K151" s="16"/>
      <c r="L151" s="9"/>
      <c r="M151" s="9"/>
      <c r="N151" s="17"/>
      <c r="O151" s="17"/>
      <c r="P151" s="9"/>
      <c r="Q151" s="9"/>
      <c r="R151" s="17"/>
      <c r="S151" s="17"/>
      <c r="T151" s="9"/>
      <c r="U151" s="9"/>
      <c r="V151" s="17"/>
      <c r="W151" s="17"/>
      <c r="X151" s="18"/>
      <c r="Y151" s="18"/>
      <c r="Z151" s="17"/>
      <c r="AA151" s="17"/>
      <c r="AB151" s="50">
        <f t="shared" si="17"/>
        <v>0</v>
      </c>
      <c r="AC151" s="131">
        <f t="shared" si="18"/>
        <v>0</v>
      </c>
      <c r="AD151" s="9">
        <f t="shared" si="15"/>
        <v>0</v>
      </c>
      <c r="AE151" s="19">
        <f t="shared" si="16"/>
        <v>0</v>
      </c>
      <c r="AF151" s="15"/>
    </row>
    <row r="152" spans="1:32" ht="30" customHeight="1" x14ac:dyDescent="0.35">
      <c r="A152" s="7"/>
      <c r="B152" s="7" t="s">
        <v>254</v>
      </c>
      <c r="C152" s="8">
        <v>45925</v>
      </c>
      <c r="D152" s="174"/>
      <c r="E152" s="10"/>
      <c r="F152" s="17"/>
      <c r="G152" s="16"/>
      <c r="H152" s="169"/>
      <c r="I152" s="9"/>
      <c r="J152" s="17"/>
      <c r="K152" s="16"/>
      <c r="L152" s="9"/>
      <c r="M152" s="9">
        <v>131</v>
      </c>
      <c r="N152" s="17"/>
      <c r="O152" s="17" t="s">
        <v>45</v>
      </c>
      <c r="P152" s="9"/>
      <c r="Q152" s="9"/>
      <c r="R152" s="17"/>
      <c r="S152" s="17"/>
      <c r="T152" s="9"/>
      <c r="U152" s="9"/>
      <c r="V152" s="17"/>
      <c r="W152" s="17"/>
      <c r="X152" s="18"/>
      <c r="Y152" s="18"/>
      <c r="Z152" s="17"/>
      <c r="AA152" s="17"/>
      <c r="AB152" s="50">
        <f t="shared" si="17"/>
        <v>0</v>
      </c>
      <c r="AC152" s="131">
        <f t="shared" si="18"/>
        <v>1</v>
      </c>
      <c r="AD152" s="9">
        <f t="shared" si="15"/>
        <v>1</v>
      </c>
      <c r="AE152" s="19">
        <f t="shared" si="16"/>
        <v>0</v>
      </c>
      <c r="AF152" s="15"/>
    </row>
    <row r="153" spans="1:32" ht="30" customHeight="1" x14ac:dyDescent="0.35">
      <c r="A153" s="7"/>
      <c r="B153" s="7" t="s">
        <v>255</v>
      </c>
      <c r="C153" s="8">
        <v>45926</v>
      </c>
      <c r="D153" s="174"/>
      <c r="E153" s="10"/>
      <c r="F153" s="17"/>
      <c r="G153" s="16"/>
      <c r="H153" s="169"/>
      <c r="I153" s="9"/>
      <c r="J153" s="17"/>
      <c r="K153" s="16"/>
      <c r="L153" s="9">
        <v>131</v>
      </c>
      <c r="M153" s="9">
        <v>131</v>
      </c>
      <c r="N153" s="17">
        <v>1</v>
      </c>
      <c r="O153" s="17"/>
      <c r="P153" s="9"/>
      <c r="Q153" s="9"/>
      <c r="R153" s="17"/>
      <c r="S153" s="17"/>
      <c r="T153" s="9"/>
      <c r="U153" s="9"/>
      <c r="V153" s="17"/>
      <c r="W153" s="17"/>
      <c r="X153" s="18"/>
      <c r="Y153" s="18"/>
      <c r="Z153" s="17"/>
      <c r="AA153" s="17"/>
      <c r="AB153" s="50">
        <f t="shared" si="17"/>
        <v>1</v>
      </c>
      <c r="AC153" s="131">
        <f t="shared" si="18"/>
        <v>1</v>
      </c>
      <c r="AD153" s="9">
        <f t="shared" si="15"/>
        <v>0</v>
      </c>
      <c r="AE153" s="19">
        <f t="shared" si="16"/>
        <v>0</v>
      </c>
      <c r="AF153" s="15"/>
    </row>
    <row r="154" spans="1:32" ht="30" customHeight="1" x14ac:dyDescent="0.35">
      <c r="A154" s="7"/>
      <c r="B154" s="7" t="s">
        <v>257</v>
      </c>
      <c r="C154" s="8">
        <v>45927</v>
      </c>
      <c r="D154" s="174"/>
      <c r="E154" s="10"/>
      <c r="F154" s="17"/>
      <c r="G154" s="16"/>
      <c r="H154" s="169"/>
      <c r="I154" s="9"/>
      <c r="J154" s="17"/>
      <c r="K154" s="16"/>
      <c r="L154" s="9">
        <v>131</v>
      </c>
      <c r="M154" s="9">
        <v>131</v>
      </c>
      <c r="N154" s="17">
        <v>1</v>
      </c>
      <c r="O154" s="17"/>
      <c r="P154" s="9"/>
      <c r="Q154" s="9"/>
      <c r="R154" s="17"/>
      <c r="S154" s="17"/>
      <c r="T154" s="9"/>
      <c r="U154" s="9"/>
      <c r="V154" s="17"/>
      <c r="W154" s="17"/>
      <c r="X154" s="18"/>
      <c r="Y154" s="18"/>
      <c r="Z154" s="17"/>
      <c r="AA154" s="17"/>
      <c r="AB154" s="50">
        <f t="shared" si="17"/>
        <v>1</v>
      </c>
      <c r="AC154" s="131">
        <f t="shared" si="18"/>
        <v>1</v>
      </c>
      <c r="AD154" s="9">
        <f t="shared" si="15"/>
        <v>0</v>
      </c>
      <c r="AE154" s="19">
        <f t="shared" si="16"/>
        <v>0</v>
      </c>
      <c r="AF154" s="15"/>
    </row>
    <row r="155" spans="1:32" ht="30" customHeight="1" x14ac:dyDescent="0.35">
      <c r="A155" s="7"/>
      <c r="B155" s="7" t="s">
        <v>258</v>
      </c>
      <c r="C155" s="8">
        <v>45928</v>
      </c>
      <c r="D155" s="174"/>
      <c r="E155" s="10"/>
      <c r="F155" s="17"/>
      <c r="G155" s="16"/>
      <c r="H155" s="169"/>
      <c r="I155" s="9"/>
      <c r="J155" s="17"/>
      <c r="K155" s="16"/>
      <c r="L155" s="9">
        <v>131</v>
      </c>
      <c r="M155" s="9">
        <v>131</v>
      </c>
      <c r="N155" s="17">
        <v>1</v>
      </c>
      <c r="O155" s="17"/>
      <c r="P155" s="9"/>
      <c r="Q155" s="9"/>
      <c r="R155" s="17"/>
      <c r="S155" s="17"/>
      <c r="T155" s="9"/>
      <c r="U155" s="9"/>
      <c r="V155" s="17"/>
      <c r="W155" s="17"/>
      <c r="X155" s="18"/>
      <c r="Y155" s="18"/>
      <c r="Z155" s="17"/>
      <c r="AA155" s="17"/>
      <c r="AB155" s="50">
        <f t="shared" si="17"/>
        <v>1</v>
      </c>
      <c r="AC155" s="131">
        <f t="shared" si="18"/>
        <v>1</v>
      </c>
      <c r="AD155" s="9">
        <f t="shared" si="15"/>
        <v>0</v>
      </c>
      <c r="AE155" s="19">
        <f t="shared" si="16"/>
        <v>0</v>
      </c>
      <c r="AF155" s="15"/>
    </row>
    <row r="156" spans="1:32" ht="30" customHeight="1" x14ac:dyDescent="0.35">
      <c r="A156" s="7">
        <v>40</v>
      </c>
      <c r="B156" s="7" t="s">
        <v>251</v>
      </c>
      <c r="C156" s="8">
        <v>45929</v>
      </c>
      <c r="D156" s="174"/>
      <c r="E156" s="10"/>
      <c r="F156" s="17"/>
      <c r="G156" s="16"/>
      <c r="H156" s="169"/>
      <c r="I156" s="9"/>
      <c r="J156" s="17"/>
      <c r="K156" s="16"/>
      <c r="L156" s="9">
        <v>131</v>
      </c>
      <c r="M156" s="9">
        <v>131</v>
      </c>
      <c r="N156" s="17">
        <v>1</v>
      </c>
      <c r="O156" s="17"/>
      <c r="P156" s="9"/>
      <c r="Q156" s="9"/>
      <c r="R156" s="17"/>
      <c r="S156" s="17"/>
      <c r="T156" s="9"/>
      <c r="U156" s="9"/>
      <c r="V156" s="17"/>
      <c r="W156" s="17"/>
      <c r="X156" s="18"/>
      <c r="Y156" s="18"/>
      <c r="Z156" s="17"/>
      <c r="AA156" s="17"/>
      <c r="AB156" s="50">
        <f t="shared" si="17"/>
        <v>1</v>
      </c>
      <c r="AC156" s="131">
        <f t="shared" si="18"/>
        <v>1</v>
      </c>
      <c r="AD156" s="9">
        <f t="shared" si="15"/>
        <v>0</v>
      </c>
      <c r="AE156" s="19">
        <f t="shared" si="16"/>
        <v>0</v>
      </c>
      <c r="AF156" s="15"/>
    </row>
    <row r="157" spans="1:32" ht="30" customHeight="1" x14ac:dyDescent="0.35">
      <c r="A157" s="7"/>
      <c r="B157" s="7" t="s">
        <v>252</v>
      </c>
      <c r="C157" s="8">
        <v>45930</v>
      </c>
      <c r="D157" s="174"/>
      <c r="E157" s="10"/>
      <c r="F157" s="17"/>
      <c r="G157" s="16"/>
      <c r="H157" s="169"/>
      <c r="I157" s="9"/>
      <c r="J157" s="17"/>
      <c r="K157" s="16"/>
      <c r="L157" s="9">
        <v>131</v>
      </c>
      <c r="M157" s="9"/>
      <c r="N157" s="17">
        <v>1</v>
      </c>
      <c r="O157" s="17"/>
      <c r="P157" s="9"/>
      <c r="Q157" s="9"/>
      <c r="R157" s="17"/>
      <c r="S157" s="17"/>
      <c r="T157" s="9"/>
      <c r="U157" s="9"/>
      <c r="V157" s="17"/>
      <c r="W157" s="17"/>
      <c r="X157" s="18"/>
      <c r="Y157" s="18"/>
      <c r="Z157" s="17"/>
      <c r="AA157" s="17"/>
      <c r="AB157" s="50">
        <f t="shared" si="17"/>
        <v>1</v>
      </c>
      <c r="AC157" s="131">
        <f t="shared" si="18"/>
        <v>0</v>
      </c>
      <c r="AD157" s="9">
        <f t="shared" si="15"/>
        <v>0</v>
      </c>
      <c r="AE157" s="19">
        <f t="shared" si="16"/>
        <v>1</v>
      </c>
      <c r="AF157" s="15"/>
    </row>
    <row r="158" spans="1:32" ht="30" customHeight="1" x14ac:dyDescent="0.35">
      <c r="A158" s="7"/>
      <c r="B158" s="7" t="s">
        <v>253</v>
      </c>
      <c r="C158" s="8">
        <v>45931</v>
      </c>
      <c r="D158" s="174"/>
      <c r="E158" s="10"/>
      <c r="F158" s="17"/>
      <c r="G158" s="16"/>
      <c r="H158" s="169"/>
      <c r="I158" s="9"/>
      <c r="J158" s="17"/>
      <c r="K158" s="16"/>
      <c r="L158" s="9"/>
      <c r="M158" s="9"/>
      <c r="N158" s="17"/>
      <c r="O158" s="17"/>
      <c r="P158" s="9"/>
      <c r="Q158" s="9"/>
      <c r="R158" s="17"/>
      <c r="S158" s="17"/>
      <c r="T158" s="9"/>
      <c r="U158" s="9"/>
      <c r="V158" s="17"/>
      <c r="W158" s="17"/>
      <c r="X158" s="18"/>
      <c r="Y158" s="18"/>
      <c r="Z158" s="17"/>
      <c r="AA158" s="17"/>
      <c r="AB158" s="50">
        <f t="shared" si="17"/>
        <v>0</v>
      </c>
      <c r="AC158" s="131">
        <f t="shared" si="18"/>
        <v>0</v>
      </c>
      <c r="AD158" s="9">
        <f t="shared" si="15"/>
        <v>0</v>
      </c>
      <c r="AE158" s="19">
        <f t="shared" si="16"/>
        <v>0</v>
      </c>
      <c r="AF158" s="15"/>
    </row>
    <row r="159" spans="1:32" ht="30" customHeight="1" x14ac:dyDescent="0.35">
      <c r="A159" s="7"/>
      <c r="B159" s="7" t="s">
        <v>254</v>
      </c>
      <c r="C159" s="8">
        <v>45932</v>
      </c>
      <c r="D159" s="174"/>
      <c r="E159" s="10"/>
      <c r="F159" s="17"/>
      <c r="G159" s="16"/>
      <c r="H159" s="169"/>
      <c r="I159" s="9"/>
      <c r="J159" s="17"/>
      <c r="K159" s="16"/>
      <c r="L159" s="9"/>
      <c r="M159" s="9"/>
      <c r="N159" s="17"/>
      <c r="O159" s="17"/>
      <c r="P159" s="9"/>
      <c r="Q159" s="9"/>
      <c r="R159" s="17"/>
      <c r="S159" s="17"/>
      <c r="T159" s="9"/>
      <c r="U159" s="9"/>
      <c r="V159" s="17"/>
      <c r="W159" s="17"/>
      <c r="X159" s="18"/>
      <c r="Y159" s="18"/>
      <c r="Z159" s="17"/>
      <c r="AA159" s="17"/>
      <c r="AB159" s="50">
        <f t="shared" si="17"/>
        <v>0</v>
      </c>
      <c r="AC159" s="131">
        <f t="shared" si="18"/>
        <v>0</v>
      </c>
      <c r="AD159" s="9">
        <f t="shared" si="15"/>
        <v>0</v>
      </c>
      <c r="AE159" s="19">
        <f t="shared" si="16"/>
        <v>0</v>
      </c>
      <c r="AF159" s="15"/>
    </row>
    <row r="160" spans="1:32" ht="30" customHeight="1" x14ac:dyDescent="0.35">
      <c r="A160" s="7"/>
      <c r="B160" s="7" t="s">
        <v>255</v>
      </c>
      <c r="C160" s="8">
        <v>45933</v>
      </c>
      <c r="D160" s="174"/>
      <c r="E160" s="10"/>
      <c r="F160" s="17"/>
      <c r="G160" s="16"/>
      <c r="H160" s="169"/>
      <c r="I160" s="9"/>
      <c r="J160" s="17"/>
      <c r="K160" s="16"/>
      <c r="L160" s="9"/>
      <c r="M160" s="9"/>
      <c r="N160" s="17"/>
      <c r="O160" s="17"/>
      <c r="P160" s="9"/>
      <c r="Q160" s="9"/>
      <c r="R160" s="17"/>
      <c r="S160" s="17"/>
      <c r="T160" s="9"/>
      <c r="U160" s="9"/>
      <c r="V160" s="17"/>
      <c r="W160" s="17"/>
      <c r="X160" s="18"/>
      <c r="Y160" s="18"/>
      <c r="Z160" s="17"/>
      <c r="AA160" s="17"/>
      <c r="AB160" s="50">
        <f t="shared" si="17"/>
        <v>0</v>
      </c>
      <c r="AC160" s="131">
        <f t="shared" si="18"/>
        <v>0</v>
      </c>
      <c r="AD160" s="9">
        <f t="shared" si="15"/>
        <v>0</v>
      </c>
      <c r="AE160" s="19">
        <f t="shared" si="16"/>
        <v>0</v>
      </c>
      <c r="AF160" s="15"/>
    </row>
    <row r="161" spans="1:32" ht="30" customHeight="1" x14ac:dyDescent="0.35">
      <c r="A161" s="7"/>
      <c r="B161" s="7" t="s">
        <v>257</v>
      </c>
      <c r="C161" s="8">
        <v>45934</v>
      </c>
      <c r="D161" s="174"/>
      <c r="E161" s="10"/>
      <c r="F161" s="17"/>
      <c r="G161" s="16"/>
      <c r="H161" s="169"/>
      <c r="I161" s="9"/>
      <c r="J161" s="17"/>
      <c r="K161" s="16"/>
      <c r="L161" s="9"/>
      <c r="M161" s="9"/>
      <c r="N161" s="17"/>
      <c r="O161" s="17"/>
      <c r="P161" s="9"/>
      <c r="Q161" s="9"/>
      <c r="R161" s="17"/>
      <c r="S161" s="17"/>
      <c r="T161" s="9"/>
      <c r="U161" s="9"/>
      <c r="V161" s="17"/>
      <c r="W161" s="17"/>
      <c r="X161" s="18"/>
      <c r="Y161" s="18"/>
      <c r="Z161" s="17"/>
      <c r="AA161" s="17"/>
      <c r="AB161" s="50">
        <f t="shared" si="17"/>
        <v>0</v>
      </c>
      <c r="AC161" s="131">
        <f t="shared" si="18"/>
        <v>0</v>
      </c>
      <c r="AD161" s="9">
        <f t="shared" si="15"/>
        <v>0</v>
      </c>
      <c r="AE161" s="19">
        <f t="shared" si="16"/>
        <v>0</v>
      </c>
      <c r="AF161" s="15"/>
    </row>
    <row r="162" spans="1:32" ht="30" customHeight="1" x14ac:dyDescent="0.35">
      <c r="A162" s="7"/>
      <c r="B162" s="7" t="s">
        <v>258</v>
      </c>
      <c r="C162" s="8">
        <v>45935</v>
      </c>
      <c r="D162" s="174"/>
      <c r="E162" s="10"/>
      <c r="F162" s="17"/>
      <c r="G162" s="16"/>
      <c r="H162" s="169"/>
      <c r="I162" s="9"/>
      <c r="J162" s="17"/>
      <c r="K162" s="16"/>
      <c r="L162" s="9"/>
      <c r="M162" s="9"/>
      <c r="N162" s="17"/>
      <c r="O162" s="17"/>
      <c r="P162" s="9"/>
      <c r="Q162" s="9"/>
      <c r="R162" s="17"/>
      <c r="S162" s="17"/>
      <c r="T162" s="9"/>
      <c r="U162" s="9"/>
      <c r="V162" s="17"/>
      <c r="W162" s="17"/>
      <c r="X162" s="18"/>
      <c r="Y162" s="18"/>
      <c r="Z162" s="17"/>
      <c r="AA162" s="17"/>
      <c r="AB162" s="50">
        <f t="shared" si="17"/>
        <v>0</v>
      </c>
      <c r="AC162" s="131">
        <f t="shared" si="18"/>
        <v>0</v>
      </c>
      <c r="AD162" s="9">
        <f t="shared" ref="AD162:AD171" si="19">IF(AND(D162&lt;&gt;E162,E162&gt;0),1,0)+IF(AND(H162&lt;&gt;I162,I162&gt;0),1,0)+IF(AND(L162&lt;&gt;M162,M162&gt;0),1,0)+IF(AND(P162&lt;&gt;Q162,Q162&gt;0),1,0)+IF(AND(T162&lt;&gt;U162,U162&gt;0),1,0)</f>
        <v>0</v>
      </c>
      <c r="AE162" s="19">
        <f t="shared" ref="AE162:AE171" si="20">IF(AND(D162&lt;&gt;E162,D162&gt;0),1,0)+IF(AND(H162&lt;&gt;I162,H162&gt;0),1,0)+IF(AND(L162&lt;&gt;M162,L162&gt;0),1,0)+IF(AND(P162&lt;&gt;Q162,P162&gt;0),1,0)+IF(AND(T162&lt;&gt;U162,T162&gt;0),1,0)</f>
        <v>0</v>
      </c>
      <c r="AF162" s="15"/>
    </row>
    <row r="163" spans="1:32" ht="30" customHeight="1" x14ac:dyDescent="0.35">
      <c r="A163" s="7">
        <v>41</v>
      </c>
      <c r="B163" s="7" t="s">
        <v>251</v>
      </c>
      <c r="C163" s="8">
        <v>45936</v>
      </c>
      <c r="D163" s="174"/>
      <c r="E163" s="10"/>
      <c r="F163" s="17"/>
      <c r="G163" s="16"/>
      <c r="H163" s="169"/>
      <c r="I163" s="9"/>
      <c r="J163" s="17"/>
      <c r="K163" s="16"/>
      <c r="L163" s="9"/>
      <c r="M163" s="9"/>
      <c r="N163" s="17"/>
      <c r="O163" s="17"/>
      <c r="P163" s="9"/>
      <c r="Q163" s="9"/>
      <c r="R163" s="17"/>
      <c r="S163" s="17"/>
      <c r="T163" s="9"/>
      <c r="U163" s="9"/>
      <c r="V163" s="17"/>
      <c r="W163" s="17"/>
      <c r="X163" s="18"/>
      <c r="Y163" s="18"/>
      <c r="Z163" s="17"/>
      <c r="AA163" s="17"/>
      <c r="AB163" s="50">
        <f t="shared" si="17"/>
        <v>0</v>
      </c>
      <c r="AC163" s="131">
        <f t="shared" si="18"/>
        <v>0</v>
      </c>
      <c r="AD163" s="9">
        <f t="shared" si="19"/>
        <v>0</v>
      </c>
      <c r="AE163" s="19">
        <f t="shared" si="20"/>
        <v>0</v>
      </c>
      <c r="AF163" s="15"/>
    </row>
    <row r="164" spans="1:32" ht="30" customHeight="1" x14ac:dyDescent="0.35">
      <c r="A164" s="7"/>
      <c r="B164" s="7" t="s">
        <v>252</v>
      </c>
      <c r="C164" s="8">
        <v>45937</v>
      </c>
      <c r="D164" s="174"/>
      <c r="E164" s="10"/>
      <c r="F164" s="17"/>
      <c r="G164" s="16"/>
      <c r="H164" s="169"/>
      <c r="I164" s="9"/>
      <c r="J164" s="17"/>
      <c r="K164" s="16"/>
      <c r="L164" s="9"/>
      <c r="M164" s="9"/>
      <c r="N164" s="17"/>
      <c r="O164" s="17"/>
      <c r="P164" s="9"/>
      <c r="Q164" s="9"/>
      <c r="R164" s="17"/>
      <c r="S164" s="17"/>
      <c r="T164" s="9"/>
      <c r="U164" s="9"/>
      <c r="V164" s="17"/>
      <c r="W164" s="17"/>
      <c r="X164" s="18"/>
      <c r="Y164" s="18"/>
      <c r="Z164" s="17"/>
      <c r="AA164" s="17"/>
      <c r="AB164" s="50">
        <f t="shared" si="17"/>
        <v>0</v>
      </c>
      <c r="AC164" s="131">
        <f t="shared" si="18"/>
        <v>0</v>
      </c>
      <c r="AD164" s="9">
        <f t="shared" si="19"/>
        <v>0</v>
      </c>
      <c r="AE164" s="19">
        <f t="shared" si="20"/>
        <v>0</v>
      </c>
      <c r="AF164" s="15"/>
    </row>
    <row r="165" spans="1:32" ht="30" customHeight="1" thickBot="1" x14ac:dyDescent="0.4">
      <c r="A165" s="7"/>
      <c r="B165" s="7" t="s">
        <v>253</v>
      </c>
      <c r="C165" s="8">
        <v>45938</v>
      </c>
      <c r="D165" s="188"/>
      <c r="E165" s="11"/>
      <c r="F165" s="17"/>
      <c r="G165" s="16"/>
      <c r="H165" s="169"/>
      <c r="I165" s="9"/>
      <c r="J165" s="17"/>
      <c r="K165" s="16"/>
      <c r="L165" s="9"/>
      <c r="M165" s="9"/>
      <c r="N165" s="17"/>
      <c r="O165" s="17"/>
      <c r="P165" s="9"/>
      <c r="Q165" s="9"/>
      <c r="R165" s="17"/>
      <c r="S165" s="17"/>
      <c r="T165" s="9"/>
      <c r="U165" s="9"/>
      <c r="V165" s="17"/>
      <c r="W165" s="17"/>
      <c r="X165" s="18"/>
      <c r="Y165" s="18"/>
      <c r="Z165" s="17"/>
      <c r="AA165" s="17"/>
      <c r="AB165" s="50">
        <f t="shared" si="17"/>
        <v>0</v>
      </c>
      <c r="AC165" s="131">
        <f t="shared" si="18"/>
        <v>0</v>
      </c>
      <c r="AD165" s="9">
        <f t="shared" si="19"/>
        <v>0</v>
      </c>
      <c r="AE165" s="19">
        <f t="shared" si="20"/>
        <v>0</v>
      </c>
      <c r="AF165" s="15"/>
    </row>
    <row r="166" spans="1:32" ht="30" customHeight="1" thickBot="1" x14ac:dyDescent="0.4">
      <c r="A166" s="7"/>
      <c r="B166" s="7" t="s">
        <v>254</v>
      </c>
      <c r="C166" s="8">
        <v>45939</v>
      </c>
      <c r="D166" s="188"/>
      <c r="E166" s="11"/>
      <c r="F166" s="17"/>
      <c r="G166" s="16"/>
      <c r="H166" s="169"/>
      <c r="I166" s="9"/>
      <c r="J166" s="17"/>
      <c r="K166" s="16"/>
      <c r="L166" s="9"/>
      <c r="M166" s="9"/>
      <c r="N166" s="17"/>
      <c r="O166" s="17"/>
      <c r="P166" s="9"/>
      <c r="Q166" s="9"/>
      <c r="R166" s="17"/>
      <c r="S166" s="17"/>
      <c r="T166" s="9"/>
      <c r="U166" s="9"/>
      <c r="V166" s="17"/>
      <c r="W166" s="17"/>
      <c r="X166" s="18"/>
      <c r="Y166" s="18"/>
      <c r="Z166" s="17"/>
      <c r="AA166" s="17"/>
      <c r="AB166" s="50">
        <f t="shared" si="17"/>
        <v>0</v>
      </c>
      <c r="AC166" s="131">
        <f t="shared" si="18"/>
        <v>0</v>
      </c>
      <c r="AD166" s="9">
        <f t="shared" si="19"/>
        <v>0</v>
      </c>
      <c r="AE166" s="19">
        <f t="shared" si="20"/>
        <v>0</v>
      </c>
      <c r="AF166" s="15"/>
    </row>
    <row r="167" spans="1:32" ht="30" customHeight="1" thickBot="1" x14ac:dyDescent="0.4">
      <c r="A167" s="7"/>
      <c r="B167" s="7" t="s">
        <v>255</v>
      </c>
      <c r="C167" s="8">
        <v>45940</v>
      </c>
      <c r="D167" s="188"/>
      <c r="E167" s="11"/>
      <c r="F167" s="17"/>
      <c r="G167" s="16"/>
      <c r="H167" s="169"/>
      <c r="I167" s="9"/>
      <c r="J167" s="17"/>
      <c r="K167" s="16"/>
      <c r="L167" s="9"/>
      <c r="M167" s="9"/>
      <c r="N167" s="17"/>
      <c r="O167" s="17"/>
      <c r="P167" s="9"/>
      <c r="Q167" s="9"/>
      <c r="R167" s="17"/>
      <c r="S167" s="17"/>
      <c r="T167" s="9"/>
      <c r="U167" s="9"/>
      <c r="V167" s="17"/>
      <c r="W167" s="17"/>
      <c r="X167" s="18"/>
      <c r="Y167" s="18"/>
      <c r="Z167" s="17"/>
      <c r="AA167" s="17"/>
      <c r="AB167" s="50">
        <f t="shared" si="17"/>
        <v>0</v>
      </c>
      <c r="AC167" s="131">
        <f t="shared" si="18"/>
        <v>0</v>
      </c>
      <c r="AD167" s="9">
        <f t="shared" si="19"/>
        <v>0</v>
      </c>
      <c r="AE167" s="19">
        <f t="shared" si="20"/>
        <v>0</v>
      </c>
      <c r="AF167" s="15"/>
    </row>
    <row r="168" spans="1:32" ht="30" customHeight="1" thickBot="1" x14ac:dyDescent="0.4">
      <c r="A168" s="7"/>
      <c r="B168" s="7" t="s">
        <v>257</v>
      </c>
      <c r="C168" s="8">
        <v>45941</v>
      </c>
      <c r="D168" s="188"/>
      <c r="E168" s="11"/>
      <c r="F168" s="17"/>
      <c r="G168" s="16"/>
      <c r="H168" s="169"/>
      <c r="I168" s="9"/>
      <c r="J168" s="17"/>
      <c r="K168" s="16"/>
      <c r="L168" s="9"/>
      <c r="M168" s="9"/>
      <c r="N168" s="17"/>
      <c r="O168" s="17"/>
      <c r="P168" s="9"/>
      <c r="Q168" s="9"/>
      <c r="R168" s="17"/>
      <c r="S168" s="17"/>
      <c r="T168" s="9"/>
      <c r="U168" s="9"/>
      <c r="V168" s="17"/>
      <c r="W168" s="17"/>
      <c r="X168" s="18"/>
      <c r="Y168" s="18"/>
      <c r="Z168" s="17"/>
      <c r="AA168" s="17"/>
      <c r="AB168" s="50">
        <f t="shared" si="17"/>
        <v>0</v>
      </c>
      <c r="AC168" s="131">
        <f t="shared" si="18"/>
        <v>0</v>
      </c>
      <c r="AD168" s="9">
        <f t="shared" si="19"/>
        <v>0</v>
      </c>
      <c r="AE168" s="19">
        <f t="shared" si="20"/>
        <v>0</v>
      </c>
      <c r="AF168" s="15"/>
    </row>
    <row r="169" spans="1:32" ht="30" customHeight="1" thickBot="1" x14ac:dyDescent="0.4">
      <c r="A169" s="7"/>
      <c r="B169" s="7" t="s">
        <v>258</v>
      </c>
      <c r="C169" s="8">
        <v>45942</v>
      </c>
      <c r="D169" s="188"/>
      <c r="E169" s="11"/>
      <c r="F169" s="17"/>
      <c r="G169" s="16"/>
      <c r="H169" s="169"/>
      <c r="I169" s="9"/>
      <c r="J169" s="17"/>
      <c r="K169" s="16"/>
      <c r="L169" s="9"/>
      <c r="M169" s="9"/>
      <c r="N169" s="17"/>
      <c r="O169" s="17"/>
      <c r="P169" s="9"/>
      <c r="Q169" s="9"/>
      <c r="R169" s="17"/>
      <c r="S169" s="17"/>
      <c r="T169" s="9"/>
      <c r="U169" s="9"/>
      <c r="V169" s="17"/>
      <c r="W169" s="17"/>
      <c r="X169" s="18"/>
      <c r="Y169" s="18"/>
      <c r="Z169" s="17"/>
      <c r="AA169" s="17"/>
      <c r="AB169" s="50">
        <f t="shared" si="17"/>
        <v>0</v>
      </c>
      <c r="AC169" s="131">
        <f t="shared" si="18"/>
        <v>0</v>
      </c>
      <c r="AD169" s="9">
        <f t="shared" si="19"/>
        <v>0</v>
      </c>
      <c r="AE169" s="19">
        <f t="shared" si="20"/>
        <v>0</v>
      </c>
      <c r="AF169" s="15"/>
    </row>
    <row r="170" spans="1:32" ht="30" customHeight="1" thickBot="1" x14ac:dyDescent="0.4">
      <c r="A170" s="7">
        <v>42</v>
      </c>
      <c r="B170" s="7" t="s">
        <v>251</v>
      </c>
      <c r="C170" s="8">
        <v>45943</v>
      </c>
      <c r="D170" s="188"/>
      <c r="E170" s="11"/>
      <c r="F170" s="17"/>
      <c r="G170" s="16"/>
      <c r="H170" s="169"/>
      <c r="I170" s="9"/>
      <c r="J170" s="17"/>
      <c r="K170" s="16"/>
      <c r="L170" s="9"/>
      <c r="M170" s="9"/>
      <c r="N170" s="17"/>
      <c r="O170" s="17"/>
      <c r="P170" s="9"/>
      <c r="Q170" s="9"/>
      <c r="R170" s="17"/>
      <c r="S170" s="17"/>
      <c r="T170" s="9"/>
      <c r="U170" s="9"/>
      <c r="V170" s="17"/>
      <c r="W170" s="17"/>
      <c r="X170" s="18"/>
      <c r="Y170" s="18"/>
      <c r="Z170" s="17"/>
      <c r="AA170" s="17"/>
      <c r="AB170" s="50">
        <f t="shared" si="17"/>
        <v>0</v>
      </c>
      <c r="AC170" s="131">
        <f t="shared" si="18"/>
        <v>0</v>
      </c>
      <c r="AD170" s="9">
        <f t="shared" si="19"/>
        <v>0</v>
      </c>
      <c r="AE170" s="19">
        <f t="shared" si="20"/>
        <v>0</v>
      </c>
      <c r="AF170" s="15"/>
    </row>
    <row r="171" spans="1:32" ht="30" customHeight="1" thickBot="1" x14ac:dyDescent="0.4">
      <c r="A171" s="7"/>
      <c r="B171" s="7" t="s">
        <v>252</v>
      </c>
      <c r="C171" s="8">
        <v>45944</v>
      </c>
      <c r="D171" s="188"/>
      <c r="E171" s="11"/>
      <c r="F171" s="17"/>
      <c r="G171" s="16"/>
      <c r="H171" s="169"/>
      <c r="I171" s="9"/>
      <c r="J171" s="17"/>
      <c r="K171" s="16"/>
      <c r="L171" s="9"/>
      <c r="M171" s="9"/>
      <c r="N171" s="17"/>
      <c r="O171" s="17"/>
      <c r="P171" s="9"/>
      <c r="Q171" s="9"/>
      <c r="R171" s="17"/>
      <c r="S171" s="17"/>
      <c r="T171" s="9"/>
      <c r="U171" s="9"/>
      <c r="V171" s="17"/>
      <c r="W171" s="17"/>
      <c r="X171" s="18"/>
      <c r="Y171" s="18"/>
      <c r="Z171" s="17"/>
      <c r="AA171" s="17"/>
      <c r="AB171" s="50">
        <f t="shared" si="17"/>
        <v>0</v>
      </c>
      <c r="AC171" s="131">
        <f t="shared" si="18"/>
        <v>0</v>
      </c>
      <c r="AD171" s="9">
        <f t="shared" si="19"/>
        <v>0</v>
      </c>
      <c r="AE171" s="19">
        <f t="shared" si="20"/>
        <v>0</v>
      </c>
      <c r="AF171" s="15"/>
    </row>
    <row r="172" spans="1:32" ht="22.4" customHeight="1" x14ac:dyDescent="0.35">
      <c r="A172" s="7"/>
      <c r="B172" s="7"/>
      <c r="C172" s="7"/>
    </row>
    <row r="173" spans="1:32" ht="22.4" customHeight="1" x14ac:dyDescent="0.35">
      <c r="A173" s="7"/>
      <c r="B173" s="7"/>
      <c r="C173" s="7"/>
    </row>
    <row r="174" spans="1:32" ht="22.4" customHeight="1" x14ac:dyDescent="0.35">
      <c r="A174" s="7"/>
      <c r="B174" s="7"/>
      <c r="C174" s="7"/>
    </row>
    <row r="175" spans="1:32" ht="22.4" customHeight="1" x14ac:dyDescent="0.35">
      <c r="A175" s="7"/>
      <c r="B175" s="7"/>
      <c r="C175" s="7"/>
    </row>
    <row r="176" spans="1:32" ht="22.4" customHeight="1" x14ac:dyDescent="0.35">
      <c r="A176" s="7"/>
      <c r="B176" s="7"/>
      <c r="C176" s="7"/>
    </row>
    <row r="177" spans="1:3" ht="22.4" customHeight="1" x14ac:dyDescent="0.35">
      <c r="A177" s="7"/>
      <c r="B177" s="7"/>
      <c r="C177" s="7"/>
    </row>
    <row r="178" spans="1:3" ht="22.4" customHeight="1" x14ac:dyDescent="0.35">
      <c r="A178" s="7"/>
      <c r="B178" s="7"/>
      <c r="C178" s="7"/>
    </row>
    <row r="179" spans="1:3" ht="22.4" customHeight="1" x14ac:dyDescent="0.35">
      <c r="A179" s="7"/>
      <c r="B179" s="7"/>
      <c r="C179" s="7"/>
    </row>
    <row r="180" spans="1:3" ht="22.4" customHeight="1" x14ac:dyDescent="0.35">
      <c r="A180" s="7"/>
      <c r="B180" s="7"/>
      <c r="C180" s="7"/>
    </row>
    <row r="181" spans="1:3" ht="22.4" customHeight="1" x14ac:dyDescent="0.35">
      <c r="A181" s="7"/>
      <c r="B181" s="7"/>
      <c r="C181" s="7"/>
    </row>
    <row r="182" spans="1:3" ht="22.4" customHeight="1" x14ac:dyDescent="0.35">
      <c r="A182" s="7"/>
      <c r="B182" s="7"/>
      <c r="C182" s="7"/>
    </row>
    <row r="183" spans="1:3" ht="22.4" customHeight="1" x14ac:dyDescent="0.35">
      <c r="A183" s="7"/>
      <c r="B183" s="7"/>
      <c r="C183" s="7"/>
    </row>
    <row r="184" spans="1:3" ht="22.4" customHeight="1" x14ac:dyDescent="0.35">
      <c r="A184" s="7"/>
      <c r="B184" s="7"/>
      <c r="C184" s="7"/>
    </row>
    <row r="185" spans="1:3" ht="22.4" customHeight="1" x14ac:dyDescent="0.35">
      <c r="A185" s="7"/>
      <c r="B185" s="7"/>
      <c r="C185" s="7"/>
    </row>
    <row r="186" spans="1:3" ht="22.4" customHeight="1" x14ac:dyDescent="0.35">
      <c r="A186" s="7"/>
      <c r="B186" s="7"/>
      <c r="C186" s="7"/>
    </row>
    <row r="187" spans="1:3" ht="22.4" customHeight="1" x14ac:dyDescent="0.35">
      <c r="A187" s="7"/>
      <c r="B187" s="7"/>
      <c r="C187" s="7"/>
    </row>
    <row r="188" spans="1:3" ht="22.4" customHeight="1" x14ac:dyDescent="0.35">
      <c r="A188" s="7"/>
      <c r="B188" s="7"/>
      <c r="C188" s="7"/>
    </row>
    <row r="189" spans="1:3" ht="22.4" customHeight="1" x14ac:dyDescent="0.35">
      <c r="A189" s="7"/>
      <c r="B189" s="7"/>
      <c r="C189" s="7"/>
    </row>
    <row r="190" spans="1:3" ht="22.4" customHeight="1" x14ac:dyDescent="0.35">
      <c r="A190" s="7"/>
      <c r="B190" s="7"/>
      <c r="C190" s="7"/>
    </row>
    <row r="191" spans="1:3" ht="22.4" customHeight="1" x14ac:dyDescent="0.35">
      <c r="A191" s="7"/>
      <c r="B191" s="7"/>
      <c r="C191" s="7"/>
    </row>
    <row r="192" spans="1:3" ht="22.4" customHeight="1" x14ac:dyDescent="0.35">
      <c r="A192" s="7"/>
      <c r="B192" s="7"/>
      <c r="C192" s="7"/>
    </row>
    <row r="193" spans="1:3" ht="22.4" customHeight="1" x14ac:dyDescent="0.35">
      <c r="A193" s="7"/>
      <c r="B193" s="7"/>
      <c r="C193" s="7"/>
    </row>
    <row r="194" spans="1:3" ht="22.4" customHeight="1" x14ac:dyDescent="0.35">
      <c r="A194" s="7"/>
      <c r="B194" s="7"/>
      <c r="C194" s="7"/>
    </row>
    <row r="195" spans="1:3" ht="22.4" customHeight="1" x14ac:dyDescent="0.35">
      <c r="A195" s="7"/>
      <c r="B195" s="7"/>
      <c r="C195" s="7"/>
    </row>
    <row r="196" spans="1:3" ht="22.4" customHeight="1" x14ac:dyDescent="0.35">
      <c r="A196" s="7"/>
      <c r="B196" s="7"/>
      <c r="C196" s="7"/>
    </row>
    <row r="197" spans="1:3" ht="22.4" customHeight="1" x14ac:dyDescent="0.35">
      <c r="A197" s="7"/>
      <c r="B197" s="7"/>
      <c r="C197" s="7"/>
    </row>
    <row r="198" spans="1:3" ht="22.4" customHeight="1" x14ac:dyDescent="0.35">
      <c r="A198" s="7"/>
      <c r="B198" s="7"/>
      <c r="C198" s="7"/>
    </row>
    <row r="199" spans="1:3" ht="22.4" customHeight="1" x14ac:dyDescent="0.35">
      <c r="A199" s="7"/>
      <c r="B199" s="7"/>
      <c r="C199" s="7"/>
    </row>
    <row r="200" spans="1:3" ht="22.4" customHeight="1" x14ac:dyDescent="0.35">
      <c r="A200" s="7"/>
      <c r="B200" s="7"/>
      <c r="C200" s="7"/>
    </row>
    <row r="201" spans="1:3" ht="22.4" customHeight="1" x14ac:dyDescent="0.35"/>
    <row r="202" spans="1:3" ht="22.4" customHeight="1" x14ac:dyDescent="0.35"/>
    <row r="203" spans="1:3" ht="22.4" customHeight="1" x14ac:dyDescent="0.35"/>
    <row r="204" spans="1:3" ht="22.4" customHeight="1" x14ac:dyDescent="0.35"/>
    <row r="205" spans="1:3" ht="22.4" customHeight="1" x14ac:dyDescent="0.35"/>
    <row r="206" spans="1:3" ht="22.4" customHeight="1" x14ac:dyDescent="0.35"/>
    <row r="207" spans="1:3" ht="22.4" customHeight="1" x14ac:dyDescent="0.35"/>
    <row r="208" spans="1:3" ht="22.4" customHeight="1" x14ac:dyDescent="0.35"/>
    <row r="209" ht="22.4" customHeight="1" x14ac:dyDescent="0.35"/>
    <row r="210" ht="22.4" customHeight="1" x14ac:dyDescent="0.35"/>
    <row r="211" ht="22.4" customHeight="1" x14ac:dyDescent="0.35"/>
    <row r="212" ht="22.4" customHeight="1" x14ac:dyDescent="0.35"/>
  </sheetData>
  <mergeCells count="6">
    <mergeCell ref="X1:Y1"/>
    <mergeCell ref="D1:E1"/>
    <mergeCell ref="H1:I1"/>
    <mergeCell ref="L1:M1"/>
    <mergeCell ref="P1:Q1"/>
    <mergeCell ref="T1:U1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Header>&amp;LBooking 2025&amp;CSide &amp;P af &amp;N</oddHeader>
  </headerFooter>
  <rowBreaks count="11" manualBreakCount="11">
    <brk id="15" max="31" man="1"/>
    <brk id="29" max="31" man="1"/>
    <brk id="43" max="16383" man="1"/>
    <brk id="57" max="31" man="1"/>
    <brk id="71" max="31" man="1"/>
    <brk id="85" max="16383" man="1"/>
    <brk id="99" max="31" man="1"/>
    <brk id="113" max="31" man="1"/>
    <brk id="127" max="16383" man="1"/>
    <brk id="141" max="31" man="1"/>
    <brk id="155" max="3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1"/>
  <sheetViews>
    <sheetView zoomScaleNormal="100" workbookViewId="0">
      <pane ySplit="1" topLeftCell="A2" activePane="bottomLeft" state="frozen"/>
      <selection pane="bottomLeft" activeCell="U171" sqref="U171"/>
    </sheetView>
  </sheetViews>
  <sheetFormatPr defaultRowHeight="14.5" x14ac:dyDescent="0.35"/>
  <cols>
    <col min="2" max="2" width="8.54296875" style="20" customWidth="1"/>
    <col min="3" max="3" width="2.54296875" bestFit="1" customWidth="1"/>
    <col min="4" max="4" width="8.453125" style="2" bestFit="1" customWidth="1"/>
    <col min="5" max="5" width="5.54296875" style="3" customWidth="1"/>
    <col min="6" max="7" width="5.54296875" style="2" customWidth="1"/>
    <col min="8" max="8" width="5.54296875" style="3" customWidth="1"/>
    <col min="9" max="10" width="5.54296875" style="2" customWidth="1"/>
    <col min="11" max="11" width="5.54296875" style="3" customWidth="1"/>
    <col min="12" max="13" width="5.54296875" style="2" customWidth="1"/>
    <col min="14" max="14" width="5.54296875" style="3" customWidth="1"/>
    <col min="15" max="16" width="5.54296875" style="2" customWidth="1"/>
    <col min="17" max="17" width="5.54296875" style="3" customWidth="1"/>
    <col min="18" max="19" width="5.54296875" style="2" customWidth="1"/>
    <col min="20" max="20" width="4.54296875" customWidth="1"/>
  </cols>
  <sheetData>
    <row r="1" spans="1:19" s="45" customFormat="1" ht="19.399999999999999" customHeight="1" thickBot="1" x14ac:dyDescent="0.5">
      <c r="A1" s="45" t="s">
        <v>272</v>
      </c>
      <c r="B1" s="46" t="s">
        <v>245</v>
      </c>
      <c r="C1" s="63" t="s">
        <v>273</v>
      </c>
      <c r="D1" s="64">
        <f ca="1">TODAY()</f>
        <v>45881</v>
      </c>
      <c r="E1" s="47" t="s">
        <v>266</v>
      </c>
      <c r="F1" s="48" t="s">
        <v>274</v>
      </c>
      <c r="G1" s="48" t="s">
        <v>8</v>
      </c>
      <c r="H1" s="47" t="s">
        <v>275</v>
      </c>
      <c r="I1" s="48" t="s">
        <v>274</v>
      </c>
      <c r="J1" s="48" t="s">
        <v>8</v>
      </c>
      <c r="K1" s="47" t="s">
        <v>276</v>
      </c>
      <c r="L1" s="48" t="s">
        <v>274</v>
      </c>
      <c r="M1" s="48" t="s">
        <v>8</v>
      </c>
      <c r="N1" s="47" t="s">
        <v>277</v>
      </c>
      <c r="O1" s="48" t="s">
        <v>274</v>
      </c>
      <c r="P1" s="48" t="s">
        <v>8</v>
      </c>
      <c r="Q1" s="47" t="s">
        <v>278</v>
      </c>
      <c r="R1" s="48" t="s">
        <v>274</v>
      </c>
      <c r="S1" s="48" t="s">
        <v>8</v>
      </c>
    </row>
    <row r="2" spans="1:19" ht="15" customHeight="1" thickBot="1" x14ac:dyDescent="0.4">
      <c r="A2" s="37" t="str">
        <f>booking!B2</f>
        <v>mandag</v>
      </c>
      <c r="B2" s="38">
        <f>booking!C2</f>
        <v>45775</v>
      </c>
      <c r="C2" s="37"/>
      <c r="D2" s="39" t="str">
        <f>IF(booking!AE2&gt;0,"Y","-")</f>
        <v>-</v>
      </c>
      <c r="E2" s="44" t="str">
        <f>IF(AND(booking!D2&lt;&gt;booking!E2,booking!D2&gt;0),"udc","-")</f>
        <v>-</v>
      </c>
      <c r="F2" s="40" t="str">
        <f>IFERROR(IF(AND(booking!AD2&gt;0,booking!D2&lt;&gt;booking!E2),VLOOKUP(booking!E2,Database!$A$1:'Database'!$L$175,6,FALSE),"-"),"-")</f>
        <v>-</v>
      </c>
      <c r="G2" s="40" t="str">
        <f>IFERROR(IF(AND(booking!AD2&gt;0,booking!D2&lt;&gt;booking!E2),VLOOKUP(booking!E2,Database!$A$1:'Database'!$L$175,9,FALSE),"-"),"-")</f>
        <v>-</v>
      </c>
      <c r="H2" s="44" t="str">
        <f>IF(AND(booking!H2&lt;&gt;booking!I2,booking!H2&gt;0),"udc","-")</f>
        <v>-</v>
      </c>
      <c r="I2" s="40" t="str">
        <f>IFERROR(IF(AND(booking!AD2&gt;0,booking!H2&lt;&gt;booking!I2),VLOOKUP(booking!I2,Database!$A$1:'Database'!$L$175,6,FALSE),"-"),"-")</f>
        <v>-</v>
      </c>
      <c r="J2" s="40" t="str">
        <f>IFERROR(IF(AND(booking!AD2&gt;0,booking!H2&lt;&gt;booking!I2),VLOOKUP(booking!I2,Database!$A$1:'Database'!$L$175,9,FALSE),"-"),"-")</f>
        <v>-</v>
      </c>
      <c r="K2" s="44" t="str">
        <f>IF(AND(booking!L2&lt;&gt;booking!M2,booking!L2&gt;0),"udc","-")</f>
        <v>-</v>
      </c>
      <c r="L2" s="40" t="str">
        <f>IFERROR(IF(AND(booking!AD2&gt;0,booking!L2&lt;&gt;booking!M2),VLOOKUP(booking!M2,Database!$A$1:'Database'!$L$175,6,FALSE),"-"),"-")</f>
        <v>-</v>
      </c>
      <c r="M2" s="40" t="str">
        <f>IFERROR(IF(AND(booking!AD2&gt;0,booking!L2&lt;&gt;booking!M2),VLOOKUP(booking!M2,Database!A1:'Database'!L175,9,FALSE),"-"),"-")</f>
        <v>-</v>
      </c>
      <c r="N2" s="44" t="str">
        <f>IF(AND(booking!P2&lt;&gt;booking!Q2,booking!P2&gt;0),"udc","-")</f>
        <v>-</v>
      </c>
      <c r="O2" s="40" t="str">
        <f>IFERROR(IF(AND(booking!AD2&gt;0,booking!P2&lt;&gt;booking!Q2),VLOOKUP(booking!Q2,Database!$A$1:'Database'!$L$175,6,FALSE),"-"),"-")</f>
        <v>-</v>
      </c>
      <c r="P2" s="40" t="str">
        <f>IFERROR(IF(AND(booking!AD2&gt;0,booking!P2&lt;&gt;booking!Q2),VLOOKUP(booking!Q2,Database!$A$1:'Database'!$L$175,9,FALSE),"-"),"-")</f>
        <v>-</v>
      </c>
      <c r="Q2" s="44" t="str">
        <f>IF(AND(booking!T2&lt;&gt;booking!U2,booking!T2&gt;0),"udc","-")</f>
        <v>-</v>
      </c>
      <c r="R2" s="40" t="str">
        <f>IFERROR(IF(AND(booking!AD2&gt;0,booking!T2&lt;&gt;booking!U2),VLOOKUP(booking!U2,Database!$A$1:'Database'!$L$175,6,FALSE),"-"),"-")</f>
        <v>-</v>
      </c>
      <c r="S2" s="40" t="str">
        <f>IFERROR(IF(AND(booking!AD2&gt;0,booking!T2&lt;&gt;booking!U2),VLOOKUP(booking!U2,Database!$A$1:'Database'!$L$175,9,FALSE),"-"),"-")</f>
        <v>-</v>
      </c>
    </row>
    <row r="3" spans="1:19" ht="15" customHeight="1" thickBot="1" x14ac:dyDescent="0.4">
      <c r="A3" s="41" t="str">
        <f>booking!B3</f>
        <v>tirsdag</v>
      </c>
      <c r="B3" s="42">
        <f>booking!C3</f>
        <v>45776</v>
      </c>
      <c r="C3" s="41"/>
      <c r="D3" s="43" t="str">
        <f>IF(booking!AE3&gt;0,"Y","-")</f>
        <v>-</v>
      </c>
      <c r="E3" s="44" t="str">
        <f>IF(AND(booking!D3&lt;&gt;booking!E3,booking!D3&gt;0),"udc","-")</f>
        <v>-</v>
      </c>
      <c r="F3" s="40" t="str">
        <f>IFERROR(IF(AND(booking!AD3&gt;0,booking!D3&lt;&gt;booking!E3),VLOOKUP(booking!E3,Database!$A$1:'Database'!$L$175,6,FALSE),"-"),"-")</f>
        <v>-</v>
      </c>
      <c r="G3" s="40" t="str">
        <f>IFERROR(IF(AND(booking!AD3&gt;0,booking!D3&lt;&gt;booking!E3),VLOOKUP(booking!E3,Database!$A$1:'Database'!$L$175,9,FALSE),"-"),"-")</f>
        <v>-</v>
      </c>
      <c r="H3" s="44" t="str">
        <f>IF(AND(booking!H3&lt;&gt;booking!I3,booking!H3&gt;0),"udc","-")</f>
        <v>-</v>
      </c>
      <c r="I3" s="40" t="str">
        <f>IFERROR(IF(AND(booking!AD3&gt;0,booking!H3&lt;&gt;booking!I3),VLOOKUP(booking!I3,Database!$A$1:'Database'!$L$175,6,FALSE),"-"),"-")</f>
        <v>-</v>
      </c>
      <c r="J3" s="40" t="str">
        <f>IFERROR(IF(AND(booking!AD3&gt;0,booking!H3&lt;&gt;booking!I3),VLOOKUP(booking!I3,Database!$A$1:'Database'!$L$175,9,FALSE),"-"),"-")</f>
        <v>-</v>
      </c>
      <c r="K3" s="44" t="str">
        <f>IF(AND(booking!L3&lt;&gt;booking!M3,booking!L3&gt;0),"udc","-")</f>
        <v>-</v>
      </c>
      <c r="L3" s="40" t="str">
        <f>IFERROR(IF(AND(booking!AD3&gt;0,booking!L3&lt;&gt;booking!M3),VLOOKUP(booking!M3,Database!$A$1:'Database'!$L$175,6,FALSE),"-"),"-")</f>
        <v>-</v>
      </c>
      <c r="M3" s="40" t="str">
        <f>IFERROR(IF(AND(booking!AD3&gt;0,booking!L3&lt;&gt;booking!M3),VLOOKUP(booking!M3,Database!A2:'Database'!L176,9,FALSE),"-"),"-")</f>
        <v>-</v>
      </c>
      <c r="N3" s="44" t="str">
        <f>IF(AND(booking!P3&lt;&gt;booking!Q3,booking!P3&gt;0),"udc","-")</f>
        <v>-</v>
      </c>
      <c r="O3" s="40" t="str">
        <f>IFERROR(IF(AND(booking!AD3&gt;0,booking!P3&lt;&gt;booking!Q3),VLOOKUP(booking!Q3,Database!$A$1:'Database'!$L$175,6,FALSE),"-"),"-")</f>
        <v>-</v>
      </c>
      <c r="P3" s="40" t="str">
        <f>IFERROR(IF(AND(booking!AD3&gt;0,booking!P3&lt;&gt;booking!Q3),VLOOKUP(booking!Q3,Database!$A$1:'Database'!$L$175,9,FALSE),"-"),"-")</f>
        <v>-</v>
      </c>
      <c r="Q3" s="44" t="str">
        <f>IF(AND(booking!T3&lt;&gt;booking!U3,booking!T3&gt;0),"udc","-")</f>
        <v>-</v>
      </c>
      <c r="R3" s="40" t="str">
        <f>IFERROR(IF(AND(booking!AD3&gt;0,booking!T3&lt;&gt;booking!U3),VLOOKUP(booking!U3,Database!$A$1:'Database'!$L$175,6,FALSE),"-"),"-")</f>
        <v>-</v>
      </c>
      <c r="S3" s="40" t="str">
        <f>IFERROR(IF(AND(booking!AD3&gt;0,booking!T3&lt;&gt;booking!U3),VLOOKUP(booking!U3,Database!$A$1:'Database'!$L$175,9,FALSE),"-"),"-")</f>
        <v>-</v>
      </c>
    </row>
    <row r="4" spans="1:19" ht="15" customHeight="1" thickBot="1" x14ac:dyDescent="0.4">
      <c r="A4" t="str">
        <f>booking!B4</f>
        <v>onsdag</v>
      </c>
      <c r="B4" s="20">
        <f>booking!C4</f>
        <v>45777</v>
      </c>
      <c r="D4" s="2" t="str">
        <f>IF(booking!AE4&gt;0,"Y","-")</f>
        <v>-</v>
      </c>
      <c r="E4" s="44" t="str">
        <f>IF(AND(booking!D4&lt;&gt;booking!E4,booking!D4&gt;0),"udc","-")</f>
        <v>-</v>
      </c>
      <c r="F4" s="40" t="str">
        <f>IFERROR(IF(AND(booking!AD4&gt;0,booking!D4&lt;&gt;booking!E4),VLOOKUP(booking!E4,Database!$A$1:'Database'!$L$175,6,FALSE),"-"),"-")</f>
        <v>-</v>
      </c>
      <c r="G4" s="40" t="str">
        <f>IFERROR(IF(AND(booking!AD4&gt;0,booking!D4&lt;&gt;booking!E4),VLOOKUP(booking!E4,Database!$A$1:'Database'!$L$175,9,FALSE),"-"),"-")</f>
        <v>-</v>
      </c>
      <c r="H4" s="44" t="str">
        <f>IF(AND(booking!H4&lt;&gt;booking!I4,booking!H4&gt;0),"udc","-")</f>
        <v>-</v>
      </c>
      <c r="I4" s="40" t="str">
        <f>IFERROR(IF(AND(booking!AD4&gt;0,booking!H4&lt;&gt;booking!I4),VLOOKUP(booking!I4,Database!$A$1:'Database'!$L$175,6,FALSE),"-"),"-")</f>
        <v>-</v>
      </c>
      <c r="J4" s="40" t="str">
        <f>IFERROR(IF(AND(booking!AD4&gt;0,booking!H4&lt;&gt;booking!I4),VLOOKUP(booking!I4,Database!$A$1:'Database'!$L$175,9,FALSE),"-"),"-")</f>
        <v>-</v>
      </c>
      <c r="K4" s="44" t="str">
        <f>IF(AND(booking!L4&lt;&gt;booking!M4,booking!L4&gt;0),"udc","-")</f>
        <v>-</v>
      </c>
      <c r="L4" s="40" t="str">
        <f>IFERROR(IF(AND(booking!AD4&gt;0,booking!L4&lt;&gt;booking!M4),VLOOKUP(booking!M4,Database!$A$1:'Database'!$L$175,6,FALSE),"-"),"-")</f>
        <v>-</v>
      </c>
      <c r="M4" s="40" t="str">
        <f>IFERROR(IF(AND(booking!AD4&gt;0,booking!L4&lt;&gt;booking!M4),VLOOKUP(booking!M4,Database!A3:'Database'!L177,9,FALSE),"-"),"-")</f>
        <v>-</v>
      </c>
      <c r="N4" s="44" t="str">
        <f>IF(AND(booking!P4&lt;&gt;booking!Q4,booking!P4&gt;0),"udc","-")</f>
        <v>-</v>
      </c>
      <c r="O4" s="40" t="str">
        <f>IFERROR(IF(AND(booking!AD4&gt;0,booking!P4&lt;&gt;booking!Q4),VLOOKUP(booking!Q4,Database!$A$1:'Database'!$L$175,6,FALSE),"-"),"-")</f>
        <v>-</v>
      </c>
      <c r="P4" s="40" t="str">
        <f>IFERROR(IF(AND(booking!AD4&gt;0,booking!P4&lt;&gt;booking!Q4),VLOOKUP(booking!Q4,Database!$A$1:'Database'!$L$175,9,FALSE),"-"),"-")</f>
        <v>-</v>
      </c>
      <c r="Q4" s="44" t="str">
        <f>IF(AND(booking!T4&lt;&gt;booking!U4,booking!T4&gt;0),"udc","-")</f>
        <v>-</v>
      </c>
      <c r="R4" s="40" t="str">
        <f>IFERROR(IF(AND(booking!AD4&gt;0,booking!T4&lt;&gt;booking!U4),VLOOKUP(booking!U4,Database!$A$1:'Database'!$L$175,6,FALSE),"-"),"-")</f>
        <v>-</v>
      </c>
      <c r="S4" s="40" t="str">
        <f>IFERROR(IF(AND(booking!AD4&gt;0,booking!T4&lt;&gt;booking!U4),VLOOKUP(booking!U4,Database!$A$1:'Database'!$L$175,9,FALSE),"-"),"-")</f>
        <v>-</v>
      </c>
    </row>
    <row r="5" spans="1:19" ht="15" customHeight="1" thickBot="1" x14ac:dyDescent="0.4">
      <c r="A5" t="str">
        <f>booking!B5</f>
        <v>torsdag</v>
      </c>
      <c r="B5" s="20">
        <f>booking!C5</f>
        <v>45778</v>
      </c>
      <c r="D5" s="2" t="str">
        <f>IF(booking!AE5&gt;0,"Y","-")</f>
        <v>-</v>
      </c>
      <c r="E5" s="44" t="str">
        <f>IF(AND(booking!D5&lt;&gt;booking!E5,booking!D5&gt;0),"udc","-")</f>
        <v>-</v>
      </c>
      <c r="F5" s="40" t="str">
        <f>IFERROR(IF(AND(booking!AD5&gt;0,booking!D5&lt;&gt;booking!E5),VLOOKUP(booking!E5,Database!$A$1:'Database'!$L$175,6,FALSE),"-"),"-")</f>
        <v>DK</v>
      </c>
      <c r="G5" s="40" t="str">
        <f>IFERROR(IF(AND(booking!AD5&gt;0,booking!D5&lt;&gt;booking!E5),VLOOKUP(booking!E5,Database!$A$1:'Database'!$L$175,9,FALSE),"-"),"-")</f>
        <v>sing</v>
      </c>
      <c r="H5" s="44" t="str">
        <f>IF(AND(booking!H5&lt;&gt;booking!I5,booking!H5&gt;0),"udc","-")</f>
        <v>-</v>
      </c>
      <c r="I5" s="40" t="str">
        <f>IFERROR(IF(AND(booking!AD5&gt;0,booking!H5&lt;&gt;booking!I5),VLOOKUP(booking!I5,Database!$A$1:'Database'!$L$175,6,FALSE),"-"),"-")</f>
        <v>DK</v>
      </c>
      <c r="J5" s="40" t="str">
        <f>IFERROR(IF(AND(booking!AD5&gt;0,booking!H5&lt;&gt;booking!I5),VLOOKUP(booking!I5,Database!$A$1:'Database'!$L$175,9,FALSE),"-"),"-")</f>
        <v>sing</v>
      </c>
      <c r="K5" s="44" t="str">
        <f>IF(AND(booking!L5&lt;&gt;booking!M5,booking!L5&gt;0),"udc","-")</f>
        <v>-</v>
      </c>
      <c r="L5" s="40" t="str">
        <f>IFERROR(IF(AND(booking!AD5&gt;0,booking!L5&lt;&gt;booking!M5),VLOOKUP(booking!M5,Database!$A$1:'Database'!$L$175,6,FALSE),"-"),"-")</f>
        <v>-</v>
      </c>
      <c r="M5" s="40" t="str">
        <f>IFERROR(IF(AND(booking!AD5&gt;0,booking!L5&lt;&gt;booking!M5),VLOOKUP(booking!M5,Database!A4:'Database'!L178,9,FALSE),"-"),"-")</f>
        <v>-</v>
      </c>
      <c r="N5" s="44" t="str">
        <f>IF(AND(booking!P5&lt;&gt;booking!Q5,booking!P5&gt;0),"udc","-")</f>
        <v>-</v>
      </c>
      <c r="O5" s="40" t="str">
        <f>IFERROR(IF(AND(booking!AD5&gt;0,booking!P5&lt;&gt;booking!Q5),VLOOKUP(booking!Q5,Database!$A$1:'Database'!$L$175,6,FALSE),"-"),"-")</f>
        <v>-</v>
      </c>
      <c r="P5" s="40" t="str">
        <f>IFERROR(IF(AND(booking!AD5&gt;0,booking!P5&lt;&gt;booking!Q5),VLOOKUP(booking!Q5,Database!$A$1:'Database'!$L$175,9,FALSE),"-"),"-")</f>
        <v>-</v>
      </c>
      <c r="Q5" s="44" t="str">
        <f>IF(AND(booking!T5&lt;&gt;booking!U5,booking!T5&gt;0),"udc","-")</f>
        <v>-</v>
      </c>
      <c r="R5" s="40" t="str">
        <f>IFERROR(IF(AND(booking!AD5&gt;0,booking!T5&lt;&gt;booking!U5),VLOOKUP(booking!U5,Database!$A$1:'Database'!$L$175,6,FALSE),"-"),"-")</f>
        <v>F</v>
      </c>
      <c r="S5" s="40" t="str">
        <f>IFERROR(IF(AND(booking!AD5&gt;0,booking!T5&lt;&gt;booking!U5),VLOOKUP(booking!U5,Database!$A$1:'Database'!$L$175,9,FALSE),"-"),"-")</f>
        <v>DB</v>
      </c>
    </row>
    <row r="6" spans="1:19" ht="15" customHeight="1" thickBot="1" x14ac:dyDescent="0.4">
      <c r="A6" t="str">
        <f>booking!B6</f>
        <v>fredag</v>
      </c>
      <c r="B6" s="20">
        <f>booking!C6</f>
        <v>45779</v>
      </c>
      <c r="D6" s="2" t="str">
        <f>IF(booking!AE6&gt;0,"Y","-")</f>
        <v>-</v>
      </c>
      <c r="E6" s="44" t="str">
        <f>IF(AND(booking!D6&lt;&gt;booking!E6,booking!D6&gt;0),"udc","-")</f>
        <v>-</v>
      </c>
      <c r="F6" s="40" t="str">
        <f>IFERROR(IF(AND(booking!AD6&gt;0,booking!D6&lt;&gt;booking!E6),VLOOKUP(booking!E6,Database!$A$1:'Database'!$L$175,6,FALSE),"-"),"-")</f>
        <v>-</v>
      </c>
      <c r="G6" s="40" t="str">
        <f>IFERROR(IF(AND(booking!AD6&gt;0,booking!D6&lt;&gt;booking!E6),VLOOKUP(booking!E6,Database!$A$1:'Database'!$L$175,9,FALSE),"-"),"-")</f>
        <v>-</v>
      </c>
      <c r="H6" s="44" t="str">
        <f>IF(AND(booking!H6&lt;&gt;booking!I6,booking!H6&gt;0),"udc","-")</f>
        <v>-</v>
      </c>
      <c r="I6" s="40" t="str">
        <f>IFERROR(IF(AND(booking!AD6&gt;0,booking!H6&lt;&gt;booking!I6),VLOOKUP(booking!I6,Database!$A$1:'Database'!$L$175,6,FALSE),"-"),"-")</f>
        <v>-</v>
      </c>
      <c r="J6" s="40" t="str">
        <f>IFERROR(IF(AND(booking!AD6&gt;0,booking!H6&lt;&gt;booking!I6),VLOOKUP(booking!I6,Database!$A$1:'Database'!$L$175,9,FALSE),"-"),"-")</f>
        <v>-</v>
      </c>
      <c r="K6" s="44" t="str">
        <f>IF(AND(booking!L6&lt;&gt;booking!M6,booking!L6&gt;0),"udc","-")</f>
        <v>-</v>
      </c>
      <c r="L6" s="40" t="str">
        <f>IFERROR(IF(AND(booking!AD6&gt;0,booking!L6&lt;&gt;booking!M6),VLOOKUP(booking!M6,Database!$A$1:'Database'!$L$175,6,FALSE),"-"),"-")</f>
        <v>-</v>
      </c>
      <c r="M6" s="40" t="str">
        <f>IFERROR(IF(AND(booking!AD6&gt;0,booking!L6&lt;&gt;booking!M6),VLOOKUP(booking!M6,Database!A5:'Database'!L179,9,FALSE),"-"),"-")</f>
        <v>-</v>
      </c>
      <c r="N6" s="44" t="str">
        <f>IF(AND(booking!P6&lt;&gt;booking!Q6,booking!P6&gt;0),"udc","-")</f>
        <v>-</v>
      </c>
      <c r="O6" s="40" t="str">
        <f>IFERROR(IF(AND(booking!AD6&gt;0,booking!P6&lt;&gt;booking!Q6),VLOOKUP(booking!Q6,Database!$A$1:'Database'!$L$175,6,FALSE),"-"),"-")</f>
        <v>ru</v>
      </c>
      <c r="P6" s="40" t="str">
        <f>IFERROR(IF(AND(booking!AD6&gt;0,booking!P6&lt;&gt;booking!Q6),VLOOKUP(booking!Q6,Database!$A$1:'Database'!$L$175,9,FALSE),"-"),"-")</f>
        <v>sing</v>
      </c>
      <c r="Q6" s="44" t="str">
        <f>IF(AND(booking!T6&lt;&gt;booking!U6,booking!T6&gt;0),"udc","-")</f>
        <v>-</v>
      </c>
      <c r="R6" s="40" t="str">
        <f>IFERROR(IF(AND(booking!AD6&gt;0,booking!T6&lt;&gt;booking!U6),VLOOKUP(booking!U6,Database!$A$1:'Database'!$L$175,6,FALSE),"-"),"-")</f>
        <v>-</v>
      </c>
      <c r="S6" s="40" t="str">
        <f>IFERROR(IF(AND(booking!AD6&gt;0,booking!T6&lt;&gt;booking!U6),VLOOKUP(booking!U6,Database!$A$1:'Database'!$L$175,9,FALSE),"-"),"-")</f>
        <v>-</v>
      </c>
    </row>
    <row r="7" spans="1:19" ht="15" customHeight="1" thickBot="1" x14ac:dyDescent="0.4">
      <c r="A7" t="str">
        <f>booking!B7</f>
        <v>lørdag</v>
      </c>
      <c r="B7" s="20">
        <f>booking!C7</f>
        <v>45780</v>
      </c>
      <c r="D7" s="2" t="str">
        <f>IF(booking!AE7&gt;0,"Y","-")</f>
        <v>-</v>
      </c>
      <c r="E7" s="44" t="str">
        <f>IF(AND(booking!D7&lt;&gt;booking!E7,booking!D7&gt;0),"udc","-")</f>
        <v>-</v>
      </c>
      <c r="F7" s="40" t="str">
        <f>IFERROR(IF(AND(booking!AD7&gt;0,booking!D7&lt;&gt;booking!E7),VLOOKUP(booking!E7,Database!$A$1:'Database'!$L$175,6,FALSE),"-"),"-")</f>
        <v>-</v>
      </c>
      <c r="G7" s="40" t="str">
        <f>IFERROR(IF(AND(booking!AD7&gt;0,booking!D7&lt;&gt;booking!E7),VLOOKUP(booking!E7,Database!$A$1:'Database'!$L$175,9,FALSE),"-"),"-")</f>
        <v>-</v>
      </c>
      <c r="H7" s="44" t="str">
        <f>IF(AND(booking!H7&lt;&gt;booking!I7,booking!H7&gt;0),"udc","-")</f>
        <v>-</v>
      </c>
      <c r="I7" s="40" t="str">
        <f>IFERROR(IF(AND(booking!AD7&gt;0,booking!H7&lt;&gt;booking!I7),VLOOKUP(booking!I7,Database!$A$1:'Database'!$L$175,6,FALSE),"-"),"-")</f>
        <v>-</v>
      </c>
      <c r="J7" s="40" t="str">
        <f>IFERROR(IF(AND(booking!AD7&gt;0,booking!H7&lt;&gt;booking!I7),VLOOKUP(booking!I7,Database!$A$1:'Database'!$L$175,9,FALSE),"-"),"-")</f>
        <v>-</v>
      </c>
      <c r="K7" s="44" t="str">
        <f>IF(AND(booking!L7&lt;&gt;booking!M7,booking!L7&gt;0),"udc","-")</f>
        <v>-</v>
      </c>
      <c r="L7" s="40" t="str">
        <f>IFERROR(IF(AND(booking!AD7&gt;0,booking!L7&lt;&gt;booking!M7),VLOOKUP(booking!M7,Database!$A$1:'Database'!$L$175,6,FALSE),"-"),"-")</f>
        <v>DK</v>
      </c>
      <c r="M7" s="40" t="str">
        <f>IFERROR(IF(AND(booking!AD7&gt;0,booking!L7&lt;&gt;booking!M7),VLOOKUP(booking!M7,Database!A6:'Database'!L180,9,FALSE),"-"),"-")</f>
        <v>sing</v>
      </c>
      <c r="N7" s="44" t="str">
        <f>IF(AND(booking!P7&lt;&gt;booking!Q7,booking!P7&gt;0),"udc","-")</f>
        <v>-</v>
      </c>
      <c r="O7" s="40" t="str">
        <f>IFERROR(IF(AND(booking!AD7&gt;0,booking!P7&lt;&gt;booking!Q7),VLOOKUP(booking!Q7,Database!$A$1:'Database'!$L$175,6,FALSE),"-"),"-")</f>
        <v>-</v>
      </c>
      <c r="P7" s="40" t="str">
        <f>IFERROR(IF(AND(booking!AD7&gt;0,booking!P7&lt;&gt;booking!Q7),VLOOKUP(booking!Q7,Database!$A$1:'Database'!$L$175,9,FALSE),"-"),"-")</f>
        <v>-</v>
      </c>
      <c r="Q7" s="44" t="str">
        <f>IF(AND(booking!T7&lt;&gt;booking!U7,booking!T7&gt;0),"udc","-")</f>
        <v>-</v>
      </c>
      <c r="R7" s="40" t="str">
        <f>IFERROR(IF(AND(booking!AD7&gt;0,booking!T7&lt;&gt;booking!U7),VLOOKUP(booking!U7,Database!$A$1:'Database'!$L$175,6,FALSE),"-"),"-")</f>
        <v>-</v>
      </c>
      <c r="S7" s="40" t="str">
        <f>IFERROR(IF(AND(booking!AD7&gt;0,booking!T7&lt;&gt;booking!U7),VLOOKUP(booking!U7,Database!$A$1:'Database'!$L$175,9,FALSE),"-"),"-")</f>
        <v>-</v>
      </c>
    </row>
    <row r="8" spans="1:19" ht="15" customHeight="1" thickBot="1" x14ac:dyDescent="0.4">
      <c r="A8" s="37" t="str">
        <f>booking!B8</f>
        <v>søndag</v>
      </c>
      <c r="B8" s="38">
        <f>booking!C8</f>
        <v>45781</v>
      </c>
      <c r="C8" s="37"/>
      <c r="D8" s="39" t="str">
        <f>IF(booking!AE8&gt;0,"Y","-")</f>
        <v>Y</v>
      </c>
      <c r="E8" s="44" t="str">
        <f>IF(AND(booking!D8&lt;&gt;booking!E8,booking!D8&gt;0),"udc","-")</f>
        <v>udc</v>
      </c>
      <c r="F8" s="40" t="str">
        <f>IFERROR(IF(AND(booking!AD8&gt;0,booking!D8&lt;&gt;booking!E8),VLOOKUP(booking!E8,Database!$A$1:'Database'!$L$175,6,FALSE),"-"),"-")</f>
        <v>-</v>
      </c>
      <c r="G8" s="40" t="str">
        <f>IFERROR(IF(AND(booking!AD8&gt;0,booking!D8&lt;&gt;booking!E8),VLOOKUP(booking!E8,Database!$A$1:'Database'!$L$175,9,FALSE),"-"),"-")</f>
        <v>-</v>
      </c>
      <c r="H8" s="44" t="str">
        <f>IF(AND(booking!H8&lt;&gt;booking!I8,booking!H8&gt;0),"udc","-")</f>
        <v>udc</v>
      </c>
      <c r="I8" s="40" t="str">
        <f>IFERROR(IF(AND(booking!AD8&gt;0,booking!H8&lt;&gt;booking!I8),VLOOKUP(booking!I8,Database!$A$1:'Database'!$L$175,6,FALSE),"-"),"-")</f>
        <v>-</v>
      </c>
      <c r="J8" s="40" t="str">
        <f>IFERROR(IF(AND(booking!AD8&gt;0,booking!H8&lt;&gt;booking!I8),VLOOKUP(booking!I8,Database!$A$1:'Database'!$L$175,9,FALSE),"-"),"-")</f>
        <v>-</v>
      </c>
      <c r="K8" s="44" t="str">
        <f>IF(AND(booking!L8&lt;&gt;booking!M8,booking!L8&gt;0),"udc","-")</f>
        <v>-</v>
      </c>
      <c r="L8" s="40" t="str">
        <f>IFERROR(IF(AND(booking!AD8&gt;0,booking!L8&lt;&gt;booking!M8),VLOOKUP(booking!M8,Database!$A$1:'Database'!$L$175,6,FALSE),"-"),"-")</f>
        <v>-</v>
      </c>
      <c r="M8" s="40" t="str">
        <f>IFERROR(IF(AND(booking!AD8&gt;0,booking!L8&lt;&gt;booking!M8),VLOOKUP(booking!M8,Database!A7:'Database'!L181,9,FALSE),"-"),"-")</f>
        <v>-</v>
      </c>
      <c r="N8" s="44" t="str">
        <f>IF(AND(booking!P8&lt;&gt;booking!Q8,booking!P8&gt;0),"udc","-")</f>
        <v>udc</v>
      </c>
      <c r="O8" s="40" t="str">
        <f>IFERROR(IF(AND(booking!AD8&gt;0,booking!P8&lt;&gt;booking!Q8),VLOOKUP(booking!Q8,Database!$A$1:'Database'!$L$175,6,FALSE),"-"),"-")</f>
        <v>-</v>
      </c>
      <c r="P8" s="40" t="str">
        <f>IFERROR(IF(AND(booking!AD8&gt;0,booking!P8&lt;&gt;booking!Q8),VLOOKUP(booking!Q8,Database!$A$1:'Database'!$L$175,9,FALSE),"-"),"-")</f>
        <v>-</v>
      </c>
      <c r="Q8" s="44" t="str">
        <f>IF(AND(booking!T8&lt;&gt;booking!U8,booking!T8&gt;0),"udc","-")</f>
        <v>udc</v>
      </c>
      <c r="R8" s="40" t="str">
        <f>IFERROR(IF(AND(booking!AD8&gt;0,booking!T8&lt;&gt;booking!U8),VLOOKUP(booking!U8,Database!$A$1:'Database'!$L$175,6,FALSE),"-"),"-")</f>
        <v>-</v>
      </c>
      <c r="S8" s="40" t="str">
        <f>IFERROR(IF(AND(booking!AD8&gt;0,booking!T8&lt;&gt;booking!U8),VLOOKUP(booking!U8,Database!$A$1:'Database'!$L$175,9,FALSE),"-"),"-")</f>
        <v>-</v>
      </c>
    </row>
    <row r="9" spans="1:19" ht="15" customHeight="1" thickBot="1" x14ac:dyDescent="0.4">
      <c r="A9" t="str">
        <f>booking!B9</f>
        <v>mandag</v>
      </c>
      <c r="B9" s="20">
        <f>booking!C9</f>
        <v>45782</v>
      </c>
      <c r="D9" s="2" t="str">
        <f>IF(booking!AE9&gt;0,"Y","-")</f>
        <v>-</v>
      </c>
      <c r="E9" s="44" t="str">
        <f>IF(AND(booking!D9&lt;&gt;booking!E9,booking!D9&gt;0),"udc","-")</f>
        <v>-</v>
      </c>
      <c r="F9" s="40" t="str">
        <f>IFERROR(IF(AND(booking!AD9&gt;0,booking!D9&lt;&gt;booking!E9),VLOOKUP(booking!E9,Database!$A$1:'Database'!$L$175,6,FALSE),"-"),"-")</f>
        <v>-</v>
      </c>
      <c r="G9" s="40" t="str">
        <f>IFERROR(IF(AND(booking!AD9&gt;0,booking!D9&lt;&gt;booking!E9),VLOOKUP(booking!E9,Database!$A$1:'Database'!$L$175,9,FALSE),"-"),"-")</f>
        <v>-</v>
      </c>
      <c r="H9" s="44" t="str">
        <f>IF(AND(booking!H9&lt;&gt;booking!I9,booking!H9&gt;0),"udc","-")</f>
        <v>-</v>
      </c>
      <c r="I9" s="40" t="str">
        <f>IFERROR(IF(AND(booking!AD9&gt;0,booking!H9&lt;&gt;booking!I9),VLOOKUP(booking!I9,Database!$A$1:'Database'!$L$175,6,FALSE),"-"),"-")</f>
        <v>-</v>
      </c>
      <c r="J9" s="40" t="str">
        <f>IFERROR(IF(AND(booking!AD9&gt;0,booking!H9&lt;&gt;booking!I9),VLOOKUP(booking!I9,Database!$A$1:'Database'!$L$175,9,FALSE),"-"),"-")</f>
        <v>-</v>
      </c>
      <c r="K9" s="44" t="str">
        <f>IF(AND(booking!L9&lt;&gt;booking!M9,booking!L9&gt;0),"udc","-")</f>
        <v>-</v>
      </c>
      <c r="L9" s="40" t="str">
        <f>IFERROR(IF(AND(booking!AD9&gt;0,booking!L9&lt;&gt;booking!M9),VLOOKUP(booking!M9,Database!$A$1:'Database'!$L$175,6,FALSE),"-"),"-")</f>
        <v>-</v>
      </c>
      <c r="M9" s="40" t="str">
        <f>IFERROR(IF(AND(booking!AD9&gt;0,booking!L9&lt;&gt;booking!M9),VLOOKUP(booking!M9,Database!A8:'Database'!L182,9,FALSE),"-"),"-")</f>
        <v>-</v>
      </c>
      <c r="N9" s="44" t="str">
        <f>IF(AND(booking!P9&lt;&gt;booking!Q9,booking!P9&gt;0),"udc","-")</f>
        <v>-</v>
      </c>
      <c r="O9" s="40" t="str">
        <f>IFERROR(IF(AND(booking!AD9&gt;0,booking!P9&lt;&gt;booking!Q9),VLOOKUP(booking!Q9,Database!$A$1:'Database'!$L$175,6,FALSE),"-"),"-")</f>
        <v>-</v>
      </c>
      <c r="P9" s="40" t="str">
        <f>IFERROR(IF(AND(booking!AD9&gt;0,booking!P9&lt;&gt;booking!Q9),VLOOKUP(booking!Q9,Database!$A$1:'Database'!$L$175,9,FALSE),"-"),"-")</f>
        <v>-</v>
      </c>
      <c r="Q9" s="44" t="str">
        <f>IF(AND(booking!T9&lt;&gt;booking!U9,booking!T9&gt;0),"udc","-")</f>
        <v>-</v>
      </c>
      <c r="R9" s="40" t="str">
        <f>IFERROR(IF(AND(booking!AD9&gt;0,booking!T9&lt;&gt;booking!U9),VLOOKUP(booking!U9,Database!$A$1:'Database'!$L$175,6,FALSE),"-"),"-")</f>
        <v>-</v>
      </c>
      <c r="S9" s="40" t="str">
        <f>IFERROR(IF(AND(booking!AD9&gt;0,booking!T9&lt;&gt;booking!U9),VLOOKUP(booking!U9,Database!$A$1:'Database'!$L$175,9,FALSE),"-"),"-")</f>
        <v>-</v>
      </c>
    </row>
    <row r="10" spans="1:19" ht="15" customHeight="1" thickBot="1" x14ac:dyDescent="0.4">
      <c r="A10" t="str">
        <f>booking!B10</f>
        <v>tirsdag</v>
      </c>
      <c r="B10" s="20">
        <f>booking!C10</f>
        <v>45783</v>
      </c>
      <c r="D10" s="2" t="str">
        <f>IF(booking!AE10&gt;0,"Y","-")</f>
        <v>Y</v>
      </c>
      <c r="E10" s="44" t="str">
        <f>IF(AND(booking!D10&lt;&gt;booking!E10,booking!D10&gt;0),"udc","-")</f>
        <v>-</v>
      </c>
      <c r="F10" s="40" t="str">
        <f>IFERROR(IF(AND(booking!AD10&gt;0,booking!D10&lt;&gt;booking!E10),VLOOKUP(booking!E10,Database!$A$1:'Database'!$L$175,6,FALSE),"-"),"-")</f>
        <v>-</v>
      </c>
      <c r="G10" s="40" t="str">
        <f>IFERROR(IF(AND(booking!AD10&gt;0,booking!D10&lt;&gt;booking!E10),VLOOKUP(booking!E10,Database!$A$1:'Database'!$L$175,9,FALSE),"-"),"-")</f>
        <v>-</v>
      </c>
      <c r="H10" s="44" t="str">
        <f>IF(AND(booking!H10&lt;&gt;booking!I10,booking!H10&gt;0),"udc","-")</f>
        <v>-</v>
      </c>
      <c r="I10" s="40" t="str">
        <f>IFERROR(IF(AND(booking!AD10&gt;0,booking!H10&lt;&gt;booking!I10),VLOOKUP(booking!I10,Database!$A$1:'Database'!$L$175,6,FALSE),"-"),"-")</f>
        <v>-</v>
      </c>
      <c r="J10" s="40" t="str">
        <f>IFERROR(IF(AND(booking!AD10&gt;0,booking!H10&lt;&gt;booking!I10),VLOOKUP(booking!I10,Database!$A$1:'Database'!$L$175,9,FALSE),"-"),"-")</f>
        <v>-</v>
      </c>
      <c r="K10" s="44" t="str">
        <f>IF(AND(booking!L10&lt;&gt;booking!M10,booking!L10&gt;0),"udc","-")</f>
        <v>udc</v>
      </c>
      <c r="L10" s="40" t="str">
        <f>IFERROR(IF(AND(booking!AD10&gt;0,booking!L10&lt;&gt;booking!M10),VLOOKUP(booking!M10,Database!$A$1:'Database'!$L$175,6,FALSE),"-"),"-")</f>
        <v>-</v>
      </c>
      <c r="M10" s="40" t="str">
        <f>IFERROR(IF(AND(booking!AD10&gt;0,booking!L10&lt;&gt;booking!M10),VLOOKUP(booking!M10,Database!A9:'Database'!L183,9,FALSE),"-"),"-")</f>
        <v>-</v>
      </c>
      <c r="N10" s="44" t="str">
        <f>IF(AND(booking!P10&lt;&gt;booking!Q10,booking!P10&gt;0),"udc","-")</f>
        <v>-</v>
      </c>
      <c r="O10" s="40" t="str">
        <f>IFERROR(IF(AND(booking!AD10&gt;0,booking!P10&lt;&gt;booking!Q10),VLOOKUP(booking!Q10,Database!$A$1:'Database'!$L$175,6,FALSE),"-"),"-")</f>
        <v>-</v>
      </c>
      <c r="P10" s="40" t="str">
        <f>IFERROR(IF(AND(booking!AD10&gt;0,booking!P10&lt;&gt;booking!Q10),VLOOKUP(booking!Q10,Database!$A$1:'Database'!$L$175,9,FALSE),"-"),"-")</f>
        <v>-</v>
      </c>
      <c r="Q10" s="44" t="str">
        <f>IF(AND(booking!T10&lt;&gt;booking!U10,booking!T10&gt;0),"udc","-")</f>
        <v>-</v>
      </c>
      <c r="R10" s="40" t="str">
        <f>IFERROR(IF(AND(booking!AD10&gt;0,booking!T10&lt;&gt;booking!U10),VLOOKUP(booking!U10,Database!$A$1:'Database'!$L$175,6,FALSE),"-"),"-")</f>
        <v>-</v>
      </c>
      <c r="S10" s="40" t="str">
        <f>IFERROR(IF(AND(booking!AD10&gt;0,booking!T10&lt;&gt;booking!U10),VLOOKUP(booking!U10,Database!$A$1:'Database'!$L$175,9,FALSE),"-"),"-")</f>
        <v>-</v>
      </c>
    </row>
    <row r="11" spans="1:19" ht="15" customHeight="1" thickBot="1" x14ac:dyDescent="0.4">
      <c r="A11" t="str">
        <f>booking!B11</f>
        <v>onsdag</v>
      </c>
      <c r="B11" s="20">
        <f>booking!C11</f>
        <v>45784</v>
      </c>
      <c r="D11" s="2" t="str">
        <f>IF(booking!AE11&gt;0,"Y","-")</f>
        <v>-</v>
      </c>
      <c r="E11" s="44" t="str">
        <f>IF(AND(booking!D11&lt;&gt;booking!E11,booking!D11&gt;0),"udc","-")</f>
        <v>-</v>
      </c>
      <c r="F11" s="40" t="str">
        <f>IFERROR(IF(AND(booking!AD11&gt;0,booking!D11&lt;&gt;booking!E11),VLOOKUP(booking!E11,Database!$A$1:'Database'!$L$175,6,FALSE),"-"),"-")</f>
        <v>-</v>
      </c>
      <c r="G11" s="40" t="str">
        <f>IFERROR(IF(AND(booking!AD11&gt;0,booking!D11&lt;&gt;booking!E11),VLOOKUP(booking!E11,Database!$A$1:'Database'!$L$175,9,FALSE),"-"),"-")</f>
        <v>-</v>
      </c>
      <c r="H11" s="44" t="str">
        <f>IF(AND(booking!H11&lt;&gt;booking!I11,booking!H11&gt;0),"udc","-")</f>
        <v>-</v>
      </c>
      <c r="I11" s="40" t="str">
        <f>IFERROR(IF(AND(booking!AD11&gt;0,booking!H11&lt;&gt;booking!I11),VLOOKUP(booking!I11,Database!$A$1:'Database'!$L$175,6,FALSE),"-"),"-")</f>
        <v>-</v>
      </c>
      <c r="J11" s="40" t="str">
        <f>IFERROR(IF(AND(booking!AD11&gt;0,booking!H11&lt;&gt;booking!I11),VLOOKUP(booking!I11,Database!$A$1:'Database'!$L$175,9,FALSE),"-"),"-")</f>
        <v>-</v>
      </c>
      <c r="K11" s="44" t="str">
        <f>IF(AND(booking!L11&lt;&gt;booking!M11,booking!L11&gt;0),"udc","-")</f>
        <v>-</v>
      </c>
      <c r="L11" s="40" t="str">
        <f>IFERROR(IF(AND(booking!AD11&gt;0,booking!L11&lt;&gt;booking!M11),VLOOKUP(booking!M11,Database!$A$1:'Database'!$L$175,6,FALSE),"-"),"-")</f>
        <v>-</v>
      </c>
      <c r="M11" s="40" t="str">
        <f>IFERROR(IF(AND(booking!AD11&gt;0,booking!L11&lt;&gt;booking!M11),VLOOKUP(booking!M11,Database!A10:'Database'!L184,9,FALSE),"-"),"-")</f>
        <v>-</v>
      </c>
      <c r="N11" s="44" t="str">
        <f>IF(AND(booking!P11&lt;&gt;booking!Q11,booking!P11&gt;0),"udc","-")</f>
        <v>-</v>
      </c>
      <c r="O11" s="40" t="str">
        <f>IFERROR(IF(AND(booking!AD11&gt;0,booking!P11&lt;&gt;booking!Q11),VLOOKUP(booking!Q11,Database!$A$1:'Database'!$L$175,6,FALSE),"-"),"-")</f>
        <v>-</v>
      </c>
      <c r="P11" s="40" t="str">
        <f>IFERROR(IF(AND(booking!AD11&gt;0,booking!P11&lt;&gt;booking!Q11),VLOOKUP(booking!Q11,Database!$A$1:'Database'!$L$175,9,FALSE),"-"),"-")</f>
        <v>-</v>
      </c>
      <c r="Q11" s="44" t="str">
        <f>IF(AND(booking!T11&lt;&gt;booking!U11,booking!T11&gt;0),"udc","-")</f>
        <v>-</v>
      </c>
      <c r="R11" s="40" t="str">
        <f>IFERROR(IF(AND(booking!AD11&gt;0,booking!T11&lt;&gt;booking!U11),VLOOKUP(booking!U11,Database!$A$1:'Database'!$L$175,6,FALSE),"-"),"-")</f>
        <v>-</v>
      </c>
      <c r="S11" s="40" t="str">
        <f>IFERROR(IF(AND(booking!AD11&gt;0,booking!T11&lt;&gt;booking!U11),VLOOKUP(booking!U11,Database!$A$1:'Database'!$L$175,9,FALSE),"-"),"-")</f>
        <v>-</v>
      </c>
    </row>
    <row r="12" spans="1:19" ht="15" customHeight="1" thickBot="1" x14ac:dyDescent="0.4">
      <c r="A12" t="str">
        <f>booking!B12</f>
        <v>torsdag</v>
      </c>
      <c r="B12" s="20">
        <f>booking!C12</f>
        <v>45785</v>
      </c>
      <c r="D12" s="2" t="str">
        <f>IF(booking!AE12&gt;0,"Y","-")</f>
        <v>-</v>
      </c>
      <c r="E12" s="44" t="str">
        <f>IF(AND(booking!D12&lt;&gt;booking!E12,booking!D12&gt;0),"udc","-")</f>
        <v>-</v>
      </c>
      <c r="F12" s="40" t="str">
        <f>IFERROR(IF(AND(booking!AD12&gt;0,booking!D12&lt;&gt;booking!E12),VLOOKUP(booking!E12,Database!$A$1:'Database'!$L$175,6,FALSE),"-"),"-")</f>
        <v>-</v>
      </c>
      <c r="G12" s="40" t="str">
        <f>IFERROR(IF(AND(booking!AD12&gt;0,booking!D12&lt;&gt;booking!E12),VLOOKUP(booking!E12,Database!$A$1:'Database'!$L$175,9,FALSE),"-"),"-")</f>
        <v>-</v>
      </c>
      <c r="H12" s="44" t="str">
        <f>IF(AND(booking!H12&lt;&gt;booking!I12,booking!H12&gt;0),"udc","-")</f>
        <v>-</v>
      </c>
      <c r="I12" s="40" t="str">
        <f>IFERROR(IF(AND(booking!AD12&gt;0,booking!H12&lt;&gt;booking!I12),VLOOKUP(booking!I12,Database!$A$1:'Database'!$L$175,6,FALSE),"-"),"-")</f>
        <v>-</v>
      </c>
      <c r="J12" s="40" t="str">
        <f>IFERROR(IF(AND(booking!AD12&gt;0,booking!H12&lt;&gt;booking!I12),VLOOKUP(booking!I12,Database!$A$1:'Database'!$L$175,9,FALSE),"-"),"-")</f>
        <v>-</v>
      </c>
      <c r="K12" s="44" t="str">
        <f>IF(AND(booking!L12&lt;&gt;booking!M12,booking!L12&gt;0),"udc","-")</f>
        <v>-</v>
      </c>
      <c r="L12" s="40" t="str">
        <f>IFERROR(IF(AND(booking!AD12&gt;0,booking!L12&lt;&gt;booking!M12),VLOOKUP(booking!M12,Database!$A$1:'Database'!$L$175,6,FALSE),"-"),"-")</f>
        <v>-</v>
      </c>
      <c r="M12" s="40" t="str">
        <f>IFERROR(IF(AND(booking!AD12&gt;0,booking!L12&lt;&gt;booking!M12),VLOOKUP(booking!M12,Database!A11:'Database'!L185,9,FALSE),"-"),"-")</f>
        <v>-</v>
      </c>
      <c r="N12" s="44" t="str">
        <f>IF(AND(booking!P12&lt;&gt;booking!Q12,booking!P12&gt;0),"udc","-")</f>
        <v>-</v>
      </c>
      <c r="O12" s="40" t="str">
        <f>IFERROR(IF(AND(booking!AD12&gt;0,booking!P12&lt;&gt;booking!Q12),VLOOKUP(booking!Q12,Database!$A$1:'Database'!$L$175,6,FALSE),"-"),"-")</f>
        <v>-</v>
      </c>
      <c r="P12" s="40" t="str">
        <f>IFERROR(IF(AND(booking!AD12&gt;0,booking!P12&lt;&gt;booking!Q12),VLOOKUP(booking!Q12,Database!$A$1:'Database'!$L$175,9,FALSE),"-"),"-")</f>
        <v>-</v>
      </c>
      <c r="Q12" s="44" t="str">
        <f>IF(AND(booking!T12&lt;&gt;booking!U12,booking!T12&gt;0),"udc","-")</f>
        <v>-</v>
      </c>
      <c r="R12" s="40" t="str">
        <f>IFERROR(IF(AND(booking!AD12&gt;0,booking!T12&lt;&gt;booking!U12),VLOOKUP(booking!U12,Database!$A$1:'Database'!$L$175,6,FALSE),"-"),"-")</f>
        <v>-</v>
      </c>
      <c r="S12" s="40" t="str">
        <f>IFERROR(IF(AND(booking!AD12&gt;0,booking!T12&lt;&gt;booking!U12),VLOOKUP(booking!U12,Database!$A$1:'Database'!$L$175,9,FALSE),"-"),"-")</f>
        <v>-</v>
      </c>
    </row>
    <row r="13" spans="1:19" ht="15" customHeight="1" thickBot="1" x14ac:dyDescent="0.4">
      <c r="A13" t="str">
        <f>booking!B13</f>
        <v>fredag</v>
      </c>
      <c r="B13" s="20">
        <f>booking!C13</f>
        <v>45786</v>
      </c>
      <c r="D13" s="2" t="str">
        <f>IF(booking!AE13&gt;0,"Y","-")</f>
        <v>-</v>
      </c>
      <c r="E13" s="44" t="str">
        <f>IF(AND(booking!D13&lt;&gt;booking!E13,booking!D13&gt;0),"udc","-")</f>
        <v>-</v>
      </c>
      <c r="F13" s="40" t="str">
        <f>IFERROR(IF(AND(booking!AD13&gt;0,booking!D13&lt;&gt;booking!E13),VLOOKUP(booking!E13,Database!$A$1:'Database'!$L$175,6,FALSE),"-"),"-")</f>
        <v>-</v>
      </c>
      <c r="G13" s="40" t="str">
        <f>IFERROR(IF(AND(booking!AD13&gt;0,booking!D13&lt;&gt;booking!E13),VLOOKUP(booking!E13,Database!$A$1:'Database'!$L$175,9,FALSE),"-"),"-")</f>
        <v>-</v>
      </c>
      <c r="H13" s="44" t="str">
        <f>IF(AND(booking!H13&lt;&gt;booking!I13,booking!H13&gt;0),"udc","-")</f>
        <v>-</v>
      </c>
      <c r="I13" s="40" t="str">
        <f>IFERROR(IF(AND(booking!AD13&gt;0,booking!H13&lt;&gt;booking!I13),VLOOKUP(booking!I13,Database!$A$1:'Database'!$L$175,6,FALSE),"-"),"-")</f>
        <v>-</v>
      </c>
      <c r="J13" s="40" t="str">
        <f>IFERROR(IF(AND(booking!AD13&gt;0,booking!H13&lt;&gt;booking!I13),VLOOKUP(booking!I13,Database!$A$1:'Database'!$L$175,9,FALSE),"-"),"-")</f>
        <v>-</v>
      </c>
      <c r="K13" s="44" t="str">
        <f>IF(AND(booking!L13&lt;&gt;booking!M13,booking!L13&gt;0),"udc","-")</f>
        <v>-</v>
      </c>
      <c r="L13" s="40" t="str">
        <f>IFERROR(IF(AND(booking!AD13&gt;0,booking!L13&lt;&gt;booking!M13),VLOOKUP(booking!M13,Database!$A$1:'Database'!$L$175,6,FALSE),"-"),"-")</f>
        <v>-</v>
      </c>
      <c r="M13" s="40" t="str">
        <f>IFERROR(IF(AND(booking!AD13&gt;0,booking!L13&lt;&gt;booking!M13),VLOOKUP(booking!M13,Database!A12:'Database'!L186,9,FALSE),"-"),"-")</f>
        <v>-</v>
      </c>
      <c r="N13" s="44" t="str">
        <f>IF(AND(booking!P13&lt;&gt;booking!Q13,booking!P13&gt;0),"udc","-")</f>
        <v>-</v>
      </c>
      <c r="O13" s="40" t="str">
        <f>IFERROR(IF(AND(booking!AD13&gt;0,booking!P13&lt;&gt;booking!Q13),VLOOKUP(booking!Q13,Database!$A$1:'Database'!$L$175,6,FALSE),"-"),"-")</f>
        <v>-</v>
      </c>
      <c r="P13" s="40" t="str">
        <f>IFERROR(IF(AND(booking!AD13&gt;0,booking!P13&lt;&gt;booking!Q13),VLOOKUP(booking!Q13,Database!$A$1:'Database'!$L$175,9,FALSE),"-"),"-")</f>
        <v>-</v>
      </c>
      <c r="Q13" s="44" t="str">
        <f>IF(AND(booking!T13&lt;&gt;booking!U13,booking!T13&gt;0),"udc","-")</f>
        <v>-</v>
      </c>
      <c r="R13" s="40" t="str">
        <f>IFERROR(IF(AND(booking!AD13&gt;0,booking!T13&lt;&gt;booking!U13),VLOOKUP(booking!U13,Database!$A$1:'Database'!$L$175,6,FALSE),"-"),"-")</f>
        <v>-</v>
      </c>
      <c r="S13" s="40" t="str">
        <f>IFERROR(IF(AND(booking!AD13&gt;0,booking!T13&lt;&gt;booking!U13),VLOOKUP(booking!U13,Database!$A$1:'Database'!$L$175,9,FALSE),"-"),"-")</f>
        <v>-</v>
      </c>
    </row>
    <row r="14" spans="1:19" ht="15" customHeight="1" thickBot="1" x14ac:dyDescent="0.4">
      <c r="A14" t="str">
        <f>booking!B14</f>
        <v>lørdag</v>
      </c>
      <c r="B14" s="20">
        <f>booking!C14</f>
        <v>45787</v>
      </c>
      <c r="D14" s="2" t="str">
        <f>IF(booking!AE14&gt;0,"Y","-")</f>
        <v>-</v>
      </c>
      <c r="E14" s="44" t="str">
        <f>IF(AND(booking!D14&lt;&gt;booking!E14,booking!D14&gt;0),"udc","-")</f>
        <v>-</v>
      </c>
      <c r="F14" s="40" t="str">
        <f>IFERROR(IF(AND(booking!AD14&gt;0,booking!D14&lt;&gt;booking!E14),VLOOKUP(booking!E14,Database!$A$1:'Database'!$L$175,6,FALSE),"-"),"-")</f>
        <v>-</v>
      </c>
      <c r="G14" s="40" t="str">
        <f>IFERROR(IF(AND(booking!AD14&gt;0,booking!D14&lt;&gt;booking!E14),VLOOKUP(booking!E14,Database!$A$1:'Database'!$L$175,9,FALSE),"-"),"-")</f>
        <v>-</v>
      </c>
      <c r="H14" s="44" t="str">
        <f>IF(AND(booking!H14&lt;&gt;booking!I14,booking!H14&gt;0),"udc","-")</f>
        <v>-</v>
      </c>
      <c r="I14" s="40" t="str">
        <f>IFERROR(IF(AND(booking!AD14&gt;0,booking!H14&lt;&gt;booking!I14),VLOOKUP(booking!I14,Database!$A$1:'Database'!$L$175,6,FALSE),"-"),"-")</f>
        <v>-</v>
      </c>
      <c r="J14" s="40" t="str">
        <f>IFERROR(IF(AND(booking!AD14&gt;0,booking!H14&lt;&gt;booking!I14),VLOOKUP(booking!I14,Database!$A$1:'Database'!$L$175,9,FALSE),"-"),"-")</f>
        <v>-</v>
      </c>
      <c r="K14" s="44" t="str">
        <f>IF(AND(booking!L14&lt;&gt;booking!M14,booking!L14&gt;0),"udc","-")</f>
        <v>-</v>
      </c>
      <c r="L14" s="40" t="str">
        <f>IFERROR(IF(AND(booking!AD14&gt;0,booking!L14&lt;&gt;booking!M14),VLOOKUP(booking!M14,Database!$A$1:'Database'!$L$175,6,FALSE),"-"),"-")</f>
        <v>-</v>
      </c>
      <c r="M14" s="40" t="str">
        <f>IFERROR(IF(AND(booking!AD14&gt;0,booking!L14&lt;&gt;booking!M14),VLOOKUP(booking!M14,Database!A13:'Database'!L187,9,FALSE),"-"),"-")</f>
        <v>-</v>
      </c>
      <c r="N14" s="44" t="str">
        <f>IF(AND(booking!P14&lt;&gt;booking!Q14,booking!P14&gt;0),"udc","-")</f>
        <v>-</v>
      </c>
      <c r="O14" s="40" t="str">
        <f>IFERROR(IF(AND(booking!AD14&gt;0,booking!P14&lt;&gt;booking!Q14),VLOOKUP(booking!Q14,Database!$A$1:'Database'!$L$175,6,FALSE),"-"),"-")</f>
        <v>-</v>
      </c>
      <c r="P14" s="40" t="str">
        <f>IFERROR(IF(AND(booking!AD14&gt;0,booking!P14&lt;&gt;booking!Q14),VLOOKUP(booking!Q14,Database!$A$1:'Database'!$L$175,9,FALSE),"-"),"-")</f>
        <v>-</v>
      </c>
      <c r="Q14" s="44" t="str">
        <f>IF(AND(booking!T14&lt;&gt;booking!U14,booking!T14&gt;0),"udc","-")</f>
        <v>-</v>
      </c>
      <c r="R14" s="40" t="str">
        <f>IFERROR(IF(AND(booking!AD14&gt;0,booking!T14&lt;&gt;booking!U14),VLOOKUP(booking!U14,Database!$A$1:'Database'!$L$175,6,FALSE),"-"),"-")</f>
        <v>-</v>
      </c>
      <c r="S14" s="40" t="str">
        <f>IFERROR(IF(AND(booking!AD14&gt;0,booking!T14&lt;&gt;booking!U14),VLOOKUP(booking!U14,Database!$A$1:'Database'!$L$175,9,FALSE),"-"),"-")</f>
        <v>-</v>
      </c>
    </row>
    <row r="15" spans="1:19" ht="14.15" customHeight="1" thickBot="1" x14ac:dyDescent="0.4">
      <c r="A15" s="37" t="str">
        <f>booking!B15</f>
        <v>søndag</v>
      </c>
      <c r="B15" s="38">
        <f>booking!C15</f>
        <v>45788</v>
      </c>
      <c r="C15" s="37"/>
      <c r="D15" s="39" t="str">
        <f>IF(booking!AE15&gt;0,"Y","-")</f>
        <v>-</v>
      </c>
      <c r="E15" s="44" t="str">
        <f>IF(AND(booking!D15&lt;&gt;booking!E15,booking!D15&gt;0),"udc","-")</f>
        <v>-</v>
      </c>
      <c r="F15" s="40" t="str">
        <f>IFERROR(IF(AND(booking!AD15&gt;0,booking!D15&lt;&gt;booking!E15),VLOOKUP(booking!E15,Database!$A$1:'Database'!$L$175,6,FALSE),"-"),"-")</f>
        <v>-</v>
      </c>
      <c r="G15" s="40" t="str">
        <f>IFERROR(IF(AND(booking!AD15&gt;0,booking!D15&lt;&gt;booking!E15),VLOOKUP(booking!E15,Database!$A$1:'Database'!$L$175,9,FALSE),"-"),"-")</f>
        <v>-</v>
      </c>
      <c r="H15" s="44" t="str">
        <f>IF(AND(booking!H15&lt;&gt;booking!I15,booking!H15&gt;0),"udc","-")</f>
        <v>-</v>
      </c>
      <c r="I15" s="40" t="str">
        <f>IFERROR(IF(AND(booking!AD15&gt;0,booking!H15&lt;&gt;booking!I15),VLOOKUP(booking!I15,Database!$A$1:'Database'!$L$175,6,FALSE),"-"),"-")</f>
        <v>-</v>
      </c>
      <c r="J15" s="40" t="str">
        <f>IFERROR(IF(AND(booking!AD15&gt;0,booking!H15&lt;&gt;booking!I15),VLOOKUP(booking!I15,Database!$A$1:'Database'!$L$175,9,FALSE),"-"),"-")</f>
        <v>-</v>
      </c>
      <c r="K15" s="44" t="str">
        <f>IF(AND(booking!L15&lt;&gt;booking!M15,booking!L15&gt;0),"udc","-")</f>
        <v>-</v>
      </c>
      <c r="L15" s="40" t="str">
        <f>IFERROR(IF(AND(booking!AD15&gt;0,booking!L15&lt;&gt;booking!M15),VLOOKUP(booking!M15,Database!$A$1:'Database'!$L$175,6,FALSE),"-"),"-")</f>
        <v>-</v>
      </c>
      <c r="M15" s="40" t="str">
        <f>IFERROR(IF(AND(booking!AD15&gt;0,booking!L15&lt;&gt;booking!M15),VLOOKUP(booking!M15,Database!A14:'Database'!L188,9,FALSE),"-"),"-")</f>
        <v>-</v>
      </c>
      <c r="N15" s="44" t="str">
        <f>IF(AND(booking!P15&lt;&gt;booking!Q15,booking!P15&gt;0),"udc","-")</f>
        <v>-</v>
      </c>
      <c r="O15" s="40" t="str">
        <f>IFERROR(IF(AND(booking!AD15&gt;0,booking!P15&lt;&gt;booking!Q15),VLOOKUP(booking!Q15,Database!$A$1:'Database'!$L$175,6,FALSE),"-"),"-")</f>
        <v>-</v>
      </c>
      <c r="P15" s="40" t="str">
        <f>IFERROR(IF(AND(booking!AD15&gt;0,booking!P15&lt;&gt;booking!Q15),VLOOKUP(booking!Q15,Database!$A$1:'Database'!$L$175,9,FALSE),"-"),"-")</f>
        <v>-</v>
      </c>
      <c r="Q15" s="44" t="str">
        <f>IF(AND(booking!T15&lt;&gt;booking!U15,booking!T15&gt;0),"udc","-")</f>
        <v>-</v>
      </c>
      <c r="R15" s="40" t="str">
        <f>IFERROR(IF(AND(booking!AD15&gt;0,booking!T15&lt;&gt;booking!U15),VLOOKUP(booking!U15,Database!$A$1:'Database'!$L$175,6,FALSE),"-"),"-")</f>
        <v>DK</v>
      </c>
      <c r="S15" s="40">
        <f>IFERROR(IF(AND(booking!AD15&gt;0,booking!T15&lt;&gt;booking!U15),VLOOKUP(booking!U15,Database!$A$1:'Database'!$L$175,9,FALSE),"-"),"-")</f>
        <v>0</v>
      </c>
    </row>
    <row r="16" spans="1:19" ht="15" hidden="1" customHeight="1" thickBot="1" x14ac:dyDescent="0.4">
      <c r="A16" t="str">
        <f>booking!B16</f>
        <v>mandag</v>
      </c>
      <c r="B16" s="20">
        <f>booking!C16</f>
        <v>45789</v>
      </c>
      <c r="D16" s="2" t="str">
        <f>IF(booking!AE16&gt;0,"Y","-")</f>
        <v>-</v>
      </c>
      <c r="E16" s="44" t="str">
        <f>IF(AND(booking!D16&lt;&gt;booking!E16,booking!D16&gt;0),"udc","-")</f>
        <v>-</v>
      </c>
      <c r="F16" s="40" t="str">
        <f>IFERROR(IF(AND(booking!AD16&gt;0,booking!D16&lt;&gt;booking!E16),VLOOKUP(booking!E16,Database!$A$1:'Database'!$L$175,6,FALSE),"-"),"-")</f>
        <v>-</v>
      </c>
      <c r="G16" s="40" t="str">
        <f>IFERROR(IF(AND(booking!AD16&gt;0,booking!D16&lt;&gt;booking!E16),VLOOKUP(booking!E16,Database!$A$1:'Database'!$L$175,9,FALSE),"-"),"-")</f>
        <v>-</v>
      </c>
      <c r="H16" s="44" t="str">
        <f>IF(AND(booking!H16&lt;&gt;booking!I16,booking!H16&gt;0),"udc","-")</f>
        <v>-</v>
      </c>
      <c r="I16" s="40" t="str">
        <f>IFERROR(IF(AND(booking!AD16&gt;0,booking!H16&lt;&gt;booking!I16),VLOOKUP(booking!I16,Database!$A$1:'Database'!$L$175,6,FALSE),"-"),"-")</f>
        <v>-</v>
      </c>
      <c r="J16" s="40" t="str">
        <f>IFERROR(IF(AND(booking!AD16&gt;0,booking!H16&lt;&gt;booking!I16),VLOOKUP(booking!I16,Database!$A$1:'Database'!$L$175,9,FALSE),"-"),"-")</f>
        <v>-</v>
      </c>
      <c r="K16" s="44" t="str">
        <f>IF(AND(booking!L16&lt;&gt;booking!M16,booking!L16&gt;0),"udc","-")</f>
        <v>-</v>
      </c>
      <c r="L16" s="40" t="str">
        <f>IFERROR(IF(AND(booking!AD16&gt;0,booking!L16&lt;&gt;booking!M16),VLOOKUP(booking!M16,Database!$A$1:'Database'!$L$175,6,FALSE),"-"),"-")</f>
        <v>DK</v>
      </c>
      <c r="M16" s="40" t="str">
        <f>IFERROR(IF(AND(booking!AD16&gt;0,booking!L16&lt;&gt;booking!M16),VLOOKUP(booking!M16,Database!A15:'Database'!L189,9,FALSE),"-"),"-")</f>
        <v>DB</v>
      </c>
      <c r="N16" s="44" t="str">
        <f>IF(AND(booking!P16&lt;&gt;booking!Q16,booking!P16&gt;0),"udc","-")</f>
        <v>-</v>
      </c>
      <c r="O16" s="40" t="str">
        <f>IFERROR(IF(AND(booking!AD16&gt;0,booking!P16&lt;&gt;booking!Q16),VLOOKUP(booking!Q16,Database!$A$1:'Database'!$L$175,6,FALSE),"-"),"-")</f>
        <v>-</v>
      </c>
      <c r="P16" s="40" t="str">
        <f>IFERROR(IF(AND(booking!AD16&gt;0,booking!P16&lt;&gt;booking!Q16),VLOOKUP(booking!Q16,Database!$A$1:'Database'!$L$175,9,FALSE),"-"),"-")</f>
        <v>-</v>
      </c>
      <c r="Q16" s="44" t="str">
        <f>IF(AND(booking!T16&lt;&gt;booking!U16,booking!T16&gt;0),"udc","-")</f>
        <v>-</v>
      </c>
      <c r="R16" s="40" t="str">
        <f>IFERROR(IF(AND(booking!AD16&gt;0,booking!T16&lt;&gt;booking!U16),VLOOKUP(booking!U16,Database!$A$1:'Database'!$L$175,6,FALSE),"-"),"-")</f>
        <v>-</v>
      </c>
      <c r="S16" s="40" t="str">
        <f>IFERROR(IF(AND(booking!AD16&gt;0,booking!T16&lt;&gt;booking!U16),VLOOKUP(booking!U16,Database!$A$1:'Database'!$L$175,9,FALSE),"-"),"-")</f>
        <v>-</v>
      </c>
    </row>
    <row r="17" spans="1:19" ht="15" hidden="1" customHeight="1" thickBot="1" x14ac:dyDescent="0.4">
      <c r="A17" t="str">
        <f>booking!B17</f>
        <v>tirsdag</v>
      </c>
      <c r="B17" s="20">
        <f>booking!C17</f>
        <v>45790</v>
      </c>
      <c r="D17" s="2" t="str">
        <f>IF(booking!AE17&gt;0,"Y","-")</f>
        <v>-</v>
      </c>
      <c r="E17" s="44" t="str">
        <f>IF(AND(booking!D17&lt;&gt;booking!E17,booking!D17&gt;0),"udc","-")</f>
        <v>-</v>
      </c>
      <c r="F17" s="40" t="str">
        <f>IFERROR(IF(AND(booking!AD17&gt;0,booking!D17&lt;&gt;booking!E17),VLOOKUP(booking!E17,Database!$A$1:'Database'!$L$175,6,FALSE),"-"),"-")</f>
        <v>-</v>
      </c>
      <c r="G17" s="40" t="str">
        <f>IFERROR(IF(AND(booking!AD17&gt;0,booking!D17&lt;&gt;booking!E17),VLOOKUP(booking!E17,Database!$A$1:'Database'!$L$175,9,FALSE),"-"),"-")</f>
        <v>-</v>
      </c>
      <c r="H17" s="44" t="str">
        <f>IF(AND(booking!H17&lt;&gt;booking!I17,booking!H17&gt;0),"udc","-")</f>
        <v>-</v>
      </c>
      <c r="I17" s="40" t="str">
        <f>IFERROR(IF(AND(booking!AD17&gt;0,booking!H17&lt;&gt;booking!I17),VLOOKUP(booking!I17,Database!$A$1:'Database'!$L$175,6,FALSE),"-"),"-")</f>
        <v>-</v>
      </c>
      <c r="J17" s="40" t="str">
        <f>IFERROR(IF(AND(booking!AD17&gt;0,booking!H17&lt;&gt;booking!I17),VLOOKUP(booking!I17,Database!$A$1:'Database'!$L$175,9,FALSE),"-"),"-")</f>
        <v>-</v>
      </c>
      <c r="K17" s="44" t="str">
        <f>IF(AND(booking!L17&lt;&gt;booking!M17,booking!L17&gt;0),"udc","-")</f>
        <v>-</v>
      </c>
      <c r="L17" s="40" t="str">
        <f>IFERROR(IF(AND(booking!AD17&gt;0,booking!L17&lt;&gt;booking!M17),VLOOKUP(booking!M17,Database!$A$1:'Database'!$L$175,6,FALSE),"-"),"-")</f>
        <v>-</v>
      </c>
      <c r="M17" s="40" t="str">
        <f>IFERROR(IF(AND(booking!AD17&gt;0,booking!L17&lt;&gt;booking!M17),VLOOKUP(booking!M17,Database!A16:'Database'!L190,9,FALSE),"-"),"-")</f>
        <v>-</v>
      </c>
      <c r="N17" s="44" t="str">
        <f>IF(AND(booking!P17&lt;&gt;booking!Q17,booking!P17&gt;0),"udc","-")</f>
        <v>-</v>
      </c>
      <c r="O17" s="40" t="str">
        <f>IFERROR(IF(AND(booking!AD17&gt;0,booking!P17&lt;&gt;booking!Q17),VLOOKUP(booking!Q17,Database!$A$1:'Database'!$L$175,6,FALSE),"-"),"-")</f>
        <v>-</v>
      </c>
      <c r="P17" s="40" t="str">
        <f>IFERROR(IF(AND(booking!AD17&gt;0,booking!P17&lt;&gt;booking!Q17),VLOOKUP(booking!Q17,Database!$A$1:'Database'!$L$175,9,FALSE),"-"),"-")</f>
        <v>-</v>
      </c>
      <c r="Q17" s="44" t="str">
        <f>IF(AND(booking!T17&lt;&gt;booking!U17,booking!T17&gt;0),"udc","-")</f>
        <v>-</v>
      </c>
      <c r="R17" s="40" t="str">
        <f>IFERROR(IF(AND(booking!AD17&gt;0,booking!T17&lt;&gt;booking!U17),VLOOKUP(booking!U17,Database!$A$1:'Database'!$L$175,6,FALSE),"-"),"-")</f>
        <v>-</v>
      </c>
      <c r="S17" s="40" t="str">
        <f>IFERROR(IF(AND(booking!AD17&gt;0,booking!T17&lt;&gt;booking!U17),VLOOKUP(booking!U17,Database!$A$1:'Database'!$L$175,9,FALSE),"-"),"-")</f>
        <v>-</v>
      </c>
    </row>
    <row r="18" spans="1:19" ht="15" hidden="1" customHeight="1" thickBot="1" x14ac:dyDescent="0.4">
      <c r="A18" t="str">
        <f>booking!B18</f>
        <v>onsdag</v>
      </c>
      <c r="B18" s="20">
        <f>booking!C18</f>
        <v>45791</v>
      </c>
      <c r="D18" s="2" t="str">
        <f>IF(booking!AE18&gt;0,"Y","-")</f>
        <v>-</v>
      </c>
      <c r="E18" s="44" t="str">
        <f>IF(AND(booking!D18&lt;&gt;booking!E18,booking!D18&gt;0),"udc","-")</f>
        <v>-</v>
      </c>
      <c r="F18" s="40" t="str">
        <f>IFERROR(IF(AND(booking!AD18&gt;0,booking!D18&lt;&gt;booking!E18),VLOOKUP(booking!E18,Database!$A$1:'Database'!$L$175,6,FALSE),"-"),"-")</f>
        <v>-</v>
      </c>
      <c r="G18" s="40" t="str">
        <f>IFERROR(IF(AND(booking!AD18&gt;0,booking!D18&lt;&gt;booking!E18),VLOOKUP(booking!E18,Database!$A$1:'Database'!$L$175,9,FALSE),"-"),"-")</f>
        <v>-</v>
      </c>
      <c r="H18" s="44" t="str">
        <f>IF(AND(booking!H18&lt;&gt;booking!I18,booking!H18&gt;0),"udc","-")</f>
        <v>-</v>
      </c>
      <c r="I18" s="40" t="str">
        <f>IFERROR(IF(AND(booking!AD18&gt;0,booking!H18&lt;&gt;booking!I18),VLOOKUP(booking!I18,Database!$A$1:'Database'!$L$175,6,FALSE),"-"),"-")</f>
        <v>DK</v>
      </c>
      <c r="J18" s="40" t="str">
        <f>IFERROR(IF(AND(booking!AD18&gt;0,booking!H18&lt;&gt;booking!I18),VLOOKUP(booking!I18,Database!$A$1:'Database'!$L$175,9,FALSE),"-"),"-")</f>
        <v>sing</v>
      </c>
      <c r="K18" s="44" t="str">
        <f>IF(AND(booking!L18&lt;&gt;booking!M18,booking!L18&gt;0),"udc","-")</f>
        <v>-</v>
      </c>
      <c r="L18" s="40" t="str">
        <f>IFERROR(IF(AND(booking!AD18&gt;0,booking!L18&lt;&gt;booking!M18),VLOOKUP(booking!M18,Database!$A$1:'Database'!$L$175,6,FALSE),"-"),"-")</f>
        <v>-</v>
      </c>
      <c r="M18" s="40" t="str">
        <f>IFERROR(IF(AND(booking!AD18&gt;0,booking!L18&lt;&gt;booking!M18),VLOOKUP(booking!M18,Database!A17:'Database'!L191,9,FALSE),"-"),"-")</f>
        <v>-</v>
      </c>
      <c r="N18" s="44" t="str">
        <f>IF(AND(booking!P18&lt;&gt;booking!Q18,booking!P18&gt;0),"udc","-")</f>
        <v>-</v>
      </c>
      <c r="O18" s="40" t="str">
        <f>IFERROR(IF(AND(booking!AD18&gt;0,booking!P18&lt;&gt;booking!Q18),VLOOKUP(booking!Q18,Database!$A$1:'Database'!$L$175,6,FALSE),"-"),"-")</f>
        <v>DK</v>
      </c>
      <c r="P18" s="40" t="str">
        <f>IFERROR(IF(AND(booking!AD18&gt;0,booking!P18&lt;&gt;booking!Q18),VLOOKUP(booking!Q18,Database!$A$1:'Database'!$L$175,9,FALSE),"-"),"-")</f>
        <v>DB</v>
      </c>
      <c r="Q18" s="44" t="str">
        <f>IF(AND(booking!T18&lt;&gt;booking!U18,booking!T18&gt;0),"udc","-")</f>
        <v>-</v>
      </c>
      <c r="R18" s="40" t="str">
        <f>IFERROR(IF(AND(booking!AD18&gt;0,booking!T18&lt;&gt;booking!U18),VLOOKUP(booking!U18,Database!$A$1:'Database'!$L$175,6,FALSE),"-"),"-")</f>
        <v>-</v>
      </c>
      <c r="S18" s="40" t="str">
        <f>IFERROR(IF(AND(booking!AD18&gt;0,booking!T18&lt;&gt;booking!U18),VLOOKUP(booking!U18,Database!$A$1:'Database'!$L$175,9,FALSE),"-"),"-")</f>
        <v>-</v>
      </c>
    </row>
    <row r="19" spans="1:19" ht="15" hidden="1" customHeight="1" thickBot="1" x14ac:dyDescent="0.4">
      <c r="A19" t="str">
        <f>booking!B19</f>
        <v>torsdag</v>
      </c>
      <c r="B19" s="20">
        <f>booking!C19</f>
        <v>45792</v>
      </c>
      <c r="D19" s="2" t="str">
        <f>IF(booking!AE19&gt;0,"Y","-")</f>
        <v>Y</v>
      </c>
      <c r="E19" s="44" t="str">
        <f>IF(AND(booking!D19&lt;&gt;booking!E19,booking!D19&gt;0),"udc","-")</f>
        <v>-</v>
      </c>
      <c r="F19" s="40" t="str">
        <f>IFERROR(IF(AND(booking!AD19&gt;0,booking!D19&lt;&gt;booking!E19),VLOOKUP(booking!E19,Database!$A$1:'Database'!$L$175,6,FALSE),"-"),"-")</f>
        <v>-</v>
      </c>
      <c r="G19" s="40" t="str">
        <f>IFERROR(IF(AND(booking!AD19&gt;0,booking!D19&lt;&gt;booking!E19),VLOOKUP(booking!E19,Database!$A$1:'Database'!$L$175,9,FALSE),"-"),"-")</f>
        <v>-</v>
      </c>
      <c r="H19" s="44" t="str">
        <f>IF(AND(booking!H19&lt;&gt;booking!I19,booking!H19&gt;0),"udc","-")</f>
        <v>-</v>
      </c>
      <c r="I19" s="40" t="str">
        <f>IFERROR(IF(AND(booking!AD19&gt;0,booking!H19&lt;&gt;booking!I19),VLOOKUP(booking!I19,Database!$A$1:'Database'!$L$175,6,FALSE),"-"),"-")</f>
        <v>-</v>
      </c>
      <c r="J19" s="40" t="str">
        <f>IFERROR(IF(AND(booking!AD19&gt;0,booking!H19&lt;&gt;booking!I19),VLOOKUP(booking!I19,Database!$A$1:'Database'!$L$175,9,FALSE),"-"),"-")</f>
        <v>-</v>
      </c>
      <c r="K19" s="44" t="str">
        <f>IF(AND(booking!L19&lt;&gt;booking!M19,booking!L19&gt;0),"udc","-")</f>
        <v>-</v>
      </c>
      <c r="L19" s="40" t="str">
        <f>IFERROR(IF(AND(booking!AD19&gt;0,booking!L19&lt;&gt;booking!M19),VLOOKUP(booking!M19,Database!$A$1:'Database'!$L$175,6,FALSE),"-"),"-")</f>
        <v>-</v>
      </c>
      <c r="M19" s="40" t="str">
        <f>IFERROR(IF(AND(booking!AD19&gt;0,booking!L19&lt;&gt;booking!M19),VLOOKUP(booking!M19,Database!A18:'Database'!L192,9,FALSE),"-"),"-")</f>
        <v>-</v>
      </c>
      <c r="N19" s="44" t="str">
        <f>IF(AND(booking!P19&lt;&gt;booking!Q19,booking!P19&gt;0),"udc","-")</f>
        <v>-</v>
      </c>
      <c r="O19" s="40" t="str">
        <f>IFERROR(IF(AND(booking!AD19&gt;0,booking!P19&lt;&gt;booking!Q19),VLOOKUP(booking!Q19,Database!$A$1:'Database'!$L$175,6,FALSE),"-"),"-")</f>
        <v>-</v>
      </c>
      <c r="P19" s="40" t="str">
        <f>IFERROR(IF(AND(booking!AD19&gt;0,booking!P19&lt;&gt;booking!Q19),VLOOKUP(booking!Q19,Database!$A$1:'Database'!$L$175,9,FALSE),"-"),"-")</f>
        <v>-</v>
      </c>
      <c r="Q19" s="44" t="str">
        <f>IF(AND(booking!T19&lt;&gt;booking!U19,booking!T19&gt;0),"udc","-")</f>
        <v>udc</v>
      </c>
      <c r="R19" s="40" t="str">
        <f>IFERROR(IF(AND(booking!AD19&gt;0,booking!T19&lt;&gt;booking!U19),VLOOKUP(booking!U19,Database!$A$1:'Database'!$L$175,6,FALSE),"-"),"-")</f>
        <v>D</v>
      </c>
      <c r="S19" s="40" t="str">
        <f>IFERROR(IF(AND(booking!AD19&gt;0,booking!T19&lt;&gt;booking!U19),VLOOKUP(booking!U19,Database!$A$1:'Database'!$L$175,9,FALSE),"-"),"-")</f>
        <v>sing</v>
      </c>
    </row>
    <row r="20" spans="1:19" ht="15" hidden="1" customHeight="1" thickBot="1" x14ac:dyDescent="0.4">
      <c r="A20" t="str">
        <f>booking!B20</f>
        <v>fredag</v>
      </c>
      <c r="B20" s="20">
        <f>booking!C20</f>
        <v>45793</v>
      </c>
      <c r="D20" s="2" t="str">
        <f>IF(booking!AE20&gt;0,"Y","-")</f>
        <v>-</v>
      </c>
      <c r="E20" s="44" t="str">
        <f>IF(AND(booking!D20&lt;&gt;booking!E20,booking!D20&gt;0),"udc","-")</f>
        <v>-</v>
      </c>
      <c r="F20" s="40" t="str">
        <f>IFERROR(IF(AND(booking!AD20&gt;0,booking!D20&lt;&gt;booking!E20),VLOOKUP(booking!E20,Database!$A$1:'Database'!$L$175,6,FALSE),"-"),"-")</f>
        <v>DK</v>
      </c>
      <c r="G20" s="40">
        <f>IFERROR(IF(AND(booking!AD20&gt;0,booking!D20&lt;&gt;booking!E20),VLOOKUP(booking!E20,Database!$A$1:'Database'!$L$175,9,FALSE),"-"),"-")</f>
        <v>0</v>
      </c>
      <c r="H20" s="44" t="str">
        <f>IF(AND(booking!H20&lt;&gt;booking!I20,booking!H20&gt;0),"udc","-")</f>
        <v>-</v>
      </c>
      <c r="I20" s="40" t="str">
        <f>IFERROR(IF(AND(booking!AD20&gt;0,booking!H20&lt;&gt;booking!I20),VLOOKUP(booking!I20,Database!$A$1:'Database'!$L$175,6,FALSE),"-"),"-")</f>
        <v>-</v>
      </c>
      <c r="J20" s="40" t="str">
        <f>IFERROR(IF(AND(booking!AD20&gt;0,booking!H20&lt;&gt;booking!I20),VLOOKUP(booking!I20,Database!$A$1:'Database'!$L$175,9,FALSE),"-"),"-")</f>
        <v>-</v>
      </c>
      <c r="K20" s="44" t="str">
        <f>IF(AND(booking!L20&lt;&gt;booking!M20,booking!L20&gt;0),"udc","-")</f>
        <v>-</v>
      </c>
      <c r="L20" s="40" t="str">
        <f>IFERROR(IF(AND(booking!AD20&gt;0,booking!L20&lt;&gt;booking!M20),VLOOKUP(booking!M20,Database!$A$1:'Database'!$L$175,6,FALSE),"-"),"-")</f>
        <v>-</v>
      </c>
      <c r="M20" s="40" t="str">
        <f>IFERROR(IF(AND(booking!AD20&gt;0,booking!L20&lt;&gt;booking!M20),VLOOKUP(booking!M20,Database!A19:'Database'!L193,9,FALSE),"-"),"-")</f>
        <v>-</v>
      </c>
      <c r="N20" s="44" t="str">
        <f>IF(AND(booking!P20&lt;&gt;booking!Q20,booking!P20&gt;0),"udc","-")</f>
        <v>-</v>
      </c>
      <c r="O20" s="40" t="str">
        <f>IFERROR(IF(AND(booking!AD20&gt;0,booking!P20&lt;&gt;booking!Q20),VLOOKUP(booking!Q20,Database!$A$1:'Database'!$L$175,6,FALSE),"-"),"-")</f>
        <v>-</v>
      </c>
      <c r="P20" s="40" t="str">
        <f>IFERROR(IF(AND(booking!AD20&gt;0,booking!P20&lt;&gt;booking!Q20),VLOOKUP(booking!Q20,Database!$A$1:'Database'!$L$175,9,FALSE),"-"),"-")</f>
        <v>-</v>
      </c>
      <c r="Q20" s="44" t="str">
        <f>IF(AND(booking!T20&lt;&gt;booking!U20,booking!T20&gt;0),"udc","-")</f>
        <v>-</v>
      </c>
      <c r="R20" s="40" t="str">
        <f>IFERROR(IF(AND(booking!AD20&gt;0,booking!T20&lt;&gt;booking!U20),VLOOKUP(booking!U20,Database!$A$1:'Database'!$L$175,6,FALSE),"-"),"-")</f>
        <v>-</v>
      </c>
      <c r="S20" s="40" t="str">
        <f>IFERROR(IF(AND(booking!AD20&gt;0,booking!T20&lt;&gt;booking!U20),VLOOKUP(booking!U20,Database!$A$1:'Database'!$L$175,9,FALSE),"-"),"-")</f>
        <v>-</v>
      </c>
    </row>
    <row r="21" spans="1:19" ht="15" hidden="1" customHeight="1" thickBot="1" x14ac:dyDescent="0.4">
      <c r="A21" t="str">
        <f>booking!B21</f>
        <v>lørdag</v>
      </c>
      <c r="B21" s="20">
        <f>booking!C21</f>
        <v>45794</v>
      </c>
      <c r="D21" s="2" t="str">
        <f>IF(booking!AE21&gt;0,"Y","-")</f>
        <v>Y</v>
      </c>
      <c r="E21" s="44" t="str">
        <f>IF(AND(booking!D21&lt;&gt;booking!E21,booking!D21&gt;0),"udc","-")</f>
        <v>-</v>
      </c>
      <c r="F21" s="40" t="str">
        <f>IFERROR(IF(AND(booking!AD21&gt;0,booking!D21&lt;&gt;booking!E21),VLOOKUP(booking!E21,Database!$A$1:'Database'!$L$175,6,FALSE),"-"),"-")</f>
        <v>-</v>
      </c>
      <c r="G21" s="40" t="str">
        <f>IFERROR(IF(AND(booking!AD21&gt;0,booking!D21&lt;&gt;booking!E21),VLOOKUP(booking!E21,Database!$A$1:'Database'!$L$175,9,FALSE),"-"),"-")</f>
        <v>-</v>
      </c>
      <c r="H21" s="44" t="str">
        <f>IF(AND(booking!H21&lt;&gt;booking!I21,booking!H21&gt;0),"udc","-")</f>
        <v>-</v>
      </c>
      <c r="I21" s="40" t="str">
        <f>IFERROR(IF(AND(booking!AD21&gt;0,booking!H21&lt;&gt;booking!I21),VLOOKUP(booking!I21,Database!$A$1:'Database'!$L$175,6,FALSE),"-"),"-")</f>
        <v>-</v>
      </c>
      <c r="J21" s="40" t="str">
        <f>IFERROR(IF(AND(booking!AD21&gt;0,booking!H21&lt;&gt;booking!I21),VLOOKUP(booking!I21,Database!$A$1:'Database'!$L$175,9,FALSE),"-"),"-")</f>
        <v>-</v>
      </c>
      <c r="K21" s="44" t="str">
        <f>IF(AND(booking!L21&lt;&gt;booking!M21,booking!L21&gt;0),"udc","-")</f>
        <v>udc</v>
      </c>
      <c r="L21" s="40" t="str">
        <f>IFERROR(IF(AND(booking!AD21&gt;0,booking!L21&lt;&gt;booking!M21),VLOOKUP(booking!M21,Database!$A$1:'Database'!$L$175,6,FALSE),"-"),"-")</f>
        <v>-</v>
      </c>
      <c r="M21" s="40" t="str">
        <f>IFERROR(IF(AND(booking!AD21&gt;0,booking!L21&lt;&gt;booking!M21),VLOOKUP(booking!M21,Database!A20:'Database'!L194,9,FALSE),"-"),"-")</f>
        <v>-</v>
      </c>
      <c r="N21" s="44" t="str">
        <f>IF(AND(booking!P21&lt;&gt;booking!Q21,booking!P21&gt;0),"udc","-")</f>
        <v>-</v>
      </c>
      <c r="O21" s="40" t="str">
        <f>IFERROR(IF(AND(booking!AD21&gt;0,booking!P21&lt;&gt;booking!Q21),VLOOKUP(booking!Q21,Database!$A$1:'Database'!$L$175,6,FALSE),"-"),"-")</f>
        <v>-</v>
      </c>
      <c r="P21" s="40" t="str">
        <f>IFERROR(IF(AND(booking!AD21&gt;0,booking!P21&lt;&gt;booking!Q21),VLOOKUP(booking!Q21,Database!$A$1:'Database'!$L$175,9,FALSE),"-"),"-")</f>
        <v>-</v>
      </c>
      <c r="Q21" s="44" t="str">
        <f>IF(AND(booking!T21&lt;&gt;booking!U21,booking!T21&gt;0),"udc","-")</f>
        <v>-</v>
      </c>
      <c r="R21" s="40" t="str">
        <f>IFERROR(IF(AND(booking!AD21&gt;0,booking!T21&lt;&gt;booking!U21),VLOOKUP(booking!U21,Database!$A$1:'Database'!$L$175,6,FALSE),"-"),"-")</f>
        <v>-</v>
      </c>
      <c r="S21" s="40" t="str">
        <f>IFERROR(IF(AND(booking!AD21&gt;0,booking!T21&lt;&gt;booking!U21),VLOOKUP(booking!U21,Database!$A$1:'Database'!$L$175,9,FALSE),"-"),"-")</f>
        <v>-</v>
      </c>
    </row>
    <row r="22" spans="1:19" ht="15" hidden="1" customHeight="1" thickBot="1" x14ac:dyDescent="0.4">
      <c r="A22" s="37" t="str">
        <f>booking!B22</f>
        <v>søndag</v>
      </c>
      <c r="B22" s="38">
        <f>booking!C22</f>
        <v>45795</v>
      </c>
      <c r="C22" s="37"/>
      <c r="D22" s="39" t="str">
        <f>IF(booking!AE22&gt;0,"Y","-")</f>
        <v>Y</v>
      </c>
      <c r="E22" s="44" t="str">
        <f>IF(AND(booking!D22&lt;&gt;booking!E22,booking!D22&gt;0),"udc","-")</f>
        <v>udc</v>
      </c>
      <c r="F22" s="40" t="str">
        <f>IFERROR(IF(AND(booking!AD22&gt;0,booking!D22&lt;&gt;booking!E22),VLOOKUP(booking!E22,Database!$A$1:'Database'!$L$175,6,FALSE),"-"),"-")</f>
        <v>-</v>
      </c>
      <c r="G22" s="40" t="str">
        <f>IFERROR(IF(AND(booking!AD22&gt;0,booking!D22&lt;&gt;booking!E22),VLOOKUP(booking!E22,Database!$A$1:'Database'!$L$175,9,FALSE),"-"),"-")</f>
        <v>-</v>
      </c>
      <c r="H22" s="44" t="str">
        <f>IF(AND(booking!H22&lt;&gt;booking!I22,booking!H22&gt;0),"udc","-")</f>
        <v>-</v>
      </c>
      <c r="I22" s="40" t="str">
        <f>IFERROR(IF(AND(booking!AD22&gt;0,booking!H22&lt;&gt;booking!I22),VLOOKUP(booking!I22,Database!$A$1:'Database'!$L$175,6,FALSE),"-"),"-")</f>
        <v>-</v>
      </c>
      <c r="J22" s="40" t="str">
        <f>IFERROR(IF(AND(booking!AD22&gt;0,booking!H22&lt;&gt;booking!I22),VLOOKUP(booking!I22,Database!$A$1:'Database'!$L$175,9,FALSE),"-"),"-")</f>
        <v>-</v>
      </c>
      <c r="K22" s="44" t="str">
        <f>IF(AND(booking!L22&lt;&gt;booking!M22,booking!L22&gt;0),"udc","-")</f>
        <v>-</v>
      </c>
      <c r="L22" s="40" t="str">
        <f>IFERROR(IF(AND(booking!AD22&gt;0,booking!L22&lt;&gt;booking!M22),VLOOKUP(booking!M22,Database!$A$1:'Database'!$L$175,6,FALSE),"-"),"-")</f>
        <v>-</v>
      </c>
      <c r="M22" s="40" t="str">
        <f>IFERROR(IF(AND(booking!AD22&gt;0,booking!L22&lt;&gt;booking!M22),VLOOKUP(booking!M22,Database!A21:'Database'!L195,9,FALSE),"-"),"-")</f>
        <v>-</v>
      </c>
      <c r="N22" s="44" t="str">
        <f>IF(AND(booking!P22&lt;&gt;booking!Q22,booking!P22&gt;0),"udc","-")</f>
        <v>udc</v>
      </c>
      <c r="O22" s="40" t="str">
        <f>IFERROR(IF(AND(booking!AD22&gt;0,booking!P22&lt;&gt;booking!Q22),VLOOKUP(booking!Q22,Database!$A$1:'Database'!$L$175,6,FALSE),"-"),"-")</f>
        <v>-</v>
      </c>
      <c r="P22" s="40" t="str">
        <f>IFERROR(IF(AND(booking!AD22&gt;0,booking!P22&lt;&gt;booking!Q22),VLOOKUP(booking!Q22,Database!$A$1:'Database'!$L$175,9,FALSE),"-"),"-")</f>
        <v>-</v>
      </c>
      <c r="Q22" s="44" t="str">
        <f>IF(AND(booking!T22&lt;&gt;booking!U22,booking!T22&gt;0),"udc","-")</f>
        <v>-</v>
      </c>
      <c r="R22" s="40" t="str">
        <f>IFERROR(IF(AND(booking!AD22&gt;0,booking!T22&lt;&gt;booking!U22),VLOOKUP(booking!U22,Database!$A$1:'Database'!$L$175,6,FALSE),"-"),"-")</f>
        <v>-</v>
      </c>
      <c r="S22" s="40" t="str">
        <f>IFERROR(IF(AND(booking!AD22&gt;0,booking!T22&lt;&gt;booking!U22),VLOOKUP(booking!U22,Database!$A$1:'Database'!$L$175,9,FALSE),"-"),"-")</f>
        <v>-</v>
      </c>
    </row>
    <row r="23" spans="1:19" ht="15" hidden="1" customHeight="1" thickBot="1" x14ac:dyDescent="0.4">
      <c r="A23" t="str">
        <f>booking!B23</f>
        <v>mandag</v>
      </c>
      <c r="B23" s="20">
        <f>booking!C23</f>
        <v>45796</v>
      </c>
      <c r="D23" s="2" t="str">
        <f>IF(booking!AE23&gt;0,"Y","-")</f>
        <v>Y</v>
      </c>
      <c r="E23" s="44" t="str">
        <f>IF(AND(booking!D23&lt;&gt;booking!E23,booking!D23&gt;0),"udc","-")</f>
        <v>-</v>
      </c>
      <c r="F23" s="40" t="str">
        <f>IFERROR(IF(AND(booking!AD23&gt;0,booking!D23&lt;&gt;booking!E23),VLOOKUP(booking!E23,Database!$A$1:'Database'!$L$175,6,FALSE),"-"),"-")</f>
        <v>DK</v>
      </c>
      <c r="G23" s="40" t="str">
        <f>IFERROR(IF(AND(booking!AD23&gt;0,booking!D23&lt;&gt;booking!E23),VLOOKUP(booking!E23,Database!$A$1:'Database'!$L$175,9,FALSE),"-"),"-")</f>
        <v>DB</v>
      </c>
      <c r="H23" s="44" t="str">
        <f>IF(AND(booking!H23&lt;&gt;booking!I23,booking!H23&gt;0),"udc","-")</f>
        <v>udc</v>
      </c>
      <c r="I23" s="40" t="str">
        <f>IFERROR(IF(AND(booking!AD23&gt;0,booking!H23&lt;&gt;booking!I23),VLOOKUP(booking!I23,Database!$A$1:'Database'!$L$175,6,FALSE),"-"),"-")</f>
        <v>-</v>
      </c>
      <c r="J23" s="40" t="str">
        <f>IFERROR(IF(AND(booking!AD23&gt;0,booking!H23&lt;&gt;booking!I23),VLOOKUP(booking!I23,Database!$A$1:'Database'!$L$175,9,FALSE),"-"),"-")</f>
        <v>-</v>
      </c>
      <c r="K23" s="44" t="str">
        <f>IF(AND(booking!L23&lt;&gt;booking!M23,booking!L23&gt;0),"udc","-")</f>
        <v>-</v>
      </c>
      <c r="L23" s="40" t="str">
        <f>IFERROR(IF(AND(booking!AD23&gt;0,booking!L23&lt;&gt;booking!M23),VLOOKUP(booking!M23,Database!$A$1:'Database'!$L$175,6,FALSE),"-"),"-")</f>
        <v>DK</v>
      </c>
      <c r="M23" s="40" t="str">
        <f>IFERROR(IF(AND(booking!AD23&gt;0,booking!L23&lt;&gt;booking!M23),VLOOKUP(booking!M23,Database!A22:'Database'!L196,9,FALSE),"-"),"-")</f>
        <v>DB</v>
      </c>
      <c r="N23" s="44" t="str">
        <f>IF(AND(booking!P23&lt;&gt;booking!Q23,booking!P23&gt;0),"udc","-")</f>
        <v>-</v>
      </c>
      <c r="O23" s="40" t="str">
        <f>IFERROR(IF(AND(booking!AD23&gt;0,booking!P23&lt;&gt;booking!Q23),VLOOKUP(booking!Q23,Database!$A$1:'Database'!$L$175,6,FALSE),"-"),"-")</f>
        <v>DK</v>
      </c>
      <c r="P23" s="40" t="str">
        <f>IFERROR(IF(AND(booking!AD23&gt;0,booking!P23&lt;&gt;booking!Q23),VLOOKUP(booking!Q23,Database!$A$1:'Database'!$L$175,9,FALSE),"-"),"-")</f>
        <v>DB</v>
      </c>
      <c r="Q23" s="44" t="str">
        <f>IF(AND(booking!T23&lt;&gt;booking!U23,booking!T23&gt;0),"udc","-")</f>
        <v>-</v>
      </c>
      <c r="R23" s="40" t="str">
        <f>IFERROR(IF(AND(booking!AD23&gt;0,booking!T23&lt;&gt;booking!U23),VLOOKUP(booking!U23,Database!$A$1:'Database'!$L$175,6,FALSE),"-"),"-")</f>
        <v>-</v>
      </c>
      <c r="S23" s="40" t="str">
        <f>IFERROR(IF(AND(booking!AD23&gt;0,booking!T23&lt;&gt;booking!U23),VLOOKUP(booking!U23,Database!$A$1:'Database'!$L$175,9,FALSE),"-"),"-")</f>
        <v>-</v>
      </c>
    </row>
    <row r="24" spans="1:19" ht="15" hidden="1" customHeight="1" thickBot="1" x14ac:dyDescent="0.4">
      <c r="A24" t="str">
        <f>booking!B24</f>
        <v>tirsdag</v>
      </c>
      <c r="B24" s="20">
        <f>booking!C24</f>
        <v>45797</v>
      </c>
      <c r="D24" s="2" t="str">
        <f>IF(booking!AE24&gt;0,"Y","-")</f>
        <v>-</v>
      </c>
      <c r="E24" s="44" t="str">
        <f>IF(AND(booking!D24&lt;&gt;booking!E24,booking!D24&gt;0),"udc","-")</f>
        <v>-</v>
      </c>
      <c r="F24" s="40" t="str">
        <f>IFERROR(IF(AND(booking!AD24&gt;0,booking!D24&lt;&gt;booking!E24),VLOOKUP(booking!E24,Database!$A$1:'Database'!$L$175,6,FALSE),"-"),"-")</f>
        <v>-</v>
      </c>
      <c r="G24" s="40" t="str">
        <f>IFERROR(IF(AND(booking!AD24&gt;0,booking!D24&lt;&gt;booking!E24),VLOOKUP(booking!E24,Database!$A$1:'Database'!$L$175,9,FALSE),"-"),"-")</f>
        <v>-</v>
      </c>
      <c r="H24" s="44" t="str">
        <f>IF(AND(booking!H24&lt;&gt;booking!I24,booking!H24&gt;0),"udc","-")</f>
        <v>-</v>
      </c>
      <c r="I24" s="40" t="str">
        <f>IFERROR(IF(AND(booking!AD24&gt;0,booking!H24&lt;&gt;booking!I24),VLOOKUP(booking!I24,Database!$A$1:'Database'!$L$175,6,FALSE),"-"),"-")</f>
        <v>-</v>
      </c>
      <c r="J24" s="40" t="str">
        <f>IFERROR(IF(AND(booking!AD24&gt;0,booking!H24&lt;&gt;booking!I24),VLOOKUP(booking!I24,Database!$A$1:'Database'!$L$175,9,FALSE),"-"),"-")</f>
        <v>-</v>
      </c>
      <c r="K24" s="44" t="str">
        <f>IF(AND(booking!L24&lt;&gt;booking!M24,booking!L24&gt;0),"udc","-")</f>
        <v>-</v>
      </c>
      <c r="L24" s="40" t="str">
        <f>IFERROR(IF(AND(booking!AD24&gt;0,booking!L24&lt;&gt;booking!M24),VLOOKUP(booking!M24,Database!$A$1:'Database'!$L$175,6,FALSE),"-"),"-")</f>
        <v>-</v>
      </c>
      <c r="M24" s="40" t="str">
        <f>IFERROR(IF(AND(booking!AD24&gt;0,booking!L24&lt;&gt;booking!M24),VLOOKUP(booking!M24,Database!A23:'Database'!L197,9,FALSE),"-"),"-")</f>
        <v>-</v>
      </c>
      <c r="N24" s="44" t="str">
        <f>IF(AND(booking!P24&lt;&gt;booking!Q24,booking!P24&gt;0),"udc","-")</f>
        <v>-</v>
      </c>
      <c r="O24" s="40" t="str">
        <f>IFERROR(IF(AND(booking!AD24&gt;0,booking!P24&lt;&gt;booking!Q24),VLOOKUP(booking!Q24,Database!$A$1:'Database'!$L$175,6,FALSE),"-"),"-")</f>
        <v>-</v>
      </c>
      <c r="P24" s="40" t="str">
        <f>IFERROR(IF(AND(booking!AD24&gt;0,booking!P24&lt;&gt;booking!Q24),VLOOKUP(booking!Q24,Database!$A$1:'Database'!$L$175,9,FALSE),"-"),"-")</f>
        <v>-</v>
      </c>
      <c r="Q24" s="44" t="str">
        <f>IF(AND(booking!T24&lt;&gt;booking!U24,booking!T24&gt;0),"udc","-")</f>
        <v>-</v>
      </c>
      <c r="R24" s="40" t="str">
        <f>IFERROR(IF(AND(booking!AD24&gt;0,booking!T24&lt;&gt;booking!U24),VLOOKUP(booking!U24,Database!$A$1:'Database'!$L$175,6,FALSE),"-"),"-")</f>
        <v>-</v>
      </c>
      <c r="S24" s="40" t="str">
        <f>IFERROR(IF(AND(booking!AD24&gt;0,booking!T24&lt;&gt;booking!U24),VLOOKUP(booking!U24,Database!$A$1:'Database'!$L$175,9,FALSE),"-"),"-")</f>
        <v>-</v>
      </c>
    </row>
    <row r="25" spans="1:19" ht="15" hidden="1" customHeight="1" thickBot="1" x14ac:dyDescent="0.4">
      <c r="A25" t="str">
        <f>booking!B25</f>
        <v>onsdag</v>
      </c>
      <c r="B25" s="20">
        <f>booking!C25</f>
        <v>45798</v>
      </c>
      <c r="D25" s="2" t="str">
        <f>IF(booking!AE25&gt;0,"Y","-")</f>
        <v>-</v>
      </c>
      <c r="E25" s="44" t="str">
        <f>IF(AND(booking!D25&lt;&gt;booking!E25,booking!D25&gt;0),"udc","-")</f>
        <v>-</v>
      </c>
      <c r="F25" s="40" t="str">
        <f>IFERROR(IF(AND(booking!AD25&gt;0,booking!D25&lt;&gt;booking!E25),VLOOKUP(booking!E25,Database!$A$1:'Database'!$L$175,6,FALSE),"-"),"-")</f>
        <v>-</v>
      </c>
      <c r="G25" s="40" t="str">
        <f>IFERROR(IF(AND(booking!AD25&gt;0,booking!D25&lt;&gt;booking!E25),VLOOKUP(booking!E25,Database!$A$1:'Database'!$L$175,9,FALSE),"-"),"-")</f>
        <v>-</v>
      </c>
      <c r="H25" s="44" t="str">
        <f>IF(AND(booking!H25&lt;&gt;booking!I25,booking!H25&gt;0),"udc","-")</f>
        <v>-</v>
      </c>
      <c r="I25" s="40" t="str">
        <f>IFERROR(IF(AND(booking!AD25&gt;0,booking!H25&lt;&gt;booking!I25),VLOOKUP(booking!I25,Database!$A$1:'Database'!$L$175,6,FALSE),"-"),"-")</f>
        <v>-</v>
      </c>
      <c r="J25" s="40" t="str">
        <f>IFERROR(IF(AND(booking!AD25&gt;0,booking!H25&lt;&gt;booking!I25),VLOOKUP(booking!I25,Database!$A$1:'Database'!$L$175,9,FALSE),"-"),"-")</f>
        <v>-</v>
      </c>
      <c r="K25" s="44" t="str">
        <f>IF(AND(booking!L25&lt;&gt;booking!M25,booking!L25&gt;0),"udc","-")</f>
        <v>-</v>
      </c>
      <c r="L25" s="40" t="str">
        <f>IFERROR(IF(AND(booking!AD25&gt;0,booking!L25&lt;&gt;booking!M25),VLOOKUP(booking!M25,Database!$A$1:'Database'!$L$175,6,FALSE),"-"),"-")</f>
        <v>-</v>
      </c>
      <c r="M25" s="40" t="str">
        <f>IFERROR(IF(AND(booking!AD25&gt;0,booking!L25&lt;&gt;booking!M25),VLOOKUP(booking!M25,Database!A24:'Database'!L198,9,FALSE),"-"),"-")</f>
        <v>-</v>
      </c>
      <c r="N25" s="44" t="str">
        <f>IF(AND(booking!P25&lt;&gt;booking!Q25,booking!P25&gt;0),"udc","-")</f>
        <v>-</v>
      </c>
      <c r="O25" s="40" t="str">
        <f>IFERROR(IF(AND(booking!AD25&gt;0,booking!P25&lt;&gt;booking!Q25),VLOOKUP(booking!Q25,Database!$A$1:'Database'!$L$175,6,FALSE),"-"),"-")</f>
        <v>-</v>
      </c>
      <c r="P25" s="40" t="str">
        <f>IFERROR(IF(AND(booking!AD25&gt;0,booking!P25&lt;&gt;booking!Q25),VLOOKUP(booking!Q25,Database!$A$1:'Database'!$L$175,9,FALSE),"-"),"-")</f>
        <v>-</v>
      </c>
      <c r="Q25" s="44" t="str">
        <f>IF(AND(booking!T25&lt;&gt;booking!U25,booking!T25&gt;0),"udc","-")</f>
        <v>-</v>
      </c>
      <c r="R25" s="40" t="str">
        <f>IFERROR(IF(AND(booking!AD25&gt;0,booking!T25&lt;&gt;booking!U25),VLOOKUP(booking!U25,Database!$A$1:'Database'!$L$175,6,FALSE),"-"),"-")</f>
        <v>-</v>
      </c>
      <c r="S25" s="40" t="str">
        <f>IFERROR(IF(AND(booking!AD25&gt;0,booking!T25&lt;&gt;booking!U25),VLOOKUP(booking!U25,Database!$A$1:'Database'!$L$175,9,FALSE),"-"),"-")</f>
        <v>-</v>
      </c>
    </row>
    <row r="26" spans="1:19" ht="15" hidden="1" customHeight="1" thickBot="1" x14ac:dyDescent="0.4">
      <c r="A26" t="str">
        <f>booking!B26</f>
        <v>torsdag</v>
      </c>
      <c r="B26" s="20">
        <f>booking!C26</f>
        <v>45799</v>
      </c>
      <c r="D26" s="2" t="str">
        <f>IF(booking!AE26&gt;0,"Y","-")</f>
        <v>Y</v>
      </c>
      <c r="E26" s="44" t="str">
        <f>IF(AND(booking!D26&lt;&gt;booking!E26,booking!D26&gt;0),"udc","-")</f>
        <v>-</v>
      </c>
      <c r="F26" s="40" t="str">
        <f>IFERROR(IF(AND(booking!AD26&gt;0,booking!D26&lt;&gt;booking!E26),VLOOKUP(booking!E26,Database!$A$1:'Database'!$L$175,6,FALSE),"-"),"-")</f>
        <v>-</v>
      </c>
      <c r="G26" s="40" t="str">
        <f>IFERROR(IF(AND(booking!AD26&gt;0,booking!D26&lt;&gt;booking!E26),VLOOKUP(booking!E26,Database!$A$1:'Database'!$L$175,9,FALSE),"-"),"-")</f>
        <v>-</v>
      </c>
      <c r="H26" s="44" t="str">
        <f>IF(AND(booking!H26&lt;&gt;booking!I26,booking!H26&gt;0),"udc","-")</f>
        <v>-</v>
      </c>
      <c r="I26" s="40" t="str">
        <f>IFERROR(IF(AND(booking!AD26&gt;0,booking!H26&lt;&gt;booking!I26),VLOOKUP(booking!I26,Database!$A$1:'Database'!$L$175,6,FALSE),"-"),"-")</f>
        <v>-</v>
      </c>
      <c r="J26" s="40" t="str">
        <f>IFERROR(IF(AND(booking!AD26&gt;0,booking!H26&lt;&gt;booking!I26),VLOOKUP(booking!I26,Database!$A$1:'Database'!$L$175,9,FALSE),"-"),"-")</f>
        <v>-</v>
      </c>
      <c r="K26" s="44" t="str">
        <f>IF(AND(booking!L26&lt;&gt;booking!M26,booking!L26&gt;0),"udc","-")</f>
        <v>-</v>
      </c>
      <c r="L26" s="40" t="str">
        <f>IFERROR(IF(AND(booking!AD26&gt;0,booking!L26&lt;&gt;booking!M26),VLOOKUP(booking!M26,Database!$A$1:'Database'!$L$175,6,FALSE),"-"),"-")</f>
        <v>-</v>
      </c>
      <c r="M26" s="40" t="str">
        <f>IFERROR(IF(AND(booking!AD26&gt;0,booking!L26&lt;&gt;booking!M26),VLOOKUP(booking!M26,Database!A25:'Database'!L199,9,FALSE),"-"),"-")</f>
        <v>-</v>
      </c>
      <c r="N26" s="44" t="str">
        <f>IF(AND(booking!P26&lt;&gt;booking!Q26,booking!P26&gt;0),"udc","-")</f>
        <v>-</v>
      </c>
      <c r="O26" s="40" t="str">
        <f>IFERROR(IF(AND(booking!AD26&gt;0,booking!P26&lt;&gt;booking!Q26),VLOOKUP(booking!Q26,Database!$A$1:'Database'!$L$175,6,FALSE),"-"),"-")</f>
        <v>-</v>
      </c>
      <c r="P26" s="40" t="str">
        <f>IFERROR(IF(AND(booking!AD26&gt;0,booking!P26&lt;&gt;booking!Q26),VLOOKUP(booking!Q26,Database!$A$1:'Database'!$L$175,9,FALSE),"-"),"-")</f>
        <v>-</v>
      </c>
      <c r="Q26" s="44" t="str">
        <f>IF(AND(booking!T26&lt;&gt;booking!U26,booking!T26&gt;0),"udc","-")</f>
        <v>udc</v>
      </c>
      <c r="R26" s="40" t="str">
        <f>IFERROR(IF(AND(booking!AD26&gt;0,booking!T26&lt;&gt;booking!U26),VLOOKUP(booking!U26,Database!$A$1:'Database'!$L$175,6,FALSE),"-"),"-")</f>
        <v>-</v>
      </c>
      <c r="S26" s="40" t="str">
        <f>IFERROR(IF(AND(booking!AD26&gt;0,booking!T26&lt;&gt;booking!U26),VLOOKUP(booking!U26,Database!$A$1:'Database'!$L$175,9,FALSE),"-"),"-")</f>
        <v>-</v>
      </c>
    </row>
    <row r="27" spans="1:19" ht="15" hidden="1" customHeight="1" thickBot="1" x14ac:dyDescent="0.4">
      <c r="A27" t="str">
        <f>booking!B27</f>
        <v>fredag</v>
      </c>
      <c r="B27" s="20">
        <f>booking!C27</f>
        <v>45800</v>
      </c>
      <c r="D27" s="2" t="str">
        <f>IF(booking!AE27&gt;0,"Y","-")</f>
        <v>Y</v>
      </c>
      <c r="E27" s="44" t="str">
        <f>IF(AND(booking!D27&lt;&gt;booking!E27,booking!D27&gt;0),"udc","-")</f>
        <v>udc</v>
      </c>
      <c r="F27" s="40" t="str">
        <f>IFERROR(IF(AND(booking!AD27&gt;0,booking!D27&lt;&gt;booking!E27),VLOOKUP(booking!E27,Database!$A$1:'Database'!$L$175,6,FALSE),"-"),"-")</f>
        <v>-</v>
      </c>
      <c r="G27" s="40" t="str">
        <f>IFERROR(IF(AND(booking!AD27&gt;0,booking!D27&lt;&gt;booking!E27),VLOOKUP(booking!E27,Database!$A$1:'Database'!$L$175,9,FALSE),"-"),"-")</f>
        <v>-</v>
      </c>
      <c r="H27" s="44" t="str">
        <f>IF(AND(booking!H27&lt;&gt;booking!I27,booking!H27&gt;0),"udc","-")</f>
        <v>-</v>
      </c>
      <c r="I27" s="40" t="str">
        <f>IFERROR(IF(AND(booking!AD27&gt;0,booking!H27&lt;&gt;booking!I27),VLOOKUP(booking!I27,Database!$A$1:'Database'!$L$175,6,FALSE),"-"),"-")</f>
        <v>-</v>
      </c>
      <c r="J27" s="40" t="str">
        <f>IFERROR(IF(AND(booking!AD27&gt;0,booking!H27&lt;&gt;booking!I27),VLOOKUP(booking!I27,Database!$A$1:'Database'!$L$175,9,FALSE),"-"),"-")</f>
        <v>-</v>
      </c>
      <c r="K27" s="44" t="str">
        <f>IF(AND(booking!L27&lt;&gt;booking!M27,booking!L27&gt;0),"udc","-")</f>
        <v>-</v>
      </c>
      <c r="L27" s="40" t="str">
        <f>IFERROR(IF(AND(booking!AD27&gt;0,booking!L27&lt;&gt;booking!M27),VLOOKUP(booking!M27,Database!$A$1:'Database'!$L$175,6,FALSE),"-"),"-")</f>
        <v>-</v>
      </c>
      <c r="M27" s="40" t="str">
        <f>IFERROR(IF(AND(booking!AD27&gt;0,booking!L27&lt;&gt;booking!M27),VLOOKUP(booking!M27,Database!A26:'Database'!L200,9,FALSE),"-"),"-")</f>
        <v>-</v>
      </c>
      <c r="N27" s="44" t="str">
        <f>IF(AND(booking!P27&lt;&gt;booking!Q27,booking!P27&gt;0),"udc","-")</f>
        <v>udc</v>
      </c>
      <c r="O27" s="40" t="str">
        <f>IFERROR(IF(AND(booking!AD27&gt;0,booking!P27&lt;&gt;booking!Q27),VLOOKUP(booking!Q27,Database!$A$1:'Database'!$L$175,6,FALSE),"-"),"-")</f>
        <v>-</v>
      </c>
      <c r="P27" s="40" t="str">
        <f>IFERROR(IF(AND(booking!AD27&gt;0,booking!P27&lt;&gt;booking!Q27),VLOOKUP(booking!Q27,Database!$A$1:'Database'!$L$175,9,FALSE),"-"),"-")</f>
        <v>-</v>
      </c>
      <c r="Q27" s="44" t="str">
        <f>IF(AND(booking!T27&lt;&gt;booking!U27,booking!T27&gt;0),"udc","-")</f>
        <v>-</v>
      </c>
      <c r="R27" s="40" t="str">
        <f>IFERROR(IF(AND(booking!AD27&gt;0,booking!T27&lt;&gt;booking!U27),VLOOKUP(booking!U27,Database!$A$1:'Database'!$L$175,6,FALSE),"-"),"-")</f>
        <v>-</v>
      </c>
      <c r="S27" s="40" t="str">
        <f>IFERROR(IF(AND(booking!AD27&gt;0,booking!T27&lt;&gt;booking!U27),VLOOKUP(booking!U27,Database!$A$1:'Database'!$L$175,9,FALSE),"-"),"-")</f>
        <v>-</v>
      </c>
    </row>
    <row r="28" spans="1:19" ht="15" hidden="1" customHeight="1" thickBot="1" x14ac:dyDescent="0.4">
      <c r="A28" t="str">
        <f>booking!B28</f>
        <v>lørdag</v>
      </c>
      <c r="B28" s="20">
        <f>booking!C28</f>
        <v>45801</v>
      </c>
      <c r="D28" s="2" t="str">
        <f>IF(booking!AE28&gt;0,"Y","-")</f>
        <v>Y</v>
      </c>
      <c r="E28" s="44" t="str">
        <f>IF(AND(booking!D28&lt;&gt;booking!E28,booking!D28&gt;0),"udc","-")</f>
        <v>udc</v>
      </c>
      <c r="F28" s="40" t="str">
        <f>IFERROR(IF(AND(booking!AD28&gt;0,booking!D28&lt;&gt;booking!E28),VLOOKUP(booking!E28,Database!$A$1:'Database'!$L$175,6,FALSE),"-"),"-")</f>
        <v>-</v>
      </c>
      <c r="G28" s="40" t="str">
        <f>IFERROR(IF(AND(booking!AD28&gt;0,booking!D28&lt;&gt;booking!E28),VLOOKUP(booking!E28,Database!$A$1:'Database'!$L$175,9,FALSE),"-"),"-")</f>
        <v>-</v>
      </c>
      <c r="H28" s="44" t="str">
        <f>IF(AND(booking!H28&lt;&gt;booking!I28,booking!H28&gt;0),"udc","-")</f>
        <v>-</v>
      </c>
      <c r="I28" s="40" t="str">
        <f>IFERROR(IF(AND(booking!AD28&gt;0,booking!H28&lt;&gt;booking!I28),VLOOKUP(booking!I28,Database!$A$1:'Database'!$L$175,6,FALSE),"-"),"-")</f>
        <v>-</v>
      </c>
      <c r="J28" s="40" t="str">
        <f>IFERROR(IF(AND(booking!AD28&gt;0,booking!H28&lt;&gt;booking!I28),VLOOKUP(booking!I28,Database!$A$1:'Database'!$L$175,9,FALSE),"-"),"-")</f>
        <v>-</v>
      </c>
      <c r="K28" s="44" t="str">
        <f>IF(AND(booking!L28&lt;&gt;booking!M28,booking!L28&gt;0),"udc","-")</f>
        <v>-</v>
      </c>
      <c r="L28" s="40" t="str">
        <f>IFERROR(IF(AND(booking!AD28&gt;0,booking!L28&lt;&gt;booking!M28),VLOOKUP(booking!M28,Database!$A$1:'Database'!$L$175,6,FALSE),"-"),"-")</f>
        <v>-</v>
      </c>
      <c r="M28" s="40" t="str">
        <f>IFERROR(IF(AND(booking!AD28&gt;0,booking!L28&lt;&gt;booking!M28),VLOOKUP(booking!M28,Database!A27:'Database'!L201,9,FALSE),"-"),"-")</f>
        <v>-</v>
      </c>
      <c r="N28" s="44" t="str">
        <f>IF(AND(booking!P28&lt;&gt;booking!Q28,booking!P28&gt;0),"udc","-")</f>
        <v>-</v>
      </c>
      <c r="O28" s="40" t="str">
        <f>IFERROR(IF(AND(booking!AD28&gt;0,booking!P28&lt;&gt;booking!Q28),VLOOKUP(booking!Q28,Database!$A$1:'Database'!$L$175,6,FALSE),"-"),"-")</f>
        <v>-</v>
      </c>
      <c r="P28" s="40" t="str">
        <f>IFERROR(IF(AND(booking!AD28&gt;0,booking!P28&lt;&gt;booking!Q28),VLOOKUP(booking!Q28,Database!$A$1:'Database'!$L$175,9,FALSE),"-"),"-")</f>
        <v>-</v>
      </c>
      <c r="Q28" s="44" t="str">
        <f>IF(AND(booking!T28&lt;&gt;booking!U28,booking!T28&gt;0),"udc","-")</f>
        <v>-</v>
      </c>
      <c r="R28" s="40" t="str">
        <f>IFERROR(IF(AND(booking!AD28&gt;0,booking!T28&lt;&gt;booking!U28),VLOOKUP(booking!U28,Database!$A$1:'Database'!$L$175,6,FALSE),"-"),"-")</f>
        <v>-</v>
      </c>
      <c r="S28" s="40" t="str">
        <f>IFERROR(IF(AND(booking!AD28&gt;0,booking!T28&lt;&gt;booking!U28),VLOOKUP(booking!U28,Database!$A$1:'Database'!$L$175,9,FALSE),"-"),"-")</f>
        <v>-</v>
      </c>
    </row>
    <row r="29" spans="1:19" ht="15" hidden="1" customHeight="1" thickBot="1" x14ac:dyDescent="0.4">
      <c r="A29" s="37" t="str">
        <f>booking!B29</f>
        <v>søndag</v>
      </c>
      <c r="B29" s="38">
        <f>booking!C29</f>
        <v>45802</v>
      </c>
      <c r="C29" s="37"/>
      <c r="D29" s="39" t="str">
        <f>IF(booking!AE29&gt;0,"Y","-")</f>
        <v>-</v>
      </c>
      <c r="E29" s="44" t="str">
        <f>IF(AND(booking!D29&lt;&gt;booking!E29,booking!D29&gt;0),"udc","-")</f>
        <v>-</v>
      </c>
      <c r="F29" s="40" t="str">
        <f>IFERROR(IF(AND(booking!AD29&gt;0,booking!D29&lt;&gt;booking!E29),VLOOKUP(booking!E29,Database!$A$1:'Database'!$L$175,6,FALSE),"-"),"-")</f>
        <v>-</v>
      </c>
      <c r="G29" s="40" t="str">
        <f>IFERROR(IF(AND(booking!AD29&gt;0,booking!D29&lt;&gt;booking!E29),VLOOKUP(booking!E29,Database!$A$1:'Database'!$L$175,9,FALSE),"-"),"-")</f>
        <v>-</v>
      </c>
      <c r="H29" s="44" t="str">
        <f>IF(AND(booking!H29&lt;&gt;booking!I29,booking!H29&gt;0),"udc","-")</f>
        <v>-</v>
      </c>
      <c r="I29" s="40" t="str">
        <f>IFERROR(IF(AND(booking!AD29&gt;0,booking!H29&lt;&gt;booking!I29),VLOOKUP(booking!I29,Database!$A$1:'Database'!$L$175,6,FALSE),"-"),"-")</f>
        <v>DK</v>
      </c>
      <c r="J29" s="40" t="str">
        <f>IFERROR(IF(AND(booking!AD29&gt;0,booking!H29&lt;&gt;booking!I29),VLOOKUP(booking!I29,Database!$A$1:'Database'!$L$175,9,FALSE),"-"),"-")</f>
        <v>DB</v>
      </c>
      <c r="K29" s="44" t="str">
        <f>IF(AND(booking!L29&lt;&gt;booking!M29,booking!L29&gt;0),"udc","-")</f>
        <v>-</v>
      </c>
      <c r="L29" s="40" t="str">
        <f>IFERROR(IF(AND(booking!AD29&gt;0,booking!L29&lt;&gt;booking!M29),VLOOKUP(booking!M29,Database!$A$1:'Database'!$L$175,6,FALSE),"-"),"-")</f>
        <v>-</v>
      </c>
      <c r="M29" s="40" t="str">
        <f>IFERROR(IF(AND(booking!AD29&gt;0,booking!L29&lt;&gt;booking!M29),VLOOKUP(booking!M29,Database!A28:'Database'!L202,9,FALSE),"-"),"-")</f>
        <v>-</v>
      </c>
      <c r="N29" s="44" t="str">
        <f>IF(AND(booking!P29&lt;&gt;booking!Q29,booking!P29&gt;0),"udc","-")</f>
        <v>-</v>
      </c>
      <c r="O29" s="40" t="str">
        <f>IFERROR(IF(AND(booking!AD29&gt;0,booking!P29&lt;&gt;booking!Q29),VLOOKUP(booking!Q29,Database!$A$1:'Database'!$L$175,6,FALSE),"-"),"-")</f>
        <v>-</v>
      </c>
      <c r="P29" s="40" t="str">
        <f>IFERROR(IF(AND(booking!AD29&gt;0,booking!P29&lt;&gt;booking!Q29),VLOOKUP(booking!Q29,Database!$A$1:'Database'!$L$175,9,FALSE),"-"),"-")</f>
        <v>-</v>
      </c>
      <c r="Q29" s="44" t="str">
        <f>IF(AND(booking!T29&lt;&gt;booking!U29,booking!T29&gt;0),"udc","-")</f>
        <v>-</v>
      </c>
      <c r="R29" s="40" t="str">
        <f>IFERROR(IF(AND(booking!AD29&gt;0,booking!T29&lt;&gt;booking!U29),VLOOKUP(booking!U29,Database!$A$1:'Database'!$L$175,6,FALSE),"-"),"-")</f>
        <v>-</v>
      </c>
      <c r="S29" s="40" t="str">
        <f>IFERROR(IF(AND(booking!AD29&gt;0,booking!T29&lt;&gt;booking!U29),VLOOKUP(booking!U29,Database!$A$1:'Database'!$L$175,9,FALSE),"-"),"-")</f>
        <v>-</v>
      </c>
    </row>
    <row r="30" spans="1:19" ht="15" hidden="1" customHeight="1" thickBot="1" x14ac:dyDescent="0.4">
      <c r="A30" t="str">
        <f>booking!B30</f>
        <v>mandag</v>
      </c>
      <c r="B30" s="20">
        <f>booking!C30</f>
        <v>45803</v>
      </c>
      <c r="D30" s="2" t="str">
        <f>IF(booking!AE30&gt;0,"Y","-")</f>
        <v>Y</v>
      </c>
      <c r="E30" s="44" t="str">
        <f>IF(AND(booking!D30&lt;&gt;booking!E30,booking!D30&gt;0),"udc","-")</f>
        <v>-</v>
      </c>
      <c r="F30" s="40" t="str">
        <f>IFERROR(IF(AND(booking!AD30&gt;0,booking!D30&lt;&gt;booking!E30),VLOOKUP(booking!E30,Database!$A$1:'Database'!$L$175,6,FALSE),"-"),"-")</f>
        <v>DK</v>
      </c>
      <c r="G30" s="40" t="str">
        <f>IFERROR(IF(AND(booking!AD30&gt;0,booking!D30&lt;&gt;booking!E30),VLOOKUP(booking!E30,Database!$A$1:'Database'!$L$175,9,FALSE),"-"),"-")</f>
        <v>sing</v>
      </c>
      <c r="H30" s="44" t="str">
        <f>IF(AND(booking!H30&lt;&gt;booking!I30,booking!H30&gt;0),"udc","-")</f>
        <v>-</v>
      </c>
      <c r="I30" s="40" t="str">
        <f>IFERROR(IF(AND(booking!AD30&gt;0,booking!H30&lt;&gt;booking!I30),VLOOKUP(booking!I30,Database!$A$1:'Database'!$L$175,6,FALSE),"-"),"-")</f>
        <v>-</v>
      </c>
      <c r="J30" s="40" t="str">
        <f>IFERROR(IF(AND(booking!AD30&gt;0,booking!H30&lt;&gt;booking!I30),VLOOKUP(booking!I30,Database!$A$1:'Database'!$L$175,9,FALSE),"-"),"-")</f>
        <v>-</v>
      </c>
      <c r="K30" s="44" t="str">
        <f>IF(AND(booking!L30&lt;&gt;booking!M30,booking!L30&gt;0),"udc","-")</f>
        <v>udc</v>
      </c>
      <c r="L30" s="40" t="str">
        <f>IFERROR(IF(AND(booking!AD30&gt;0,booking!L30&lt;&gt;booking!M30),VLOOKUP(booking!M30,Database!$A$1:'Database'!$L$175,6,FALSE),"-"),"-")</f>
        <v>DK</v>
      </c>
      <c r="M30" s="40" t="str">
        <f>IFERROR(IF(AND(booking!AD30&gt;0,booking!L30&lt;&gt;booking!M30),VLOOKUP(booking!M30,Database!A29:'Database'!L203,9,FALSE),"-"),"-")</f>
        <v>sing</v>
      </c>
      <c r="N30" s="44" t="str">
        <f>IF(AND(booking!P30&lt;&gt;booking!Q30,booking!P30&gt;0),"udc","-")</f>
        <v>-</v>
      </c>
      <c r="O30" s="40" t="str">
        <f>IFERROR(IF(AND(booking!AD30&gt;0,booking!P30&lt;&gt;booking!Q30),VLOOKUP(booking!Q30,Database!$A$1:'Database'!$L$175,6,FALSE),"-"),"-")</f>
        <v>DK</v>
      </c>
      <c r="P30" s="40">
        <f>IFERROR(IF(AND(booking!AD30&gt;0,booking!P30&lt;&gt;booking!Q30),VLOOKUP(booking!Q30,Database!$A$1:'Database'!$L$175,9,FALSE),"-"),"-")</f>
        <v>0</v>
      </c>
      <c r="Q30" s="44" t="str">
        <f>IF(AND(booking!T30&lt;&gt;booking!U30,booking!T30&gt;0),"udc","-")</f>
        <v>-</v>
      </c>
      <c r="R30" s="40" t="str">
        <f>IFERROR(IF(AND(booking!AD30&gt;0,booking!T30&lt;&gt;booking!U30),VLOOKUP(booking!U30,Database!$A$1:'Database'!$L$175,6,FALSE),"-"),"-")</f>
        <v>DK</v>
      </c>
      <c r="S30" s="40">
        <f>IFERROR(IF(AND(booking!AD30&gt;0,booking!T30&lt;&gt;booking!U30),VLOOKUP(booking!U30,Database!$A$1:'Database'!$L$175,9,FALSE),"-"),"-")</f>
        <v>0</v>
      </c>
    </row>
    <row r="31" spans="1:19" ht="15" customHeight="1" thickBot="1" x14ac:dyDescent="0.4">
      <c r="A31" t="str">
        <f>booking!B31</f>
        <v>tirsdag</v>
      </c>
      <c r="B31" s="20">
        <f>booking!C31</f>
        <v>45804</v>
      </c>
      <c r="D31" s="2" t="str">
        <f>IF(booking!AE31&gt;0,"Y","-")</f>
        <v>-</v>
      </c>
      <c r="E31" s="44" t="str">
        <f>IF(AND(booking!D31&lt;&gt;booking!E31,booking!D31&gt;0),"udc","-")</f>
        <v>-</v>
      </c>
      <c r="F31" s="40" t="str">
        <f>IFERROR(IF(AND(booking!AD31&gt;0,booking!D31&lt;&gt;booking!E31),VLOOKUP(booking!E31,Database!$A$1:'Database'!$L$175,6,FALSE),"-"),"-")</f>
        <v>-</v>
      </c>
      <c r="G31" s="40" t="str">
        <f>IFERROR(IF(AND(booking!AD31&gt;0,booking!D31&lt;&gt;booking!E31),VLOOKUP(booking!E31,Database!$A$1:'Database'!$L$175,9,FALSE),"-"),"-")</f>
        <v>-</v>
      </c>
      <c r="H31" s="44" t="str">
        <f>IF(AND(booking!H31&lt;&gt;booking!I31,booking!H31&gt;0),"udc","-")</f>
        <v>-</v>
      </c>
      <c r="I31" s="40" t="str">
        <f>IFERROR(IF(AND(booking!AD31&gt;0,booking!H31&lt;&gt;booking!I31),VLOOKUP(booking!I31,Database!$A$1:'Database'!$L$175,6,FALSE),"-"),"-")</f>
        <v>-</v>
      </c>
      <c r="J31" s="40" t="str">
        <f>IFERROR(IF(AND(booking!AD31&gt;0,booking!H31&lt;&gt;booking!I31),VLOOKUP(booking!I31,Database!$A$1:'Database'!$L$175,9,FALSE),"-"),"-")</f>
        <v>-</v>
      </c>
      <c r="K31" s="44" t="str">
        <f>IF(AND(booking!L31&lt;&gt;booking!M31,booking!L31&gt;0),"udc","-")</f>
        <v>-</v>
      </c>
      <c r="L31" s="40" t="str">
        <f>IFERROR(IF(AND(booking!AD31&gt;0,booking!L31&lt;&gt;booking!M31),VLOOKUP(booking!M31,Database!$A$1:'Database'!$L$175,6,FALSE),"-"),"-")</f>
        <v>-</v>
      </c>
      <c r="M31" s="40" t="str">
        <f>IFERROR(IF(AND(booking!AD31&gt;0,booking!L31&lt;&gt;booking!M31),VLOOKUP(booking!M31,Database!A30:'Database'!L204,9,FALSE),"-"),"-")</f>
        <v>-</v>
      </c>
      <c r="N31" s="44" t="str">
        <f>IF(AND(booking!P31&lt;&gt;booking!Q31,booking!P31&gt;0),"udc","-")</f>
        <v>-</v>
      </c>
      <c r="O31" s="40" t="str">
        <f>IFERROR(IF(AND(booking!AD31&gt;0,booking!P31&lt;&gt;booking!Q31),VLOOKUP(booking!Q31,Database!$A$1:'Database'!$L$175,6,FALSE),"-"),"-")</f>
        <v>-</v>
      </c>
      <c r="P31" s="40" t="str">
        <f>IFERROR(IF(AND(booking!AD31&gt;0,booking!P31&lt;&gt;booking!Q31),VLOOKUP(booking!Q31,Database!$A$1:'Database'!$L$175,9,FALSE),"-"),"-")</f>
        <v>-</v>
      </c>
      <c r="Q31" s="44" t="str">
        <f>IF(AND(booking!T31&lt;&gt;booking!U31,booking!T31&gt;0),"udc","-")</f>
        <v>-</v>
      </c>
      <c r="R31" s="40" t="str">
        <f>IFERROR(IF(AND(booking!AD31&gt;0,booking!T31&lt;&gt;booking!U31),VLOOKUP(booking!U31,Database!$A$1:'Database'!$L$175,6,FALSE),"-"),"-")</f>
        <v>-</v>
      </c>
      <c r="S31" s="40" t="str">
        <f>IFERROR(IF(AND(booking!AD31&gt;0,booking!T31&lt;&gt;booking!U31),VLOOKUP(booking!U31,Database!$A$1:'Database'!$L$175,9,FALSE),"-"),"-")</f>
        <v>-</v>
      </c>
    </row>
    <row r="32" spans="1:19" ht="15" customHeight="1" thickBot="1" x14ac:dyDescent="0.4">
      <c r="A32" t="str">
        <f>booking!B32</f>
        <v>onsdag</v>
      </c>
      <c r="B32" s="20">
        <f>booking!C32</f>
        <v>45805</v>
      </c>
      <c r="D32" s="2" t="str">
        <f>IF(booking!AE32&gt;0,"Y","-")</f>
        <v>-</v>
      </c>
      <c r="E32" s="44" t="str">
        <f>IF(AND(booking!D32&lt;&gt;booking!E32,booking!D32&gt;0),"udc","-")</f>
        <v>-</v>
      </c>
      <c r="F32" s="40" t="str">
        <f>IFERROR(IF(AND(booking!AD32&gt;0,booking!D32&lt;&gt;booking!E32),VLOOKUP(booking!E32,Database!$A$1:'Database'!$L$175,6,FALSE),"-"),"-")</f>
        <v>-</v>
      </c>
      <c r="G32" s="40" t="str">
        <f>IFERROR(IF(AND(booking!AD32&gt;0,booking!D32&lt;&gt;booking!E32),VLOOKUP(booking!E32,Database!$A$1:'Database'!$L$175,9,FALSE),"-"),"-")</f>
        <v>-</v>
      </c>
      <c r="H32" s="44" t="str">
        <f>IF(AND(booking!H32&lt;&gt;booking!I32,booking!H32&gt;0),"udc","-")</f>
        <v>-</v>
      </c>
      <c r="I32" s="40" t="str">
        <f>IFERROR(IF(AND(booking!AD32&gt;0,booking!H32&lt;&gt;booking!I32),VLOOKUP(booking!I32,Database!$A$1:'Database'!$L$175,6,FALSE),"-"),"-")</f>
        <v>-</v>
      </c>
      <c r="J32" s="40" t="str">
        <f>IFERROR(IF(AND(booking!AD32&gt;0,booking!H32&lt;&gt;booking!I32),VLOOKUP(booking!I32,Database!$A$1:'Database'!$L$175,9,FALSE),"-"),"-")</f>
        <v>-</v>
      </c>
      <c r="K32" s="44" t="str">
        <f>IF(AND(booking!L32&lt;&gt;booking!M32,booking!L32&gt;0),"udc","-")</f>
        <v>-</v>
      </c>
      <c r="L32" s="40" t="str">
        <f>IFERROR(IF(AND(booking!AD32&gt;0,booking!L32&lt;&gt;booking!M32),VLOOKUP(booking!M32,Database!$A$1:'Database'!$L$175,6,FALSE),"-"),"-")</f>
        <v>-</v>
      </c>
      <c r="M32" s="40" t="str">
        <f>IFERROR(IF(AND(booking!AD32&gt;0,booking!L32&lt;&gt;booking!M32),VLOOKUP(booking!M32,Database!A31:'Database'!L205,9,FALSE),"-"),"-")</f>
        <v>-</v>
      </c>
      <c r="N32" s="44" t="str">
        <f>IF(AND(booking!P32&lt;&gt;booking!Q32,booking!P32&gt;0),"udc","-")</f>
        <v>-</v>
      </c>
      <c r="O32" s="40" t="str">
        <f>IFERROR(IF(AND(booking!AD32&gt;0,booking!P32&lt;&gt;booking!Q32),VLOOKUP(booking!Q32,Database!$A$1:'Database'!$L$175,6,FALSE),"-"),"-")</f>
        <v>-</v>
      </c>
      <c r="P32" s="40" t="str">
        <f>IFERROR(IF(AND(booking!AD32&gt;0,booking!P32&lt;&gt;booking!Q32),VLOOKUP(booking!Q32,Database!$A$1:'Database'!$L$175,9,FALSE),"-"),"-")</f>
        <v>-</v>
      </c>
      <c r="Q32" s="44" t="str">
        <f>IF(AND(booking!T32&lt;&gt;booking!U32,booking!T32&gt;0),"udc","-")</f>
        <v>-</v>
      </c>
      <c r="R32" s="40" t="str">
        <f>IFERROR(IF(AND(booking!AD32&gt;0,booking!T32&lt;&gt;booking!U32),VLOOKUP(booking!U32,Database!$A$1:'Database'!$L$175,6,FALSE),"-"),"-")</f>
        <v>-</v>
      </c>
      <c r="S32" s="40" t="str">
        <f>IFERROR(IF(AND(booking!AD32&gt;0,booking!T32&lt;&gt;booking!U32),VLOOKUP(booking!U32,Database!$A$1:'Database'!$L$175,9,FALSE),"-"),"-")</f>
        <v>-</v>
      </c>
    </row>
    <row r="33" spans="1:19" ht="15" customHeight="1" thickBot="1" x14ac:dyDescent="0.4">
      <c r="A33" t="str">
        <f>booking!B33</f>
        <v>torsdag</v>
      </c>
      <c r="B33" s="20">
        <f>booking!C33</f>
        <v>45806</v>
      </c>
      <c r="D33" s="2" t="str">
        <f>IF(booking!AE33&gt;0,"Y","-")</f>
        <v>-</v>
      </c>
      <c r="E33" s="44" t="str">
        <f>IF(AND(booking!D33&lt;&gt;booking!E33,booking!D33&gt;0),"udc","-")</f>
        <v>-</v>
      </c>
      <c r="F33" s="40" t="str">
        <f>IFERROR(IF(AND(booking!AD33&gt;0,booking!D33&lt;&gt;booking!E33),VLOOKUP(booking!E33,Database!$A$1:'Database'!$L$175,6,FALSE),"-"),"-")</f>
        <v>-</v>
      </c>
      <c r="G33" s="40" t="str">
        <f>IFERROR(IF(AND(booking!AD33&gt;0,booking!D33&lt;&gt;booking!E33),VLOOKUP(booking!E33,Database!$A$1:'Database'!$L$175,9,FALSE),"-"),"-")</f>
        <v>-</v>
      </c>
      <c r="H33" s="44" t="str">
        <f>IF(AND(booking!H33&lt;&gt;booking!I33,booking!H33&gt;0),"udc","-")</f>
        <v>-</v>
      </c>
      <c r="I33" s="40" t="str">
        <f>IFERROR(IF(AND(booking!AD33&gt;0,booking!H33&lt;&gt;booking!I33),VLOOKUP(booking!I33,Database!$A$1:'Database'!$L$175,6,FALSE),"-"),"-")</f>
        <v>-</v>
      </c>
      <c r="J33" s="40" t="str">
        <f>IFERROR(IF(AND(booking!AD33&gt;0,booking!H33&lt;&gt;booking!I33),VLOOKUP(booking!I33,Database!$A$1:'Database'!$L$175,9,FALSE),"-"),"-")</f>
        <v>-</v>
      </c>
      <c r="K33" s="44" t="str">
        <f>IF(AND(booking!L33&lt;&gt;booking!M33,booking!L33&gt;0),"udc","-")</f>
        <v>-</v>
      </c>
      <c r="L33" s="40" t="str">
        <f>IFERROR(IF(AND(booking!AD33&gt;0,booking!L33&lt;&gt;booking!M33),VLOOKUP(booking!M33,Database!$A$1:'Database'!$L$175,6,FALSE),"-"),"-")</f>
        <v>-</v>
      </c>
      <c r="M33" s="40" t="str">
        <f>IFERROR(IF(AND(booking!AD33&gt;0,booking!L33&lt;&gt;booking!M33),VLOOKUP(booking!M33,Database!A32:'Database'!L206,9,FALSE),"-"),"-")</f>
        <v>-</v>
      </c>
      <c r="N33" s="44" t="str">
        <f>IF(AND(booking!P33&lt;&gt;booking!Q33,booking!P33&gt;0),"udc","-")</f>
        <v>-</v>
      </c>
      <c r="O33" s="40" t="str">
        <f>IFERROR(IF(AND(booking!AD33&gt;0,booking!P33&lt;&gt;booking!Q33),VLOOKUP(booking!Q33,Database!$A$1:'Database'!$L$175,6,FALSE),"-"),"-")</f>
        <v>-</v>
      </c>
      <c r="P33" s="40" t="str">
        <f>IFERROR(IF(AND(booking!AD33&gt;0,booking!P33&lt;&gt;booking!Q33),VLOOKUP(booking!Q33,Database!$A$1:'Database'!$L$175,9,FALSE),"-"),"-")</f>
        <v>-</v>
      </c>
      <c r="Q33" s="44" t="str">
        <f>IF(AND(booking!T33&lt;&gt;booking!U33,booking!T33&gt;0),"udc","-")</f>
        <v>-</v>
      </c>
      <c r="R33" s="40" t="str">
        <f>IFERROR(IF(AND(booking!AD33&gt;0,booking!T33&lt;&gt;booking!U33),VLOOKUP(booking!U33,Database!$A$1:'Database'!$L$175,6,FALSE),"-"),"-")</f>
        <v>-</v>
      </c>
      <c r="S33" s="40" t="str">
        <f>IFERROR(IF(AND(booking!AD33&gt;0,booking!T33&lt;&gt;booking!U33),VLOOKUP(booking!U33,Database!$A$1:'Database'!$L$175,9,FALSE),"-"),"-")</f>
        <v>-</v>
      </c>
    </row>
    <row r="34" spans="1:19" ht="15" customHeight="1" thickBot="1" x14ac:dyDescent="0.4">
      <c r="A34" t="str">
        <f>booking!B34</f>
        <v>fredag</v>
      </c>
      <c r="B34" s="20">
        <f>booking!C34</f>
        <v>45807</v>
      </c>
      <c r="D34" s="2" t="str">
        <f>IF(booking!AE34&gt;0,"Y","-")</f>
        <v>Y</v>
      </c>
      <c r="E34" s="44" t="str">
        <f>IF(AND(booking!D34&lt;&gt;booking!E34,booking!D34&gt;0),"udc","-")</f>
        <v>-</v>
      </c>
      <c r="F34" s="40" t="str">
        <f>IFERROR(IF(AND(booking!AD34&gt;0,booking!D34&lt;&gt;booking!E34),VLOOKUP(booking!E34,Database!$A$1:'Database'!$L$175,6,FALSE),"-"),"-")</f>
        <v>-</v>
      </c>
      <c r="G34" s="40" t="str">
        <f>IFERROR(IF(AND(booking!AD34&gt;0,booking!D34&lt;&gt;booking!E34),VLOOKUP(booking!E34,Database!$A$1:'Database'!$L$175,9,FALSE),"-"),"-")</f>
        <v>-</v>
      </c>
      <c r="H34" s="44" t="str">
        <f>IF(AND(booking!H34&lt;&gt;booking!I34,booking!H34&gt;0),"udc","-")</f>
        <v>udc</v>
      </c>
      <c r="I34" s="40" t="str">
        <f>IFERROR(IF(AND(booking!AD34&gt;0,booking!H34&lt;&gt;booking!I34),VLOOKUP(booking!I34,Database!$A$1:'Database'!$L$175,6,FALSE),"-"),"-")</f>
        <v>S</v>
      </c>
      <c r="J34" s="40">
        <f>IFERROR(IF(AND(booking!AD34&gt;0,booking!H34&lt;&gt;booking!I34),VLOOKUP(booking!I34,Database!$A$1:'Database'!$L$175,9,FALSE),"-"),"-")</f>
        <v>0</v>
      </c>
      <c r="K34" s="44" t="str">
        <f>IF(AND(booking!L34&lt;&gt;booking!M34,booking!L34&gt;0),"udc","-")</f>
        <v>-</v>
      </c>
      <c r="L34" s="40" t="str">
        <f>IFERROR(IF(AND(booking!AD34&gt;0,booking!L34&lt;&gt;booking!M34),VLOOKUP(booking!M34,Database!$A$1:'Database'!$L$175,6,FALSE),"-"),"-")</f>
        <v>-</v>
      </c>
      <c r="M34" s="40" t="str">
        <f>IFERROR(IF(AND(booking!AD34&gt;0,booking!L34&lt;&gt;booking!M34),VLOOKUP(booking!M34,Database!A33:'Database'!L207,9,FALSE),"-"),"-")</f>
        <v>-</v>
      </c>
      <c r="N34" s="44" t="str">
        <f>IF(AND(booking!P34&lt;&gt;booking!Q34,booking!P34&gt;0),"udc","-")</f>
        <v>udc</v>
      </c>
      <c r="O34" s="40" t="str">
        <f>IFERROR(IF(AND(booking!AD34&gt;0,booking!P34&lt;&gt;booking!Q34),VLOOKUP(booking!Q34,Database!$A$1:'Database'!$L$175,6,FALSE),"-"),"-")</f>
        <v>DK</v>
      </c>
      <c r="P34" s="40">
        <f>IFERROR(IF(AND(booking!AD34&gt;0,booking!P34&lt;&gt;booking!Q34),VLOOKUP(booking!Q34,Database!$A$1:'Database'!$L$175,9,FALSE),"-"),"-")</f>
        <v>0</v>
      </c>
      <c r="Q34" s="44" t="str">
        <f>IF(AND(booking!T34&lt;&gt;booking!U34,booking!T34&gt;0),"udc","-")</f>
        <v>udc</v>
      </c>
      <c r="R34" s="40" t="str">
        <f>IFERROR(IF(AND(booking!AD34&gt;0,booking!T34&lt;&gt;booking!U34),VLOOKUP(booking!U34,Database!$A$1:'Database'!$L$175,6,FALSE),"-"),"-")</f>
        <v>DK</v>
      </c>
      <c r="S34" s="40">
        <f>IFERROR(IF(AND(booking!AD34&gt;0,booking!T34&lt;&gt;booking!U34),VLOOKUP(booking!U34,Database!$A$1:'Database'!$L$175,9,FALSE),"-"),"-")</f>
        <v>0</v>
      </c>
    </row>
    <row r="35" spans="1:19" ht="15" customHeight="1" thickBot="1" x14ac:dyDescent="0.4">
      <c r="A35" t="str">
        <f>booking!B35</f>
        <v>lørdag</v>
      </c>
      <c r="B35" s="20">
        <f>booking!C35</f>
        <v>45808</v>
      </c>
      <c r="D35" s="2" t="str">
        <f>IF(booking!AE35&gt;0,"Y","-")</f>
        <v>Y</v>
      </c>
      <c r="E35" s="44" t="str">
        <f>IF(AND(booking!D35&lt;&gt;booking!E35,booking!D35&gt;0),"udc","-")</f>
        <v>-</v>
      </c>
      <c r="F35" s="40" t="str">
        <f>IFERROR(IF(AND(booking!AD35&gt;0,booking!D35&lt;&gt;booking!E35),VLOOKUP(booking!E35,Database!$A$1:'Database'!$L$175,6,FALSE),"-"),"-")</f>
        <v>-</v>
      </c>
      <c r="G35" s="40" t="str">
        <f>IFERROR(IF(AND(booking!AD35&gt;0,booking!D35&lt;&gt;booking!E35),VLOOKUP(booking!E35,Database!$A$1:'Database'!$L$175,9,FALSE),"-"),"-")</f>
        <v>-</v>
      </c>
      <c r="H35" s="44" t="str">
        <f>IF(AND(booking!H35&lt;&gt;booking!I35,booking!H35&gt;0),"udc","-")</f>
        <v>-</v>
      </c>
      <c r="I35" s="40" t="str">
        <f>IFERROR(IF(AND(booking!AD35&gt;0,booking!H35&lt;&gt;booking!I35),VLOOKUP(booking!I35,Database!$A$1:'Database'!$L$175,6,FALSE),"-"),"-")</f>
        <v>-</v>
      </c>
      <c r="J35" s="40" t="str">
        <f>IFERROR(IF(AND(booking!AD35&gt;0,booking!H35&lt;&gt;booking!I35),VLOOKUP(booking!I35,Database!$A$1:'Database'!$L$175,9,FALSE),"-"),"-")</f>
        <v>-</v>
      </c>
      <c r="K35" s="44" t="str">
        <f>IF(AND(booking!L35&lt;&gt;booking!M35,booking!L35&gt;0),"udc","-")</f>
        <v>udc</v>
      </c>
      <c r="L35" s="40" t="str">
        <f>IFERROR(IF(AND(booking!AD35&gt;0,booking!L35&lt;&gt;booking!M35),VLOOKUP(booking!M35,Database!$A$1:'Database'!$L$175,6,FALSE),"-"),"-")</f>
        <v>D</v>
      </c>
      <c r="M35" s="40">
        <f>IFERROR(IF(AND(booking!AD35&gt;0,booking!L35&lt;&gt;booking!M35),VLOOKUP(booking!M35,Database!A34:'Database'!L208,9,FALSE),"-"),"-")</f>
        <v>0</v>
      </c>
      <c r="N35" s="44" t="str">
        <f>IF(AND(booking!P35&lt;&gt;booking!Q35,booking!P35&gt;0),"udc","-")</f>
        <v>-</v>
      </c>
      <c r="O35" s="40" t="str">
        <f>IFERROR(IF(AND(booking!AD35&gt;0,booking!P35&lt;&gt;booking!Q35),VLOOKUP(booking!Q35,Database!$A$1:'Database'!$L$175,6,FALSE),"-"),"-")</f>
        <v>-</v>
      </c>
      <c r="P35" s="40" t="str">
        <f>IFERROR(IF(AND(booking!AD35&gt;0,booking!P35&lt;&gt;booking!Q35),VLOOKUP(booking!Q35,Database!$A$1:'Database'!$L$175,9,FALSE),"-"),"-")</f>
        <v>-</v>
      </c>
      <c r="Q35" s="44" t="str">
        <f>IF(AND(booking!T35&lt;&gt;booking!U35,booking!T35&gt;0),"udc","-")</f>
        <v>-</v>
      </c>
      <c r="R35" s="40" t="str">
        <f>IFERROR(IF(AND(booking!AD35&gt;0,booking!T35&lt;&gt;booking!U35),VLOOKUP(booking!U35,Database!$A$1:'Database'!$L$175,6,FALSE),"-"),"-")</f>
        <v>-</v>
      </c>
      <c r="S35" s="40" t="str">
        <f>IFERROR(IF(AND(booking!AD35&gt;0,booking!T35&lt;&gt;booking!U35),VLOOKUP(booking!U35,Database!$A$1:'Database'!$L$175,9,FALSE),"-"),"-")</f>
        <v>-</v>
      </c>
    </row>
    <row r="36" spans="1:19" ht="15" customHeight="1" thickBot="1" x14ac:dyDescent="0.4">
      <c r="A36" s="37" t="str">
        <f>booking!B36</f>
        <v>søndag</v>
      </c>
      <c r="B36" s="38">
        <f>booking!C36</f>
        <v>45809</v>
      </c>
      <c r="C36" s="37"/>
      <c r="D36" s="39" t="str">
        <f>IF(booking!AE36&gt;0,"Y","-")</f>
        <v>Y</v>
      </c>
      <c r="E36" s="44" t="str">
        <f>IF(AND(booking!D36&lt;&gt;booking!E36,booking!D36&gt;0),"udc","-")</f>
        <v>udc</v>
      </c>
      <c r="F36" s="40" t="str">
        <f>IFERROR(IF(AND(booking!AD36&gt;0,booking!D36&lt;&gt;booking!E36),VLOOKUP(booking!E36,Database!$A$1:'Database'!$L$175,6,FALSE),"-"),"-")</f>
        <v>-</v>
      </c>
      <c r="G36" s="40" t="str">
        <f>IFERROR(IF(AND(booking!AD36&gt;0,booking!D36&lt;&gt;booking!E36),VLOOKUP(booking!E36,Database!$A$1:'Database'!$L$175,9,FALSE),"-"),"-")</f>
        <v>-</v>
      </c>
      <c r="H36" s="44" t="str">
        <f>IF(AND(booking!H36&lt;&gt;booking!I36,booking!H36&gt;0),"udc","-")</f>
        <v>udc</v>
      </c>
      <c r="I36" s="40" t="str">
        <f>IFERROR(IF(AND(booking!AD36&gt;0,booking!H36&lt;&gt;booking!I36),VLOOKUP(booking!I36,Database!$A$1:'Database'!$L$175,6,FALSE),"-"),"-")</f>
        <v>-</v>
      </c>
      <c r="J36" s="40" t="str">
        <f>IFERROR(IF(AND(booking!AD36&gt;0,booking!H36&lt;&gt;booking!I36),VLOOKUP(booking!I36,Database!$A$1:'Database'!$L$175,9,FALSE),"-"),"-")</f>
        <v>-</v>
      </c>
      <c r="K36" s="44" t="str">
        <f>IF(AND(booking!L36&lt;&gt;booking!M36,booking!L36&gt;0),"udc","-")</f>
        <v>-</v>
      </c>
      <c r="L36" s="40" t="str">
        <f>IFERROR(IF(AND(booking!AD36&gt;0,booking!L36&lt;&gt;booking!M36),VLOOKUP(booking!M36,Database!$A$1:'Database'!$L$175,6,FALSE),"-"),"-")</f>
        <v>-</v>
      </c>
      <c r="M36" s="40" t="str">
        <f>IFERROR(IF(AND(booking!AD36&gt;0,booking!L36&lt;&gt;booking!M36),VLOOKUP(booking!M36,Database!A35:'Database'!L209,9,FALSE),"-"),"-")</f>
        <v>-</v>
      </c>
      <c r="N36" s="44" t="str">
        <f>IF(AND(booking!P36&lt;&gt;booking!Q36,booking!P36&gt;0),"udc","-")</f>
        <v>udc</v>
      </c>
      <c r="O36" s="40" t="str">
        <f>IFERROR(IF(AND(booking!AD36&gt;0,booking!P36&lt;&gt;booking!Q36),VLOOKUP(booking!Q36,Database!$A$1:'Database'!$L$175,6,FALSE),"-"),"-")</f>
        <v>-</v>
      </c>
      <c r="P36" s="40" t="str">
        <f>IFERROR(IF(AND(booking!AD36&gt;0,booking!P36&lt;&gt;booking!Q36),VLOOKUP(booking!Q36,Database!$A$1:'Database'!$L$175,9,FALSE),"-"),"-")</f>
        <v>-</v>
      </c>
      <c r="Q36" s="44" t="str">
        <f>IF(AND(booking!T36&lt;&gt;booking!U36,booking!T36&gt;0),"udc","-")</f>
        <v>udc</v>
      </c>
      <c r="R36" s="40" t="str">
        <f>IFERROR(IF(AND(booking!AD36&gt;0,booking!T36&lt;&gt;booking!U36),VLOOKUP(booking!U36,Database!$A$1:'Database'!$L$175,6,FALSE),"-"),"-")</f>
        <v>DK</v>
      </c>
      <c r="S36" s="40">
        <f>IFERROR(IF(AND(booking!AD36&gt;0,booking!T36&lt;&gt;booking!U36),VLOOKUP(booking!U36,Database!$A$1:'Database'!$L$175,9,FALSE),"-"),"-")</f>
        <v>0</v>
      </c>
    </row>
    <row r="37" spans="1:19" ht="15" customHeight="1" thickBot="1" x14ac:dyDescent="0.4">
      <c r="A37" t="str">
        <f>booking!B37</f>
        <v>mandag</v>
      </c>
      <c r="B37" s="20">
        <f>booking!C37</f>
        <v>45810</v>
      </c>
      <c r="D37" s="2" t="str">
        <f>IF(booking!AE37&gt;0,"Y","-")</f>
        <v>-</v>
      </c>
      <c r="E37" s="44" t="str">
        <f>IF(AND(booking!D37&lt;&gt;booking!E37,booking!D37&gt;0),"udc","-")</f>
        <v>-</v>
      </c>
      <c r="F37" s="40" t="str">
        <f>IFERROR(IF(AND(booking!AD37&gt;0,booking!D37&lt;&gt;booking!E37),VLOOKUP(booking!E37,Database!$A$1:'Database'!$L$175,6,FALSE),"-"),"-")</f>
        <v>-</v>
      </c>
      <c r="G37" s="40" t="str">
        <f>IFERROR(IF(AND(booking!AD37&gt;0,booking!D37&lt;&gt;booking!E37),VLOOKUP(booking!E37,Database!$A$1:'Database'!$L$175,9,FALSE),"-"),"-")</f>
        <v>-</v>
      </c>
      <c r="H37" s="44" t="str">
        <f>IF(AND(booking!H37&lt;&gt;booking!I37,booking!H37&gt;0),"udc","-")</f>
        <v>-</v>
      </c>
      <c r="I37" s="40" t="str">
        <f>IFERROR(IF(AND(booking!AD37&gt;0,booking!H37&lt;&gt;booking!I37),VLOOKUP(booking!I37,Database!$A$1:'Database'!$L$175,6,FALSE),"-"),"-")</f>
        <v>-</v>
      </c>
      <c r="J37" s="40" t="str">
        <f>IFERROR(IF(AND(booking!AD37&gt;0,booking!H37&lt;&gt;booking!I37),VLOOKUP(booking!I37,Database!$A$1:'Database'!$L$175,9,FALSE),"-"),"-")</f>
        <v>-</v>
      </c>
      <c r="K37" s="44" t="str">
        <f>IF(AND(booking!L37&lt;&gt;booking!M37,booking!L37&gt;0),"udc","-")</f>
        <v>-</v>
      </c>
      <c r="L37" s="40" t="str">
        <f>IFERROR(IF(AND(booking!AD37&gt;0,booking!L37&lt;&gt;booking!M37),VLOOKUP(booking!M37,Database!$A$1:'Database'!$L$175,6,FALSE),"-"),"-")</f>
        <v>-</v>
      </c>
      <c r="M37" s="40" t="str">
        <f>IFERROR(IF(AND(booking!AD37&gt;0,booking!L37&lt;&gt;booking!M37),VLOOKUP(booking!M37,Database!A36:'Database'!L210,9,FALSE),"-"),"-")</f>
        <v>-</v>
      </c>
      <c r="N37" s="44" t="str">
        <f>IF(AND(booking!P37&lt;&gt;booking!Q37,booking!P37&gt;0),"udc","-")</f>
        <v>-</v>
      </c>
      <c r="O37" s="40" t="str">
        <f>IFERROR(IF(AND(booking!AD37&gt;0,booking!P37&lt;&gt;booking!Q37),VLOOKUP(booking!Q37,Database!$A$1:'Database'!$L$175,6,FALSE),"-"),"-")</f>
        <v>-</v>
      </c>
      <c r="P37" s="40" t="str">
        <f>IFERROR(IF(AND(booking!AD37&gt;0,booking!P37&lt;&gt;booking!Q37),VLOOKUP(booking!Q37,Database!$A$1:'Database'!$L$175,9,FALSE),"-"),"-")</f>
        <v>-</v>
      </c>
      <c r="Q37" s="44" t="str">
        <f>IF(AND(booking!T37&lt;&gt;booking!U37,booking!T37&gt;0),"udc","-")</f>
        <v>-</v>
      </c>
      <c r="R37" s="40" t="str">
        <f>IFERROR(IF(AND(booking!AD37&gt;0,booking!T37&lt;&gt;booking!U37),VLOOKUP(booking!U37,Database!$A$1:'Database'!$L$175,6,FALSE),"-"),"-")</f>
        <v>-</v>
      </c>
      <c r="S37" s="40" t="str">
        <f>IFERROR(IF(AND(booking!AD37&gt;0,booking!T37&lt;&gt;booking!U37),VLOOKUP(booking!U37,Database!$A$1:'Database'!$L$175,9,FALSE),"-"),"-")</f>
        <v>-</v>
      </c>
    </row>
    <row r="38" spans="1:19" ht="15" customHeight="1" thickBot="1" x14ac:dyDescent="0.4">
      <c r="A38" t="str">
        <f>booking!B38</f>
        <v>tirsdag</v>
      </c>
      <c r="B38" s="20">
        <f>booking!C38</f>
        <v>45811</v>
      </c>
      <c r="D38" s="2" t="str">
        <f>IF(booking!AE38&gt;0,"Y","-")</f>
        <v>-</v>
      </c>
      <c r="E38" s="44" t="str">
        <f>IF(AND(booking!D38&lt;&gt;booking!E38,booking!D38&gt;0),"udc","-")</f>
        <v>-</v>
      </c>
      <c r="F38" s="40" t="str">
        <f>IFERROR(IF(AND(booking!AD38&gt;0,booking!D38&lt;&gt;booking!E38),VLOOKUP(booking!E38,Database!$A$1:'Database'!$L$175,6,FALSE),"-"),"-")</f>
        <v>-</v>
      </c>
      <c r="G38" s="40" t="str">
        <f>IFERROR(IF(AND(booking!AD38&gt;0,booking!D38&lt;&gt;booking!E38),VLOOKUP(booking!E38,Database!$A$1:'Database'!$L$175,9,FALSE),"-"),"-")</f>
        <v>-</v>
      </c>
      <c r="H38" s="44" t="str">
        <f>IF(AND(booking!H38&lt;&gt;booking!I38,booking!H38&gt;0),"udc","-")</f>
        <v>-</v>
      </c>
      <c r="I38" s="40" t="str">
        <f>IFERROR(IF(AND(booking!AD38&gt;0,booking!H38&lt;&gt;booking!I38),VLOOKUP(booking!I38,Database!$A$1:'Database'!$L$175,6,FALSE),"-"),"-")</f>
        <v>-</v>
      </c>
      <c r="J38" s="40" t="str">
        <f>IFERROR(IF(AND(booking!AD38&gt;0,booking!H38&lt;&gt;booking!I38),VLOOKUP(booking!I38,Database!$A$1:'Database'!$L$175,9,FALSE),"-"),"-")</f>
        <v>-</v>
      </c>
      <c r="K38" s="44" t="str">
        <f>IF(AND(booking!L38&lt;&gt;booking!M38,booking!L38&gt;0),"udc","-")</f>
        <v>-</v>
      </c>
      <c r="L38" s="40" t="str">
        <f>IFERROR(IF(AND(booking!AD38&gt;0,booking!L38&lt;&gt;booking!M38),VLOOKUP(booking!M38,Database!$A$1:'Database'!$L$175,6,FALSE),"-"),"-")</f>
        <v>-</v>
      </c>
      <c r="M38" s="40" t="str">
        <f>IFERROR(IF(AND(booking!AD38&gt;0,booking!L38&lt;&gt;booking!M38),VLOOKUP(booking!M38,Database!A37:'Database'!L211,9,FALSE),"-"),"-")</f>
        <v>-</v>
      </c>
      <c r="N38" s="44" t="str">
        <f>IF(AND(booking!P38&lt;&gt;booking!Q38,booking!P38&gt;0),"udc","-")</f>
        <v>-</v>
      </c>
      <c r="O38" s="40" t="str">
        <f>IFERROR(IF(AND(booking!AD38&gt;0,booking!P38&lt;&gt;booking!Q38),VLOOKUP(booking!Q38,Database!$A$1:'Database'!$L$175,6,FALSE),"-"),"-")</f>
        <v>-</v>
      </c>
      <c r="P38" s="40" t="str">
        <f>IFERROR(IF(AND(booking!AD38&gt;0,booking!P38&lt;&gt;booking!Q38),VLOOKUP(booking!Q38,Database!$A$1:'Database'!$L$175,9,FALSE),"-"),"-")</f>
        <v>-</v>
      </c>
      <c r="Q38" s="44" t="str">
        <f>IF(AND(booking!T38&lt;&gt;booking!U38,booking!T38&gt;0),"udc","-")</f>
        <v>-</v>
      </c>
      <c r="R38" s="40" t="str">
        <f>IFERROR(IF(AND(booking!AD38&gt;0,booking!T38&lt;&gt;booking!U38),VLOOKUP(booking!U38,Database!$A$1:'Database'!$L$175,6,FALSE),"-"),"-")</f>
        <v>-</v>
      </c>
      <c r="S38" s="40" t="str">
        <f>IFERROR(IF(AND(booking!AD38&gt;0,booking!T38&lt;&gt;booking!U38),VLOOKUP(booking!U38,Database!$A$1:'Database'!$L$175,9,FALSE),"-"),"-")</f>
        <v>-</v>
      </c>
    </row>
    <row r="39" spans="1:19" ht="15" customHeight="1" thickBot="1" x14ac:dyDescent="0.4">
      <c r="A39" t="str">
        <f>booking!B39</f>
        <v>onsdag</v>
      </c>
      <c r="B39" s="20">
        <f>booking!C39</f>
        <v>45812</v>
      </c>
      <c r="D39" s="2" t="str">
        <f>IF(booking!AE39&gt;0,"Y","-")</f>
        <v>Y</v>
      </c>
      <c r="E39" s="44" t="str">
        <f>IF(AND(booking!D39&lt;&gt;booking!E39,booking!D39&gt;0),"udc","-")</f>
        <v>-</v>
      </c>
      <c r="F39" s="40" t="str">
        <f>IFERROR(IF(AND(booking!AD39&gt;0,booking!D39&lt;&gt;booking!E39),VLOOKUP(booking!E39,Database!$A$1:'Database'!$L$175,6,FALSE),"-"),"-")</f>
        <v>-</v>
      </c>
      <c r="G39" s="40" t="str">
        <f>IFERROR(IF(AND(booking!AD39&gt;0,booking!D39&lt;&gt;booking!E39),VLOOKUP(booking!E39,Database!$A$1:'Database'!$L$175,9,FALSE),"-"),"-")</f>
        <v>-</v>
      </c>
      <c r="H39" s="44" t="str">
        <f>IF(AND(booking!H39&lt;&gt;booking!I39,booking!H39&gt;0),"udc","-")</f>
        <v>-</v>
      </c>
      <c r="I39" s="40" t="str">
        <f>IFERROR(IF(AND(booking!AD39&gt;0,booking!H39&lt;&gt;booking!I39),VLOOKUP(booking!I39,Database!$A$1:'Database'!$L$175,6,FALSE),"-"),"-")</f>
        <v>-</v>
      </c>
      <c r="J39" s="40" t="str">
        <f>IFERROR(IF(AND(booking!AD39&gt;0,booking!H39&lt;&gt;booking!I39),VLOOKUP(booking!I39,Database!$A$1:'Database'!$L$175,9,FALSE),"-"),"-")</f>
        <v>-</v>
      </c>
      <c r="K39" s="44" t="str">
        <f>IF(AND(booking!L39&lt;&gt;booking!M39,booking!L39&gt;0),"udc","-")</f>
        <v>udc</v>
      </c>
      <c r="L39" s="40" t="str">
        <f>IFERROR(IF(AND(booking!AD39&gt;0,booking!L39&lt;&gt;booking!M39),VLOOKUP(booking!M39,Database!$A$1:'Database'!$L$175,6,FALSE),"-"),"-")</f>
        <v>-</v>
      </c>
      <c r="M39" s="40" t="str">
        <f>IFERROR(IF(AND(booking!AD39&gt;0,booking!L39&lt;&gt;booking!M39),VLOOKUP(booking!M39,Database!A38:'Database'!L212,9,FALSE),"-"),"-")</f>
        <v>-</v>
      </c>
      <c r="N39" s="44" t="str">
        <f>IF(AND(booking!P39&lt;&gt;booking!Q39,booking!P39&gt;0),"udc","-")</f>
        <v>-</v>
      </c>
      <c r="O39" s="40" t="str">
        <f>IFERROR(IF(AND(booking!AD39&gt;0,booking!P39&lt;&gt;booking!Q39),VLOOKUP(booking!Q39,Database!$A$1:'Database'!$L$175,6,FALSE),"-"),"-")</f>
        <v>-</v>
      </c>
      <c r="P39" s="40" t="str">
        <f>IFERROR(IF(AND(booking!AD39&gt;0,booking!P39&lt;&gt;booking!Q39),VLOOKUP(booking!Q39,Database!$A$1:'Database'!$L$175,9,FALSE),"-"),"-")</f>
        <v>-</v>
      </c>
      <c r="Q39" s="44" t="str">
        <f>IF(AND(booking!T39&lt;&gt;booking!U39,booking!T39&gt;0),"udc","-")</f>
        <v>-</v>
      </c>
      <c r="R39" s="40" t="str">
        <f>IFERROR(IF(AND(booking!AD39&gt;0,booking!T39&lt;&gt;booking!U39),VLOOKUP(booking!U39,Database!$A$1:'Database'!$L$175,6,FALSE),"-"),"-")</f>
        <v>-</v>
      </c>
      <c r="S39" s="40" t="str">
        <f>IFERROR(IF(AND(booking!AD39&gt;0,booking!T39&lt;&gt;booking!U39),VLOOKUP(booking!U39,Database!$A$1:'Database'!$L$175,9,FALSE),"-"),"-")</f>
        <v>-</v>
      </c>
    </row>
    <row r="40" spans="1:19" ht="15" customHeight="1" thickBot="1" x14ac:dyDescent="0.4">
      <c r="A40" t="str">
        <f>booking!B40</f>
        <v>torsdag</v>
      </c>
      <c r="B40" s="20">
        <f>booking!C40</f>
        <v>45813</v>
      </c>
      <c r="D40" s="2" t="str">
        <f>IF(booking!AE40&gt;0,"Y","-")</f>
        <v>Y</v>
      </c>
      <c r="E40" s="44" t="str">
        <f>IF(AND(booking!D40&lt;&gt;booking!E40,booking!D40&gt;0),"udc","-")</f>
        <v>-</v>
      </c>
      <c r="F40" s="40" t="str">
        <f>IFERROR(IF(AND(booking!AD40&gt;0,booking!D40&lt;&gt;booking!E40),VLOOKUP(booking!E40,Database!$A$1:'Database'!$L$175,6,FALSE),"-"),"-")</f>
        <v>dk</v>
      </c>
      <c r="G40" s="40">
        <f>IFERROR(IF(AND(booking!AD40&gt;0,booking!D40&lt;&gt;booking!E40),VLOOKUP(booking!E40,Database!$A$1:'Database'!$L$175,9,FALSE),"-"),"-")</f>
        <v>0</v>
      </c>
      <c r="H40" s="44" t="str">
        <f>IF(AND(booking!H40&lt;&gt;booking!I40,booking!H40&gt;0),"udc","-")</f>
        <v>-</v>
      </c>
      <c r="I40" s="40" t="str">
        <f>IFERROR(IF(AND(booking!AD40&gt;0,booking!H40&lt;&gt;booking!I40),VLOOKUP(booking!I40,Database!$A$1:'Database'!$L$175,6,FALSE),"-"),"-")</f>
        <v>dk</v>
      </c>
      <c r="J40" s="40">
        <f>IFERROR(IF(AND(booking!AD40&gt;0,booking!H40&lt;&gt;booking!I40),VLOOKUP(booking!I40,Database!$A$1:'Database'!$L$175,9,FALSE),"-"),"-")</f>
        <v>0</v>
      </c>
      <c r="K40" s="44" t="str">
        <f>IF(AND(booking!L40&lt;&gt;booking!M40,booking!L40&gt;0),"udc","-")</f>
        <v>-</v>
      </c>
      <c r="L40" s="40" t="str">
        <f>IFERROR(IF(AND(booking!AD40&gt;0,booking!L40&lt;&gt;booking!M40),VLOOKUP(booking!M40,Database!$A$1:'Database'!$L$175,6,FALSE),"-"),"-")</f>
        <v>DK</v>
      </c>
      <c r="M40" s="40">
        <f>IFERROR(IF(AND(booking!AD40&gt;0,booking!L40&lt;&gt;booking!M40),VLOOKUP(booking!M40,Database!A39:'Database'!L213,9,FALSE),"-"),"-")</f>
        <v>0</v>
      </c>
      <c r="N40" s="44" t="str">
        <f>IF(AND(booking!P40&lt;&gt;booking!Q40,booking!P40&gt;0),"udc","-")</f>
        <v>-</v>
      </c>
      <c r="O40" s="40" t="str">
        <f>IFERROR(IF(AND(booking!AD40&gt;0,booking!P40&lt;&gt;booking!Q40),VLOOKUP(booking!Q40,Database!$A$1:'Database'!$L$175,6,FALSE),"-"),"-")</f>
        <v>DK</v>
      </c>
      <c r="P40" s="40">
        <f>IFERROR(IF(AND(booking!AD40&gt;0,booking!P40&lt;&gt;booking!Q40),VLOOKUP(booking!Q40,Database!$A$1:'Database'!$L$175,9,FALSE),"-"),"-")</f>
        <v>0</v>
      </c>
      <c r="Q40" s="44" t="str">
        <f>IF(AND(booking!T40&lt;&gt;booking!U40,booking!T40&gt;0),"udc","-")</f>
        <v>udc</v>
      </c>
      <c r="R40" s="40" t="str">
        <f>IFERROR(IF(AND(booking!AD40&gt;0,booking!T40&lt;&gt;booking!U40),VLOOKUP(booking!U40,Database!$A$1:'Database'!$L$175,6,FALSE),"-"),"-")</f>
        <v>DK</v>
      </c>
      <c r="S40" s="40">
        <f>IFERROR(IF(AND(booking!AD40&gt;0,booking!T40&lt;&gt;booking!U40),VLOOKUP(booking!U40,Database!$A$1:'Database'!$L$175,9,FALSE),"-"),"-")</f>
        <v>0</v>
      </c>
    </row>
    <row r="41" spans="1:19" ht="15" customHeight="1" thickBot="1" x14ac:dyDescent="0.4">
      <c r="A41" t="str">
        <f>booking!B41</f>
        <v>fredag</v>
      </c>
      <c r="B41" s="20">
        <f>booking!C41</f>
        <v>45814</v>
      </c>
      <c r="D41" s="2" t="str">
        <f>IF(booking!AE41&gt;0,"Y","-")</f>
        <v>-</v>
      </c>
      <c r="E41" s="44" t="str">
        <f>IF(AND(booking!D41&lt;&gt;booking!E41,booking!D41&gt;0),"udc","-")</f>
        <v>-</v>
      </c>
      <c r="F41" s="40" t="str">
        <f>IFERROR(IF(AND(booking!AD41&gt;0,booking!D41&lt;&gt;booking!E41),VLOOKUP(booking!E41,Database!$A$1:'Database'!$L$175,6,FALSE),"-"),"-")</f>
        <v>-</v>
      </c>
      <c r="G41" s="40" t="str">
        <f>IFERROR(IF(AND(booking!AD41&gt;0,booking!D41&lt;&gt;booking!E41),VLOOKUP(booking!E41,Database!$A$1:'Database'!$L$175,9,FALSE),"-"),"-")</f>
        <v>-</v>
      </c>
      <c r="H41" s="44" t="str">
        <f>IF(AND(booking!H41&lt;&gt;booking!I41,booking!H41&gt;0),"udc","-")</f>
        <v>-</v>
      </c>
      <c r="I41" s="40" t="str">
        <f>IFERROR(IF(AND(booking!AD41&gt;0,booking!H41&lt;&gt;booking!I41),VLOOKUP(booking!I41,Database!$A$1:'Database'!$L$175,6,FALSE),"-"),"-")</f>
        <v>-</v>
      </c>
      <c r="J41" s="40" t="str">
        <f>IFERROR(IF(AND(booking!AD41&gt;0,booking!H41&lt;&gt;booking!I41),VLOOKUP(booking!I41,Database!$A$1:'Database'!$L$175,9,FALSE),"-"),"-")</f>
        <v>-</v>
      </c>
      <c r="K41" s="44" t="str">
        <f>IF(AND(booking!L41&lt;&gt;booking!M41,booking!L41&gt;0),"udc","-")</f>
        <v>-</v>
      </c>
      <c r="L41" s="40" t="str">
        <f>IFERROR(IF(AND(booking!AD41&gt;0,booking!L41&lt;&gt;booking!M41),VLOOKUP(booking!M41,Database!$A$1:'Database'!$L$175,6,FALSE),"-"),"-")</f>
        <v>-</v>
      </c>
      <c r="M41" s="40" t="str">
        <f>IFERROR(IF(AND(booking!AD41&gt;0,booking!L41&lt;&gt;booking!M41),VLOOKUP(booking!M41,Database!A40:'Database'!L214,9,FALSE),"-"),"-")</f>
        <v>-</v>
      </c>
      <c r="N41" s="44" t="str">
        <f>IF(AND(booking!P41&lt;&gt;booking!Q41,booking!P41&gt;0),"udc","-")</f>
        <v>-</v>
      </c>
      <c r="O41" s="40" t="str">
        <f>IFERROR(IF(AND(booking!AD41&gt;0,booking!P41&lt;&gt;booking!Q41),VLOOKUP(booking!Q41,Database!$A$1:'Database'!$L$175,6,FALSE),"-"),"-")</f>
        <v>-</v>
      </c>
      <c r="P41" s="40" t="str">
        <f>IFERROR(IF(AND(booking!AD41&gt;0,booking!P41&lt;&gt;booking!Q41),VLOOKUP(booking!Q41,Database!$A$1:'Database'!$L$175,9,FALSE),"-"),"-")</f>
        <v>-</v>
      </c>
      <c r="Q41" s="44" t="str">
        <f>IF(AND(booking!T41&lt;&gt;booking!U41,booking!T41&gt;0),"udc","-")</f>
        <v>-</v>
      </c>
      <c r="R41" s="40" t="str">
        <f>IFERROR(IF(AND(booking!AD41&gt;0,booking!T41&lt;&gt;booking!U41),VLOOKUP(booking!U41,Database!$A$1:'Database'!$L$175,6,FALSE),"-"),"-")</f>
        <v>-</v>
      </c>
      <c r="S41" s="40" t="str">
        <f>IFERROR(IF(AND(booking!AD41&gt;0,booking!T41&lt;&gt;booking!U41),VLOOKUP(booking!U41,Database!$A$1:'Database'!$L$175,9,FALSE),"-"),"-")</f>
        <v>-</v>
      </c>
    </row>
    <row r="42" spans="1:19" ht="15" customHeight="1" thickBot="1" x14ac:dyDescent="0.4">
      <c r="A42" t="str">
        <f>booking!B42</f>
        <v>lørdag</v>
      </c>
      <c r="B42" s="20">
        <f>booking!C42</f>
        <v>45815</v>
      </c>
      <c r="D42" s="2" t="str">
        <f>IF(booking!AE42&gt;0,"Y","-")</f>
        <v>-</v>
      </c>
      <c r="E42" s="44" t="str">
        <f>IF(AND(booking!D42&lt;&gt;booking!E42,booking!D42&gt;0),"udc","-")</f>
        <v>-</v>
      </c>
      <c r="F42" s="40" t="str">
        <f>IFERROR(IF(AND(booking!AD42&gt;0,booking!D42&lt;&gt;booking!E42),VLOOKUP(booking!E42,Database!$A$1:'Database'!$L$175,6,FALSE),"-"),"-")</f>
        <v>-</v>
      </c>
      <c r="G42" s="40" t="str">
        <f>IFERROR(IF(AND(booking!AD42&gt;0,booking!D42&lt;&gt;booking!E42),VLOOKUP(booking!E42,Database!$A$1:'Database'!$L$175,9,FALSE),"-"),"-")</f>
        <v>-</v>
      </c>
      <c r="H42" s="44" t="str">
        <f>IF(AND(booking!H42&lt;&gt;booking!I42,booking!H42&gt;0),"udc","-")</f>
        <v>-</v>
      </c>
      <c r="I42" s="40" t="str">
        <f>IFERROR(IF(AND(booking!AD42&gt;0,booking!H42&lt;&gt;booking!I42),VLOOKUP(booking!I42,Database!$A$1:'Database'!$L$175,6,FALSE),"-"),"-")</f>
        <v>-</v>
      </c>
      <c r="J42" s="40" t="str">
        <f>IFERROR(IF(AND(booking!AD42&gt;0,booking!H42&lt;&gt;booking!I42),VLOOKUP(booking!I42,Database!$A$1:'Database'!$L$175,9,FALSE),"-"),"-")</f>
        <v>-</v>
      </c>
      <c r="K42" s="44" t="str">
        <f>IF(AND(booking!L42&lt;&gt;booking!M42,booking!L42&gt;0),"udc","-")</f>
        <v>-</v>
      </c>
      <c r="L42" s="40" t="str">
        <f>IFERROR(IF(AND(booking!AD42&gt;0,booking!L42&lt;&gt;booking!M42),VLOOKUP(booking!M42,Database!$A$1:'Database'!$L$175,6,FALSE),"-"),"-")</f>
        <v>-</v>
      </c>
      <c r="M42" s="40" t="str">
        <f>IFERROR(IF(AND(booking!AD42&gt;0,booking!L42&lt;&gt;booking!M42),VLOOKUP(booking!M42,Database!A41:'Database'!L215,9,FALSE),"-"),"-")</f>
        <v>-</v>
      </c>
      <c r="N42" s="44" t="str">
        <f>IF(AND(booking!P42&lt;&gt;booking!Q42,booking!P42&gt;0),"udc","-")</f>
        <v>-</v>
      </c>
      <c r="O42" s="40" t="str">
        <f>IFERROR(IF(AND(booking!AD42&gt;0,booking!P42&lt;&gt;booking!Q42),VLOOKUP(booking!Q42,Database!$A$1:'Database'!$L$175,6,FALSE),"-"),"-")</f>
        <v>-</v>
      </c>
      <c r="P42" s="40" t="str">
        <f>IFERROR(IF(AND(booking!AD42&gt;0,booking!P42&lt;&gt;booking!Q42),VLOOKUP(booking!Q42,Database!$A$1:'Database'!$L$175,9,FALSE),"-"),"-")</f>
        <v>-</v>
      </c>
      <c r="Q42" s="44" t="str">
        <f>IF(AND(booking!T42&lt;&gt;booking!U42,booking!T42&gt;0),"udc","-")</f>
        <v>-</v>
      </c>
      <c r="R42" s="40" t="str">
        <f>IFERROR(IF(AND(booking!AD42&gt;0,booking!T42&lt;&gt;booking!U42),VLOOKUP(booking!U42,Database!$A$1:'Database'!$L$175,6,FALSE),"-"),"-")</f>
        <v>-</v>
      </c>
      <c r="S42" s="40" t="str">
        <f>IFERROR(IF(AND(booking!AD42&gt;0,booking!T42&lt;&gt;booking!U42),VLOOKUP(booking!U42,Database!$A$1:'Database'!$L$175,9,FALSE),"-"),"-")</f>
        <v>-</v>
      </c>
    </row>
    <row r="43" spans="1:19" ht="15" customHeight="1" thickBot="1" x14ac:dyDescent="0.4">
      <c r="A43" s="37" t="str">
        <f>booking!B43</f>
        <v>søndag</v>
      </c>
      <c r="B43" s="38">
        <f>booking!C43</f>
        <v>45816</v>
      </c>
      <c r="C43" s="37"/>
      <c r="D43" s="39" t="str">
        <f>IF(booking!AE43&gt;0,"Y","-")</f>
        <v>Y</v>
      </c>
      <c r="E43" s="44" t="str">
        <f>IF(AND(booking!D43&lt;&gt;booking!E43,booking!D43&gt;0),"udc","-")</f>
        <v>-</v>
      </c>
      <c r="F43" s="40" t="str">
        <f>IFERROR(IF(AND(booking!AD43&gt;0,booking!D43&lt;&gt;booking!E43),VLOOKUP(booking!E43,Database!$A$1:'Database'!$L$175,6,FALSE),"-"),"-")</f>
        <v>-</v>
      </c>
      <c r="G43" s="40" t="str">
        <f>IFERROR(IF(AND(booking!AD43&gt;0,booking!D43&lt;&gt;booking!E43),VLOOKUP(booking!E43,Database!$A$1:'Database'!$L$175,9,FALSE),"-"),"-")</f>
        <v>-</v>
      </c>
      <c r="H43" s="44" t="str">
        <f>IF(AND(booking!H43&lt;&gt;booking!I43,booking!H43&gt;0),"udc","-")</f>
        <v>-</v>
      </c>
      <c r="I43" s="40" t="str">
        <f>IFERROR(IF(AND(booking!AD43&gt;0,booking!H43&lt;&gt;booking!I43),VLOOKUP(booking!I43,Database!$A$1:'Database'!$L$175,6,FALSE),"-"),"-")</f>
        <v>-</v>
      </c>
      <c r="J43" s="40" t="str">
        <f>IFERROR(IF(AND(booking!AD43&gt;0,booking!H43&lt;&gt;booking!I43),VLOOKUP(booking!I43,Database!$A$1:'Database'!$L$175,9,FALSE),"-"),"-")</f>
        <v>-</v>
      </c>
      <c r="K43" s="44" t="str">
        <f>IF(AND(booking!L43&lt;&gt;booking!M43,booking!L43&gt;0),"udc","-")</f>
        <v>udc</v>
      </c>
      <c r="L43" s="40" t="str">
        <f>IFERROR(IF(AND(booking!AD43&gt;0,booking!L43&lt;&gt;booking!M43),VLOOKUP(booking!M43,Database!$A$1:'Database'!$L$175,6,FALSE),"-"),"-")</f>
        <v>-</v>
      </c>
      <c r="M43" s="40" t="str">
        <f>IFERROR(IF(AND(booking!AD43&gt;0,booking!L43&lt;&gt;booking!M43),VLOOKUP(booking!M43,Database!A42:'Database'!L216,9,FALSE),"-"),"-")</f>
        <v>-</v>
      </c>
      <c r="N43" s="44" t="str">
        <f>IF(AND(booking!P43&lt;&gt;booking!Q43,booking!P43&gt;0),"udc","-")</f>
        <v>udc</v>
      </c>
      <c r="O43" s="40" t="str">
        <f>IFERROR(IF(AND(booking!AD43&gt;0,booking!P43&lt;&gt;booking!Q43),VLOOKUP(booking!Q43,Database!$A$1:'Database'!$L$175,6,FALSE),"-"),"-")</f>
        <v>-</v>
      </c>
      <c r="P43" s="40" t="str">
        <f>IFERROR(IF(AND(booking!AD43&gt;0,booking!P43&lt;&gt;booking!Q43),VLOOKUP(booking!Q43,Database!$A$1:'Database'!$L$175,9,FALSE),"-"),"-")</f>
        <v>-</v>
      </c>
      <c r="Q43" s="44" t="str">
        <f>IF(AND(booking!T43&lt;&gt;booking!U43,booking!T43&gt;0),"udc","-")</f>
        <v>udc</v>
      </c>
      <c r="R43" s="40" t="str">
        <f>IFERROR(IF(AND(booking!AD43&gt;0,booking!T43&lt;&gt;booking!U43),VLOOKUP(booking!U43,Database!$A$1:'Database'!$L$175,6,FALSE),"-"),"-")</f>
        <v>-</v>
      </c>
      <c r="S43" s="40" t="str">
        <f>IFERROR(IF(AND(booking!AD43&gt;0,booking!T43&lt;&gt;booking!U43),VLOOKUP(booking!U43,Database!$A$1:'Database'!$L$175,9,FALSE),"-"),"-")</f>
        <v>-</v>
      </c>
    </row>
    <row r="44" spans="1:19" ht="15" customHeight="1" thickBot="1" x14ac:dyDescent="0.4">
      <c r="A44" t="str">
        <f>booking!B44</f>
        <v>mandag</v>
      </c>
      <c r="B44" s="20">
        <f>booking!C44</f>
        <v>45817</v>
      </c>
      <c r="D44" s="2" t="str">
        <f>IF(booking!AE44&gt;0,"Y","-")</f>
        <v>Y</v>
      </c>
      <c r="E44" s="44" t="str">
        <f>IF(AND(booking!D44&lt;&gt;booking!E44,booking!D44&gt;0),"udc","-")</f>
        <v>udc</v>
      </c>
      <c r="F44" s="40" t="str">
        <f>IFERROR(IF(AND(booking!AD44&gt;0,booking!D44&lt;&gt;booking!E44),VLOOKUP(booking!E44,Database!$A$1:'Database'!$L$175,6,FALSE),"-"),"-")</f>
        <v>-</v>
      </c>
      <c r="G44" s="40" t="str">
        <f>IFERROR(IF(AND(booking!AD44&gt;0,booking!D44&lt;&gt;booking!E44),VLOOKUP(booking!E44,Database!$A$1:'Database'!$L$175,9,FALSE),"-"),"-")</f>
        <v>-</v>
      </c>
      <c r="H44" s="44" t="str">
        <f>IF(AND(booking!H44&lt;&gt;booking!I44,booking!H44&gt;0),"udc","-")</f>
        <v>udc</v>
      </c>
      <c r="I44" s="40" t="str">
        <f>IFERROR(IF(AND(booking!AD44&gt;0,booking!H44&lt;&gt;booking!I44),VLOOKUP(booking!I44,Database!$A$1:'Database'!$L$175,6,FALSE),"-"),"-")</f>
        <v>-</v>
      </c>
      <c r="J44" s="40" t="str">
        <f>IFERROR(IF(AND(booking!AD44&gt;0,booking!H44&lt;&gt;booking!I44),VLOOKUP(booking!I44,Database!$A$1:'Database'!$L$175,9,FALSE),"-"),"-")</f>
        <v>-</v>
      </c>
      <c r="K44" s="44" t="str">
        <f>IF(AND(booking!L44&lt;&gt;booking!M44,booking!L44&gt;0),"udc","-")</f>
        <v>-</v>
      </c>
      <c r="L44" s="40" t="str">
        <f>IFERROR(IF(AND(booking!AD44&gt;0,booking!L44&lt;&gt;booking!M44),VLOOKUP(booking!M44,Database!$A$1:'Database'!$L$175,6,FALSE),"-"),"-")</f>
        <v>DK</v>
      </c>
      <c r="M44" s="40" t="str">
        <f>IFERROR(IF(AND(booking!AD44&gt;0,booking!L44&lt;&gt;booking!M44),VLOOKUP(booking!M44,Database!A43:'Database'!L217,9,FALSE),"-"),"-")</f>
        <v>-</v>
      </c>
      <c r="N44" s="44" t="str">
        <f>IF(AND(booking!P44&lt;&gt;booking!Q44,booking!P44&gt;0),"udc","-")</f>
        <v>-</v>
      </c>
      <c r="O44" s="40" t="str">
        <f>IFERROR(IF(AND(booking!AD44&gt;0,booking!P44&lt;&gt;booking!Q44),VLOOKUP(booking!Q44,Database!$A$1:'Database'!$L$175,6,FALSE),"-"),"-")</f>
        <v>-</v>
      </c>
      <c r="P44" s="40" t="str">
        <f>IFERROR(IF(AND(booking!AD44&gt;0,booking!P44&lt;&gt;booking!Q44),VLOOKUP(booking!Q44,Database!$A$1:'Database'!$L$175,9,FALSE),"-"),"-")</f>
        <v>-</v>
      </c>
      <c r="Q44" s="44" t="str">
        <f>IF(AND(booking!T44&lt;&gt;booking!U44,booking!T44&gt;0),"udc","-")</f>
        <v>-</v>
      </c>
      <c r="R44" s="40" t="str">
        <f>IFERROR(IF(AND(booking!AD44&gt;0,booking!T44&lt;&gt;booking!U44),VLOOKUP(booking!U44,Database!$A$1:'Database'!$L$175,6,FALSE),"-"),"-")</f>
        <v>-</v>
      </c>
      <c r="S44" s="40" t="str">
        <f>IFERROR(IF(AND(booking!AD44&gt;0,booking!T44&lt;&gt;booking!U44),VLOOKUP(booking!U44,Database!$A$1:'Database'!$L$175,9,FALSE),"-"),"-")</f>
        <v>-</v>
      </c>
    </row>
    <row r="45" spans="1:19" ht="15" customHeight="1" thickBot="1" x14ac:dyDescent="0.4">
      <c r="A45" t="str">
        <f>booking!B45</f>
        <v>tirsdag</v>
      </c>
      <c r="B45" s="20">
        <f>booking!C45</f>
        <v>45818</v>
      </c>
      <c r="D45" s="2" t="str">
        <f>IF(booking!AE45&gt;0,"Y","-")</f>
        <v>-</v>
      </c>
      <c r="E45" s="44" t="str">
        <f>IF(AND(booking!D45&lt;&gt;booking!E45,booking!D45&gt;0),"udc","-")</f>
        <v>-</v>
      </c>
      <c r="F45" s="40" t="str">
        <f>IFERROR(IF(AND(booking!AD45&gt;0,booking!D45&lt;&gt;booking!E45),VLOOKUP(booking!E45,Database!$A$1:'Database'!$L$175,6,FALSE),"-"),"-")</f>
        <v>DK</v>
      </c>
      <c r="G45" s="40" t="str">
        <f>IFERROR(IF(AND(booking!AD45&gt;0,booking!D45&lt;&gt;booking!E45),VLOOKUP(booking!E45,Database!$A$1:'Database'!$L$175,9,FALSE),"-"),"-")</f>
        <v>sing</v>
      </c>
      <c r="H45" s="44" t="str">
        <f>IF(AND(booking!H45&lt;&gt;booking!I45,booking!H45&gt;0),"udc","-")</f>
        <v>-</v>
      </c>
      <c r="I45" s="40" t="str">
        <f>IFERROR(IF(AND(booking!AD45&gt;0,booking!H45&lt;&gt;booking!I45),VLOOKUP(booking!I45,Database!$A$1:'Database'!$L$175,6,FALSE),"-"),"-")</f>
        <v>DK</v>
      </c>
      <c r="J45" s="40">
        <f>IFERROR(IF(AND(booking!AD45&gt;0,booking!H45&lt;&gt;booking!I45),VLOOKUP(booking!I45,Database!$A$1:'Database'!$L$175,9,FALSE),"-"),"-")</f>
        <v>0</v>
      </c>
      <c r="K45" s="44" t="str">
        <f>IF(AND(booking!L45&lt;&gt;booking!M45,booking!L45&gt;0),"udc","-")</f>
        <v>-</v>
      </c>
      <c r="L45" s="40" t="str">
        <f>IFERROR(IF(AND(booking!AD45&gt;0,booking!L45&lt;&gt;booking!M45),VLOOKUP(booking!M45,Database!$A$1:'Database'!$L$175,6,FALSE),"-"),"-")</f>
        <v>-</v>
      </c>
      <c r="M45" s="40" t="str">
        <f>IFERROR(IF(AND(booking!AD45&gt;0,booking!L45&lt;&gt;booking!M45),VLOOKUP(booking!M45,Database!A44:'Database'!L218,9,FALSE),"-"),"-")</f>
        <v>-</v>
      </c>
      <c r="N45" s="44" t="str">
        <f>IF(AND(booking!P45&lt;&gt;booking!Q45,booking!P45&gt;0),"udc","-")</f>
        <v>-</v>
      </c>
      <c r="O45" s="40" t="str">
        <f>IFERROR(IF(AND(booking!AD45&gt;0,booking!P45&lt;&gt;booking!Q45),VLOOKUP(booking!Q45,Database!$A$1:'Database'!$L$175,6,FALSE),"-"),"-")</f>
        <v>-</v>
      </c>
      <c r="P45" s="40" t="str">
        <f>IFERROR(IF(AND(booking!AD45&gt;0,booking!P45&lt;&gt;booking!Q45),VLOOKUP(booking!Q45,Database!$A$1:'Database'!$L$175,9,FALSE),"-"),"-")</f>
        <v>-</v>
      </c>
      <c r="Q45" s="44" t="str">
        <f>IF(AND(booking!T45&lt;&gt;booking!U45,booking!T45&gt;0),"udc","-")</f>
        <v>-</v>
      </c>
      <c r="R45" s="40" t="str">
        <f>IFERROR(IF(AND(booking!AD45&gt;0,booking!T45&lt;&gt;booking!U45),VLOOKUP(booking!U45,Database!$A$1:'Database'!$L$175,6,FALSE),"-"),"-")</f>
        <v>DK</v>
      </c>
      <c r="S45" s="40">
        <f>IFERROR(IF(AND(booking!AD45&gt;0,booking!T45&lt;&gt;booking!U45),VLOOKUP(booking!U45,Database!$A$1:'Database'!$L$175,9,FALSE),"-"),"-")</f>
        <v>0</v>
      </c>
    </row>
    <row r="46" spans="1:19" ht="15" customHeight="1" thickBot="1" x14ac:dyDescent="0.4">
      <c r="A46" t="str">
        <f>booking!B46</f>
        <v>onsdag</v>
      </c>
      <c r="B46" s="20">
        <f>booking!C46</f>
        <v>45819</v>
      </c>
      <c r="D46" s="2" t="str">
        <f>IF(booking!AE46&gt;0,"Y","-")</f>
        <v>-</v>
      </c>
      <c r="E46" s="44" t="str">
        <f>IF(AND(booking!D46&lt;&gt;booking!E46,booking!D46&gt;0),"udc","-")</f>
        <v>-</v>
      </c>
      <c r="F46" s="40" t="str">
        <f>IFERROR(IF(AND(booking!AD46&gt;0,booking!D46&lt;&gt;booking!E46),VLOOKUP(booking!E46,Database!$A$1:'Database'!$L$175,6,FALSE),"-"),"-")</f>
        <v>-</v>
      </c>
      <c r="G46" s="40" t="str">
        <f>IFERROR(IF(AND(booking!AD46&gt;0,booking!D46&lt;&gt;booking!E46),VLOOKUP(booking!E46,Database!$A$1:'Database'!$L$175,9,FALSE),"-"),"-")</f>
        <v>-</v>
      </c>
      <c r="H46" s="44" t="str">
        <f>IF(AND(booking!H46&lt;&gt;booking!I46,booking!H46&gt;0),"udc","-")</f>
        <v>-</v>
      </c>
      <c r="I46" s="40" t="str">
        <f>IFERROR(IF(AND(booking!AD46&gt;0,booking!H46&lt;&gt;booking!I46),VLOOKUP(booking!I46,Database!$A$1:'Database'!$L$175,6,FALSE),"-"),"-")</f>
        <v>-</v>
      </c>
      <c r="J46" s="40" t="str">
        <f>IFERROR(IF(AND(booking!AD46&gt;0,booking!H46&lt;&gt;booking!I46),VLOOKUP(booking!I46,Database!$A$1:'Database'!$L$175,9,FALSE),"-"),"-")</f>
        <v>-</v>
      </c>
      <c r="K46" s="44" t="str">
        <f>IF(AND(booking!L46&lt;&gt;booking!M46,booking!L46&gt;0),"udc","-")</f>
        <v>-</v>
      </c>
      <c r="L46" s="40" t="str">
        <f>IFERROR(IF(AND(booking!AD46&gt;0,booking!L46&lt;&gt;booking!M46),VLOOKUP(booking!M46,Database!$A$1:'Database'!$L$175,6,FALSE),"-"),"-")</f>
        <v>-</v>
      </c>
      <c r="M46" s="40" t="str">
        <f>IFERROR(IF(AND(booking!AD46&gt;0,booking!L46&lt;&gt;booking!M46),VLOOKUP(booking!M46,Database!A45:'Database'!L219,9,FALSE),"-"),"-")</f>
        <v>-</v>
      </c>
      <c r="N46" s="44" t="str">
        <f>IF(AND(booking!P46&lt;&gt;booking!Q46,booking!P46&gt;0),"udc","-")</f>
        <v>-</v>
      </c>
      <c r="O46" s="40" t="str">
        <f>IFERROR(IF(AND(booking!AD46&gt;0,booking!P46&lt;&gt;booking!Q46),VLOOKUP(booking!Q46,Database!$A$1:'Database'!$L$175,6,FALSE),"-"),"-")</f>
        <v>DK</v>
      </c>
      <c r="P46" s="40">
        <f>IFERROR(IF(AND(booking!AD46&gt;0,booking!P46&lt;&gt;booking!Q46),VLOOKUP(booking!Q46,Database!$A$1:'Database'!$L$175,9,FALSE),"-"),"-")</f>
        <v>0</v>
      </c>
      <c r="Q46" s="44" t="str">
        <f>IF(AND(booking!T46&lt;&gt;booking!U46,booking!T46&gt;0),"udc","-")</f>
        <v>-</v>
      </c>
      <c r="R46" s="40" t="str">
        <f>IFERROR(IF(AND(booking!AD46&gt;0,booking!T46&lt;&gt;booking!U46),VLOOKUP(booking!U46,Database!$A$1:'Database'!$L$175,6,FALSE),"-"),"-")</f>
        <v>-</v>
      </c>
      <c r="S46" s="40" t="str">
        <f>IFERROR(IF(AND(booking!AD46&gt;0,booking!T46&lt;&gt;booking!U46),VLOOKUP(booking!U46,Database!$A$1:'Database'!$L$175,9,FALSE),"-"),"-")</f>
        <v>-</v>
      </c>
    </row>
    <row r="47" spans="1:19" ht="15" customHeight="1" thickBot="1" x14ac:dyDescent="0.4">
      <c r="A47" t="str">
        <f>booking!B47</f>
        <v>torsdag</v>
      </c>
      <c r="B47" s="20">
        <f>booking!C47</f>
        <v>45820</v>
      </c>
      <c r="D47" s="2" t="str">
        <f>IF(booking!AE47&gt;0,"Y","-")</f>
        <v>-</v>
      </c>
      <c r="E47" s="44" t="str">
        <f>IF(AND(booking!D47&lt;&gt;booking!E47,booking!D47&gt;0),"udc","-")</f>
        <v>-</v>
      </c>
      <c r="F47" s="40" t="str">
        <f>IFERROR(IF(AND(booking!AD47&gt;0,booking!D47&lt;&gt;booking!E47),VLOOKUP(booking!E47,Database!$A$1:'Database'!$L$175,6,FALSE),"-"),"-")</f>
        <v>-</v>
      </c>
      <c r="G47" s="40" t="str">
        <f>IFERROR(IF(AND(booking!AD47&gt;0,booking!D47&lt;&gt;booking!E47),VLOOKUP(booking!E47,Database!$A$1:'Database'!$L$175,9,FALSE),"-"),"-")</f>
        <v>-</v>
      </c>
      <c r="H47" s="44" t="str">
        <f>IF(AND(booking!H47&lt;&gt;booking!I47,booking!H47&gt;0),"udc","-")</f>
        <v>-</v>
      </c>
      <c r="I47" s="40" t="str">
        <f>IFERROR(IF(AND(booking!AD47&gt;0,booking!H47&lt;&gt;booking!I47),VLOOKUP(booking!I47,Database!$A$1:'Database'!$L$175,6,FALSE),"-"),"-")</f>
        <v>-</v>
      </c>
      <c r="J47" s="40" t="str">
        <f>IFERROR(IF(AND(booking!AD47&gt;0,booking!H47&lt;&gt;booking!I47),VLOOKUP(booking!I47,Database!$A$1:'Database'!$L$175,9,FALSE),"-"),"-")</f>
        <v>-</v>
      </c>
      <c r="K47" s="44" t="str">
        <f>IF(AND(booking!L47&lt;&gt;booking!M47,booking!L47&gt;0),"udc","-")</f>
        <v>-</v>
      </c>
      <c r="L47" s="40" t="str">
        <f>IFERROR(IF(AND(booking!AD47&gt;0,booking!L47&lt;&gt;booking!M47),VLOOKUP(booking!M47,Database!$A$1:'Database'!$L$175,6,FALSE),"-"),"-")</f>
        <v>-</v>
      </c>
      <c r="M47" s="40" t="str">
        <f>IFERROR(IF(AND(booking!AD47&gt;0,booking!L47&lt;&gt;booking!M47),VLOOKUP(booking!M47,Database!A46:'Database'!L220,9,FALSE),"-"),"-")</f>
        <v>-</v>
      </c>
      <c r="N47" s="44" t="str">
        <f>IF(AND(booking!P47&lt;&gt;booking!Q47,booking!P47&gt;0),"udc","-")</f>
        <v>-</v>
      </c>
      <c r="O47" s="40" t="str">
        <f>IFERROR(IF(AND(booking!AD47&gt;0,booking!P47&lt;&gt;booking!Q47),VLOOKUP(booking!Q47,Database!$A$1:'Database'!$L$175,6,FALSE),"-"),"-")</f>
        <v>-</v>
      </c>
      <c r="P47" s="40" t="str">
        <f>IFERROR(IF(AND(booking!AD47&gt;0,booking!P47&lt;&gt;booking!Q47),VLOOKUP(booking!Q47,Database!$A$1:'Database'!$L$175,9,FALSE),"-"),"-")</f>
        <v>-</v>
      </c>
      <c r="Q47" s="44" t="str">
        <f>IF(AND(booking!T47&lt;&gt;booking!U47,booking!T47&gt;0),"udc","-")</f>
        <v>-</v>
      </c>
      <c r="R47" s="40" t="str">
        <f>IFERROR(IF(AND(booking!AD47&gt;0,booking!T47&lt;&gt;booking!U47),VLOOKUP(booking!U47,Database!$A$1:'Database'!$L$175,6,FALSE),"-"),"-")</f>
        <v>-</v>
      </c>
      <c r="S47" s="40" t="str">
        <f>IFERROR(IF(AND(booking!AD47&gt;0,booking!T47&lt;&gt;booking!U47),VLOOKUP(booking!U47,Database!$A$1:'Database'!$L$175,9,FALSE),"-"),"-")</f>
        <v>-</v>
      </c>
    </row>
    <row r="48" spans="1:19" ht="15" customHeight="1" thickBot="1" x14ac:dyDescent="0.4">
      <c r="A48" t="str">
        <f>booking!B48</f>
        <v>fredag</v>
      </c>
      <c r="B48" s="20">
        <f>booking!C48</f>
        <v>45821</v>
      </c>
      <c r="D48" s="2" t="str">
        <f>IF(booking!AE48&gt;0,"Y","-")</f>
        <v>-</v>
      </c>
      <c r="E48" s="44" t="str">
        <f>IF(AND(booking!D48&lt;&gt;booking!E48,booking!D48&gt;0),"udc","-")</f>
        <v>-</v>
      </c>
      <c r="F48" s="40" t="str">
        <f>IFERROR(IF(AND(booking!AD48&gt;0,booking!D48&lt;&gt;booking!E48),VLOOKUP(booking!E48,Database!$A$1:'Database'!$L$175,6,FALSE),"-"),"-")</f>
        <v>-</v>
      </c>
      <c r="G48" s="40" t="str">
        <f>IFERROR(IF(AND(booking!AD48&gt;0,booking!D48&lt;&gt;booking!E48),VLOOKUP(booking!E48,Database!$A$1:'Database'!$L$175,9,FALSE),"-"),"-")</f>
        <v>-</v>
      </c>
      <c r="H48" s="44" t="str">
        <f>IF(AND(booking!H48&lt;&gt;booking!I48,booking!H48&gt;0),"udc","-")</f>
        <v>-</v>
      </c>
      <c r="I48" s="40" t="str">
        <f>IFERROR(IF(AND(booking!AD48&gt;0,booking!H48&lt;&gt;booking!I48),VLOOKUP(booking!I48,Database!$A$1:'Database'!$L$175,6,FALSE),"-"),"-")</f>
        <v>-</v>
      </c>
      <c r="J48" s="40" t="str">
        <f>IFERROR(IF(AND(booking!AD48&gt;0,booking!H48&lt;&gt;booking!I48),VLOOKUP(booking!I48,Database!$A$1:'Database'!$L$175,9,FALSE),"-"),"-")</f>
        <v>-</v>
      </c>
      <c r="K48" s="44" t="str">
        <f>IF(AND(booking!L48&lt;&gt;booking!M48,booking!L48&gt;0),"udc","-")</f>
        <v>-</v>
      </c>
      <c r="L48" s="40" t="str">
        <f>IFERROR(IF(AND(booking!AD48&gt;0,booking!L48&lt;&gt;booking!M48),VLOOKUP(booking!M48,Database!$A$1:'Database'!$L$175,6,FALSE),"-"),"-")</f>
        <v>-</v>
      </c>
      <c r="M48" s="40" t="str">
        <f>IFERROR(IF(AND(booking!AD48&gt;0,booking!L48&lt;&gt;booking!M48),VLOOKUP(booking!M48,Database!A47:'Database'!L221,9,FALSE),"-"),"-")</f>
        <v>-</v>
      </c>
      <c r="N48" s="44" t="str">
        <f>IF(AND(booking!P48&lt;&gt;booking!Q48,booking!P48&gt;0),"udc","-")</f>
        <v>-</v>
      </c>
      <c r="O48" s="40" t="str">
        <f>IFERROR(IF(AND(booking!AD48&gt;0,booking!P48&lt;&gt;booking!Q48),VLOOKUP(booking!Q48,Database!$A$1:'Database'!$L$175,6,FALSE),"-"),"-")</f>
        <v>-</v>
      </c>
      <c r="P48" s="40" t="str">
        <f>IFERROR(IF(AND(booking!AD48&gt;0,booking!P48&lt;&gt;booking!Q48),VLOOKUP(booking!Q48,Database!$A$1:'Database'!$L$175,9,FALSE),"-"),"-")</f>
        <v>-</v>
      </c>
      <c r="Q48" s="44" t="str">
        <f>IF(AND(booking!T48&lt;&gt;booking!U48,booking!T48&gt;0),"udc","-")</f>
        <v>-</v>
      </c>
      <c r="R48" s="40" t="str">
        <f>IFERROR(IF(AND(booking!AD48&gt;0,booking!T48&lt;&gt;booking!U48),VLOOKUP(booking!U48,Database!$A$1:'Database'!$L$175,6,FALSE),"-"),"-")</f>
        <v>-</v>
      </c>
      <c r="S48" s="40" t="str">
        <f>IFERROR(IF(AND(booking!AD48&gt;0,booking!T48&lt;&gt;booking!U48),VLOOKUP(booking!U48,Database!$A$1:'Database'!$L$175,9,FALSE),"-"),"-")</f>
        <v>-</v>
      </c>
    </row>
    <row r="49" spans="1:19" ht="15" customHeight="1" thickBot="1" x14ac:dyDescent="0.4">
      <c r="A49" t="str">
        <f>booking!B49</f>
        <v>lørdag</v>
      </c>
      <c r="B49" s="20">
        <f>booking!C49</f>
        <v>45822</v>
      </c>
      <c r="D49" s="2" t="str">
        <f>IF(booking!AE49&gt;0,"Y","-")</f>
        <v>-</v>
      </c>
      <c r="E49" s="44" t="str">
        <f>IF(AND(booking!D49&lt;&gt;booking!E49,booking!D49&gt;0),"udc","-")</f>
        <v>-</v>
      </c>
      <c r="F49" s="40" t="str">
        <f>IFERROR(IF(AND(booking!AD49&gt;0,booking!D49&lt;&gt;booking!E49),VLOOKUP(booking!E49,Database!$A$1:'Database'!$L$175,6,FALSE),"-"),"-")</f>
        <v>-</v>
      </c>
      <c r="G49" s="40" t="str">
        <f>IFERROR(IF(AND(booking!AD49&gt;0,booking!D49&lt;&gt;booking!E49),VLOOKUP(booking!E49,Database!$A$1:'Database'!$L$175,9,FALSE),"-"),"-")</f>
        <v>-</v>
      </c>
      <c r="H49" s="44" t="str">
        <f>IF(AND(booking!H49&lt;&gt;booking!I49,booking!H49&gt;0),"udc","-")</f>
        <v>-</v>
      </c>
      <c r="I49" s="40" t="str">
        <f>IFERROR(IF(AND(booking!AD49&gt;0,booking!H49&lt;&gt;booking!I49),VLOOKUP(booking!I49,Database!$A$1:'Database'!$L$175,6,FALSE),"-"),"-")</f>
        <v>-</v>
      </c>
      <c r="J49" s="40" t="str">
        <f>IFERROR(IF(AND(booking!AD49&gt;0,booking!H49&lt;&gt;booking!I49),VLOOKUP(booking!I49,Database!$A$1:'Database'!$L$175,9,FALSE),"-"),"-")</f>
        <v>-</v>
      </c>
      <c r="K49" s="44" t="str">
        <f>IF(AND(booking!L49&lt;&gt;booking!M49,booking!L49&gt;0),"udc","-")</f>
        <v>-</v>
      </c>
      <c r="L49" s="40" t="str">
        <f>IFERROR(IF(AND(booking!AD49&gt;0,booking!L49&lt;&gt;booking!M49),VLOOKUP(booking!M49,Database!$A$1:'Database'!$L$175,6,FALSE),"-"),"-")</f>
        <v>-</v>
      </c>
      <c r="M49" s="40" t="str">
        <f>IFERROR(IF(AND(booking!AD49&gt;0,booking!L49&lt;&gt;booking!M49),VLOOKUP(booking!M49,Database!A48:'Database'!L222,9,FALSE),"-"),"-")</f>
        <v>-</v>
      </c>
      <c r="N49" s="44" t="str">
        <f>IF(AND(booking!P49&lt;&gt;booking!Q49,booking!P49&gt;0),"udc","-")</f>
        <v>-</v>
      </c>
      <c r="O49" s="40" t="str">
        <f>IFERROR(IF(AND(booking!AD49&gt;0,booking!P49&lt;&gt;booking!Q49),VLOOKUP(booking!Q49,Database!$A$1:'Database'!$L$175,6,FALSE),"-"),"-")</f>
        <v>-</v>
      </c>
      <c r="P49" s="40" t="str">
        <f>IFERROR(IF(AND(booking!AD49&gt;0,booking!P49&lt;&gt;booking!Q49),VLOOKUP(booking!Q49,Database!$A$1:'Database'!$L$175,9,FALSE),"-"),"-")</f>
        <v>-</v>
      </c>
      <c r="Q49" s="44" t="str">
        <f>IF(AND(booking!T49&lt;&gt;booking!U49,booking!T49&gt;0),"udc","-")</f>
        <v>-</v>
      </c>
      <c r="R49" s="40" t="str">
        <f>IFERROR(IF(AND(booking!AD49&gt;0,booking!T49&lt;&gt;booking!U49),VLOOKUP(booking!U49,Database!$A$1:'Database'!$L$175,6,FALSE),"-"),"-")</f>
        <v>-</v>
      </c>
      <c r="S49" s="40" t="str">
        <f>IFERROR(IF(AND(booking!AD49&gt;0,booking!T49&lt;&gt;booking!U49),VLOOKUP(booking!U49,Database!$A$1:'Database'!$L$175,9,FALSE),"-"),"-")</f>
        <v>-</v>
      </c>
    </row>
    <row r="50" spans="1:19" ht="15" customHeight="1" thickBot="1" x14ac:dyDescent="0.4">
      <c r="A50" s="37" t="str">
        <f>booking!B50</f>
        <v>søndag</v>
      </c>
      <c r="B50" s="38">
        <f>booking!C50</f>
        <v>45823</v>
      </c>
      <c r="C50" s="37"/>
      <c r="D50" s="39" t="str">
        <f>IF(booking!AE50&gt;0,"Y","-")</f>
        <v>Y</v>
      </c>
      <c r="E50" s="44" t="str">
        <f>IF(AND(booking!D50&lt;&gt;booking!E50,booking!D50&gt;0),"udc","-")</f>
        <v>udc</v>
      </c>
      <c r="F50" s="40" t="str">
        <f>IFERROR(IF(AND(booking!AD50&gt;0,booking!D50&lt;&gt;booking!E50),VLOOKUP(booking!E50,Database!$A$1:'Database'!$L$175,6,FALSE),"-"),"-")</f>
        <v>D</v>
      </c>
      <c r="G50" s="40" t="str">
        <f>IFERROR(IF(AND(booking!AD50&gt;0,booking!D50&lt;&gt;booking!E50),VLOOKUP(booking!E50,Database!$A$1:'Database'!$L$175,9,FALSE),"-"),"-")</f>
        <v>DB</v>
      </c>
      <c r="H50" s="44" t="str">
        <f>IF(AND(booking!H50&lt;&gt;booking!I50,booking!H50&gt;0),"udc","-")</f>
        <v>-</v>
      </c>
      <c r="I50" s="40" t="str">
        <f>IFERROR(IF(AND(booking!AD50&gt;0,booking!H50&lt;&gt;booking!I50),VLOOKUP(booking!I50,Database!$A$1:'Database'!$L$175,6,FALSE),"-"),"-")</f>
        <v>-</v>
      </c>
      <c r="J50" s="40" t="str">
        <f>IFERROR(IF(AND(booking!AD50&gt;0,booking!H50&lt;&gt;booking!I50),VLOOKUP(booking!I50,Database!$A$1:'Database'!$L$175,9,FALSE),"-"),"-")</f>
        <v>-</v>
      </c>
      <c r="K50" s="44" t="str">
        <f>IF(AND(booking!L50&lt;&gt;booking!M50,booking!L50&gt;0),"udc","-")</f>
        <v>udc</v>
      </c>
      <c r="L50" s="40" t="str">
        <f>IFERROR(IF(AND(booking!AD50&gt;0,booking!L50&lt;&gt;booking!M50),VLOOKUP(booking!M50,Database!$A$1:'Database'!$L$175,6,FALSE),"-"),"-")</f>
        <v>PL</v>
      </c>
      <c r="M50" s="40" t="str">
        <f>IFERROR(IF(AND(booking!AD50&gt;0,booking!L50&lt;&gt;booking!M50),VLOOKUP(booking!M50,Database!A49:'Database'!L223,9,FALSE),"-"),"-")</f>
        <v>SING</v>
      </c>
      <c r="N50" s="44" t="str">
        <f>IF(AND(booking!P50&lt;&gt;booking!Q50,booking!P50&gt;0),"udc","-")</f>
        <v>-</v>
      </c>
      <c r="O50" s="40" t="str">
        <f>IFERROR(IF(AND(booking!AD50&gt;0,booking!P50&lt;&gt;booking!Q50),VLOOKUP(booking!Q50,Database!$A$1:'Database'!$L$175,6,FALSE),"-"),"-")</f>
        <v>-</v>
      </c>
      <c r="P50" s="40" t="str">
        <f>IFERROR(IF(AND(booking!AD50&gt;0,booking!P50&lt;&gt;booking!Q50),VLOOKUP(booking!Q50,Database!$A$1:'Database'!$L$175,9,FALSE),"-"),"-")</f>
        <v>-</v>
      </c>
      <c r="Q50" s="44" t="str">
        <f>IF(AND(booking!T50&lt;&gt;booking!U50,booking!T50&gt;0),"udc","-")</f>
        <v>-</v>
      </c>
      <c r="R50" s="40" t="str">
        <f>IFERROR(IF(AND(booking!AD50&gt;0,booking!T50&lt;&gt;booking!U50),VLOOKUP(booking!U50,Database!$A$1:'Database'!$L$175,6,FALSE),"-"),"-")</f>
        <v>-</v>
      </c>
      <c r="S50" s="40" t="str">
        <f>IFERROR(IF(AND(booking!AD50&gt;0,booking!T50&lt;&gt;booking!U50),VLOOKUP(booking!U50,Database!$A$1:'Database'!$L$175,9,FALSE),"-"),"-")</f>
        <v>-</v>
      </c>
    </row>
    <row r="51" spans="1:19" ht="15" customHeight="1" thickBot="1" x14ac:dyDescent="0.4">
      <c r="A51" t="str">
        <f>booking!B51</f>
        <v>mandag</v>
      </c>
      <c r="B51" s="20">
        <f>booking!C51</f>
        <v>45824</v>
      </c>
      <c r="D51" s="2" t="str">
        <f>IF(booking!AE51&gt;0,"Y","-")</f>
        <v>Y</v>
      </c>
      <c r="E51" s="44" t="str">
        <f>IF(AND(booking!D51&lt;&gt;booking!E51,booking!D51&gt;0),"udc","-")</f>
        <v>-</v>
      </c>
      <c r="F51" s="40" t="str">
        <f>IFERROR(IF(AND(booking!AD51&gt;0,booking!D51&lt;&gt;booking!E51),VLOOKUP(booking!E51,Database!$A$1:'Database'!$L$175,6,FALSE),"-"),"-")</f>
        <v>-</v>
      </c>
      <c r="G51" s="40" t="str">
        <f>IFERROR(IF(AND(booking!AD51&gt;0,booking!D51&lt;&gt;booking!E51),VLOOKUP(booking!E51,Database!$A$1:'Database'!$L$175,9,FALSE),"-"),"-")</f>
        <v>-</v>
      </c>
      <c r="H51" s="44" t="str">
        <f>IF(AND(booking!H51&lt;&gt;booking!I51,booking!H51&gt;0),"udc","-")</f>
        <v>udc</v>
      </c>
      <c r="I51" s="40" t="str">
        <f>IFERROR(IF(AND(booking!AD51&gt;0,booking!H51&lt;&gt;booking!I51),VLOOKUP(booking!I51,Database!$A$1:'Database'!$L$175,6,FALSE),"-"),"-")</f>
        <v>DK</v>
      </c>
      <c r="J51" s="40" t="str">
        <f>IFERROR(IF(AND(booking!AD51&gt;0,booking!H51&lt;&gt;booking!I51),VLOOKUP(booking!I51,Database!$A$1:'Database'!$L$175,9,FALSE),"-"),"-")</f>
        <v>DB</v>
      </c>
      <c r="K51" s="44" t="str">
        <f>IF(AND(booking!L51&lt;&gt;booking!M51,booking!L51&gt;0),"udc","-")</f>
        <v>-</v>
      </c>
      <c r="L51" s="40" t="str">
        <f>IFERROR(IF(AND(booking!AD51&gt;0,booking!L51&lt;&gt;booking!M51),VLOOKUP(booking!M51,Database!$A$1:'Database'!$L$175,6,FALSE),"-"),"-")</f>
        <v>-</v>
      </c>
      <c r="M51" s="40" t="str">
        <f>IFERROR(IF(AND(booking!AD51&gt;0,booking!L51&lt;&gt;booking!M51),VLOOKUP(booking!M51,Database!A50:'Database'!L224,9,FALSE),"-"),"-")</f>
        <v>-</v>
      </c>
      <c r="N51" s="44" t="str">
        <f>IF(AND(booking!P51&lt;&gt;booking!Q51,booking!P51&gt;0),"udc","-")</f>
        <v>-</v>
      </c>
      <c r="O51" s="40" t="str">
        <f>IFERROR(IF(AND(booking!AD51&gt;0,booking!P51&lt;&gt;booking!Q51),VLOOKUP(booking!Q51,Database!$A$1:'Database'!$L$175,6,FALSE),"-"),"-")</f>
        <v>-</v>
      </c>
      <c r="P51" s="40" t="str">
        <f>IFERROR(IF(AND(booking!AD51&gt;0,booking!P51&lt;&gt;booking!Q51),VLOOKUP(booking!Q51,Database!$A$1:'Database'!$L$175,9,FALSE),"-"),"-")</f>
        <v>-</v>
      </c>
      <c r="Q51" s="44" t="str">
        <f>IF(AND(booking!T51&lt;&gt;booking!U51,booking!T51&gt;0),"udc","-")</f>
        <v>-</v>
      </c>
      <c r="R51" s="40" t="str">
        <f>IFERROR(IF(AND(booking!AD51&gt;0,booking!T51&lt;&gt;booking!U51),VLOOKUP(booking!U51,Database!$A$1:'Database'!$L$175,6,FALSE),"-"),"-")</f>
        <v>-</v>
      </c>
      <c r="S51" s="40" t="str">
        <f>IFERROR(IF(AND(booking!AD51&gt;0,booking!T51&lt;&gt;booking!U51),VLOOKUP(booking!U51,Database!$A$1:'Database'!$L$175,9,FALSE),"-"),"-")</f>
        <v>-</v>
      </c>
    </row>
    <row r="52" spans="1:19" ht="15" customHeight="1" thickBot="1" x14ac:dyDescent="0.4">
      <c r="A52" t="str">
        <f>booking!B52</f>
        <v>tirsdag</v>
      </c>
      <c r="B52" s="20">
        <f>booking!C52</f>
        <v>45825</v>
      </c>
      <c r="D52" s="2" t="str">
        <f>IF(booking!AE52&gt;0,"Y","-")</f>
        <v>Y</v>
      </c>
      <c r="E52" s="44" t="str">
        <f>IF(AND(booking!D52&lt;&gt;booking!E52,booking!D52&gt;0),"udc","-")</f>
        <v>-</v>
      </c>
      <c r="F52" s="40" t="str">
        <f>IFERROR(IF(AND(booking!AD52&gt;0,booking!D52&lt;&gt;booking!E52),VLOOKUP(booking!E52,Database!$A$1:'Database'!$L$175,6,FALSE),"-"),"-")</f>
        <v>-</v>
      </c>
      <c r="G52" s="40" t="str">
        <f>IFERROR(IF(AND(booking!AD52&gt;0,booking!D52&lt;&gt;booking!E52),VLOOKUP(booking!E52,Database!$A$1:'Database'!$L$175,9,FALSE),"-"),"-")</f>
        <v>-</v>
      </c>
      <c r="H52" s="44" t="str">
        <f>IF(AND(booking!H52&lt;&gt;booking!I52,booking!H52&gt;0),"udc","-")</f>
        <v>-</v>
      </c>
      <c r="I52" s="40" t="str">
        <f>IFERROR(IF(AND(booking!AD52&gt;0,booking!H52&lt;&gt;booking!I52),VLOOKUP(booking!I52,Database!$A$1:'Database'!$L$175,6,FALSE),"-"),"-")</f>
        <v>-</v>
      </c>
      <c r="J52" s="40" t="str">
        <f>IFERROR(IF(AND(booking!AD52&gt;0,booking!H52&lt;&gt;booking!I52),VLOOKUP(booking!I52,Database!$A$1:'Database'!$L$175,9,FALSE),"-"),"-")</f>
        <v>-</v>
      </c>
      <c r="K52" s="44" t="str">
        <f>IF(AND(booking!L52&lt;&gt;booking!M52,booking!L52&gt;0),"udc","-")</f>
        <v>-</v>
      </c>
      <c r="L52" s="40" t="str">
        <f>IFERROR(IF(AND(booking!AD52&gt;0,booking!L52&lt;&gt;booking!M52),VLOOKUP(booking!M52,Database!$A$1:'Database'!$L$175,6,FALSE),"-"),"-")</f>
        <v>-</v>
      </c>
      <c r="M52" s="40" t="str">
        <f>IFERROR(IF(AND(booking!AD52&gt;0,booking!L52&lt;&gt;booking!M52),VLOOKUP(booking!M52,Database!A51:'Database'!L225,9,FALSE),"-"),"-")</f>
        <v>-</v>
      </c>
      <c r="N52" s="44" t="str">
        <f>IF(AND(booking!P52&lt;&gt;booking!Q52,booking!P52&gt;0),"udc","-")</f>
        <v>-</v>
      </c>
      <c r="O52" s="40" t="str">
        <f>IFERROR(IF(AND(booking!AD52&gt;0,booking!P52&lt;&gt;booking!Q52),VLOOKUP(booking!Q52,Database!$A$1:'Database'!$L$175,6,FALSE),"-"),"-")</f>
        <v>-</v>
      </c>
      <c r="P52" s="40" t="str">
        <f>IFERROR(IF(AND(booking!AD52&gt;0,booking!P52&lt;&gt;booking!Q52),VLOOKUP(booking!Q52,Database!$A$1:'Database'!$L$175,9,FALSE),"-"),"-")</f>
        <v>-</v>
      </c>
      <c r="Q52" s="44" t="str">
        <f>IF(AND(booking!T52&lt;&gt;booking!U52,booking!T52&gt;0),"udc","-")</f>
        <v>udc</v>
      </c>
      <c r="R52" s="40" t="str">
        <f>IFERROR(IF(AND(booking!AD52&gt;0,booking!T52&lt;&gt;booking!U52),VLOOKUP(booking!U52,Database!$A$1:'Database'!$L$175,6,FALSE),"-"),"-")</f>
        <v>DK</v>
      </c>
      <c r="S52" s="40" t="str">
        <f>IFERROR(IF(AND(booking!AD52&gt;0,booking!T52&lt;&gt;booking!U52),VLOOKUP(booking!U52,Database!$A$1:'Database'!$L$175,9,FALSE),"-"),"-")</f>
        <v>DB</v>
      </c>
    </row>
    <row r="53" spans="1:19" ht="15" customHeight="1" thickBot="1" x14ac:dyDescent="0.4">
      <c r="A53" t="str">
        <f>booking!B53</f>
        <v>onsdag</v>
      </c>
      <c r="B53" s="20">
        <f>booking!C53</f>
        <v>45826</v>
      </c>
      <c r="D53" s="2" t="str">
        <f>IF(booking!AE53&gt;0,"Y","-")</f>
        <v>Y</v>
      </c>
      <c r="E53" s="44" t="str">
        <f>IF(AND(booking!D53&lt;&gt;booking!E53,booking!D53&gt;0),"udc","-")</f>
        <v>-</v>
      </c>
      <c r="F53" s="40" t="str">
        <f>IFERROR(IF(AND(booking!AD53&gt;0,booking!D53&lt;&gt;booking!E53),VLOOKUP(booking!E53,Database!$A$1:'Database'!$L$175,6,FALSE),"-"),"-")</f>
        <v>-</v>
      </c>
      <c r="G53" s="40" t="str">
        <f>IFERROR(IF(AND(booking!AD53&gt;0,booking!D53&lt;&gt;booking!E53),VLOOKUP(booking!E53,Database!$A$1:'Database'!$L$175,9,FALSE),"-"),"-")</f>
        <v>-</v>
      </c>
      <c r="H53" s="44" t="str">
        <f>IF(AND(booking!H53&lt;&gt;booking!I53,booking!H53&gt;0),"udc","-")</f>
        <v>-</v>
      </c>
      <c r="I53" s="40" t="str">
        <f>IFERROR(IF(AND(booking!AD53&gt;0,booking!H53&lt;&gt;booking!I53),VLOOKUP(booking!I53,Database!$A$1:'Database'!$L$175,6,FALSE),"-"),"-")</f>
        <v>-</v>
      </c>
      <c r="J53" s="40" t="str">
        <f>IFERROR(IF(AND(booking!AD53&gt;0,booking!H53&lt;&gt;booking!I53),VLOOKUP(booking!I53,Database!$A$1:'Database'!$L$175,9,FALSE),"-"),"-")</f>
        <v>-</v>
      </c>
      <c r="K53" s="44" t="str">
        <f>IF(AND(booking!L53&lt;&gt;booking!M53,booking!L53&gt;0),"udc","-")</f>
        <v>udc</v>
      </c>
      <c r="L53" s="40" t="str">
        <f>IFERROR(IF(AND(booking!AD53&gt;0,booking!L53&lt;&gt;booking!M53),VLOOKUP(booking!M53,Database!$A$1:'Database'!$L$175,6,FALSE),"-"),"-")</f>
        <v>-</v>
      </c>
      <c r="M53" s="40" t="str">
        <f>IFERROR(IF(AND(booking!AD53&gt;0,booking!L53&lt;&gt;booking!M53),VLOOKUP(booking!M53,Database!A52:'Database'!L226,9,FALSE),"-"),"-")</f>
        <v>-</v>
      </c>
      <c r="N53" s="44" t="str">
        <f>IF(AND(booking!P53&lt;&gt;booking!Q53,booking!P53&gt;0),"udc","-")</f>
        <v>udc</v>
      </c>
      <c r="O53" s="40" t="str">
        <f>IFERROR(IF(AND(booking!AD53&gt;0,booking!P53&lt;&gt;booking!Q53),VLOOKUP(booking!Q53,Database!$A$1:'Database'!$L$175,6,FALSE),"-"),"-")</f>
        <v>-</v>
      </c>
      <c r="P53" s="40" t="str">
        <f>IFERROR(IF(AND(booking!AD53&gt;0,booking!P53&lt;&gt;booking!Q53),VLOOKUP(booking!Q53,Database!$A$1:'Database'!$L$175,9,FALSE),"-"),"-")</f>
        <v>-</v>
      </c>
      <c r="Q53" s="44" t="str">
        <f>IF(AND(booking!T53&lt;&gt;booking!U53,booking!T53&gt;0),"udc","-")</f>
        <v>-</v>
      </c>
      <c r="R53" s="40" t="str">
        <f>IFERROR(IF(AND(booking!AD53&gt;0,booking!T53&lt;&gt;booking!U53),VLOOKUP(booking!U53,Database!$A$1:'Database'!$L$175,6,FALSE),"-"),"-")</f>
        <v>-</v>
      </c>
      <c r="S53" s="40" t="str">
        <f>IFERROR(IF(AND(booking!AD53&gt;0,booking!T53&lt;&gt;booking!U53),VLOOKUP(booking!U53,Database!$A$1:'Database'!$L$175,9,FALSE),"-"),"-")</f>
        <v>-</v>
      </c>
    </row>
    <row r="54" spans="1:19" ht="15" customHeight="1" thickBot="1" x14ac:dyDescent="0.4">
      <c r="A54" t="str">
        <f>booking!B54</f>
        <v>torsdag</v>
      </c>
      <c r="B54" s="20">
        <f>booking!C54</f>
        <v>45827</v>
      </c>
      <c r="D54" s="2" t="str">
        <f>IF(booking!AE54&gt;0,"Y","-")</f>
        <v>Y</v>
      </c>
      <c r="E54" s="44" t="str">
        <f>IF(AND(booking!D54&lt;&gt;booking!E54,booking!D54&gt;0),"udc","-")</f>
        <v>-</v>
      </c>
      <c r="F54" s="40" t="str">
        <f>IFERROR(IF(AND(booking!AD54&gt;0,booking!D54&lt;&gt;booking!E54),VLOOKUP(booking!E54,Database!$A$1:'Database'!$L$175,6,FALSE),"-"),"-")</f>
        <v>-</v>
      </c>
      <c r="G54" s="40" t="str">
        <f>IFERROR(IF(AND(booking!AD54&gt;0,booking!D54&lt;&gt;booking!E54),VLOOKUP(booking!E54,Database!$A$1:'Database'!$L$175,9,FALSE),"-"),"-")</f>
        <v>-</v>
      </c>
      <c r="H54" s="44" t="str">
        <f>IF(AND(booking!H54&lt;&gt;booking!I54,booking!H54&gt;0),"udc","-")</f>
        <v>udc</v>
      </c>
      <c r="I54" s="40" t="str">
        <f>IFERROR(IF(AND(booking!AD54&gt;0,booking!H54&lt;&gt;booking!I54),VLOOKUP(booking!I54,Database!$A$1:'Database'!$L$175,6,FALSE),"-"),"-")</f>
        <v>DK</v>
      </c>
      <c r="J54" s="40" t="str">
        <f>IFERROR(IF(AND(booking!AD54&gt;0,booking!H54&lt;&gt;booking!I54),VLOOKUP(booking!I54,Database!$A$1:'Database'!$L$175,9,FALSE),"-"),"-")</f>
        <v>Sing</v>
      </c>
      <c r="K54" s="44" t="str">
        <f>IF(AND(booking!L54&lt;&gt;booking!M54,booking!L54&gt;0),"udc","-")</f>
        <v>-</v>
      </c>
      <c r="L54" s="40" t="str">
        <f>IFERROR(IF(AND(booking!AD54&gt;0,booking!L54&lt;&gt;booking!M54),VLOOKUP(booking!M54,Database!$A$1:'Database'!$L$175,6,FALSE),"-"),"-")</f>
        <v>-</v>
      </c>
      <c r="M54" s="40" t="str">
        <f>IFERROR(IF(AND(booking!AD54&gt;0,booking!L54&lt;&gt;booking!M54),VLOOKUP(booking!M54,Database!A53:'Database'!L227,9,FALSE),"-"),"-")</f>
        <v>-</v>
      </c>
      <c r="N54" s="44" t="str">
        <f>IF(AND(booking!P54&lt;&gt;booking!Q54,booking!P54&gt;0),"udc","-")</f>
        <v>-</v>
      </c>
      <c r="O54" s="40" t="str">
        <f>IFERROR(IF(AND(booking!AD54&gt;0,booking!P54&lt;&gt;booking!Q54),VLOOKUP(booking!Q54,Database!$A$1:'Database'!$L$175,6,FALSE),"-"),"-")</f>
        <v>-</v>
      </c>
      <c r="P54" s="40" t="str">
        <f>IFERROR(IF(AND(booking!AD54&gt;0,booking!P54&lt;&gt;booking!Q54),VLOOKUP(booking!Q54,Database!$A$1:'Database'!$L$175,9,FALSE),"-"),"-")</f>
        <v>-</v>
      </c>
      <c r="Q54" s="44" t="str">
        <f>IF(AND(booking!T54&lt;&gt;booking!U54,booking!T54&gt;0),"udc","-")</f>
        <v>-</v>
      </c>
      <c r="R54" s="40" t="str">
        <f>IFERROR(IF(AND(booking!AD54&gt;0,booking!T54&lt;&gt;booking!U54),VLOOKUP(booking!U54,Database!$A$1:'Database'!$L$175,6,FALSE),"-"),"-")</f>
        <v>-</v>
      </c>
      <c r="S54" s="40" t="str">
        <f>IFERROR(IF(AND(booking!AD54&gt;0,booking!T54&lt;&gt;booking!U54),VLOOKUP(booking!U54,Database!$A$1:'Database'!$L$175,9,FALSE),"-"),"-")</f>
        <v>-</v>
      </c>
    </row>
    <row r="55" spans="1:19" ht="15" customHeight="1" thickBot="1" x14ac:dyDescent="0.4">
      <c r="A55" t="str">
        <f>booking!B55</f>
        <v>fredag</v>
      </c>
      <c r="B55" s="20">
        <f>booking!C55</f>
        <v>45828</v>
      </c>
      <c r="D55" s="2" t="str">
        <f>IF(booking!AE55&gt;0,"Y","-")</f>
        <v>-</v>
      </c>
      <c r="E55" s="44" t="str">
        <f>IF(AND(booking!D55&lt;&gt;booking!E55,booking!D55&gt;0),"udc","-")</f>
        <v>-</v>
      </c>
      <c r="F55" s="40" t="str">
        <f>IFERROR(IF(AND(booking!AD55&gt;0,booking!D55&lt;&gt;booking!E55),VLOOKUP(booking!E55,Database!$A$1:'Database'!$L$175,6,FALSE),"-"),"-")</f>
        <v>-</v>
      </c>
      <c r="G55" s="40" t="str">
        <f>IFERROR(IF(AND(booking!AD55&gt;0,booking!D55&lt;&gt;booking!E55),VLOOKUP(booking!E55,Database!$A$1:'Database'!$L$175,9,FALSE),"-"),"-")</f>
        <v>-</v>
      </c>
      <c r="H55" s="44" t="str">
        <f>IF(AND(booking!H55&lt;&gt;booking!I55,booking!H55&gt;0),"udc","-")</f>
        <v>-</v>
      </c>
      <c r="I55" s="40" t="str">
        <f>IFERROR(IF(AND(booking!AD55&gt;0,booking!H55&lt;&gt;booking!I55),VLOOKUP(booking!I55,Database!$A$1:'Database'!$L$175,6,FALSE),"-"),"-")</f>
        <v>-</v>
      </c>
      <c r="J55" s="40" t="str">
        <f>IFERROR(IF(AND(booking!AD55&gt;0,booking!H55&lt;&gt;booking!I55),VLOOKUP(booking!I55,Database!$A$1:'Database'!$L$175,9,FALSE),"-"),"-")</f>
        <v>-</v>
      </c>
      <c r="K55" s="44" t="str">
        <f>IF(AND(booking!L55&lt;&gt;booking!M55,booking!L55&gt;0),"udc","-")</f>
        <v>-</v>
      </c>
      <c r="L55" s="40" t="str">
        <f>IFERROR(IF(AND(booking!AD55&gt;0,booking!L55&lt;&gt;booking!M55),VLOOKUP(booking!M55,Database!$A$1:'Database'!$L$175,6,FALSE),"-"),"-")</f>
        <v>-</v>
      </c>
      <c r="M55" s="40" t="str">
        <f>IFERROR(IF(AND(booking!AD55&gt;0,booking!L55&lt;&gt;booking!M55),VLOOKUP(booking!M55,Database!A54:'Database'!L228,9,FALSE),"-"),"-")</f>
        <v>-</v>
      </c>
      <c r="N55" s="44" t="str">
        <f>IF(AND(booking!P55&lt;&gt;booking!Q55,booking!P55&gt;0),"udc","-")</f>
        <v>-</v>
      </c>
      <c r="O55" s="40" t="str">
        <f>IFERROR(IF(AND(booking!AD55&gt;0,booking!P55&lt;&gt;booking!Q55),VLOOKUP(booking!Q55,Database!$A$1:'Database'!$L$175,6,FALSE),"-"),"-")</f>
        <v>-</v>
      </c>
      <c r="P55" s="40" t="str">
        <f>IFERROR(IF(AND(booking!AD55&gt;0,booking!P55&lt;&gt;booking!Q55),VLOOKUP(booking!Q55,Database!$A$1:'Database'!$L$175,9,FALSE),"-"),"-")</f>
        <v>-</v>
      </c>
      <c r="Q55" s="44" t="str">
        <f>IF(AND(booking!T55&lt;&gt;booking!U55,booking!T55&gt;0),"udc","-")</f>
        <v>-</v>
      </c>
      <c r="R55" s="40" t="str">
        <f>IFERROR(IF(AND(booking!AD55&gt;0,booking!T55&lt;&gt;booking!U55),VLOOKUP(booking!U55,Database!$A$1:'Database'!$L$175,6,FALSE),"-"),"-")</f>
        <v>-</v>
      </c>
      <c r="S55" s="40" t="str">
        <f>IFERROR(IF(AND(booking!AD55&gt;0,booking!T55&lt;&gt;booking!U55),VLOOKUP(booking!U55,Database!$A$1:'Database'!$L$175,9,FALSE),"-"),"-")</f>
        <v>-</v>
      </c>
    </row>
    <row r="56" spans="1:19" ht="15" customHeight="1" thickBot="1" x14ac:dyDescent="0.4">
      <c r="A56" t="str">
        <f>booking!B56</f>
        <v>lørdag</v>
      </c>
      <c r="B56" s="20">
        <f>booking!C56</f>
        <v>45829</v>
      </c>
      <c r="D56" s="2" t="str">
        <f>IF(booking!AE56&gt;0,"Y","-")</f>
        <v>-</v>
      </c>
      <c r="E56" s="44" t="str">
        <f>IF(AND(booking!D56&lt;&gt;booking!E56,booking!D56&gt;0),"udc","-")</f>
        <v>-</v>
      </c>
      <c r="F56" s="40" t="str">
        <f>IFERROR(IF(AND(booking!AD56&gt;0,booking!D56&lt;&gt;booking!E56),VLOOKUP(booking!E56,Database!$A$1:'Database'!$L$175,6,FALSE),"-"),"-")</f>
        <v>-</v>
      </c>
      <c r="G56" s="40" t="str">
        <f>IFERROR(IF(AND(booking!AD56&gt;0,booking!D56&lt;&gt;booking!E56),VLOOKUP(booking!E56,Database!$A$1:'Database'!$L$175,9,FALSE),"-"),"-")</f>
        <v>-</v>
      </c>
      <c r="H56" s="44" t="str">
        <f>IF(AND(booking!H56&lt;&gt;booking!I56,booking!H56&gt;0),"udc","-")</f>
        <v>-</v>
      </c>
      <c r="I56" s="40" t="str">
        <f>IFERROR(IF(AND(booking!AD56&gt;0,booking!H56&lt;&gt;booking!I56),VLOOKUP(booking!I56,Database!$A$1:'Database'!$L$175,6,FALSE),"-"),"-")</f>
        <v>-</v>
      </c>
      <c r="J56" s="40" t="str">
        <f>IFERROR(IF(AND(booking!AD56&gt;0,booking!H56&lt;&gt;booking!I56),VLOOKUP(booking!I56,Database!$A$1:'Database'!$L$175,9,FALSE),"-"),"-")</f>
        <v>-</v>
      </c>
      <c r="K56" s="44" t="str">
        <f>IF(AND(booking!L56&lt;&gt;booking!M56,booking!L56&gt;0),"udc","-")</f>
        <v>-</v>
      </c>
      <c r="L56" s="40" t="str">
        <f>IFERROR(IF(AND(booking!AD56&gt;0,booking!L56&lt;&gt;booking!M56),VLOOKUP(booking!M56,Database!$A$1:'Database'!$L$175,6,FALSE),"-"),"-")</f>
        <v>D</v>
      </c>
      <c r="M56" s="40">
        <f>IFERROR(IF(AND(booking!AD56&gt;0,booking!L56&lt;&gt;booking!M56),VLOOKUP(booking!M56,Database!A55:'Database'!L229,9,FALSE),"-"),"-")</f>
        <v>0</v>
      </c>
      <c r="N56" s="44" t="str">
        <f>IF(AND(booking!P56&lt;&gt;booking!Q56,booking!P56&gt;0),"udc","-")</f>
        <v>-</v>
      </c>
      <c r="O56" s="40" t="str">
        <f>IFERROR(IF(AND(booking!AD56&gt;0,booking!P56&lt;&gt;booking!Q56),VLOOKUP(booking!Q56,Database!$A$1:'Database'!$L$175,6,FALSE),"-"),"-")</f>
        <v>-</v>
      </c>
      <c r="P56" s="40" t="str">
        <f>IFERROR(IF(AND(booking!AD56&gt;0,booking!P56&lt;&gt;booking!Q56),VLOOKUP(booking!Q56,Database!$A$1:'Database'!$L$175,9,FALSE),"-"),"-")</f>
        <v>-</v>
      </c>
      <c r="Q56" s="44" t="str">
        <f>IF(AND(booking!T56&lt;&gt;booking!U56,booking!T56&gt;0),"udc","-")</f>
        <v>-</v>
      </c>
      <c r="R56" s="40" t="str">
        <f>IFERROR(IF(AND(booking!AD56&gt;0,booking!T56&lt;&gt;booking!U56),VLOOKUP(booking!U56,Database!$A$1:'Database'!$L$175,6,FALSE),"-"),"-")</f>
        <v>-</v>
      </c>
      <c r="S56" s="40" t="str">
        <f>IFERROR(IF(AND(booking!AD56&gt;0,booking!T56&lt;&gt;booking!U56),VLOOKUP(booking!U56,Database!$A$1:'Database'!$L$175,9,FALSE),"-"),"-")</f>
        <v>-</v>
      </c>
    </row>
    <row r="57" spans="1:19" ht="15" customHeight="1" thickBot="1" x14ac:dyDescent="0.4">
      <c r="A57" s="37" t="str">
        <f>booking!B57</f>
        <v>søndag</v>
      </c>
      <c r="B57" s="38">
        <f>booking!C57</f>
        <v>45830</v>
      </c>
      <c r="C57" s="37"/>
      <c r="D57" s="39" t="str">
        <f>IF(booking!AE57&gt;0,"Y","-")</f>
        <v>Y</v>
      </c>
      <c r="E57" s="44" t="str">
        <f>IF(AND(booking!D57&lt;&gt;booking!E57,booking!D57&gt;0),"udc","-")</f>
        <v>udc</v>
      </c>
      <c r="F57" s="40" t="str">
        <f>IFERROR(IF(AND(booking!AD57&gt;0,booking!D57&lt;&gt;booking!E57),VLOOKUP(booking!E57,Database!$A$1:'Database'!$L$175,6,FALSE),"-"),"-")</f>
        <v>PL</v>
      </c>
      <c r="G57" s="40">
        <f>IFERROR(IF(AND(booking!AD57&gt;0,booking!D57&lt;&gt;booking!E57),VLOOKUP(booking!E57,Database!$A$1:'Database'!$L$175,9,FALSE),"-"),"-")</f>
        <v>0</v>
      </c>
      <c r="H57" s="44" t="str">
        <f>IF(AND(booking!H57&lt;&gt;booking!I57,booking!H57&gt;0),"udc","-")</f>
        <v>-</v>
      </c>
      <c r="I57" s="40" t="str">
        <f>IFERROR(IF(AND(booking!AD57&gt;0,booking!H57&lt;&gt;booking!I57),VLOOKUP(booking!I57,Database!$A$1:'Database'!$L$175,6,FALSE),"-"),"-")</f>
        <v>-</v>
      </c>
      <c r="J57" s="40" t="str">
        <f>IFERROR(IF(AND(booking!AD57&gt;0,booking!H57&lt;&gt;booking!I57),VLOOKUP(booking!I57,Database!$A$1:'Database'!$L$175,9,FALSE),"-"),"-")</f>
        <v>-</v>
      </c>
      <c r="K57" s="44" t="str">
        <f>IF(AND(booking!L57&lt;&gt;booking!M57,booking!L57&gt;0),"udc","-")</f>
        <v>-</v>
      </c>
      <c r="L57" s="40" t="str">
        <f>IFERROR(IF(AND(booking!AD57&gt;0,booking!L57&lt;&gt;booking!M57),VLOOKUP(booking!M57,Database!$A$1:'Database'!$L$175,6,FALSE),"-"),"-")</f>
        <v>-</v>
      </c>
      <c r="M57" s="40" t="str">
        <f>IFERROR(IF(AND(booking!AD57&gt;0,booking!L57&lt;&gt;booking!M57),VLOOKUP(booking!M57,Database!A56:'Database'!L230,9,FALSE),"-"),"-")</f>
        <v>-</v>
      </c>
      <c r="N57" s="44" t="str">
        <f>IF(AND(booking!P57&lt;&gt;booking!Q57,booking!P57&gt;0),"udc","-")</f>
        <v>-</v>
      </c>
      <c r="O57" s="40" t="str">
        <f>IFERROR(IF(AND(booking!AD57&gt;0,booking!P57&lt;&gt;booking!Q57),VLOOKUP(booking!Q57,Database!$A$1:'Database'!$L$175,6,FALSE),"-"),"-")</f>
        <v>-</v>
      </c>
      <c r="P57" s="40" t="str">
        <f>IFERROR(IF(AND(booking!AD57&gt;0,booking!P57&lt;&gt;booking!Q57),VLOOKUP(booking!Q57,Database!$A$1:'Database'!$L$175,9,FALSE),"-"),"-")</f>
        <v>-</v>
      </c>
      <c r="Q57" s="44" t="str">
        <f>IF(AND(booking!T57&lt;&gt;booking!U57,booking!T57&gt;0),"udc","-")</f>
        <v>udc</v>
      </c>
      <c r="R57" s="40" t="str">
        <f>IFERROR(IF(AND(booking!AD57&gt;0,booking!T57&lt;&gt;booking!U57),VLOOKUP(booking!U57,Database!$A$1:'Database'!$L$175,6,FALSE),"-"),"-")</f>
        <v>DK</v>
      </c>
      <c r="S57" s="40" t="str">
        <f>IFERROR(IF(AND(booking!AD57&gt;0,booking!T57&lt;&gt;booking!U57),VLOOKUP(booking!U57,Database!$A$1:'Database'!$L$175,9,FALSE),"-"),"-")</f>
        <v>sing</v>
      </c>
    </row>
    <row r="58" spans="1:19" ht="15" customHeight="1" thickBot="1" x14ac:dyDescent="0.4">
      <c r="A58" t="str">
        <f>booking!B58</f>
        <v>mandag</v>
      </c>
      <c r="B58" s="20">
        <f>booking!C58</f>
        <v>45831</v>
      </c>
      <c r="D58" s="2" t="str">
        <f>IF(booking!AE58&gt;0,"Y","-")</f>
        <v>-</v>
      </c>
      <c r="E58" s="44" t="str">
        <f>IF(AND(booking!D58&lt;&gt;booking!E58,booking!D58&gt;0),"udc","-")</f>
        <v>-</v>
      </c>
      <c r="F58" s="40" t="str">
        <f>IFERROR(IF(AND(booking!AD58&gt;0,booking!D58&lt;&gt;booking!E58),VLOOKUP(booking!E58,Database!$A$1:'Database'!$L$175,6,FALSE),"-"),"-")</f>
        <v>-</v>
      </c>
      <c r="G58" s="40" t="str">
        <f>IFERROR(IF(AND(booking!AD58&gt;0,booking!D58&lt;&gt;booking!E58),VLOOKUP(booking!E58,Database!$A$1:'Database'!$L$175,9,FALSE),"-"),"-")</f>
        <v>-</v>
      </c>
      <c r="H58" s="44" t="str">
        <f>IF(AND(booking!H58&lt;&gt;booking!I58,booking!H58&gt;0),"udc","-")</f>
        <v>-</v>
      </c>
      <c r="I58" s="40" t="str">
        <f>IFERROR(IF(AND(booking!AD58&gt;0,booking!H58&lt;&gt;booking!I58),VLOOKUP(booking!I58,Database!$A$1:'Database'!$L$175,6,FALSE),"-"),"-")</f>
        <v>-</v>
      </c>
      <c r="J58" s="40" t="str">
        <f>IFERROR(IF(AND(booking!AD58&gt;0,booking!H58&lt;&gt;booking!I58),VLOOKUP(booking!I58,Database!$A$1:'Database'!$L$175,9,FALSE),"-"),"-")</f>
        <v>-</v>
      </c>
      <c r="K58" s="44" t="str">
        <f>IF(AND(booking!L58&lt;&gt;booking!M58,booking!L58&gt;0),"udc","-")</f>
        <v>-</v>
      </c>
      <c r="L58" s="40" t="str">
        <f>IFERROR(IF(AND(booking!AD58&gt;0,booking!L58&lt;&gt;booking!M58),VLOOKUP(booking!M58,Database!$A$1:'Database'!$L$175,6,FALSE),"-"),"-")</f>
        <v>-</v>
      </c>
      <c r="M58" s="40" t="str">
        <f>IFERROR(IF(AND(booking!AD58&gt;0,booking!L58&lt;&gt;booking!M58),VLOOKUP(booking!M58,Database!A57:'Database'!L231,9,FALSE),"-"),"-")</f>
        <v>-</v>
      </c>
      <c r="N58" s="44" t="str">
        <f>IF(AND(booking!P58&lt;&gt;booking!Q58,booking!P58&gt;0),"udc","-")</f>
        <v>-</v>
      </c>
      <c r="O58" s="40" t="str">
        <f>IFERROR(IF(AND(booking!AD58&gt;0,booking!P58&lt;&gt;booking!Q58),VLOOKUP(booking!Q58,Database!$A$1:'Database'!$L$175,6,FALSE),"-"),"-")</f>
        <v>Fi</v>
      </c>
      <c r="P58" s="40">
        <f>IFERROR(IF(AND(booking!AD58&gt;0,booking!P58&lt;&gt;booking!Q58),VLOOKUP(booking!Q58,Database!$A$1:'Database'!$L$175,9,FALSE),"-"),"-")</f>
        <v>0</v>
      </c>
      <c r="Q58" s="44" t="str">
        <f>IF(AND(booking!T58&lt;&gt;booking!U58,booking!T58&gt;0),"udc","-")</f>
        <v>-</v>
      </c>
      <c r="R58" s="40" t="str">
        <f>IFERROR(IF(AND(booking!AD58&gt;0,booking!T58&lt;&gt;booking!U58),VLOOKUP(booking!U58,Database!$A$1:'Database'!$L$175,6,FALSE),"-"),"-")</f>
        <v>-</v>
      </c>
      <c r="S58" s="40" t="str">
        <f>IFERROR(IF(AND(booking!AD58&gt;0,booking!T58&lt;&gt;booking!U58),VLOOKUP(booking!U58,Database!$A$1:'Database'!$L$175,9,FALSE),"-"),"-")</f>
        <v>-</v>
      </c>
    </row>
    <row r="59" spans="1:19" ht="15" customHeight="1" thickBot="1" x14ac:dyDescent="0.4">
      <c r="A59" t="str">
        <f>booking!B59</f>
        <v>tirsdag</v>
      </c>
      <c r="B59" s="20">
        <f>booking!C59</f>
        <v>45832</v>
      </c>
      <c r="D59" s="2" t="str">
        <f>IF(booking!AE59&gt;0,"Y","-")</f>
        <v>Y</v>
      </c>
      <c r="E59" s="44" t="str">
        <f>IF(AND(booking!D59&lt;&gt;booking!E59,booking!D59&gt;0),"udc","-")</f>
        <v>-</v>
      </c>
      <c r="F59" s="40" t="str">
        <f>IFERROR(IF(AND(booking!AD59&gt;0,booking!D59&lt;&gt;booking!E59),VLOOKUP(booking!E59,Database!$A$1:'Database'!$L$175,6,FALSE),"-"),"-")</f>
        <v>-</v>
      </c>
      <c r="G59" s="40" t="str">
        <f>IFERROR(IF(AND(booking!AD59&gt;0,booking!D59&lt;&gt;booking!E59),VLOOKUP(booking!E59,Database!$A$1:'Database'!$L$175,9,FALSE),"-"),"-")</f>
        <v>-</v>
      </c>
      <c r="H59" s="44" t="str">
        <f>IF(AND(booking!H59&lt;&gt;booking!I59,booking!H59&gt;0),"udc","-")</f>
        <v>udc</v>
      </c>
      <c r="I59" s="40" t="str">
        <f>IFERROR(IF(AND(booking!AD59&gt;0,booking!H59&lt;&gt;booking!I59),VLOOKUP(booking!I59,Database!$A$1:'Database'!$L$175,6,FALSE),"-"),"-")</f>
        <v>-</v>
      </c>
      <c r="J59" s="40" t="str">
        <f>IFERROR(IF(AND(booking!AD59&gt;0,booking!H59&lt;&gt;booking!I59),VLOOKUP(booking!I59,Database!$A$1:'Database'!$L$175,9,FALSE),"-"),"-")</f>
        <v>-</v>
      </c>
      <c r="K59" s="44" t="str">
        <f>IF(AND(booking!L59&lt;&gt;booking!M59,booking!L59&gt;0),"udc","-")</f>
        <v>-</v>
      </c>
      <c r="L59" s="40" t="str">
        <f>IFERROR(IF(AND(booking!AD59&gt;0,booking!L59&lt;&gt;booking!M59),VLOOKUP(booking!M59,Database!$A$1:'Database'!$L$175,6,FALSE),"-"),"-")</f>
        <v>-</v>
      </c>
      <c r="M59" s="40" t="str">
        <f>IFERROR(IF(AND(booking!AD59&gt;0,booking!L59&lt;&gt;booking!M59),VLOOKUP(booking!M59,Database!A58:'Database'!L232,9,FALSE),"-"),"-")</f>
        <v>-</v>
      </c>
      <c r="N59" s="44" t="str">
        <f>IF(AND(booking!P59&lt;&gt;booking!Q59,booking!P59&gt;0),"udc","-")</f>
        <v>-</v>
      </c>
      <c r="O59" s="40" t="str">
        <f>IFERROR(IF(AND(booking!AD59&gt;0,booking!P59&lt;&gt;booking!Q59),VLOOKUP(booking!Q59,Database!$A$1:'Database'!$L$175,6,FALSE),"-"),"-")</f>
        <v>-</v>
      </c>
      <c r="P59" s="40" t="str">
        <f>IFERROR(IF(AND(booking!AD59&gt;0,booking!P59&lt;&gt;booking!Q59),VLOOKUP(booking!Q59,Database!$A$1:'Database'!$L$175,9,FALSE),"-"),"-")</f>
        <v>-</v>
      </c>
      <c r="Q59" s="44" t="str">
        <f>IF(AND(booking!T59&lt;&gt;booking!U59,booking!T59&gt;0),"udc","-")</f>
        <v>-</v>
      </c>
      <c r="R59" s="40" t="str">
        <f>IFERROR(IF(AND(booking!AD59&gt;0,booking!T59&lt;&gt;booking!U59),VLOOKUP(booking!U59,Database!$A$1:'Database'!$L$175,6,FALSE),"-"),"-")</f>
        <v>-</v>
      </c>
      <c r="S59" s="40" t="str">
        <f>IFERROR(IF(AND(booking!AD59&gt;0,booking!T59&lt;&gt;booking!U59),VLOOKUP(booking!U59,Database!$A$1:'Database'!$L$175,9,FALSE),"-"),"-")</f>
        <v>-</v>
      </c>
    </row>
    <row r="60" spans="1:19" ht="15" customHeight="1" thickBot="1" x14ac:dyDescent="0.4">
      <c r="A60" t="str">
        <f>booking!B60</f>
        <v>onsdag</v>
      </c>
      <c r="B60" s="20">
        <f>booking!C60</f>
        <v>45833</v>
      </c>
      <c r="D60" s="2" t="str">
        <f>IF(booking!AE60&gt;0,"Y","-")</f>
        <v>-</v>
      </c>
      <c r="E60" s="44" t="str">
        <f>IF(AND(booking!D60&lt;&gt;booking!E60,booking!D60&gt;0),"udc","-")</f>
        <v>-</v>
      </c>
      <c r="F60" s="40" t="str">
        <f>IFERROR(IF(AND(booking!AD60&gt;0,booking!D60&lt;&gt;booking!E60),VLOOKUP(booking!E60,Database!$A$1:'Database'!$L$175,6,FALSE),"-"),"-")</f>
        <v>-</v>
      </c>
      <c r="G60" s="40" t="str">
        <f>IFERROR(IF(AND(booking!AD60&gt;0,booking!D60&lt;&gt;booking!E60),VLOOKUP(booking!E60,Database!$A$1:'Database'!$L$175,9,FALSE),"-"),"-")</f>
        <v>-</v>
      </c>
      <c r="H60" s="44" t="str">
        <f>IF(AND(booking!H60&lt;&gt;booking!I60,booking!H60&gt;0),"udc","-")</f>
        <v>-</v>
      </c>
      <c r="I60" s="40" t="str">
        <f>IFERROR(IF(AND(booking!AD60&gt;0,booking!H60&lt;&gt;booking!I60),VLOOKUP(booking!I60,Database!$A$1:'Database'!$L$175,6,FALSE),"-"),"-")</f>
        <v>US</v>
      </c>
      <c r="J60" s="40" t="str">
        <f>IFERROR(IF(AND(booking!AD60&gt;0,booking!H60&lt;&gt;booking!I60),VLOOKUP(booking!I60,Database!$A$1:'Database'!$L$175,9,FALSE),"-"),"-")</f>
        <v>DB</v>
      </c>
      <c r="K60" s="44" t="str">
        <f>IF(AND(booking!L60&lt;&gt;booking!M60,booking!L60&gt;0),"udc","-")</f>
        <v>-</v>
      </c>
      <c r="L60" s="40" t="str">
        <f>IFERROR(IF(AND(booking!AD60&gt;0,booking!L60&lt;&gt;booking!M60),VLOOKUP(booking!M60,Database!$A$1:'Database'!$L$175,6,FALSE),"-"),"-")</f>
        <v>-</v>
      </c>
      <c r="M60" s="40" t="str">
        <f>IFERROR(IF(AND(booking!AD60&gt;0,booking!L60&lt;&gt;booking!M60),VLOOKUP(booking!M60,Database!A59:'Database'!L233,9,FALSE),"-"),"-")</f>
        <v>-</v>
      </c>
      <c r="N60" s="44" t="str">
        <f>IF(AND(booking!P60&lt;&gt;booking!Q60,booking!P60&gt;0),"udc","-")</f>
        <v>-</v>
      </c>
      <c r="O60" s="40" t="str">
        <f>IFERROR(IF(AND(booking!AD60&gt;0,booking!P60&lt;&gt;booking!Q60),VLOOKUP(booking!Q60,Database!$A$1:'Database'!$L$175,6,FALSE),"-"),"-")</f>
        <v>-</v>
      </c>
      <c r="P60" s="40" t="str">
        <f>IFERROR(IF(AND(booking!AD60&gt;0,booking!P60&lt;&gt;booking!Q60),VLOOKUP(booking!Q60,Database!$A$1:'Database'!$L$175,9,FALSE),"-"),"-")</f>
        <v>-</v>
      </c>
      <c r="Q60" s="44" t="str">
        <f>IF(AND(booking!T60&lt;&gt;booking!U60,booking!T60&gt;0),"udc","-")</f>
        <v>-</v>
      </c>
      <c r="R60" s="40" t="str">
        <f>IFERROR(IF(AND(booking!AD60&gt;0,booking!T60&lt;&gt;booking!U60),VLOOKUP(booking!U60,Database!$A$1:'Database'!$L$175,6,FALSE),"-"),"-")</f>
        <v>-</v>
      </c>
      <c r="S60" s="40" t="str">
        <f>IFERROR(IF(AND(booking!AD60&gt;0,booking!T60&lt;&gt;booking!U60),VLOOKUP(booking!U60,Database!$A$1:'Database'!$L$175,9,FALSE),"-"),"-")</f>
        <v>-</v>
      </c>
    </row>
    <row r="61" spans="1:19" ht="15" customHeight="1" thickBot="1" x14ac:dyDescent="0.4">
      <c r="A61" t="str">
        <f>booking!B61</f>
        <v>torsdag</v>
      </c>
      <c r="B61" s="20">
        <f>booking!C61</f>
        <v>45834</v>
      </c>
      <c r="D61" s="2" t="str">
        <f>IF(booking!AE61&gt;0,"Y","-")</f>
        <v>Y</v>
      </c>
      <c r="E61" s="44" t="str">
        <f>IF(AND(booking!D61&lt;&gt;booking!E61,booking!D61&gt;0),"udc","-")</f>
        <v>-</v>
      </c>
      <c r="F61" s="40" t="str">
        <f>IFERROR(IF(AND(booking!AD61&gt;0,booking!D61&lt;&gt;booking!E61),VLOOKUP(booking!E61,Database!$A$1:'Database'!$L$175,6,FALSE),"-"),"-")</f>
        <v>-</v>
      </c>
      <c r="G61" s="40" t="str">
        <f>IFERROR(IF(AND(booking!AD61&gt;0,booking!D61&lt;&gt;booking!E61),VLOOKUP(booking!E61,Database!$A$1:'Database'!$L$175,9,FALSE),"-"),"-")</f>
        <v>-</v>
      </c>
      <c r="H61" s="44" t="str">
        <f>IF(AND(booking!H61&lt;&gt;booking!I61,booking!H61&gt;0),"udc","-")</f>
        <v>-</v>
      </c>
      <c r="I61" s="40" t="str">
        <f>IFERROR(IF(AND(booking!AD61&gt;0,booking!H61&lt;&gt;booking!I61),VLOOKUP(booking!I61,Database!$A$1:'Database'!$L$175,6,FALSE),"-"),"-")</f>
        <v>-</v>
      </c>
      <c r="J61" s="40" t="str">
        <f>IFERROR(IF(AND(booking!AD61&gt;0,booking!H61&lt;&gt;booking!I61),VLOOKUP(booking!I61,Database!$A$1:'Database'!$L$175,9,FALSE),"-"),"-")</f>
        <v>-</v>
      </c>
      <c r="K61" s="44" t="str">
        <f>IF(AND(booking!L61&lt;&gt;booking!M61,booking!L61&gt;0),"udc","-")</f>
        <v>-</v>
      </c>
      <c r="L61" s="40" t="str">
        <f>IFERROR(IF(AND(booking!AD61&gt;0,booking!L61&lt;&gt;booking!M61),VLOOKUP(booking!M61,Database!$A$1:'Database'!$L$175,6,FALSE),"-"),"-")</f>
        <v>-</v>
      </c>
      <c r="M61" s="40" t="str">
        <f>IFERROR(IF(AND(booking!AD61&gt;0,booking!L61&lt;&gt;booking!M61),VLOOKUP(booking!M61,Database!A60:'Database'!L234,9,FALSE),"-"),"-")</f>
        <v>-</v>
      </c>
      <c r="N61" s="44" t="str">
        <f>IF(AND(booking!P61&lt;&gt;booking!Q61,booking!P61&gt;0),"udc","-")</f>
        <v>udc</v>
      </c>
      <c r="O61" s="40" t="str">
        <f>IFERROR(IF(AND(booking!AD61&gt;0,booking!P61&lt;&gt;booking!Q61),VLOOKUP(booking!Q61,Database!$A$1:'Database'!$L$175,6,FALSE),"-"),"-")</f>
        <v>-</v>
      </c>
      <c r="P61" s="40" t="str">
        <f>IFERROR(IF(AND(booking!AD61&gt;0,booking!P61&lt;&gt;booking!Q61),VLOOKUP(booking!Q61,Database!$A$1:'Database'!$L$175,9,FALSE),"-"),"-")</f>
        <v>-</v>
      </c>
      <c r="Q61" s="44" t="str">
        <f>IF(AND(booking!T61&lt;&gt;booking!U61,booking!T61&gt;0),"udc","-")</f>
        <v>-</v>
      </c>
      <c r="R61" s="40" t="str">
        <f>IFERROR(IF(AND(booking!AD61&gt;0,booking!T61&lt;&gt;booking!U61),VLOOKUP(booking!U61,Database!$A$1:'Database'!$L$175,6,FALSE),"-"),"-")</f>
        <v>-</v>
      </c>
      <c r="S61" s="40" t="str">
        <f>IFERROR(IF(AND(booking!AD61&gt;0,booking!T61&lt;&gt;booking!U61),VLOOKUP(booking!U61,Database!$A$1:'Database'!$L$175,9,FALSE),"-"),"-")</f>
        <v>-</v>
      </c>
    </row>
    <row r="62" spans="1:19" ht="15" customHeight="1" thickBot="1" x14ac:dyDescent="0.4">
      <c r="A62" t="str">
        <f>booking!B62</f>
        <v>fredag</v>
      </c>
      <c r="B62" s="20">
        <f>booking!C62</f>
        <v>45835</v>
      </c>
      <c r="D62" s="2" t="str">
        <f>IF(booking!AE62&gt;0,"Y","-")</f>
        <v>Y</v>
      </c>
      <c r="E62" s="44" t="str">
        <f>IF(AND(booking!D62&lt;&gt;booking!E62,booking!D62&gt;0),"udc","-")</f>
        <v>-</v>
      </c>
      <c r="F62" s="40" t="str">
        <f>IFERROR(IF(AND(booking!AD62&gt;0,booking!D62&lt;&gt;booking!E62),VLOOKUP(booking!E62,Database!$A$1:'Database'!$L$175,6,FALSE),"-"),"-")</f>
        <v>-</v>
      </c>
      <c r="G62" s="40" t="str">
        <f>IFERROR(IF(AND(booking!AD62&gt;0,booking!D62&lt;&gt;booking!E62),VLOOKUP(booking!E62,Database!$A$1:'Database'!$L$175,9,FALSE),"-"),"-")</f>
        <v>-</v>
      </c>
      <c r="H62" s="44" t="str">
        <f>IF(AND(booking!H62&lt;&gt;booking!I62,booking!H62&gt;0),"udc","-")</f>
        <v>-</v>
      </c>
      <c r="I62" s="40" t="str">
        <f>IFERROR(IF(AND(booking!AD62&gt;0,booking!H62&lt;&gt;booking!I62),VLOOKUP(booking!I62,Database!$A$1:'Database'!$L$175,6,FALSE),"-"),"-")</f>
        <v>-</v>
      </c>
      <c r="J62" s="40" t="str">
        <f>IFERROR(IF(AND(booking!AD62&gt;0,booking!H62&lt;&gt;booking!I62),VLOOKUP(booking!I62,Database!$A$1:'Database'!$L$175,9,FALSE),"-"),"-")</f>
        <v>-</v>
      </c>
      <c r="K62" s="44" t="str">
        <f>IF(AND(booking!L62&lt;&gt;booking!M62,booking!L62&gt;0),"udc","-")</f>
        <v>-</v>
      </c>
      <c r="L62" s="40" t="str">
        <f>IFERROR(IF(AND(booking!AD62&gt;0,booking!L62&lt;&gt;booking!M62),VLOOKUP(booking!M62,Database!$A$1:'Database'!$L$175,6,FALSE),"-"),"-")</f>
        <v>-</v>
      </c>
      <c r="M62" s="40" t="str">
        <f>IFERROR(IF(AND(booking!AD62&gt;0,booking!L62&lt;&gt;booking!M62),VLOOKUP(booking!M62,Database!A61:'Database'!L235,9,FALSE),"-"),"-")</f>
        <v>-</v>
      </c>
      <c r="N62" s="44" t="str">
        <f>IF(AND(booking!P62&lt;&gt;booking!Q62,booking!P62&gt;0),"udc","-")</f>
        <v>-</v>
      </c>
      <c r="O62" s="40" t="str">
        <f>IFERROR(IF(AND(booking!AD62&gt;0,booking!P62&lt;&gt;booking!Q62),VLOOKUP(booking!Q62,Database!$A$1:'Database'!$L$175,6,FALSE),"-"),"-")</f>
        <v>DK</v>
      </c>
      <c r="P62" s="40" t="str">
        <f>IFERROR(IF(AND(booking!AD62&gt;0,booking!P62&lt;&gt;booking!Q62),VLOOKUP(booking!Q62,Database!$A$1:'Database'!$L$175,9,FALSE),"-"),"-")</f>
        <v>sing</v>
      </c>
      <c r="Q62" s="44" t="str">
        <f>IF(AND(booking!T62&lt;&gt;booking!U62,booking!T62&gt;0),"udc","-")</f>
        <v>udc</v>
      </c>
      <c r="R62" s="40" t="str">
        <f>IFERROR(IF(AND(booking!AD62&gt;0,booking!T62&lt;&gt;booking!U62),VLOOKUP(booking!U62,Database!$A$1:'Database'!$L$175,6,FALSE),"-"),"-")</f>
        <v>D</v>
      </c>
      <c r="S62" s="40" t="str">
        <f>IFERROR(IF(AND(booking!AD62&gt;0,booking!T62&lt;&gt;booking!U62),VLOOKUP(booking!U62,Database!$A$1:'Database'!$L$175,9,FALSE),"-"),"-")</f>
        <v>sing</v>
      </c>
    </row>
    <row r="63" spans="1:19" ht="15" customHeight="1" thickBot="1" x14ac:dyDescent="0.4">
      <c r="A63" t="str">
        <f>booking!B63</f>
        <v>lørdag</v>
      </c>
      <c r="B63" s="20">
        <f>booking!C63</f>
        <v>45836</v>
      </c>
      <c r="D63" s="2" t="str">
        <f>IF(booking!AE63&gt;0,"Y","-")</f>
        <v>Y</v>
      </c>
      <c r="E63" s="44" t="str">
        <f>IF(AND(booking!D63&lt;&gt;booking!E63,booking!D63&gt;0),"udc","-")</f>
        <v>udc</v>
      </c>
      <c r="F63" s="40" t="str">
        <f>IFERROR(IF(AND(booking!AD63&gt;0,booking!D63&lt;&gt;booking!E63),VLOOKUP(booking!E63,Database!$A$1:'Database'!$L$175,6,FALSE),"-"),"-")</f>
        <v>-</v>
      </c>
      <c r="G63" s="40" t="str">
        <f>IFERROR(IF(AND(booking!AD63&gt;0,booking!D63&lt;&gt;booking!E63),VLOOKUP(booking!E63,Database!$A$1:'Database'!$L$175,9,FALSE),"-"),"-")</f>
        <v>-</v>
      </c>
      <c r="H63" s="44" t="str">
        <f>IF(AND(booking!H63&lt;&gt;booking!I63,booking!H63&gt;0),"udc","-")</f>
        <v>-</v>
      </c>
      <c r="I63" s="40" t="str">
        <f>IFERROR(IF(AND(booking!AD63&gt;0,booking!H63&lt;&gt;booking!I63),VLOOKUP(booking!I63,Database!$A$1:'Database'!$L$175,6,FALSE),"-"),"-")</f>
        <v>-</v>
      </c>
      <c r="J63" s="40" t="str">
        <f>IFERROR(IF(AND(booking!AD63&gt;0,booking!H63&lt;&gt;booking!I63),VLOOKUP(booking!I63,Database!$A$1:'Database'!$L$175,9,FALSE),"-"),"-")</f>
        <v>-</v>
      </c>
      <c r="K63" s="44" t="str">
        <f>IF(AND(booking!L63&lt;&gt;booking!M63,booking!L63&gt;0),"udc","-")</f>
        <v>udc</v>
      </c>
      <c r="L63" s="40" t="str">
        <f>IFERROR(IF(AND(booking!AD63&gt;0,booking!L63&lt;&gt;booking!M63),VLOOKUP(booking!M63,Database!$A$1:'Database'!$L$175,6,FALSE),"-"),"-")</f>
        <v>S</v>
      </c>
      <c r="M63" s="40">
        <f>IFERROR(IF(AND(booking!AD63&gt;0,booking!L63&lt;&gt;booking!M63),VLOOKUP(booking!M63,Database!A62:'Database'!L236,9,FALSE),"-"),"-")</f>
        <v>0</v>
      </c>
      <c r="N63" s="44" t="str">
        <f>IF(AND(booking!P63&lt;&gt;booking!Q63,booking!P63&gt;0),"udc","-")</f>
        <v>-</v>
      </c>
      <c r="O63" s="40" t="str">
        <f>IFERROR(IF(AND(booking!AD63&gt;0,booking!P63&lt;&gt;booking!Q63),VLOOKUP(booking!Q63,Database!$A$1:'Database'!$L$175,6,FALSE),"-"),"-")</f>
        <v>-</v>
      </c>
      <c r="P63" s="40" t="str">
        <f>IFERROR(IF(AND(booking!AD63&gt;0,booking!P63&lt;&gt;booking!Q63),VLOOKUP(booking!Q63,Database!$A$1:'Database'!$L$175,9,FALSE),"-"),"-")</f>
        <v>-</v>
      </c>
      <c r="Q63" s="44" t="str">
        <f>IF(AND(booking!T63&lt;&gt;booking!U63,booking!T63&gt;0),"udc","-")</f>
        <v>-</v>
      </c>
      <c r="R63" s="40" t="str">
        <f>IFERROR(IF(AND(booking!AD63&gt;0,booking!T63&lt;&gt;booking!U63),VLOOKUP(booking!U63,Database!$A$1:'Database'!$L$175,6,FALSE),"-"),"-")</f>
        <v>-</v>
      </c>
      <c r="S63" s="40" t="str">
        <f>IFERROR(IF(AND(booking!AD63&gt;0,booking!T63&lt;&gt;booking!U63),VLOOKUP(booking!U63,Database!$A$1:'Database'!$L$175,9,FALSE),"-"),"-")</f>
        <v>-</v>
      </c>
    </row>
    <row r="64" spans="1:19" ht="15" customHeight="1" thickBot="1" x14ac:dyDescent="0.4">
      <c r="A64" s="37" t="str">
        <f>booking!B64</f>
        <v>søndag</v>
      </c>
      <c r="B64" s="38">
        <f>booking!C64</f>
        <v>45837</v>
      </c>
      <c r="C64" s="37"/>
      <c r="D64" s="39" t="str">
        <f>IF(booking!AE64&gt;0,"Y","-")</f>
        <v>Y</v>
      </c>
      <c r="E64" s="44" t="str">
        <f>IF(AND(booking!D64&lt;&gt;booking!E64,booking!D64&gt;0),"udc","-")</f>
        <v>-</v>
      </c>
      <c r="F64" s="40" t="str">
        <f>IFERROR(IF(AND(booking!AD64&gt;0,booking!D64&lt;&gt;booking!E64),VLOOKUP(booking!E64,Database!$A$1:'Database'!$L$175,6,FALSE),"-"),"-")</f>
        <v>-</v>
      </c>
      <c r="G64" s="40" t="str">
        <f>IFERROR(IF(AND(booking!AD64&gt;0,booking!D64&lt;&gt;booking!E64),VLOOKUP(booking!E64,Database!$A$1:'Database'!$L$175,9,FALSE),"-"),"-")</f>
        <v>-</v>
      </c>
      <c r="H64" s="44" t="str">
        <f>IF(AND(booking!H64&lt;&gt;booking!I64,booking!H64&gt;0),"udc","-")</f>
        <v>udc</v>
      </c>
      <c r="I64" s="40" t="str">
        <f>IFERROR(IF(AND(booking!AD64&gt;0,booking!H64&lt;&gt;booking!I64),VLOOKUP(booking!I64,Database!$A$1:'Database'!$L$175,6,FALSE),"-"),"-")</f>
        <v>DK</v>
      </c>
      <c r="J64" s="40">
        <f>IFERROR(IF(AND(booking!AD64&gt;0,booking!H64&lt;&gt;booking!I64),VLOOKUP(booking!I64,Database!$A$1:'Database'!$L$175,9,FALSE),"-"),"-")</f>
        <v>0</v>
      </c>
      <c r="K64" s="44" t="str">
        <f>IF(AND(booking!L64&lt;&gt;booking!M64,booking!L64&gt;0),"udc","-")</f>
        <v>-</v>
      </c>
      <c r="L64" s="40" t="str">
        <f>IFERROR(IF(AND(booking!AD64&gt;0,booking!L64&lt;&gt;booking!M64),VLOOKUP(booking!M64,Database!$A$1:'Database'!$L$175,6,FALSE),"-"),"-")</f>
        <v>-</v>
      </c>
      <c r="M64" s="40" t="str">
        <f>IFERROR(IF(AND(booking!AD64&gt;0,booking!L64&lt;&gt;booking!M64),VLOOKUP(booking!M64,Database!A63:'Database'!L237,9,FALSE),"-"),"-")</f>
        <v>-</v>
      </c>
      <c r="N64" s="44" t="str">
        <f>IF(AND(booking!P64&lt;&gt;booking!Q64,booking!P64&gt;0),"udc","-")</f>
        <v>-</v>
      </c>
      <c r="O64" s="40" t="str">
        <f>IFERROR(IF(AND(booking!AD64&gt;0,booking!P64&lt;&gt;booking!Q64),VLOOKUP(booking!Q64,Database!$A$1:'Database'!$L$175,6,FALSE),"-"),"-")</f>
        <v>-</v>
      </c>
      <c r="P64" s="40" t="str">
        <f>IFERROR(IF(AND(booking!AD64&gt;0,booking!P64&lt;&gt;booking!Q64),VLOOKUP(booking!Q64,Database!$A$1:'Database'!$L$175,9,FALSE),"-"),"-")</f>
        <v>-</v>
      </c>
      <c r="Q64" s="44" t="str">
        <f>IF(AND(booking!T64&lt;&gt;booking!U64,booking!T64&gt;0),"udc","-")</f>
        <v>-</v>
      </c>
      <c r="R64" s="40" t="str">
        <f>IFERROR(IF(AND(booking!AD64&gt;0,booking!T64&lt;&gt;booking!U64),VLOOKUP(booking!U64,Database!$A$1:'Database'!$L$175,6,FALSE),"-"),"-")</f>
        <v>-</v>
      </c>
      <c r="S64" s="40" t="str">
        <f>IFERROR(IF(AND(booking!AD64&gt;0,booking!T64&lt;&gt;booking!U64),VLOOKUP(booking!U64,Database!$A$1:'Database'!$L$175,9,FALSE),"-"),"-")</f>
        <v>-</v>
      </c>
    </row>
    <row r="65" spans="1:19" ht="15" customHeight="1" thickBot="1" x14ac:dyDescent="0.4">
      <c r="A65" t="str">
        <f>booking!B65</f>
        <v>mandag</v>
      </c>
      <c r="B65" s="20">
        <f>booking!C65</f>
        <v>45838</v>
      </c>
      <c r="D65" s="2" t="str">
        <f>IF(booking!AE65&gt;0,"Y","-")</f>
        <v>Y</v>
      </c>
      <c r="E65" s="44" t="str">
        <f>IF(AND(booking!D65&lt;&gt;booking!E65,booking!D65&gt;0),"udc","-")</f>
        <v>-</v>
      </c>
      <c r="F65" s="40" t="str">
        <f>IFERROR(IF(AND(booking!AD65&gt;0,booking!D65&lt;&gt;booking!E65),VLOOKUP(booking!E65,Database!$A$1:'Database'!$L$175,6,FALSE),"-"),"-")</f>
        <v>DK</v>
      </c>
      <c r="G65" s="40" t="str">
        <f>IFERROR(IF(AND(booking!AD65&gt;0,booking!D65&lt;&gt;booking!E65),VLOOKUP(booking!E65,Database!$A$1:'Database'!$L$175,9,FALSE),"-"),"-")</f>
        <v>SING</v>
      </c>
      <c r="H65" s="44" t="str">
        <f>IF(AND(booking!H65&lt;&gt;booking!I65,booking!H65&gt;0),"udc","-")</f>
        <v>-</v>
      </c>
      <c r="I65" s="40" t="str">
        <f>IFERROR(IF(AND(booking!AD65&gt;0,booking!H65&lt;&gt;booking!I65),VLOOKUP(booking!I65,Database!$A$1:'Database'!$L$175,6,FALSE),"-"),"-")</f>
        <v>-</v>
      </c>
      <c r="J65" s="40" t="str">
        <f>IFERROR(IF(AND(booking!AD65&gt;0,booking!H65&lt;&gt;booking!I65),VLOOKUP(booking!I65,Database!$A$1:'Database'!$L$175,9,FALSE),"-"),"-")</f>
        <v>-</v>
      </c>
      <c r="K65" s="44" t="str">
        <f>IF(AND(booking!L65&lt;&gt;booking!M65,booking!L65&gt;0),"udc","-")</f>
        <v>-</v>
      </c>
      <c r="L65" s="40" t="str">
        <f>IFERROR(IF(AND(booking!AD65&gt;0,booking!L65&lt;&gt;booking!M65),VLOOKUP(booking!M65,Database!$A$1:'Database'!$L$175,6,FALSE),"-"),"-")</f>
        <v>-</v>
      </c>
      <c r="M65" s="40" t="str">
        <f>IFERROR(IF(AND(booking!AD65&gt;0,booking!L65&lt;&gt;booking!M65),VLOOKUP(booking!M65,Database!A64:'Database'!L238,9,FALSE),"-"),"-")</f>
        <v>-</v>
      </c>
      <c r="N65" s="44" t="str">
        <f>IF(AND(booking!P65&lt;&gt;booking!Q65,booking!P65&gt;0),"udc","-")</f>
        <v>udc</v>
      </c>
      <c r="O65" s="40" t="str">
        <f>IFERROR(IF(AND(booking!AD65&gt;0,booking!P65&lt;&gt;booking!Q65),VLOOKUP(booking!Q65,Database!$A$1:'Database'!$L$175,6,FALSE),"-"),"-")</f>
        <v>S</v>
      </c>
      <c r="P65" s="40" t="str">
        <f>IFERROR(IF(AND(booking!AD65&gt;0,booking!P65&lt;&gt;booking!Q65),VLOOKUP(booking!Q65,Database!$A$1:'Database'!$L$175,9,FALSE),"-"),"-")</f>
        <v>DB</v>
      </c>
      <c r="Q65" s="44" t="str">
        <f>IF(AND(booking!T65&lt;&gt;booking!U65,booking!T65&gt;0),"udc","-")</f>
        <v>-</v>
      </c>
      <c r="R65" s="40" t="str">
        <f>IFERROR(IF(AND(booking!AD65&gt;0,booking!T65&lt;&gt;booking!U65),VLOOKUP(booking!U65,Database!$A$1:'Database'!$L$175,6,FALSE),"-"),"-")</f>
        <v>-</v>
      </c>
      <c r="S65" s="40" t="str">
        <f>IFERROR(IF(AND(booking!AD65&gt;0,booking!T65&lt;&gt;booking!U65),VLOOKUP(booking!U65,Database!$A$1:'Database'!$L$175,9,FALSE),"-"),"-")</f>
        <v>-</v>
      </c>
    </row>
    <row r="66" spans="1:19" ht="15" customHeight="1" thickBot="1" x14ac:dyDescent="0.4">
      <c r="A66" t="str">
        <f>booking!B66</f>
        <v>tirsdag</v>
      </c>
      <c r="B66" s="20">
        <f>booking!C66</f>
        <v>45839</v>
      </c>
      <c r="D66" s="2" t="str">
        <f>IF(booking!AE66&gt;0,"Y","-")</f>
        <v>Y</v>
      </c>
      <c r="E66" s="44" t="str">
        <f>IF(AND(booking!D66&lt;&gt;booking!E66,booking!D66&gt;0),"udc","-")</f>
        <v>-</v>
      </c>
      <c r="F66" s="40" t="str">
        <f>IFERROR(IF(AND(booking!AD66&gt;0,booking!D66&lt;&gt;booking!E66),VLOOKUP(booking!E66,Database!$A$1:'Database'!$L$175,6,FALSE),"-"),"-")</f>
        <v>-</v>
      </c>
      <c r="G66" s="40" t="str">
        <f>IFERROR(IF(AND(booking!AD66&gt;0,booking!D66&lt;&gt;booking!E66),VLOOKUP(booking!E66,Database!$A$1:'Database'!$L$175,9,FALSE),"-"),"-")</f>
        <v>-</v>
      </c>
      <c r="H66" s="44" t="str">
        <f>IF(AND(booking!H66&lt;&gt;booking!I66,booking!H66&gt;0),"udc","-")</f>
        <v>udc</v>
      </c>
      <c r="I66" s="40" t="str">
        <f>IFERROR(IF(AND(booking!AD66&gt;0,booking!H66&lt;&gt;booking!I66),VLOOKUP(booking!I66,Database!$A$1:'Database'!$L$175,6,FALSE),"-"),"-")</f>
        <v>-</v>
      </c>
      <c r="J66" s="40" t="str">
        <f>IFERROR(IF(AND(booking!AD66&gt;0,booking!H66&lt;&gt;booking!I66),VLOOKUP(booking!I66,Database!$A$1:'Database'!$L$175,9,FALSE),"-"),"-")</f>
        <v>-</v>
      </c>
      <c r="K66" s="44" t="str">
        <f>IF(AND(booking!L66&lt;&gt;booking!M66,booking!L66&gt;0),"udc","-")</f>
        <v>udc</v>
      </c>
      <c r="L66" s="40" t="str">
        <f>IFERROR(IF(AND(booking!AD66&gt;0,booking!L66&lt;&gt;booking!M66),VLOOKUP(booking!M66,Database!$A$1:'Database'!$L$175,6,FALSE),"-"),"-")</f>
        <v>-</v>
      </c>
      <c r="M66" s="40" t="str">
        <f>IFERROR(IF(AND(booking!AD66&gt;0,booking!L66&lt;&gt;booking!M66),VLOOKUP(booking!M66,Database!A65:'Database'!L239,9,FALSE),"-"),"-")</f>
        <v>-</v>
      </c>
      <c r="N66" s="44" t="str">
        <f>IF(AND(booking!P66&lt;&gt;booking!Q66,booking!P66&gt;0),"udc","-")</f>
        <v>-</v>
      </c>
      <c r="O66" s="40" t="str">
        <f>IFERROR(IF(AND(booking!AD66&gt;0,booking!P66&lt;&gt;booking!Q66),VLOOKUP(booking!Q66,Database!$A$1:'Database'!$L$175,6,FALSE),"-"),"-")</f>
        <v>-</v>
      </c>
      <c r="P66" s="40" t="str">
        <f>IFERROR(IF(AND(booking!AD66&gt;0,booking!P66&lt;&gt;booking!Q66),VLOOKUP(booking!Q66,Database!$A$1:'Database'!$L$175,9,FALSE),"-"),"-")</f>
        <v>-</v>
      </c>
      <c r="Q66" s="44" t="str">
        <f>IF(AND(booking!T66&lt;&gt;booking!U66,booking!T66&gt;0),"udc","-")</f>
        <v>-</v>
      </c>
      <c r="R66" s="40" t="str">
        <f>IFERROR(IF(AND(booking!AD66&gt;0,booking!T66&lt;&gt;booking!U66),VLOOKUP(booking!U66,Database!$A$1:'Database'!$L$175,6,FALSE),"-"),"-")</f>
        <v>-</v>
      </c>
      <c r="S66" s="40" t="str">
        <f>IFERROR(IF(AND(booking!AD66&gt;0,booking!T66&lt;&gt;booking!U66),VLOOKUP(booking!U66,Database!$A$1:'Database'!$L$175,9,FALSE),"-"),"-")</f>
        <v>-</v>
      </c>
    </row>
    <row r="67" spans="1:19" ht="15" customHeight="1" thickBot="1" x14ac:dyDescent="0.4">
      <c r="A67" t="str">
        <f>booking!B67</f>
        <v>onsdag</v>
      </c>
      <c r="B67" s="20">
        <f>booking!C67</f>
        <v>45840</v>
      </c>
      <c r="D67" s="2" t="str">
        <f>IF(booking!AE67&gt;0,"Y","-")</f>
        <v>Y</v>
      </c>
      <c r="E67" s="44" t="str">
        <f>IF(AND(booking!D67&lt;&gt;booking!E67,booking!D67&gt;0),"udc","-")</f>
        <v>-</v>
      </c>
      <c r="F67" s="40" t="str">
        <f>IFERROR(IF(AND(booking!AD67&gt;0,booking!D67&lt;&gt;booking!E67),VLOOKUP(booking!E67,Database!$A$1:'Database'!$L$175,6,FALSE),"-"),"-")</f>
        <v>-</v>
      </c>
      <c r="G67" s="40" t="str">
        <f>IFERROR(IF(AND(booking!AD67&gt;0,booking!D67&lt;&gt;booking!E67),VLOOKUP(booking!E67,Database!$A$1:'Database'!$L$175,9,FALSE),"-"),"-")</f>
        <v>-</v>
      </c>
      <c r="H67" s="44" t="str">
        <f>IF(AND(booking!H67&lt;&gt;booking!I67,booking!H67&gt;0),"udc","-")</f>
        <v>-</v>
      </c>
      <c r="I67" s="40" t="str">
        <f>IFERROR(IF(AND(booking!AD67&gt;0,booking!H67&lt;&gt;booking!I67),VLOOKUP(booking!I67,Database!$A$1:'Database'!$L$175,6,FALSE),"-"),"-")</f>
        <v>-</v>
      </c>
      <c r="J67" s="40" t="str">
        <f>IFERROR(IF(AND(booking!AD67&gt;0,booking!H67&lt;&gt;booking!I67),VLOOKUP(booking!I67,Database!$A$1:'Database'!$L$175,9,FALSE),"-"),"-")</f>
        <v>-</v>
      </c>
      <c r="K67" s="44" t="str">
        <f>IF(AND(booking!L67&lt;&gt;booking!M67,booking!L67&gt;0),"udc","-")</f>
        <v>-</v>
      </c>
      <c r="L67" s="40" t="str">
        <f>IFERROR(IF(AND(booking!AD67&gt;0,booking!L67&lt;&gt;booking!M67),VLOOKUP(booking!M67,Database!$A$1:'Database'!$L$175,6,FALSE),"-"),"-")</f>
        <v>D</v>
      </c>
      <c r="M67" s="40" t="str">
        <f>IFERROR(IF(AND(booking!AD67&gt;0,booking!L67&lt;&gt;booking!M67),VLOOKUP(booking!M67,Database!A66:'Database'!L240,9,FALSE),"-"),"-")</f>
        <v>-</v>
      </c>
      <c r="N67" s="44" t="str">
        <f>IF(AND(booking!P67&lt;&gt;booking!Q67,booking!P67&gt;0),"udc","-")</f>
        <v>udc</v>
      </c>
      <c r="O67" s="40" t="str">
        <f>IFERROR(IF(AND(booking!AD67&gt;0,booking!P67&lt;&gt;booking!Q67),VLOOKUP(booking!Q67,Database!$A$1:'Database'!$L$175,6,FALSE),"-"),"-")</f>
        <v>-</v>
      </c>
      <c r="P67" s="40" t="str">
        <f>IFERROR(IF(AND(booking!AD67&gt;0,booking!P67&lt;&gt;booking!Q67),VLOOKUP(booking!Q67,Database!$A$1:'Database'!$L$175,9,FALSE),"-"),"-")</f>
        <v>-</v>
      </c>
      <c r="Q67" s="44" t="str">
        <f>IF(AND(booking!T67&lt;&gt;booking!U67,booking!T67&gt;0),"udc","-")</f>
        <v>-</v>
      </c>
      <c r="R67" s="40" t="str">
        <f>IFERROR(IF(AND(booking!AD67&gt;0,booking!T67&lt;&gt;booking!U67),VLOOKUP(booking!U67,Database!$A$1:'Database'!$L$175,6,FALSE),"-"),"-")</f>
        <v>-</v>
      </c>
      <c r="S67" s="40" t="str">
        <f>IFERROR(IF(AND(booking!AD67&gt;0,booking!T67&lt;&gt;booking!U67),VLOOKUP(booking!U67,Database!$A$1:'Database'!$L$175,9,FALSE),"-"),"-")</f>
        <v>-</v>
      </c>
    </row>
    <row r="68" spans="1:19" ht="15" customHeight="1" thickBot="1" x14ac:dyDescent="0.4">
      <c r="A68" t="str">
        <f>booking!B68</f>
        <v>torsdag</v>
      </c>
      <c r="B68" s="20">
        <f>booking!C68</f>
        <v>45841</v>
      </c>
      <c r="D68" s="2" t="str">
        <f>IF(booking!AE68&gt;0,"Y","-")</f>
        <v>-</v>
      </c>
      <c r="E68" s="44" t="str">
        <f>IF(AND(booking!D68&lt;&gt;booking!E68,booking!D68&gt;0),"udc","-")</f>
        <v>-</v>
      </c>
      <c r="F68" s="40" t="str">
        <f>IFERROR(IF(AND(booking!AD68&gt;0,booking!D68&lt;&gt;booking!E68),VLOOKUP(booking!E68,Database!$A$1:'Database'!$L$175,6,FALSE),"-"),"-")</f>
        <v>-</v>
      </c>
      <c r="G68" s="40" t="str">
        <f>IFERROR(IF(AND(booking!AD68&gt;0,booking!D68&lt;&gt;booking!E68),VLOOKUP(booking!E68,Database!$A$1:'Database'!$L$175,9,FALSE),"-"),"-")</f>
        <v>-</v>
      </c>
      <c r="H68" s="44" t="str">
        <f>IF(AND(booking!H68&lt;&gt;booking!I68,booking!H68&gt;0),"udc","-")</f>
        <v>-</v>
      </c>
      <c r="I68" s="40" t="str">
        <f>IFERROR(IF(AND(booking!AD68&gt;0,booking!H68&lt;&gt;booking!I68),VLOOKUP(booking!I68,Database!$A$1:'Database'!$L$175,6,FALSE),"-"),"-")</f>
        <v>-</v>
      </c>
      <c r="J68" s="40" t="str">
        <f>IFERROR(IF(AND(booking!AD68&gt;0,booking!H68&lt;&gt;booking!I68),VLOOKUP(booking!I68,Database!$A$1:'Database'!$L$175,9,FALSE),"-"),"-")</f>
        <v>-</v>
      </c>
      <c r="K68" s="44" t="str">
        <f>IF(AND(booking!L68&lt;&gt;booking!M68,booking!L68&gt;0),"udc","-")</f>
        <v>-</v>
      </c>
      <c r="L68" s="40" t="str">
        <f>IFERROR(IF(AND(booking!AD68&gt;0,booking!L68&lt;&gt;booking!M68),VLOOKUP(booking!M68,Database!$A$1:'Database'!$L$175,6,FALSE),"-"),"-")</f>
        <v>-</v>
      </c>
      <c r="M68" s="40" t="str">
        <f>IFERROR(IF(AND(booking!AD68&gt;0,booking!L68&lt;&gt;booking!M68),VLOOKUP(booking!M68,Database!A67:'Database'!L241,9,FALSE),"-"),"-")</f>
        <v>-</v>
      </c>
      <c r="N68" s="44" t="str">
        <f>IF(AND(booking!P68&lt;&gt;booking!Q68,booking!P68&gt;0),"udc","-")</f>
        <v>-</v>
      </c>
      <c r="O68" s="40" t="str">
        <f>IFERROR(IF(AND(booking!AD68&gt;0,booking!P68&lt;&gt;booking!Q68),VLOOKUP(booking!Q68,Database!$A$1:'Database'!$L$175,6,FALSE),"-"),"-")</f>
        <v>DK</v>
      </c>
      <c r="P68" s="40">
        <f>IFERROR(IF(AND(booking!AD68&gt;0,booking!P68&lt;&gt;booking!Q68),VLOOKUP(booking!Q68,Database!$A$1:'Database'!$L$175,9,FALSE),"-"),"-")</f>
        <v>0</v>
      </c>
      <c r="Q68" s="44" t="str">
        <f>IF(AND(booking!T68&lt;&gt;booking!U68,booking!T68&gt;0),"udc","-")</f>
        <v>-</v>
      </c>
      <c r="R68" s="40" t="str">
        <f>IFERROR(IF(AND(booking!AD68&gt;0,booking!T68&lt;&gt;booking!U68),VLOOKUP(booking!U68,Database!$A$1:'Database'!$L$175,6,FALSE),"-"),"-")</f>
        <v>-</v>
      </c>
      <c r="S68" s="40" t="str">
        <f>IFERROR(IF(AND(booking!AD68&gt;0,booking!T68&lt;&gt;booking!U68),VLOOKUP(booking!U68,Database!$A$1:'Database'!$L$175,9,FALSE),"-"),"-")</f>
        <v>-</v>
      </c>
    </row>
    <row r="69" spans="1:19" ht="15" customHeight="1" thickBot="1" x14ac:dyDescent="0.4">
      <c r="A69" t="str">
        <f>booking!B69</f>
        <v>fredag</v>
      </c>
      <c r="B69" s="20">
        <f>booking!C69</f>
        <v>45842</v>
      </c>
      <c r="D69" s="2" t="str">
        <f>IF(booking!AE69&gt;0,"Y","-")</f>
        <v>-</v>
      </c>
      <c r="E69" s="44" t="str">
        <f>IF(AND(booking!D69&lt;&gt;booking!E69,booking!D69&gt;0),"udc","-")</f>
        <v>-</v>
      </c>
      <c r="F69" s="40" t="str">
        <f>IFERROR(IF(AND(booking!AD69&gt;0,booking!D69&lt;&gt;booking!E69),VLOOKUP(booking!E69,Database!$A$1:'Database'!$L$175,6,FALSE),"-"),"-")</f>
        <v>-</v>
      </c>
      <c r="G69" s="40" t="str">
        <f>IFERROR(IF(AND(booking!AD69&gt;0,booking!D69&lt;&gt;booking!E69),VLOOKUP(booking!E69,Database!$A$1:'Database'!$L$175,9,FALSE),"-"),"-")</f>
        <v>-</v>
      </c>
      <c r="H69" s="44" t="str">
        <f>IF(AND(booking!H69&lt;&gt;booking!I69,booking!H69&gt;0),"udc","-")</f>
        <v>-</v>
      </c>
      <c r="I69" s="40" t="str">
        <f>IFERROR(IF(AND(booking!AD69&gt;0,booking!H69&lt;&gt;booking!I69),VLOOKUP(booking!I69,Database!$A$1:'Database'!$L$175,6,FALSE),"-"),"-")</f>
        <v>DK</v>
      </c>
      <c r="J69" s="40">
        <f>IFERROR(IF(AND(booking!AD69&gt;0,booking!H69&lt;&gt;booking!I69),VLOOKUP(booking!I69,Database!$A$1:'Database'!$L$175,9,FALSE),"-"),"-")</f>
        <v>0</v>
      </c>
      <c r="K69" s="44" t="str">
        <f>IF(AND(booking!L69&lt;&gt;booking!M69,booking!L69&gt;0),"udc","-")</f>
        <v>-</v>
      </c>
      <c r="L69" s="40" t="str">
        <f>IFERROR(IF(AND(booking!AD69&gt;0,booking!L69&lt;&gt;booking!M69),VLOOKUP(booking!M69,Database!$A$1:'Database'!$L$175,6,FALSE),"-"),"-")</f>
        <v>-</v>
      </c>
      <c r="M69" s="40" t="str">
        <f>IFERROR(IF(AND(booking!AD69&gt;0,booking!L69&lt;&gt;booking!M69),VLOOKUP(booking!M69,Database!A68:'Database'!L242,9,FALSE),"-"),"-")</f>
        <v>-</v>
      </c>
      <c r="N69" s="44" t="str">
        <f>IF(AND(booking!P69&lt;&gt;booking!Q69,booking!P69&gt;0),"udc","-")</f>
        <v>-</v>
      </c>
      <c r="O69" s="40" t="str">
        <f>IFERROR(IF(AND(booking!AD69&gt;0,booking!P69&lt;&gt;booking!Q69),VLOOKUP(booking!Q69,Database!$A$1:'Database'!$L$175,6,FALSE),"-"),"-")</f>
        <v>-</v>
      </c>
      <c r="P69" s="40" t="str">
        <f>IFERROR(IF(AND(booking!AD69&gt;0,booking!P69&lt;&gt;booking!Q69),VLOOKUP(booking!Q69,Database!$A$1:'Database'!$L$175,9,FALSE),"-"),"-")</f>
        <v>-</v>
      </c>
      <c r="Q69" s="44" t="str">
        <f>IF(AND(booking!T69&lt;&gt;booking!U69,booking!T69&gt;0),"udc","-")</f>
        <v>-</v>
      </c>
      <c r="R69" s="40" t="str">
        <f>IFERROR(IF(AND(booking!AD69&gt;0,booking!T69&lt;&gt;booking!U69),VLOOKUP(booking!U69,Database!$A$1:'Database'!$L$175,6,FALSE),"-"),"-")</f>
        <v>-</v>
      </c>
      <c r="S69" s="40" t="str">
        <f>IFERROR(IF(AND(booking!AD69&gt;0,booking!T69&lt;&gt;booking!U69),VLOOKUP(booking!U69,Database!$A$1:'Database'!$L$175,9,FALSE),"-"),"-")</f>
        <v>-</v>
      </c>
    </row>
    <row r="70" spans="1:19" ht="15" customHeight="1" thickBot="1" x14ac:dyDescent="0.4">
      <c r="A70" t="str">
        <f>booking!B70</f>
        <v>lørdag</v>
      </c>
      <c r="B70" s="20">
        <f>booking!C70</f>
        <v>45843</v>
      </c>
      <c r="D70" s="2" t="str">
        <f>IF(booking!AE70&gt;0,"Y","-")</f>
        <v>Y</v>
      </c>
      <c r="E70" s="44" t="str">
        <f>IF(AND(booking!D70&lt;&gt;booking!E70,booking!D70&gt;0),"udc","-")</f>
        <v>udc</v>
      </c>
      <c r="F70" s="40" t="str">
        <f>IFERROR(IF(AND(booking!AD70&gt;0,booking!D70&lt;&gt;booking!E70),VLOOKUP(booking!E70,Database!$A$1:'Database'!$L$175,6,FALSE),"-"),"-")</f>
        <v>-</v>
      </c>
      <c r="G70" s="40" t="str">
        <f>IFERROR(IF(AND(booking!AD70&gt;0,booking!D70&lt;&gt;booking!E70),VLOOKUP(booking!E70,Database!$A$1:'Database'!$L$175,9,FALSE),"-"),"-")</f>
        <v>-</v>
      </c>
      <c r="H70" s="44" t="str">
        <f>IF(AND(booking!H70&lt;&gt;booking!I70,booking!H70&gt;0),"udc","-")</f>
        <v>-</v>
      </c>
      <c r="I70" s="40" t="str">
        <f>IFERROR(IF(AND(booking!AD70&gt;0,booking!H70&lt;&gt;booking!I70),VLOOKUP(booking!I70,Database!$A$1:'Database'!$L$175,6,FALSE),"-"),"-")</f>
        <v>-</v>
      </c>
      <c r="J70" s="40" t="str">
        <f>IFERROR(IF(AND(booking!AD70&gt;0,booking!H70&lt;&gt;booking!I70),VLOOKUP(booking!I70,Database!$A$1:'Database'!$L$175,9,FALSE),"-"),"-")</f>
        <v>-</v>
      </c>
      <c r="K70" s="44" t="str">
        <f>IF(AND(booking!L70&lt;&gt;booking!M70,booking!L70&gt;0),"udc","-")</f>
        <v>-</v>
      </c>
      <c r="L70" s="40" t="str">
        <f>IFERROR(IF(AND(booking!AD70&gt;0,booking!L70&lt;&gt;booking!M70),VLOOKUP(booking!M70,Database!$A$1:'Database'!$L$175,6,FALSE),"-"),"-")</f>
        <v>-</v>
      </c>
      <c r="M70" s="40" t="str">
        <f>IFERROR(IF(AND(booking!AD70&gt;0,booking!L70&lt;&gt;booking!M70),VLOOKUP(booking!M70,Database!A69:'Database'!L243,9,FALSE),"-"),"-")</f>
        <v>-</v>
      </c>
      <c r="N70" s="44" t="str">
        <f>IF(AND(booking!P70&lt;&gt;booking!Q70,booking!P70&gt;0),"udc","-")</f>
        <v>-</v>
      </c>
      <c r="O70" s="40" t="str">
        <f>IFERROR(IF(AND(booking!AD70&gt;0,booking!P70&lt;&gt;booking!Q70),VLOOKUP(booking!Q70,Database!$A$1:'Database'!$L$175,6,FALSE),"-"),"-")</f>
        <v>-</v>
      </c>
      <c r="P70" s="40" t="str">
        <f>IFERROR(IF(AND(booking!AD70&gt;0,booking!P70&lt;&gt;booking!Q70),VLOOKUP(booking!Q70,Database!$A$1:'Database'!$L$175,9,FALSE),"-"),"-")</f>
        <v>-</v>
      </c>
      <c r="Q70" s="44" t="str">
        <f>IF(AND(booking!T70&lt;&gt;booking!U70,booking!T70&gt;0),"udc","-")</f>
        <v>udc</v>
      </c>
      <c r="R70" s="40" t="str">
        <f>IFERROR(IF(AND(booking!AD70&gt;0,booking!T70&lt;&gt;booking!U70),VLOOKUP(booking!U70,Database!$A$1:'Database'!$L$175,6,FALSE),"-"),"-")</f>
        <v>DK</v>
      </c>
      <c r="S70" s="40">
        <f>IFERROR(IF(AND(booking!AD70&gt;0,booking!T70&lt;&gt;booking!U70),VLOOKUP(booking!U70,Database!$A$1:'Database'!$L$175,9,FALSE),"-"),"-")</f>
        <v>0</v>
      </c>
    </row>
    <row r="71" spans="1:19" ht="15" customHeight="1" thickBot="1" x14ac:dyDescent="0.4">
      <c r="A71" s="37" t="str">
        <f>booking!B71</f>
        <v>søndag</v>
      </c>
      <c r="B71" s="38">
        <f>booking!C71</f>
        <v>45844</v>
      </c>
      <c r="C71" s="37"/>
      <c r="D71" s="39" t="str">
        <f>IF(booking!AE71&gt;0,"Y","-")</f>
        <v>-</v>
      </c>
      <c r="E71" s="44" t="str">
        <f>IF(AND(booking!D71&lt;&gt;booking!E71,booking!D71&gt;0),"udc","-")</f>
        <v>-</v>
      </c>
      <c r="F71" s="40" t="str">
        <f>IFERROR(IF(AND(booking!AD71&gt;0,booking!D71&lt;&gt;booking!E71),VLOOKUP(booking!E71,Database!$A$1:'Database'!$L$175,6,FALSE),"-"),"-")</f>
        <v>DK</v>
      </c>
      <c r="G71" s="40">
        <f>IFERROR(IF(AND(booking!AD71&gt;0,booking!D71&lt;&gt;booking!E71),VLOOKUP(booking!E71,Database!$A$1:'Database'!$L$175,9,FALSE),"-"),"-")</f>
        <v>0</v>
      </c>
      <c r="H71" s="44" t="str">
        <f>IF(AND(booking!H71&lt;&gt;booking!I71,booking!H71&gt;0),"udc","-")</f>
        <v>-</v>
      </c>
      <c r="I71" s="40" t="str">
        <f>IFERROR(IF(AND(booking!AD71&gt;0,booking!H71&lt;&gt;booking!I71),VLOOKUP(booking!I71,Database!$A$1:'Database'!$L$175,6,FALSE),"-"),"-")</f>
        <v>-</v>
      </c>
      <c r="J71" s="40" t="str">
        <f>IFERROR(IF(AND(booking!AD71&gt;0,booking!H71&lt;&gt;booking!I71),VLOOKUP(booking!I71,Database!$A$1:'Database'!$L$175,9,FALSE),"-"),"-")</f>
        <v>-</v>
      </c>
      <c r="K71" s="44" t="str">
        <f>IF(AND(booking!L71&lt;&gt;booking!M71,booking!L71&gt;0),"udc","-")</f>
        <v>-</v>
      </c>
      <c r="L71" s="40" t="str">
        <f>IFERROR(IF(AND(booking!AD71&gt;0,booking!L71&lt;&gt;booking!M71),VLOOKUP(booking!M71,Database!$A$1:'Database'!$L$175,6,FALSE),"-"),"-")</f>
        <v>-</v>
      </c>
      <c r="M71" s="40" t="str">
        <f>IFERROR(IF(AND(booking!AD71&gt;0,booking!L71&lt;&gt;booking!M71),VLOOKUP(booking!M71,Database!A70:'Database'!L244,9,FALSE),"-"),"-")</f>
        <v>-</v>
      </c>
      <c r="N71" s="44" t="str">
        <f>IF(AND(booking!P71&lt;&gt;booking!Q71,booking!P71&gt;0),"udc","-")</f>
        <v>-</v>
      </c>
      <c r="O71" s="40" t="str">
        <f>IFERROR(IF(AND(booking!AD71&gt;0,booking!P71&lt;&gt;booking!Q71),VLOOKUP(booking!Q71,Database!$A$1:'Database'!$L$175,6,FALSE),"-"),"-")</f>
        <v>-</v>
      </c>
      <c r="P71" s="40" t="str">
        <f>IFERROR(IF(AND(booking!AD71&gt;0,booking!P71&lt;&gt;booking!Q71),VLOOKUP(booking!Q71,Database!$A$1:'Database'!$L$175,9,FALSE),"-"),"-")</f>
        <v>-</v>
      </c>
      <c r="Q71" s="44" t="str">
        <f>IF(AND(booking!T71&lt;&gt;booking!U71,booking!T71&gt;0),"udc","-")</f>
        <v>-</v>
      </c>
      <c r="R71" s="40" t="str">
        <f>IFERROR(IF(AND(booking!AD71&gt;0,booking!T71&lt;&gt;booking!U71),VLOOKUP(booking!U71,Database!$A$1:'Database'!$L$175,6,FALSE),"-"),"-")</f>
        <v>-</v>
      </c>
      <c r="S71" s="40" t="str">
        <f>IFERROR(IF(AND(booking!AD71&gt;0,booking!T71&lt;&gt;booking!U71),VLOOKUP(booking!U71,Database!$A$1:'Database'!$L$175,9,FALSE),"-"),"-")</f>
        <v>-</v>
      </c>
    </row>
    <row r="72" spans="1:19" ht="15" customHeight="1" thickBot="1" x14ac:dyDescent="0.4">
      <c r="A72" t="str">
        <f>booking!B72</f>
        <v>mandag</v>
      </c>
      <c r="B72" s="20">
        <f>booking!C72</f>
        <v>45845</v>
      </c>
      <c r="D72" s="2" t="str">
        <f>IF(booking!AE72&gt;0,"Y","-")</f>
        <v>Y</v>
      </c>
      <c r="E72" s="44" t="str">
        <f>IF(AND(booking!D72&lt;&gt;booking!E72,booking!D72&gt;0),"udc","-")</f>
        <v>-</v>
      </c>
      <c r="F72" s="40" t="str">
        <f>IFERROR(IF(AND(booking!AD72&gt;0,booking!D72&lt;&gt;booking!E72),VLOOKUP(booking!E72,Database!$A$1:'Database'!$L$175,6,FALSE),"-"),"-")</f>
        <v>-</v>
      </c>
      <c r="G72" s="40" t="str">
        <f>IFERROR(IF(AND(booking!AD72&gt;0,booking!D72&lt;&gt;booking!E72),VLOOKUP(booking!E72,Database!$A$1:'Database'!$L$175,9,FALSE),"-"),"-")</f>
        <v>-</v>
      </c>
      <c r="H72" s="44" t="str">
        <f>IF(AND(booking!H72&lt;&gt;booking!I72,booking!H72&gt;0),"udc","-")</f>
        <v>-</v>
      </c>
      <c r="I72" s="40" t="str">
        <f>IFERROR(IF(AND(booking!AD72&gt;0,booking!H72&lt;&gt;booking!I72),VLOOKUP(booking!I72,Database!$A$1:'Database'!$L$175,6,FALSE),"-"),"-")</f>
        <v>-</v>
      </c>
      <c r="J72" s="40" t="str">
        <f>IFERROR(IF(AND(booking!AD72&gt;0,booking!H72&lt;&gt;booking!I72),VLOOKUP(booking!I72,Database!$A$1:'Database'!$L$175,9,FALSE),"-"),"-")</f>
        <v>-</v>
      </c>
      <c r="K72" s="44" t="str">
        <f>IF(AND(booking!L72&lt;&gt;booking!M72,booking!L72&gt;0),"udc","-")</f>
        <v>udc</v>
      </c>
      <c r="L72" s="40" t="str">
        <f>IFERROR(IF(AND(booking!AD72&gt;0,booking!L72&lt;&gt;booking!M72),VLOOKUP(booking!M72,Database!$A$1:'Database'!$L$175,6,FALSE),"-"),"-")</f>
        <v>DK</v>
      </c>
      <c r="M72" s="40">
        <f>IFERROR(IF(AND(booking!AD72&gt;0,booking!L72&lt;&gt;booking!M72),VLOOKUP(booking!M72,Database!A71:'Database'!L245,9,FALSE),"-"),"-")</f>
        <v>0</v>
      </c>
      <c r="N72" s="44" t="str">
        <f>IF(AND(booking!P72&lt;&gt;booking!Q72,booking!P72&gt;0),"udc","-")</f>
        <v>-</v>
      </c>
      <c r="O72" s="40" t="str">
        <f>IFERROR(IF(AND(booking!AD72&gt;0,booking!P72&lt;&gt;booking!Q72),VLOOKUP(booking!Q72,Database!$A$1:'Database'!$L$175,6,FALSE),"-"),"-")</f>
        <v>-</v>
      </c>
      <c r="P72" s="40" t="str">
        <f>IFERROR(IF(AND(booking!AD72&gt;0,booking!P72&lt;&gt;booking!Q72),VLOOKUP(booking!Q72,Database!$A$1:'Database'!$L$175,9,FALSE),"-"),"-")</f>
        <v>-</v>
      </c>
      <c r="Q72" s="44" t="str">
        <f>IF(AND(booking!T72&lt;&gt;booking!U72,booking!T72&gt;0),"udc","-")</f>
        <v>-</v>
      </c>
      <c r="R72" s="40" t="str">
        <f>IFERROR(IF(AND(booking!AD72&gt;0,booking!T72&lt;&gt;booking!U72),VLOOKUP(booking!U72,Database!$A$1:'Database'!$L$175,6,FALSE),"-"),"-")</f>
        <v>-</v>
      </c>
      <c r="S72" s="40" t="str">
        <f>IFERROR(IF(AND(booking!AD72&gt;0,booking!T72&lt;&gt;booking!U72),VLOOKUP(booking!U72,Database!$A$1:'Database'!$L$175,9,FALSE),"-"),"-")</f>
        <v>-</v>
      </c>
    </row>
    <row r="73" spans="1:19" ht="15" customHeight="1" thickBot="1" x14ac:dyDescent="0.4">
      <c r="A73" t="str">
        <f>booking!B73</f>
        <v>tirsdag</v>
      </c>
      <c r="B73" s="20">
        <f>booking!C73</f>
        <v>45846</v>
      </c>
      <c r="D73" s="2" t="str">
        <f>IF(booking!AE73&gt;0,"Y","-")</f>
        <v>Y</v>
      </c>
      <c r="E73" s="44" t="str">
        <f>IF(AND(booking!D73&lt;&gt;booking!E73,booking!D73&gt;0),"udc","-")</f>
        <v>-</v>
      </c>
      <c r="F73" s="40" t="str">
        <f>IFERROR(IF(AND(booking!AD73&gt;0,booking!D73&lt;&gt;booking!E73),VLOOKUP(booking!E73,Database!$A$1:'Database'!$L$175,6,FALSE),"-"),"-")</f>
        <v>-</v>
      </c>
      <c r="G73" s="40" t="str">
        <f>IFERROR(IF(AND(booking!AD73&gt;0,booking!D73&lt;&gt;booking!E73),VLOOKUP(booking!E73,Database!$A$1:'Database'!$L$175,9,FALSE),"-"),"-")</f>
        <v>-</v>
      </c>
      <c r="H73" s="44" t="str">
        <f>IF(AND(booking!H73&lt;&gt;booking!I73,booking!H73&gt;0),"udc","-")</f>
        <v>udc</v>
      </c>
      <c r="I73" s="40" t="str">
        <f>IFERROR(IF(AND(booking!AD73&gt;0,booking!H73&lt;&gt;booking!I73),VLOOKUP(booking!I73,Database!$A$1:'Database'!$L$175,6,FALSE),"-"),"-")</f>
        <v>-</v>
      </c>
      <c r="J73" s="40" t="str">
        <f>IFERROR(IF(AND(booking!AD73&gt;0,booking!H73&lt;&gt;booking!I73),VLOOKUP(booking!I73,Database!$A$1:'Database'!$L$175,9,FALSE),"-"),"-")</f>
        <v>-</v>
      </c>
      <c r="K73" s="44" t="str">
        <f>IF(AND(booking!L73&lt;&gt;booking!M73,booking!L73&gt;0),"udc","-")</f>
        <v>-</v>
      </c>
      <c r="L73" s="40" t="str">
        <f>IFERROR(IF(AND(booking!AD73&gt;0,booking!L73&lt;&gt;booking!M73),VLOOKUP(booking!M73,Database!$A$1:'Database'!$L$175,6,FALSE),"-"),"-")</f>
        <v>-</v>
      </c>
      <c r="M73" s="40" t="str">
        <f>IFERROR(IF(AND(booking!AD73&gt;0,booking!L73&lt;&gt;booking!M73),VLOOKUP(booking!M73,Database!A72:'Database'!L246,9,FALSE),"-"),"-")</f>
        <v>-</v>
      </c>
      <c r="N73" s="44" t="str">
        <f>IF(AND(booking!P73&lt;&gt;booking!Q73,booking!P73&gt;0),"udc","-")</f>
        <v>-</v>
      </c>
      <c r="O73" s="40" t="str">
        <f>IFERROR(IF(AND(booking!AD73&gt;0,booking!P73&lt;&gt;booking!Q73),VLOOKUP(booking!Q73,Database!$A$1:'Database'!$L$175,6,FALSE),"-"),"-")</f>
        <v>-</v>
      </c>
      <c r="P73" s="40" t="str">
        <f>IFERROR(IF(AND(booking!AD73&gt;0,booking!P73&lt;&gt;booking!Q73),VLOOKUP(booking!Q73,Database!$A$1:'Database'!$L$175,9,FALSE),"-"),"-")</f>
        <v>-</v>
      </c>
      <c r="Q73" s="44" t="str">
        <f>IF(AND(booking!T73&lt;&gt;booking!U73,booking!T73&gt;0),"udc","-")</f>
        <v>-</v>
      </c>
      <c r="R73" s="40" t="str">
        <f>IFERROR(IF(AND(booking!AD73&gt;0,booking!T73&lt;&gt;booking!U73),VLOOKUP(booking!U73,Database!$A$1:'Database'!$L$175,6,FALSE),"-"),"-")</f>
        <v>-</v>
      </c>
      <c r="S73" s="40" t="str">
        <f>IFERROR(IF(AND(booking!AD73&gt;0,booking!T73&lt;&gt;booking!U73),VLOOKUP(booking!U73,Database!$A$1:'Database'!$L$175,9,FALSE),"-"),"-")</f>
        <v>-</v>
      </c>
    </row>
    <row r="74" spans="1:19" ht="15" customHeight="1" thickBot="1" x14ac:dyDescent="0.4">
      <c r="A74" t="str">
        <f>booking!B74</f>
        <v>onsdag</v>
      </c>
      <c r="B74" s="20">
        <f>booking!C74</f>
        <v>45847</v>
      </c>
      <c r="D74" s="2" t="str">
        <f>IF(booking!AE74&gt;0,"Y","-")</f>
        <v>-</v>
      </c>
      <c r="E74" s="44" t="str">
        <f>IF(AND(booking!D74&lt;&gt;booking!E74,booking!D74&gt;0),"udc","-")</f>
        <v>-</v>
      </c>
      <c r="F74" s="40" t="str">
        <f>IFERROR(IF(AND(booking!AD74&gt;0,booking!D74&lt;&gt;booking!E74),VLOOKUP(booking!E74,Database!$A$1:'Database'!$L$175,6,FALSE),"-"),"-")</f>
        <v>-</v>
      </c>
      <c r="G74" s="40" t="str">
        <f>IFERROR(IF(AND(booking!AD74&gt;0,booking!D74&lt;&gt;booking!E74),VLOOKUP(booking!E74,Database!$A$1:'Database'!$L$175,9,FALSE),"-"),"-")</f>
        <v>-</v>
      </c>
      <c r="H74" s="44" t="str">
        <f>IF(AND(booking!H74&lt;&gt;booking!I74,booking!H74&gt;0),"udc","-")</f>
        <v>-</v>
      </c>
      <c r="I74" s="40" t="str">
        <f>IFERROR(IF(AND(booking!AD74&gt;0,booking!H74&lt;&gt;booking!I74),VLOOKUP(booking!I74,Database!$A$1:'Database'!$L$175,6,FALSE),"-"),"-")</f>
        <v>DK</v>
      </c>
      <c r="J74" s="40" t="str">
        <f>IFERROR(IF(AND(booking!AD74&gt;0,booking!H74&lt;&gt;booking!I74),VLOOKUP(booking!I74,Database!$A$1:'Database'!$L$175,9,FALSE),"-"),"-")</f>
        <v>DB</v>
      </c>
      <c r="K74" s="44" t="str">
        <f>IF(AND(booking!L74&lt;&gt;booking!M74,booking!L74&gt;0),"udc","-")</f>
        <v>-</v>
      </c>
      <c r="L74" s="40" t="str">
        <f>IFERROR(IF(AND(booking!AD74&gt;0,booking!L74&lt;&gt;booking!M74),VLOOKUP(booking!M74,Database!$A$1:'Database'!$L$175,6,FALSE),"-"),"-")</f>
        <v>-</v>
      </c>
      <c r="M74" s="40" t="str">
        <f>IFERROR(IF(AND(booking!AD74&gt;0,booking!L74&lt;&gt;booking!M74),VLOOKUP(booking!M74,Database!A73:'Database'!L247,9,FALSE),"-"),"-")</f>
        <v>-</v>
      </c>
      <c r="N74" s="44" t="str">
        <f>IF(AND(booking!P74&lt;&gt;booking!Q74,booking!P74&gt;0),"udc","-")</f>
        <v>-</v>
      </c>
      <c r="O74" s="40" t="str">
        <f>IFERROR(IF(AND(booking!AD74&gt;0,booking!P74&lt;&gt;booking!Q74),VLOOKUP(booking!Q74,Database!$A$1:'Database'!$L$175,6,FALSE),"-"),"-")</f>
        <v>-</v>
      </c>
      <c r="P74" s="40" t="str">
        <f>IFERROR(IF(AND(booking!AD74&gt;0,booking!P74&lt;&gt;booking!Q74),VLOOKUP(booking!Q74,Database!$A$1:'Database'!$L$175,9,FALSE),"-"),"-")</f>
        <v>-</v>
      </c>
      <c r="Q74" s="44" t="str">
        <f>IF(AND(booking!T74&lt;&gt;booking!U74,booking!T74&gt;0),"udc","-")</f>
        <v>-</v>
      </c>
      <c r="R74" s="40" t="str">
        <f>IFERROR(IF(AND(booking!AD74&gt;0,booking!T74&lt;&gt;booking!U74),VLOOKUP(booking!U74,Database!$A$1:'Database'!$L$175,6,FALSE),"-"),"-")</f>
        <v>-</v>
      </c>
      <c r="S74" s="40" t="str">
        <f>IFERROR(IF(AND(booking!AD74&gt;0,booking!T74&lt;&gt;booking!U74),VLOOKUP(booking!U74,Database!$A$1:'Database'!$L$175,9,FALSE),"-"),"-")</f>
        <v>-</v>
      </c>
    </row>
    <row r="75" spans="1:19" ht="15" customHeight="1" thickBot="1" x14ac:dyDescent="0.4">
      <c r="A75" t="str">
        <f>booking!B75</f>
        <v>torsdag</v>
      </c>
      <c r="B75" s="20">
        <f>booking!C75</f>
        <v>45848</v>
      </c>
      <c r="D75" s="2" t="str">
        <f>IF(booking!AE75&gt;0,"Y","-")</f>
        <v>Y</v>
      </c>
      <c r="E75" s="44" t="str">
        <f>IF(AND(booking!D75&lt;&gt;booking!E75,booking!D75&gt;0),"udc","-")</f>
        <v>-</v>
      </c>
      <c r="F75" s="40" t="str">
        <f>IFERROR(IF(AND(booking!AD75&gt;0,booking!D75&lt;&gt;booking!E75),VLOOKUP(booking!E75,Database!$A$1:'Database'!$L$175,6,FALSE),"-"),"-")</f>
        <v>-</v>
      </c>
      <c r="G75" s="40" t="str">
        <f>IFERROR(IF(AND(booking!AD75&gt;0,booking!D75&lt;&gt;booking!E75),VLOOKUP(booking!E75,Database!$A$1:'Database'!$L$175,9,FALSE),"-"),"-")</f>
        <v>-</v>
      </c>
      <c r="H75" s="44" t="str">
        <f>IF(AND(booking!H75&lt;&gt;booking!I75,booking!H75&gt;0),"udc","-")</f>
        <v>-</v>
      </c>
      <c r="I75" s="40" t="str">
        <f>IFERROR(IF(AND(booking!AD75&gt;0,booking!H75&lt;&gt;booking!I75),VLOOKUP(booking!I75,Database!$A$1:'Database'!$L$175,6,FALSE),"-"),"-")</f>
        <v>-</v>
      </c>
      <c r="J75" s="40" t="str">
        <f>IFERROR(IF(AND(booking!AD75&gt;0,booking!H75&lt;&gt;booking!I75),VLOOKUP(booking!I75,Database!$A$1:'Database'!$L$175,9,FALSE),"-"),"-")</f>
        <v>-</v>
      </c>
      <c r="K75" s="44" t="str">
        <f>IF(AND(booking!L75&lt;&gt;booking!M75,booking!L75&gt;0),"udc","-")</f>
        <v>-</v>
      </c>
      <c r="L75" s="40" t="str">
        <f>IFERROR(IF(AND(booking!AD75&gt;0,booking!L75&lt;&gt;booking!M75),VLOOKUP(booking!M75,Database!$A$1:'Database'!$L$175,6,FALSE),"-"),"-")</f>
        <v>-</v>
      </c>
      <c r="M75" s="40" t="str">
        <f>IFERROR(IF(AND(booking!AD75&gt;0,booking!L75&lt;&gt;booking!M75),VLOOKUP(booking!M75,Database!A74:'Database'!L248,9,FALSE),"-"),"-")</f>
        <v>-</v>
      </c>
      <c r="N75" s="44" t="str">
        <f>IF(AND(booking!P75&lt;&gt;booking!Q75,booking!P75&gt;0),"udc","-")</f>
        <v>udc</v>
      </c>
      <c r="O75" s="40" t="str">
        <f>IFERROR(IF(AND(booking!AD75&gt;0,booking!P75&lt;&gt;booking!Q75),VLOOKUP(booking!Q75,Database!$A$1:'Database'!$L$175,6,FALSE),"-"),"-")</f>
        <v>DK</v>
      </c>
      <c r="P75" s="40" t="str">
        <f>IFERROR(IF(AND(booking!AD75&gt;0,booking!P75&lt;&gt;booking!Q75),VLOOKUP(booking!Q75,Database!$A$1:'Database'!$L$175,9,FALSE),"-"),"-")</f>
        <v>DB</v>
      </c>
      <c r="Q75" s="44" t="str">
        <f>IF(AND(booking!T75&lt;&gt;booking!U75,booking!T75&gt;0),"udc","-")</f>
        <v>-</v>
      </c>
      <c r="R75" s="40" t="str">
        <f>IFERROR(IF(AND(booking!AD75&gt;0,booking!T75&lt;&gt;booking!U75),VLOOKUP(booking!U75,Database!$A$1:'Database'!$L$175,6,FALSE),"-"),"-")</f>
        <v>-</v>
      </c>
      <c r="S75" s="40" t="str">
        <f>IFERROR(IF(AND(booking!AD75&gt;0,booking!T75&lt;&gt;booking!U75),VLOOKUP(booking!U75,Database!$A$1:'Database'!$L$175,9,FALSE),"-"),"-")</f>
        <v>-</v>
      </c>
    </row>
    <row r="76" spans="1:19" ht="15" customHeight="1" thickBot="1" x14ac:dyDescent="0.4">
      <c r="A76" t="str">
        <f>booking!B76</f>
        <v>fredag</v>
      </c>
      <c r="B76" s="20">
        <f>booking!C76</f>
        <v>45849</v>
      </c>
      <c r="D76" s="2" t="str">
        <f>IF(booking!AE76&gt;0,"Y","-")</f>
        <v>-</v>
      </c>
      <c r="E76" s="44" t="str">
        <f>IF(AND(booking!D76&lt;&gt;booking!E76,booking!D76&gt;0),"udc","-")</f>
        <v>-</v>
      </c>
      <c r="F76" s="40" t="str">
        <f>IFERROR(IF(AND(booking!AD76&gt;0,booking!D76&lt;&gt;booking!E76),VLOOKUP(booking!E76,Database!$A$1:'Database'!$L$175,6,FALSE),"-"),"-")</f>
        <v>-</v>
      </c>
      <c r="G76" s="40" t="str">
        <f>IFERROR(IF(AND(booking!AD76&gt;0,booking!D76&lt;&gt;booking!E76),VLOOKUP(booking!E76,Database!$A$1:'Database'!$L$175,9,FALSE),"-"),"-")</f>
        <v>-</v>
      </c>
      <c r="H76" s="44" t="str">
        <f>IF(AND(booking!H76&lt;&gt;booking!I76,booking!H76&gt;0),"udc","-")</f>
        <v>-</v>
      </c>
      <c r="I76" s="40" t="str">
        <f>IFERROR(IF(AND(booking!AD76&gt;0,booking!H76&lt;&gt;booking!I76),VLOOKUP(booking!I76,Database!$A$1:'Database'!$L$175,6,FALSE),"-"),"-")</f>
        <v>-</v>
      </c>
      <c r="J76" s="40" t="str">
        <f>IFERROR(IF(AND(booking!AD76&gt;0,booking!H76&lt;&gt;booking!I76),VLOOKUP(booking!I76,Database!$A$1:'Database'!$L$175,9,FALSE),"-"),"-")</f>
        <v>-</v>
      </c>
      <c r="K76" s="44" t="str">
        <f>IF(AND(booking!L76&lt;&gt;booking!M76,booking!L76&gt;0),"udc","-")</f>
        <v>-</v>
      </c>
      <c r="L76" s="40" t="str">
        <f>IFERROR(IF(AND(booking!AD76&gt;0,booking!L76&lt;&gt;booking!M76),VLOOKUP(booking!M76,Database!$A$1:'Database'!$L$175,6,FALSE),"-"),"-")</f>
        <v>-</v>
      </c>
      <c r="M76" s="40" t="str">
        <f>IFERROR(IF(AND(booking!AD76&gt;0,booking!L76&lt;&gt;booking!M76),VLOOKUP(booking!M76,Database!A75:'Database'!L249,9,FALSE),"-"),"-")</f>
        <v>-</v>
      </c>
      <c r="N76" s="44" t="str">
        <f>IF(AND(booking!P76&lt;&gt;booking!Q76,booking!P76&gt;0),"udc","-")</f>
        <v>-</v>
      </c>
      <c r="O76" s="40" t="str">
        <f>IFERROR(IF(AND(booking!AD76&gt;0,booking!P76&lt;&gt;booking!Q76),VLOOKUP(booking!Q76,Database!$A$1:'Database'!$L$175,6,FALSE),"-"),"-")</f>
        <v>-</v>
      </c>
      <c r="P76" s="40" t="str">
        <f>IFERROR(IF(AND(booking!AD76&gt;0,booking!P76&lt;&gt;booking!Q76),VLOOKUP(booking!Q76,Database!$A$1:'Database'!$L$175,9,FALSE),"-"),"-")</f>
        <v>-</v>
      </c>
      <c r="Q76" s="44" t="str">
        <f>IF(AND(booking!T76&lt;&gt;booking!U76,booking!T76&gt;0),"udc","-")</f>
        <v>-</v>
      </c>
      <c r="R76" s="40" t="str">
        <f>IFERROR(IF(AND(booking!AD76&gt;0,booking!T76&lt;&gt;booking!U76),VLOOKUP(booking!U76,Database!$A$1:'Database'!$L$175,6,FALSE),"-"),"-")</f>
        <v>-</v>
      </c>
      <c r="S76" s="40" t="str">
        <f>IFERROR(IF(AND(booking!AD76&gt;0,booking!T76&lt;&gt;booking!U76),VLOOKUP(booking!U76,Database!$A$1:'Database'!$L$175,9,FALSE),"-"),"-")</f>
        <v>-</v>
      </c>
    </row>
    <row r="77" spans="1:19" ht="15" customHeight="1" thickBot="1" x14ac:dyDescent="0.4">
      <c r="A77" t="str">
        <f>booking!B77</f>
        <v>lørdag</v>
      </c>
      <c r="B77" s="20">
        <f>booking!C77</f>
        <v>45850</v>
      </c>
      <c r="D77" s="2" t="str">
        <f>IF(booking!AE77&gt;0,"Y","-")</f>
        <v>Y</v>
      </c>
      <c r="E77" s="44" t="str">
        <f>IF(AND(booking!D77&lt;&gt;booking!E77,booking!D77&gt;0),"udc","-")</f>
        <v>-</v>
      </c>
      <c r="F77" s="40" t="str">
        <f>IFERROR(IF(AND(booking!AD77&gt;0,booking!D77&lt;&gt;booking!E77),VLOOKUP(booking!E77,Database!$A$1:'Database'!$L$175,6,FALSE),"-"),"-")</f>
        <v>-</v>
      </c>
      <c r="G77" s="40" t="str">
        <f>IFERROR(IF(AND(booking!AD77&gt;0,booking!D77&lt;&gt;booking!E77),VLOOKUP(booking!E77,Database!$A$1:'Database'!$L$175,9,FALSE),"-"),"-")</f>
        <v>-</v>
      </c>
      <c r="H77" s="44" t="str">
        <f>IF(AND(booking!H77&lt;&gt;booking!I77,booking!H77&gt;0),"udc","-")</f>
        <v>-</v>
      </c>
      <c r="I77" s="40" t="str">
        <f>IFERROR(IF(AND(booking!AD77&gt;0,booking!H77&lt;&gt;booking!I77),VLOOKUP(booking!I77,Database!$A$1:'Database'!$L$175,6,FALSE),"-"),"-")</f>
        <v>-</v>
      </c>
      <c r="J77" s="40" t="str">
        <f>IFERROR(IF(AND(booking!AD77&gt;0,booking!H77&lt;&gt;booking!I77),VLOOKUP(booking!I77,Database!$A$1:'Database'!$L$175,9,FALSE),"-"),"-")</f>
        <v>-</v>
      </c>
      <c r="K77" s="44" t="str">
        <f>IF(AND(booking!L77&lt;&gt;booking!M77,booking!L77&gt;0),"udc","-")</f>
        <v>udc</v>
      </c>
      <c r="L77" s="40" t="str">
        <f>IFERROR(IF(AND(booking!AD77&gt;0,booking!L77&lt;&gt;booking!M77),VLOOKUP(booking!M77,Database!$A$1:'Database'!$L$175,6,FALSE),"-"),"-")</f>
        <v>-</v>
      </c>
      <c r="M77" s="40" t="str">
        <f>IFERROR(IF(AND(booking!AD77&gt;0,booking!L77&lt;&gt;booking!M77),VLOOKUP(booking!M77,Database!A76:'Database'!L250,9,FALSE),"-"),"-")</f>
        <v>-</v>
      </c>
      <c r="N77" s="44" t="str">
        <f>IF(AND(booking!P77&lt;&gt;booking!Q77,booking!P77&gt;0),"udc","-")</f>
        <v>-</v>
      </c>
      <c r="O77" s="40" t="str">
        <f>IFERROR(IF(AND(booking!AD77&gt;0,booking!P77&lt;&gt;booking!Q77),VLOOKUP(booking!Q77,Database!$A$1:'Database'!$L$175,6,FALSE),"-"),"-")</f>
        <v>-</v>
      </c>
      <c r="P77" s="40" t="str">
        <f>IFERROR(IF(AND(booking!AD77&gt;0,booking!P77&lt;&gt;booking!Q77),VLOOKUP(booking!Q77,Database!$A$1:'Database'!$L$175,9,FALSE),"-"),"-")</f>
        <v>-</v>
      </c>
      <c r="Q77" s="44" t="str">
        <f>IF(AND(booking!T77&lt;&gt;booking!U77,booking!T77&gt;0),"udc","-")</f>
        <v>udc</v>
      </c>
      <c r="R77" s="40" t="str">
        <f>IFERROR(IF(AND(booking!AD77&gt;0,booking!T77&lt;&gt;booking!U77),VLOOKUP(booking!U77,Database!$A$1:'Database'!$L$175,6,FALSE),"-"),"-")</f>
        <v>D</v>
      </c>
      <c r="S77" s="40" t="str">
        <f>IFERROR(IF(AND(booking!AD77&gt;0,booking!T77&lt;&gt;booking!U77),VLOOKUP(booking!U77,Database!$A$1:'Database'!$L$175,9,FALSE),"-"),"-")</f>
        <v>db</v>
      </c>
    </row>
    <row r="78" spans="1:19" ht="15" customHeight="1" thickBot="1" x14ac:dyDescent="0.4">
      <c r="A78" t="str">
        <f>booking!B78</f>
        <v>søndag</v>
      </c>
      <c r="B78" s="20">
        <f>booking!C78</f>
        <v>45851</v>
      </c>
      <c r="D78" s="2" t="str">
        <f>IF(booking!AE78&gt;0,"Y","-")</f>
        <v>Y</v>
      </c>
      <c r="E78" s="44" t="str">
        <f>IF(AND(booking!D78&lt;&gt;booking!E78,booking!D78&gt;0),"udc","-")</f>
        <v>udc</v>
      </c>
      <c r="F78" s="40" t="str">
        <f>IFERROR(IF(AND(booking!AD78&gt;0,booking!D78&lt;&gt;booking!E78),VLOOKUP(booking!E78,Database!$A$1:'Database'!$L$175,6,FALSE),"-"),"-")</f>
        <v>DK</v>
      </c>
      <c r="G78" s="40" t="str">
        <f>IFERROR(IF(AND(booking!AD78&gt;0,booking!D78&lt;&gt;booking!E78),VLOOKUP(booking!E78,Database!$A$1:'Database'!$L$175,9,FALSE),"-"),"-")</f>
        <v>sing</v>
      </c>
      <c r="H78" s="44" t="str">
        <f>IF(AND(booking!H78&lt;&gt;booking!I78,booking!H78&gt;0),"udc","-")</f>
        <v>-</v>
      </c>
      <c r="I78" s="40" t="str">
        <f>IFERROR(IF(AND(booking!AD78&gt;0,booking!H78&lt;&gt;booking!I78),VLOOKUP(booking!I78,Database!$A$1:'Database'!$L$175,6,FALSE),"-"),"-")</f>
        <v>-</v>
      </c>
      <c r="J78" s="40" t="str">
        <f>IFERROR(IF(AND(booking!AD78&gt;0,booking!H78&lt;&gt;booking!I78),VLOOKUP(booking!I78,Database!$A$1:'Database'!$L$175,9,FALSE),"-"),"-")</f>
        <v>-</v>
      </c>
      <c r="K78" s="44" t="str">
        <f>IF(AND(booking!L78&lt;&gt;booking!M78,booking!L78&gt;0),"udc","-")</f>
        <v>-</v>
      </c>
      <c r="L78" s="40" t="str">
        <f>IFERROR(IF(AND(booking!AD78&gt;0,booking!L78&lt;&gt;booking!M78),VLOOKUP(booking!M78,Database!$A$1:'Database'!$L$175,6,FALSE),"-"),"-")</f>
        <v>-</v>
      </c>
      <c r="M78" s="40" t="str">
        <f>IFERROR(IF(AND(booking!AD78&gt;0,booking!L78&lt;&gt;booking!M78),VLOOKUP(booking!M78,Database!A77:'Database'!L251,9,FALSE),"-"),"-")</f>
        <v>-</v>
      </c>
      <c r="N78" s="44" t="str">
        <f>IF(AND(booking!P78&lt;&gt;booking!Q78,booking!P78&gt;0),"udc","-")</f>
        <v>-</v>
      </c>
      <c r="O78" s="40" t="str">
        <f>IFERROR(IF(AND(booking!AD78&gt;0,booking!P78&lt;&gt;booking!Q78),VLOOKUP(booking!Q78,Database!$A$1:'Database'!$L$175,6,FALSE),"-"),"-")</f>
        <v>-</v>
      </c>
      <c r="P78" s="40" t="str">
        <f>IFERROR(IF(AND(booking!AD78&gt;0,booking!P78&lt;&gt;booking!Q78),VLOOKUP(booking!Q78,Database!$A$1:'Database'!$L$175,9,FALSE),"-"),"-")</f>
        <v>-</v>
      </c>
      <c r="Q78" s="44" t="str">
        <f>IF(AND(booking!T78&lt;&gt;booking!U78,booking!T78&gt;0),"udc","-")</f>
        <v>-</v>
      </c>
      <c r="R78" s="40" t="str">
        <f>IFERROR(IF(AND(booking!AD78&gt;0,booking!T78&lt;&gt;booking!U78),VLOOKUP(booking!U78,Database!$A$1:'Database'!$L$175,6,FALSE),"-"),"-")</f>
        <v>-</v>
      </c>
      <c r="S78" s="40" t="str">
        <f>IFERROR(IF(AND(booking!AD78&gt;0,booking!T78&lt;&gt;booking!U78),VLOOKUP(booking!U78,Database!$A$1:'Database'!$L$175,9,FALSE),"-"),"-")</f>
        <v>-</v>
      </c>
    </row>
    <row r="79" spans="1:19" ht="15" customHeight="1" thickBot="1" x14ac:dyDescent="0.4">
      <c r="A79" t="str">
        <f>booking!B79</f>
        <v>mandag</v>
      </c>
      <c r="B79" s="20">
        <f>booking!C79</f>
        <v>45852</v>
      </c>
      <c r="D79" s="2" t="str">
        <f>IF(booking!AE79&gt;0,"Y","-")</f>
        <v>-</v>
      </c>
      <c r="E79" s="44" t="str">
        <f>IF(AND(booking!D79&lt;&gt;booking!E79,booking!D79&gt;0),"udc","-")</f>
        <v>-</v>
      </c>
      <c r="F79" s="40" t="str">
        <f>IFERROR(IF(AND(booking!AD79&gt;0,booking!D79&lt;&gt;booking!E79),VLOOKUP(booking!E79,Database!$A$1:'Database'!$L$175,6,FALSE),"-"),"-")</f>
        <v>-</v>
      </c>
      <c r="G79" s="40" t="str">
        <f>IFERROR(IF(AND(booking!AD79&gt;0,booking!D79&lt;&gt;booking!E79),VLOOKUP(booking!E79,Database!$A$1:'Database'!$L$175,9,FALSE),"-"),"-")</f>
        <v>-</v>
      </c>
      <c r="H79" s="44" t="str">
        <f>IF(AND(booking!H79&lt;&gt;booking!I79,booking!H79&gt;0),"udc","-")</f>
        <v>-</v>
      </c>
      <c r="I79" s="40" t="str">
        <f>IFERROR(IF(AND(booking!AD79&gt;0,booking!H79&lt;&gt;booking!I79),VLOOKUP(booking!I79,Database!$A$1:'Database'!$L$175,6,FALSE),"-"),"-")</f>
        <v>-</v>
      </c>
      <c r="J79" s="40" t="str">
        <f>IFERROR(IF(AND(booking!AD79&gt;0,booking!H79&lt;&gt;booking!I79),VLOOKUP(booking!I79,Database!$A$1:'Database'!$L$175,9,FALSE),"-"),"-")</f>
        <v>-</v>
      </c>
      <c r="K79" s="44" t="str">
        <f>IF(AND(booking!L79&lt;&gt;booking!M79,booking!L79&gt;0),"udc","-")</f>
        <v>-</v>
      </c>
      <c r="L79" s="40" t="str">
        <f>IFERROR(IF(AND(booking!AD79&gt;0,booking!L79&lt;&gt;booking!M79),VLOOKUP(booking!M79,Database!$A$1:'Database'!$L$175,6,FALSE),"-"),"-")</f>
        <v>DK</v>
      </c>
      <c r="M79" s="40">
        <f>IFERROR(IF(AND(booking!AD79&gt;0,booking!L79&lt;&gt;booking!M79),VLOOKUP(booking!M79,Database!A78:'Database'!L252,9,FALSE),"-"),"-")</f>
        <v>0</v>
      </c>
      <c r="N79" s="44" t="str">
        <f>IF(AND(booking!P79&lt;&gt;booking!Q79,booking!P79&gt;0),"udc","-")</f>
        <v>-</v>
      </c>
      <c r="O79" s="40" t="str">
        <f>IFERROR(IF(AND(booking!AD79&gt;0,booking!P79&lt;&gt;booking!Q79),VLOOKUP(booking!Q79,Database!$A$1:'Database'!$L$175,6,FALSE),"-"),"-")</f>
        <v>-</v>
      </c>
      <c r="P79" s="40" t="str">
        <f>IFERROR(IF(AND(booking!AD79&gt;0,booking!P79&lt;&gt;booking!Q79),VLOOKUP(booking!Q79,Database!$A$1:'Database'!$L$175,9,FALSE),"-"),"-")</f>
        <v>-</v>
      </c>
      <c r="Q79" s="44" t="str">
        <f>IF(AND(booking!T79&lt;&gt;booking!U79,booking!T79&gt;0),"udc","-")</f>
        <v>-</v>
      </c>
      <c r="R79" s="40" t="str">
        <f>IFERROR(IF(AND(booking!AD79&gt;0,booking!T79&lt;&gt;booking!U79),VLOOKUP(booking!U79,Database!$A$1:'Database'!$L$175,6,FALSE),"-"),"-")</f>
        <v>-</v>
      </c>
      <c r="S79" s="40" t="str">
        <f>IFERROR(IF(AND(booking!AD79&gt;0,booking!T79&lt;&gt;booking!U79),VLOOKUP(booking!U79,Database!$A$1:'Database'!$L$175,9,FALSE),"-"),"-")</f>
        <v>-</v>
      </c>
    </row>
    <row r="80" spans="1:19" ht="15" customHeight="1" thickBot="1" x14ac:dyDescent="0.4">
      <c r="A80" t="str">
        <f>booking!B80</f>
        <v>tirsdag</v>
      </c>
      <c r="B80" s="20">
        <f>booking!C80</f>
        <v>45853</v>
      </c>
      <c r="D80" s="2" t="str">
        <f>IF(booking!AE80&gt;0,"Y","-")</f>
        <v>-</v>
      </c>
      <c r="E80" s="44" t="str">
        <f>IF(AND(booking!D80&lt;&gt;booking!E80,booking!D80&gt;0),"udc","-")</f>
        <v>-</v>
      </c>
      <c r="F80" s="40" t="str">
        <f>IFERROR(IF(AND(booking!AD80&gt;0,booking!D80&lt;&gt;booking!E80),VLOOKUP(booking!E80,Database!$A$1:'Database'!$L$175,6,FALSE),"-"),"-")</f>
        <v>-</v>
      </c>
      <c r="G80" s="40" t="str">
        <f>IFERROR(IF(AND(booking!AD80&gt;0,booking!D80&lt;&gt;booking!E80),VLOOKUP(booking!E80,Database!$A$1:'Database'!$L$175,9,FALSE),"-"),"-")</f>
        <v>-</v>
      </c>
      <c r="H80" s="44" t="str">
        <f>IF(AND(booking!H80&lt;&gt;booking!I80,booking!H80&gt;0),"udc","-")</f>
        <v>-</v>
      </c>
      <c r="I80" s="40" t="str">
        <f>IFERROR(IF(AND(booking!AD80&gt;0,booking!H80&lt;&gt;booking!I80),VLOOKUP(booking!I80,Database!$A$1:'Database'!$L$175,6,FALSE),"-"),"-")</f>
        <v>-</v>
      </c>
      <c r="J80" s="40" t="str">
        <f>IFERROR(IF(AND(booking!AD80&gt;0,booking!H80&lt;&gt;booking!I80),VLOOKUP(booking!I80,Database!$A$1:'Database'!$L$175,9,FALSE),"-"),"-")</f>
        <v>-</v>
      </c>
      <c r="K80" s="44" t="str">
        <f>IF(AND(booking!L80&lt;&gt;booking!M80,booking!L80&gt;0),"udc","-")</f>
        <v>-</v>
      </c>
      <c r="L80" s="40" t="str">
        <f>IFERROR(IF(AND(booking!AD80&gt;0,booking!L80&lt;&gt;booking!M80),VLOOKUP(booking!M80,Database!$A$1:'Database'!$L$175,6,FALSE),"-"),"-")</f>
        <v>-</v>
      </c>
      <c r="M80" s="40" t="str">
        <f>IFERROR(IF(AND(booking!AD80&gt;0,booking!L80&lt;&gt;booking!M80),VLOOKUP(booking!M80,Database!A79:'Database'!L253,9,FALSE),"-"),"-")</f>
        <v>-</v>
      </c>
      <c r="N80" s="44" t="str">
        <f>IF(AND(booking!P80&lt;&gt;booking!Q80,booking!P80&gt;0),"udc","-")</f>
        <v>-</v>
      </c>
      <c r="O80" s="40" t="str">
        <f>IFERROR(IF(AND(booking!AD80&gt;0,booking!P80&lt;&gt;booking!Q80),VLOOKUP(booking!Q80,Database!$A$1:'Database'!$L$175,6,FALSE),"-"),"-")</f>
        <v>-</v>
      </c>
      <c r="P80" s="40" t="str">
        <f>IFERROR(IF(AND(booking!AD80&gt;0,booking!P80&lt;&gt;booking!Q80),VLOOKUP(booking!Q80,Database!$A$1:'Database'!$L$175,9,FALSE),"-"),"-")</f>
        <v>-</v>
      </c>
      <c r="Q80" s="44" t="str">
        <f>IF(AND(booking!T80&lt;&gt;booking!U80,booking!T80&gt;0),"udc","-")</f>
        <v>-</v>
      </c>
      <c r="R80" s="40" t="str">
        <f>IFERROR(IF(AND(booking!AD80&gt;0,booking!T80&lt;&gt;booking!U80),VLOOKUP(booking!U80,Database!$A$1:'Database'!$L$175,6,FALSE),"-"),"-")</f>
        <v>-</v>
      </c>
      <c r="S80" s="40" t="str">
        <f>IFERROR(IF(AND(booking!AD80&gt;0,booking!T80&lt;&gt;booking!U80),VLOOKUP(booking!U80,Database!$A$1:'Database'!$L$175,9,FALSE),"-"),"-")</f>
        <v>-</v>
      </c>
    </row>
    <row r="81" spans="1:19" ht="15" customHeight="1" thickBot="1" x14ac:dyDescent="0.4">
      <c r="A81" t="str">
        <f>booking!B81</f>
        <v>onsdag</v>
      </c>
      <c r="B81" s="20">
        <f>booking!C81</f>
        <v>45854</v>
      </c>
      <c r="D81" s="2" t="str">
        <f>IF(booking!AE81&gt;0,"Y","-")</f>
        <v>Y</v>
      </c>
      <c r="E81" s="44" t="str">
        <f>IF(AND(booking!D81&lt;&gt;booking!E81,booking!D81&gt;0),"udc","-")</f>
        <v>-</v>
      </c>
      <c r="F81" s="40" t="str">
        <f>IFERROR(IF(AND(booking!AD81&gt;0,booking!D81&lt;&gt;booking!E81),VLOOKUP(booking!E81,Database!$A$1:'Database'!$L$175,6,FALSE),"-"),"-")</f>
        <v>-</v>
      </c>
      <c r="G81" s="40" t="str">
        <f>IFERROR(IF(AND(booking!AD81&gt;0,booking!D81&lt;&gt;booking!E81),VLOOKUP(booking!E81,Database!$A$1:'Database'!$L$175,9,FALSE),"-"),"-")</f>
        <v>-</v>
      </c>
      <c r="H81" s="44" t="str">
        <f>IF(AND(booking!H81&lt;&gt;booking!I81,booking!H81&gt;0),"udc","-")</f>
        <v>udc</v>
      </c>
      <c r="I81" s="40" t="str">
        <f>IFERROR(IF(AND(booking!AD81&gt;0,booking!H81&lt;&gt;booking!I81),VLOOKUP(booking!I81,Database!$A$1:'Database'!$L$175,6,FALSE),"-"),"-")</f>
        <v>DK</v>
      </c>
      <c r="J81" s="40" t="str">
        <f>IFERROR(IF(AND(booking!AD81&gt;0,booking!H81&lt;&gt;booking!I81),VLOOKUP(booking!I81,Database!$A$1:'Database'!$L$175,9,FALSE),"-"),"-")</f>
        <v>DB</v>
      </c>
      <c r="K81" s="44" t="str">
        <f>IF(AND(booking!L81&lt;&gt;booking!M81,booking!L81&gt;0),"udc","-")</f>
        <v>-</v>
      </c>
      <c r="L81" s="40" t="str">
        <f>IFERROR(IF(AND(booking!AD81&gt;0,booking!L81&lt;&gt;booking!M81),VLOOKUP(booking!M81,Database!$A$1:'Database'!$L$175,6,FALSE),"-"),"-")</f>
        <v>-</v>
      </c>
      <c r="M81" s="40" t="str">
        <f>IFERROR(IF(AND(booking!AD81&gt;0,booking!L81&lt;&gt;booking!M81),VLOOKUP(booking!M81,Database!A80:'Database'!L254,9,FALSE),"-"),"-")</f>
        <v>-</v>
      </c>
      <c r="N81" s="44" t="str">
        <f>IF(AND(booking!P81&lt;&gt;booking!Q81,booking!P81&gt;0),"udc","-")</f>
        <v>-</v>
      </c>
      <c r="O81" s="40" t="str">
        <f>IFERROR(IF(AND(booking!AD81&gt;0,booking!P81&lt;&gt;booking!Q81),VLOOKUP(booking!Q81,Database!$A$1:'Database'!$L$175,6,FALSE),"-"),"-")</f>
        <v>-</v>
      </c>
      <c r="P81" s="40" t="str">
        <f>IFERROR(IF(AND(booking!AD81&gt;0,booking!P81&lt;&gt;booking!Q81),VLOOKUP(booking!Q81,Database!$A$1:'Database'!$L$175,9,FALSE),"-"),"-")</f>
        <v>-</v>
      </c>
      <c r="Q81" s="44" t="str">
        <f>IF(AND(booking!T81&lt;&gt;booking!U81,booking!T81&gt;0),"udc","-")</f>
        <v>-</v>
      </c>
      <c r="R81" s="40" t="str">
        <f>IFERROR(IF(AND(booking!AD81&gt;0,booking!T81&lt;&gt;booking!U81),VLOOKUP(booking!U81,Database!$A$1:'Database'!$L$175,6,FALSE),"-"),"-")</f>
        <v>-</v>
      </c>
      <c r="S81" s="40" t="str">
        <f>IFERROR(IF(AND(booking!AD81&gt;0,booking!T81&lt;&gt;booking!U81),VLOOKUP(booking!U81,Database!$A$1:'Database'!$L$175,9,FALSE),"-"),"-")</f>
        <v>-</v>
      </c>
    </row>
    <row r="82" spans="1:19" ht="15" customHeight="1" thickBot="1" x14ac:dyDescent="0.4">
      <c r="A82" t="str">
        <f>booking!B82</f>
        <v>torsdag</v>
      </c>
      <c r="B82" s="20">
        <f>booking!C82</f>
        <v>45855</v>
      </c>
      <c r="D82" s="2" t="str">
        <f>IF(booking!AE82&gt;0,"Y","-")</f>
        <v>Y</v>
      </c>
      <c r="E82" s="44" t="str">
        <f>IF(AND(booking!D82&lt;&gt;booking!E82,booking!D82&gt;0),"udc","-")</f>
        <v>-</v>
      </c>
      <c r="F82" s="40" t="str">
        <f>IFERROR(IF(AND(booking!AD82&gt;0,booking!D82&lt;&gt;booking!E82),VLOOKUP(booking!E82,Database!$A$1:'Database'!$L$175,6,FALSE),"-"),"-")</f>
        <v>-</v>
      </c>
      <c r="G82" s="40" t="str">
        <f>IFERROR(IF(AND(booking!AD82&gt;0,booking!D82&lt;&gt;booking!E82),VLOOKUP(booking!E82,Database!$A$1:'Database'!$L$175,9,FALSE),"-"),"-")</f>
        <v>-</v>
      </c>
      <c r="H82" s="44" t="str">
        <f>IF(AND(booking!H82&lt;&gt;booking!I82,booking!H82&gt;0),"udc","-")</f>
        <v>-</v>
      </c>
      <c r="I82" s="40" t="str">
        <f>IFERROR(IF(AND(booking!AD82&gt;0,booking!H82&lt;&gt;booking!I82),VLOOKUP(booking!I82,Database!$A$1:'Database'!$L$175,6,FALSE),"-"),"-")</f>
        <v>-</v>
      </c>
      <c r="J82" s="40" t="str">
        <f>IFERROR(IF(AND(booking!AD82&gt;0,booking!H82&lt;&gt;booking!I82),VLOOKUP(booking!I82,Database!$A$1:'Database'!$L$175,9,FALSE),"-"),"-")</f>
        <v>-</v>
      </c>
      <c r="K82" s="44" t="str">
        <f>IF(AND(booking!L82&lt;&gt;booking!M82,booking!L82&gt;0),"udc","-")</f>
        <v>-</v>
      </c>
      <c r="L82" s="40" t="str">
        <f>IFERROR(IF(AND(booking!AD82&gt;0,booking!L82&lt;&gt;booking!M82),VLOOKUP(booking!M82,Database!$A$1:'Database'!$L$175,6,FALSE),"-"),"-")</f>
        <v>-</v>
      </c>
      <c r="M82" s="40" t="str">
        <f>IFERROR(IF(AND(booking!AD82&gt;0,booking!L82&lt;&gt;booking!M82),VLOOKUP(booking!M82,Database!A81:'Database'!L255,9,FALSE),"-"),"-")</f>
        <v>-</v>
      </c>
      <c r="N82" s="44" t="str">
        <f>IF(AND(booking!P82&lt;&gt;booking!Q82,booking!P82&gt;0),"udc","-")</f>
        <v>udc</v>
      </c>
      <c r="O82" s="40" t="str">
        <f>IFERROR(IF(AND(booking!AD82&gt;0,booking!P82&lt;&gt;booking!Q82),VLOOKUP(booking!Q82,Database!$A$1:'Database'!$L$175,6,FALSE),"-"),"-")</f>
        <v>DK</v>
      </c>
      <c r="P82" s="40" t="str">
        <f>IFERROR(IF(AND(booking!AD82&gt;0,booking!P82&lt;&gt;booking!Q82),VLOOKUP(booking!Q82,Database!$A$1:'Database'!$L$175,9,FALSE),"-"),"-")</f>
        <v>DB</v>
      </c>
      <c r="Q82" s="44" t="str">
        <f>IF(AND(booking!T82&lt;&gt;booking!U82,booking!T82&gt;0),"udc","-")</f>
        <v>-</v>
      </c>
      <c r="R82" s="40" t="str">
        <f>IFERROR(IF(AND(booking!AD82&gt;0,booking!T82&lt;&gt;booking!U82),VLOOKUP(booking!U82,Database!$A$1:'Database'!$L$175,6,FALSE),"-"),"-")</f>
        <v>-</v>
      </c>
      <c r="S82" s="40" t="str">
        <f>IFERROR(IF(AND(booking!AD82&gt;0,booking!T82&lt;&gt;booking!U82),VLOOKUP(booking!U82,Database!$A$1:'Database'!$L$175,9,FALSE),"-"),"-")</f>
        <v>-</v>
      </c>
    </row>
    <row r="83" spans="1:19" ht="15" customHeight="1" thickBot="1" x14ac:dyDescent="0.4">
      <c r="A83" t="str">
        <f>booking!B83</f>
        <v>fredag</v>
      </c>
      <c r="B83" s="20">
        <f>booking!C83</f>
        <v>45856</v>
      </c>
      <c r="D83" s="2" t="str">
        <f>IF(booking!AE83&gt;0,"Y","-")</f>
        <v>Y</v>
      </c>
      <c r="E83" s="44" t="str">
        <f>IF(AND(booking!D83&lt;&gt;booking!E83,booking!D83&gt;0),"udc","-")</f>
        <v>-</v>
      </c>
      <c r="F83" s="40" t="str">
        <f>IFERROR(IF(AND(booking!AD83&gt;0,booking!D83&lt;&gt;booking!E83),VLOOKUP(booking!E83,Database!$A$1:'Database'!$L$175,6,FALSE),"-"),"-")</f>
        <v>-</v>
      </c>
      <c r="G83" s="40" t="str">
        <f>IFERROR(IF(AND(booking!AD83&gt;0,booking!D83&lt;&gt;booking!E83),VLOOKUP(booking!E83,Database!$A$1:'Database'!$L$175,9,FALSE),"-"),"-")</f>
        <v>-</v>
      </c>
      <c r="H83" s="44" t="str">
        <f>IF(AND(booking!H83&lt;&gt;booking!I83,booking!H83&gt;0),"udc","-")</f>
        <v>-</v>
      </c>
      <c r="I83" s="40" t="str">
        <f>IFERROR(IF(AND(booking!AD83&gt;0,booking!H83&lt;&gt;booking!I83),VLOOKUP(booking!I83,Database!$A$1:'Database'!$L$175,6,FALSE),"-"),"-")</f>
        <v>-</v>
      </c>
      <c r="J83" s="40" t="str">
        <f>IFERROR(IF(AND(booking!AD83&gt;0,booking!H83&lt;&gt;booking!I83),VLOOKUP(booking!I83,Database!$A$1:'Database'!$L$175,9,FALSE),"-"),"-")</f>
        <v>-</v>
      </c>
      <c r="K83" s="44" t="str">
        <f>IF(AND(booking!L83&lt;&gt;booking!M83,booking!L83&gt;0),"udc","-")</f>
        <v>udc</v>
      </c>
      <c r="L83" s="40" t="str">
        <f>IFERROR(IF(AND(booking!AD83&gt;0,booking!L83&lt;&gt;booking!M83),VLOOKUP(booking!M83,Database!$A$1:'Database'!$L$175,6,FALSE),"-"),"-")</f>
        <v>-</v>
      </c>
      <c r="M83" s="40" t="str">
        <f>IFERROR(IF(AND(booking!AD83&gt;0,booking!L83&lt;&gt;booking!M83),VLOOKUP(booking!M83,Database!A82:'Database'!L256,9,FALSE),"-"),"-")</f>
        <v>-</v>
      </c>
      <c r="N83" s="44" t="str">
        <f>IF(AND(booking!P83&lt;&gt;booking!Q83,booking!P83&gt;0),"udc","-")</f>
        <v>-</v>
      </c>
      <c r="O83" s="40" t="str">
        <f>IFERROR(IF(AND(booking!AD83&gt;0,booking!P83&lt;&gt;booking!Q83),VLOOKUP(booking!Q83,Database!$A$1:'Database'!$L$175,6,FALSE),"-"),"-")</f>
        <v>-</v>
      </c>
      <c r="P83" s="40" t="str">
        <f>IFERROR(IF(AND(booking!AD83&gt;0,booking!P83&lt;&gt;booking!Q83),VLOOKUP(booking!Q83,Database!$A$1:'Database'!$L$175,9,FALSE),"-"),"-")</f>
        <v>-</v>
      </c>
      <c r="Q83" s="44" t="str">
        <f>IF(AND(booking!T83&lt;&gt;booking!U83,booking!T83&gt;0),"udc","-")</f>
        <v>-</v>
      </c>
      <c r="R83" s="40" t="str">
        <f>IFERROR(IF(AND(booking!AD83&gt;0,booking!T83&lt;&gt;booking!U83),VLOOKUP(booking!U83,Database!$A$1:'Database'!$L$175,6,FALSE),"-"),"-")</f>
        <v>-</v>
      </c>
      <c r="S83" s="40" t="str">
        <f>IFERROR(IF(AND(booking!AD83&gt;0,booking!T83&lt;&gt;booking!U83),VLOOKUP(booking!U83,Database!$A$1:'Database'!$L$175,9,FALSE),"-"),"-")</f>
        <v>-</v>
      </c>
    </row>
    <row r="84" spans="1:19" ht="15" customHeight="1" thickBot="1" x14ac:dyDescent="0.4">
      <c r="A84" t="str">
        <f>booking!B84</f>
        <v>lørdag</v>
      </c>
      <c r="B84" s="20">
        <f>booking!C84</f>
        <v>45857</v>
      </c>
      <c r="D84" s="2" t="str">
        <f>IF(booking!AE84&gt;0,"Y","-")</f>
        <v>-</v>
      </c>
      <c r="E84" s="44" t="str">
        <f>IF(AND(booking!D84&lt;&gt;booking!E84,booking!D84&gt;0),"udc","-")</f>
        <v>-</v>
      </c>
      <c r="F84" s="40" t="str">
        <f>IFERROR(IF(AND(booking!AD84&gt;0,booking!D84&lt;&gt;booking!E84),VLOOKUP(booking!E84,Database!$A$1:'Database'!$L$175,6,FALSE),"-"),"-")</f>
        <v>-</v>
      </c>
      <c r="G84" s="40" t="str">
        <f>IFERROR(IF(AND(booking!AD84&gt;0,booking!D84&lt;&gt;booking!E84),VLOOKUP(booking!E84,Database!$A$1:'Database'!$L$175,9,FALSE),"-"),"-")</f>
        <v>-</v>
      </c>
      <c r="H84" s="44" t="str">
        <f>IF(AND(booking!H84&lt;&gt;booking!I84,booking!H84&gt;0),"udc","-")</f>
        <v>-</v>
      </c>
      <c r="I84" s="40" t="str">
        <f>IFERROR(IF(AND(booking!AD84&gt;0,booking!H84&lt;&gt;booking!I84),VLOOKUP(booking!I84,Database!$A$1:'Database'!$L$175,6,FALSE),"-"),"-")</f>
        <v>-</v>
      </c>
      <c r="J84" s="40" t="str">
        <f>IFERROR(IF(AND(booking!AD84&gt;0,booking!H84&lt;&gt;booking!I84),VLOOKUP(booking!I84,Database!$A$1:'Database'!$L$175,9,FALSE),"-"),"-")</f>
        <v>-</v>
      </c>
      <c r="K84" s="44" t="str">
        <f>IF(AND(booking!L84&lt;&gt;booking!M84,booking!L84&gt;0),"udc","-")</f>
        <v>-</v>
      </c>
      <c r="L84" s="40" t="str">
        <f>IFERROR(IF(AND(booking!AD84&gt;0,booking!L84&lt;&gt;booking!M84),VLOOKUP(booking!M84,Database!$A$1:'Database'!$L$175,6,FALSE),"-"),"-")</f>
        <v>DK</v>
      </c>
      <c r="M84" s="40" t="str">
        <f>IFERROR(IF(AND(booking!AD84&gt;0,booking!L84&lt;&gt;booking!M84),VLOOKUP(booking!M84,Database!A83:'Database'!L257,9,FALSE),"-"),"-")</f>
        <v>-</v>
      </c>
      <c r="N84" s="44" t="str">
        <f>IF(AND(booking!P84&lt;&gt;booking!Q84,booking!P84&gt;0),"udc","-")</f>
        <v>-</v>
      </c>
      <c r="O84" s="40" t="str">
        <f>IFERROR(IF(AND(booking!AD84&gt;0,booking!P84&lt;&gt;booking!Q84),VLOOKUP(booking!Q84,Database!$A$1:'Database'!$L$175,6,FALSE),"-"),"-")</f>
        <v>-</v>
      </c>
      <c r="P84" s="40" t="str">
        <f>IFERROR(IF(AND(booking!AD84&gt;0,booking!P84&lt;&gt;booking!Q84),VLOOKUP(booking!Q84,Database!$A$1:'Database'!$L$175,9,FALSE),"-"),"-")</f>
        <v>-</v>
      </c>
      <c r="Q84" s="44" t="str">
        <f>IF(AND(booking!T84&lt;&gt;booking!U84,booking!T84&gt;0),"udc","-")</f>
        <v>-</v>
      </c>
      <c r="R84" s="40" t="str">
        <f>IFERROR(IF(AND(booking!AD84&gt;0,booking!T84&lt;&gt;booking!U84),VLOOKUP(booking!U84,Database!$A$1:'Database'!$L$175,6,FALSE),"-"),"-")</f>
        <v>-</v>
      </c>
      <c r="S84" s="40" t="str">
        <f>IFERROR(IF(AND(booking!AD84&gt;0,booking!T84&lt;&gt;booking!U84),VLOOKUP(booking!U84,Database!$A$1:'Database'!$L$175,9,FALSE),"-"),"-")</f>
        <v>-</v>
      </c>
    </row>
    <row r="85" spans="1:19" ht="15" customHeight="1" thickBot="1" x14ac:dyDescent="0.4">
      <c r="A85" t="str">
        <f>booking!B85</f>
        <v>søndag</v>
      </c>
      <c r="B85" s="20">
        <f>booking!C85</f>
        <v>45858</v>
      </c>
      <c r="D85" s="2" t="str">
        <f>IF(booking!AE85&gt;0,"Y","-")</f>
        <v>-</v>
      </c>
      <c r="E85" s="44" t="str">
        <f>IF(AND(booking!D85&lt;&gt;booking!E85,booking!D85&gt;0),"udc","-")</f>
        <v>-</v>
      </c>
      <c r="F85" s="40" t="str">
        <f>IFERROR(IF(AND(booking!AD85&gt;0,booking!D85&lt;&gt;booking!E85),VLOOKUP(booking!E85,Database!$A$1:'Database'!$L$175,6,FALSE),"-"),"-")</f>
        <v>-</v>
      </c>
      <c r="G85" s="40" t="str">
        <f>IFERROR(IF(AND(booking!AD85&gt;0,booking!D85&lt;&gt;booking!E85),VLOOKUP(booking!E85,Database!$A$1:'Database'!$L$175,9,FALSE),"-"),"-")</f>
        <v>-</v>
      </c>
      <c r="H85" s="44" t="str">
        <f>IF(AND(booking!H85&lt;&gt;booking!I85,booking!H85&gt;0),"udc","-")</f>
        <v>-</v>
      </c>
      <c r="I85" s="40" t="str">
        <f>IFERROR(IF(AND(booking!AD85&gt;0,booking!H85&lt;&gt;booking!I85),VLOOKUP(booking!I85,Database!$A$1:'Database'!$L$175,6,FALSE),"-"),"-")</f>
        <v>-</v>
      </c>
      <c r="J85" s="40" t="str">
        <f>IFERROR(IF(AND(booking!AD85&gt;0,booking!H85&lt;&gt;booking!I85),VLOOKUP(booking!I85,Database!$A$1:'Database'!$L$175,9,FALSE),"-"),"-")</f>
        <v>-</v>
      </c>
      <c r="K85" s="44" t="str">
        <f>IF(AND(booking!L85&lt;&gt;booking!M85,booking!L85&gt;0),"udc","-")</f>
        <v>-</v>
      </c>
      <c r="L85" s="40" t="str">
        <f>IFERROR(IF(AND(booking!AD85&gt;0,booking!L85&lt;&gt;booking!M85),VLOOKUP(booking!M85,Database!$A$1:'Database'!$L$175,6,FALSE),"-"),"-")</f>
        <v>-</v>
      </c>
      <c r="M85" s="40" t="str">
        <f>IFERROR(IF(AND(booking!AD85&gt;0,booking!L85&lt;&gt;booking!M85),VLOOKUP(booking!M85,Database!A84:'Database'!L258,9,FALSE),"-"),"-")</f>
        <v>-</v>
      </c>
      <c r="N85" s="44" t="str">
        <f>IF(AND(booking!P85&lt;&gt;booking!Q85,booking!P85&gt;0),"udc","-")</f>
        <v>-</v>
      </c>
      <c r="O85" s="40" t="str">
        <f>IFERROR(IF(AND(booking!AD85&gt;0,booking!P85&lt;&gt;booking!Q85),VLOOKUP(booking!Q85,Database!$A$1:'Database'!$L$175,6,FALSE),"-"),"-")</f>
        <v>-</v>
      </c>
      <c r="P85" s="40" t="str">
        <f>IFERROR(IF(AND(booking!AD85&gt;0,booking!P85&lt;&gt;booking!Q85),VLOOKUP(booking!Q85,Database!$A$1:'Database'!$L$175,9,FALSE),"-"),"-")</f>
        <v>-</v>
      </c>
      <c r="Q85" s="44" t="str">
        <f>IF(AND(booking!T85&lt;&gt;booking!U85,booking!T85&gt;0),"udc","-")</f>
        <v>-</v>
      </c>
      <c r="R85" s="40" t="str">
        <f>IFERROR(IF(AND(booking!AD85&gt;0,booking!T85&lt;&gt;booking!U85),VLOOKUP(booking!U85,Database!$A$1:'Database'!$L$175,6,FALSE),"-"),"-")</f>
        <v>-</v>
      </c>
      <c r="S85" s="40" t="str">
        <f>IFERROR(IF(AND(booking!AD85&gt;0,booking!T85&lt;&gt;booking!U85),VLOOKUP(booking!U85,Database!$A$1:'Database'!$L$175,9,FALSE),"-"),"-")</f>
        <v>-</v>
      </c>
    </row>
    <row r="86" spans="1:19" ht="15" customHeight="1" thickBot="1" x14ac:dyDescent="0.4">
      <c r="A86" t="str">
        <f>booking!B86</f>
        <v>mandag</v>
      </c>
      <c r="B86" s="20">
        <f>booking!C86</f>
        <v>45859</v>
      </c>
      <c r="D86" s="2" t="str">
        <f>IF(booking!AE86&gt;0,"Y","-")</f>
        <v>-</v>
      </c>
      <c r="E86" s="44" t="str">
        <f>IF(AND(booking!D86&lt;&gt;booking!E86,booking!D86&gt;0),"udc","-")</f>
        <v>-</v>
      </c>
      <c r="F86" s="40" t="str">
        <f>IFERROR(IF(AND(booking!AD86&gt;0,booking!D86&lt;&gt;booking!E86),VLOOKUP(booking!E86,Database!$A$1:'Database'!$L$175,6,FALSE),"-"),"-")</f>
        <v>-</v>
      </c>
      <c r="G86" s="40" t="str">
        <f>IFERROR(IF(AND(booking!AD86&gt;0,booking!D86&lt;&gt;booking!E86),VLOOKUP(booking!E86,Database!$A$1:'Database'!$L$175,9,FALSE),"-"),"-")</f>
        <v>-</v>
      </c>
      <c r="H86" s="44" t="str">
        <f>IF(AND(booking!H86&lt;&gt;booking!I86,booking!H86&gt;0),"udc","-")</f>
        <v>-</v>
      </c>
      <c r="I86" s="40" t="str">
        <f>IFERROR(IF(AND(booking!AD86&gt;0,booking!H86&lt;&gt;booking!I86),VLOOKUP(booking!I86,Database!$A$1:'Database'!$L$175,6,FALSE),"-"),"-")</f>
        <v>-</v>
      </c>
      <c r="J86" s="40" t="str">
        <f>IFERROR(IF(AND(booking!AD86&gt;0,booking!H86&lt;&gt;booking!I86),VLOOKUP(booking!I86,Database!$A$1:'Database'!$L$175,9,FALSE),"-"),"-")</f>
        <v>-</v>
      </c>
      <c r="K86" s="44" t="str">
        <f>IF(AND(booking!L86&lt;&gt;booking!M86,booking!L86&gt;0),"udc","-")</f>
        <v>-</v>
      </c>
      <c r="L86" s="40" t="str">
        <f>IFERROR(IF(AND(booking!AD86&gt;0,booking!L86&lt;&gt;booking!M86),VLOOKUP(booking!M86,Database!$A$1:'Database'!$L$175,6,FALSE),"-"),"-")</f>
        <v>-</v>
      </c>
      <c r="M86" s="40" t="str">
        <f>IFERROR(IF(AND(booking!AD86&gt;0,booking!L86&lt;&gt;booking!M86),VLOOKUP(booking!M86,Database!A85:'Database'!L259,9,FALSE),"-"),"-")</f>
        <v>-</v>
      </c>
      <c r="N86" s="44" t="str">
        <f>IF(AND(booking!P86&lt;&gt;booking!Q86,booking!P86&gt;0),"udc","-")</f>
        <v>-</v>
      </c>
      <c r="O86" s="40" t="str">
        <f>IFERROR(IF(AND(booking!AD86&gt;0,booking!P86&lt;&gt;booking!Q86),VLOOKUP(booking!Q86,Database!$A$1:'Database'!$L$175,6,FALSE),"-"),"-")</f>
        <v>-</v>
      </c>
      <c r="P86" s="40" t="str">
        <f>IFERROR(IF(AND(booking!AD86&gt;0,booking!P86&lt;&gt;booking!Q86),VLOOKUP(booking!Q86,Database!$A$1:'Database'!$L$175,9,FALSE),"-"),"-")</f>
        <v>-</v>
      </c>
      <c r="Q86" s="44" t="str">
        <f>IF(AND(booking!T86&lt;&gt;booking!U86,booking!T86&gt;0),"udc","-")</f>
        <v>-</v>
      </c>
      <c r="R86" s="40" t="str">
        <f>IFERROR(IF(AND(booking!AD86&gt;0,booking!T86&lt;&gt;booking!U86),VLOOKUP(booking!U86,Database!$A$1:'Database'!$L$175,6,FALSE),"-"),"-")</f>
        <v>-</v>
      </c>
      <c r="S86" s="40" t="str">
        <f>IFERROR(IF(AND(booking!AD86&gt;0,booking!T86&lt;&gt;booking!U86),VLOOKUP(booking!U86,Database!$A$1:'Database'!$L$175,9,FALSE),"-"),"-")</f>
        <v>-</v>
      </c>
    </row>
    <row r="87" spans="1:19" ht="15" customHeight="1" thickBot="1" x14ac:dyDescent="0.4">
      <c r="A87" t="str">
        <f>booking!B87</f>
        <v>tirsdag</v>
      </c>
      <c r="B87" s="20">
        <f>booking!C87</f>
        <v>45860</v>
      </c>
      <c r="D87" s="2" t="str">
        <f>IF(booking!AE87&gt;0,"Y","-")</f>
        <v>-</v>
      </c>
      <c r="E87" s="44" t="str">
        <f>IF(AND(booking!D87&lt;&gt;booking!E87,booking!D87&gt;0),"udc","-")</f>
        <v>-</v>
      </c>
      <c r="F87" s="40" t="str">
        <f>IFERROR(IF(AND(booking!AD87&gt;0,booking!D87&lt;&gt;booking!E87),VLOOKUP(booking!E87,Database!$A$1:'Database'!$L$175,6,FALSE),"-"),"-")</f>
        <v>-</v>
      </c>
      <c r="G87" s="40" t="str">
        <f>IFERROR(IF(AND(booking!AD87&gt;0,booking!D87&lt;&gt;booking!E87),VLOOKUP(booking!E87,Database!$A$1:'Database'!$L$175,9,FALSE),"-"),"-")</f>
        <v>-</v>
      </c>
      <c r="H87" s="44" t="str">
        <f>IF(AND(booking!H87&lt;&gt;booking!I87,booking!H87&gt;0),"udc","-")</f>
        <v>-</v>
      </c>
      <c r="I87" s="40" t="str">
        <f>IFERROR(IF(AND(booking!AD87&gt;0,booking!H87&lt;&gt;booking!I87),VLOOKUP(booking!I87,Database!$A$1:'Database'!$L$175,6,FALSE),"-"),"-")</f>
        <v>-</v>
      </c>
      <c r="J87" s="40" t="str">
        <f>IFERROR(IF(AND(booking!AD87&gt;0,booking!H87&lt;&gt;booking!I87),VLOOKUP(booking!I87,Database!$A$1:'Database'!$L$175,9,FALSE),"-"),"-")</f>
        <v>-</v>
      </c>
      <c r="K87" s="44" t="str">
        <f>IF(AND(booking!L87&lt;&gt;booking!M87,booking!L87&gt;0),"udc","-")</f>
        <v>-</v>
      </c>
      <c r="L87" s="40" t="str">
        <f>IFERROR(IF(AND(booking!AD87&gt;0,booking!L87&lt;&gt;booking!M87),VLOOKUP(booking!M87,Database!$A$1:'Database'!$L$175,6,FALSE),"-"),"-")</f>
        <v>-</v>
      </c>
      <c r="M87" s="40" t="str">
        <f>IFERROR(IF(AND(booking!AD87&gt;0,booking!L87&lt;&gt;booking!M87),VLOOKUP(booking!M87,Database!A86:'Database'!L260,9,FALSE),"-"),"-")</f>
        <v>-</v>
      </c>
      <c r="N87" s="44" t="str">
        <f>IF(AND(booking!P87&lt;&gt;booking!Q87,booking!P87&gt;0),"udc","-")</f>
        <v>-</v>
      </c>
      <c r="O87" s="40" t="str">
        <f>IFERROR(IF(AND(booking!AD87&gt;0,booking!P87&lt;&gt;booking!Q87),VLOOKUP(booking!Q87,Database!$A$1:'Database'!$L$175,6,FALSE),"-"),"-")</f>
        <v>-</v>
      </c>
      <c r="P87" s="40" t="str">
        <f>IFERROR(IF(AND(booking!AD87&gt;0,booking!P87&lt;&gt;booking!Q87),VLOOKUP(booking!Q87,Database!$A$1:'Database'!$L$175,9,FALSE),"-"),"-")</f>
        <v>-</v>
      </c>
      <c r="Q87" s="44" t="str">
        <f>IF(AND(booking!T87&lt;&gt;booking!U87,booking!T87&gt;0),"udc","-")</f>
        <v>-</v>
      </c>
      <c r="R87" s="40" t="str">
        <f>IFERROR(IF(AND(booking!AD87&gt;0,booking!T87&lt;&gt;booking!U87),VLOOKUP(booking!U87,Database!$A$1:'Database'!$L$175,6,FALSE),"-"),"-")</f>
        <v>-</v>
      </c>
      <c r="S87" s="40" t="str">
        <f>IFERROR(IF(AND(booking!AD87&gt;0,booking!T87&lt;&gt;booking!U87),VLOOKUP(booking!U87,Database!$A$1:'Database'!$L$175,9,FALSE),"-"),"-")</f>
        <v>-</v>
      </c>
    </row>
    <row r="88" spans="1:19" ht="15" customHeight="1" thickBot="1" x14ac:dyDescent="0.4">
      <c r="A88" t="str">
        <f>booking!B88</f>
        <v>onsdag</v>
      </c>
      <c r="B88" s="20">
        <f>booking!C88</f>
        <v>45861</v>
      </c>
      <c r="D88" s="2" t="str">
        <f>IF(booking!AE88&gt;0,"Y","-")</f>
        <v>Y</v>
      </c>
      <c r="E88" s="44" t="str">
        <f>IF(AND(booking!D88&lt;&gt;booking!E88,booking!D88&gt;0),"udc","-")</f>
        <v>-</v>
      </c>
      <c r="F88" s="40" t="str">
        <f>IFERROR(IF(AND(booking!AD88&gt;0,booking!D88&lt;&gt;booking!E88),VLOOKUP(booking!E88,Database!$A$1:'Database'!$L$175,6,FALSE),"-"),"-")</f>
        <v>-</v>
      </c>
      <c r="G88" s="40" t="str">
        <f>IFERROR(IF(AND(booking!AD88&gt;0,booking!D88&lt;&gt;booking!E88),VLOOKUP(booking!E88,Database!$A$1:'Database'!$L$175,9,FALSE),"-"),"-")</f>
        <v>-</v>
      </c>
      <c r="H88" s="44" t="str">
        <f>IF(AND(booking!H88&lt;&gt;booking!I88,booking!H88&gt;0),"udc","-")</f>
        <v>udc</v>
      </c>
      <c r="I88" s="40" t="str">
        <f>IFERROR(IF(AND(booking!AD88&gt;0,booking!H88&lt;&gt;booking!I88),VLOOKUP(booking!I88,Database!$A$1:'Database'!$L$175,6,FALSE),"-"),"-")</f>
        <v>-</v>
      </c>
      <c r="J88" s="40" t="str">
        <f>IFERROR(IF(AND(booking!AD88&gt;0,booking!H88&lt;&gt;booking!I88),VLOOKUP(booking!I88,Database!$A$1:'Database'!$L$175,9,FALSE),"-"),"-")</f>
        <v>-</v>
      </c>
      <c r="K88" s="44" t="str">
        <f>IF(AND(booking!L88&lt;&gt;booking!M88,booking!L88&gt;0),"udc","-")</f>
        <v>-</v>
      </c>
      <c r="L88" s="40" t="str">
        <f>IFERROR(IF(AND(booking!AD88&gt;0,booking!L88&lt;&gt;booking!M88),VLOOKUP(booking!M88,Database!$A$1:'Database'!$L$175,6,FALSE),"-"),"-")</f>
        <v>-</v>
      </c>
      <c r="M88" s="40" t="str">
        <f>IFERROR(IF(AND(booking!AD88&gt;0,booking!L88&lt;&gt;booking!M88),VLOOKUP(booking!M88,Database!A87:'Database'!L261,9,FALSE),"-"),"-")</f>
        <v>-</v>
      </c>
      <c r="N88" s="44" t="str">
        <f>IF(AND(booking!P88&lt;&gt;booking!Q88,booking!P88&gt;0),"udc","-")</f>
        <v>udc</v>
      </c>
      <c r="O88" s="40" t="str">
        <f>IFERROR(IF(AND(booking!AD88&gt;0,booking!P88&lt;&gt;booking!Q88),VLOOKUP(booking!Q88,Database!$A$1:'Database'!$L$175,6,FALSE),"-"),"-")</f>
        <v>D</v>
      </c>
      <c r="P88" s="40">
        <f>IFERROR(IF(AND(booking!AD88&gt;0,booking!P88&lt;&gt;booking!Q88),VLOOKUP(booking!Q88,Database!$A$1:'Database'!$L$175,9,FALSE),"-"),"-")</f>
        <v>0</v>
      </c>
      <c r="Q88" s="44" t="str">
        <f>IF(AND(booking!T88&lt;&gt;booking!U88,booking!T88&gt;0),"udc","-")</f>
        <v>-</v>
      </c>
      <c r="R88" s="40" t="str">
        <f>IFERROR(IF(AND(booking!AD88&gt;0,booking!T88&lt;&gt;booking!U88),VLOOKUP(booking!U88,Database!$A$1:'Database'!$L$175,6,FALSE),"-"),"-")</f>
        <v>-</v>
      </c>
      <c r="S88" s="40" t="str">
        <f>IFERROR(IF(AND(booking!AD88&gt;0,booking!T88&lt;&gt;booking!U88),VLOOKUP(booking!U88,Database!$A$1:'Database'!$L$175,9,FALSE),"-"),"-")</f>
        <v>-</v>
      </c>
    </row>
    <row r="89" spans="1:19" ht="15" customHeight="1" thickBot="1" x14ac:dyDescent="0.4">
      <c r="A89" t="str">
        <f>booking!B89</f>
        <v>torsdag</v>
      </c>
      <c r="B89" s="20">
        <f>booking!C89</f>
        <v>45862</v>
      </c>
      <c r="D89" s="2" t="str">
        <f>IF(booking!AE89&gt;0,"Y","-")</f>
        <v>-</v>
      </c>
      <c r="E89" s="44" t="str">
        <f>IF(AND(booking!D89&lt;&gt;booking!E89,booking!D89&gt;0),"udc","-")</f>
        <v>-</v>
      </c>
      <c r="F89" s="40" t="str">
        <f>IFERROR(IF(AND(booking!AD89&gt;0,booking!D89&lt;&gt;booking!E89),VLOOKUP(booking!E89,Database!$A$1:'Database'!$L$175,6,FALSE),"-"),"-")</f>
        <v>-</v>
      </c>
      <c r="G89" s="40" t="str">
        <f>IFERROR(IF(AND(booking!AD89&gt;0,booking!D89&lt;&gt;booking!E89),VLOOKUP(booking!E89,Database!$A$1:'Database'!$L$175,9,FALSE),"-"),"-")</f>
        <v>-</v>
      </c>
      <c r="H89" s="44" t="str">
        <f>IF(AND(booking!H89&lt;&gt;booking!I89,booking!H89&gt;0),"udc","-")</f>
        <v>-</v>
      </c>
      <c r="I89" s="40" t="str">
        <f>IFERROR(IF(AND(booking!AD89&gt;0,booking!H89&lt;&gt;booking!I89),VLOOKUP(booking!I89,Database!$A$1:'Database'!$L$175,6,FALSE),"-"),"-")</f>
        <v>DK</v>
      </c>
      <c r="J89" s="40" t="str">
        <f>IFERROR(IF(AND(booking!AD89&gt;0,booking!H89&lt;&gt;booking!I89),VLOOKUP(booking!I89,Database!$A$1:'Database'!$L$175,9,FALSE),"-"),"-")</f>
        <v>db</v>
      </c>
      <c r="K89" s="44" t="str">
        <f>IF(AND(booking!L89&lt;&gt;booking!M89,booking!L89&gt;0),"udc","-")</f>
        <v>-</v>
      </c>
      <c r="L89" s="40" t="str">
        <f>IFERROR(IF(AND(booking!AD89&gt;0,booking!L89&lt;&gt;booking!M89),VLOOKUP(booking!M89,Database!$A$1:'Database'!$L$175,6,FALSE),"-"),"-")</f>
        <v>-</v>
      </c>
      <c r="M89" s="40" t="str">
        <f>IFERROR(IF(AND(booking!AD89&gt;0,booking!L89&lt;&gt;booking!M89),VLOOKUP(booking!M89,Database!A88:'Database'!L262,9,FALSE),"-"),"-")</f>
        <v>-</v>
      </c>
      <c r="N89" s="44" t="str">
        <f>IF(AND(booking!P89&lt;&gt;booking!Q89,booking!P89&gt;0),"udc","-")</f>
        <v>-</v>
      </c>
      <c r="O89" s="40" t="str">
        <f>IFERROR(IF(AND(booking!AD89&gt;0,booking!P89&lt;&gt;booking!Q89),VLOOKUP(booking!Q89,Database!$A$1:'Database'!$L$175,6,FALSE),"-"),"-")</f>
        <v>-</v>
      </c>
      <c r="P89" s="40" t="str">
        <f>IFERROR(IF(AND(booking!AD89&gt;0,booking!P89&lt;&gt;booking!Q89),VLOOKUP(booking!Q89,Database!$A$1:'Database'!$L$175,9,FALSE),"-"),"-")</f>
        <v>-</v>
      </c>
      <c r="Q89" s="44" t="str">
        <f>IF(AND(booking!T89&lt;&gt;booking!U89,booking!T89&gt;0),"udc","-")</f>
        <v>-</v>
      </c>
      <c r="R89" s="40" t="str">
        <f>IFERROR(IF(AND(booking!AD89&gt;0,booking!T89&lt;&gt;booking!U89),VLOOKUP(booking!U89,Database!$A$1:'Database'!$L$175,6,FALSE),"-"),"-")</f>
        <v>-</v>
      </c>
      <c r="S89" s="40" t="str">
        <f>IFERROR(IF(AND(booking!AD89&gt;0,booking!T89&lt;&gt;booking!U89),VLOOKUP(booking!U89,Database!$A$1:'Database'!$L$175,9,FALSE),"-"),"-")</f>
        <v>-</v>
      </c>
    </row>
    <row r="90" spans="1:19" ht="15" customHeight="1" thickBot="1" x14ac:dyDescent="0.4">
      <c r="A90" t="str">
        <f>booking!B90</f>
        <v>fredag</v>
      </c>
      <c r="B90" s="20">
        <f>booking!C90</f>
        <v>45863</v>
      </c>
      <c r="D90" s="2" t="str">
        <f>IF(booking!AE90&gt;0,"Y","-")</f>
        <v>-</v>
      </c>
      <c r="E90" s="44" t="str">
        <f>IF(AND(booking!D90&lt;&gt;booking!E90,booking!D90&gt;0),"udc","-")</f>
        <v>-</v>
      </c>
      <c r="F90" s="40" t="str">
        <f>IFERROR(IF(AND(booking!AD90&gt;0,booking!D90&lt;&gt;booking!E90),VLOOKUP(booking!E90,Database!$A$1:'Database'!$L$175,6,FALSE),"-"),"-")</f>
        <v>-</v>
      </c>
      <c r="G90" s="40" t="str">
        <f>IFERROR(IF(AND(booking!AD90&gt;0,booking!D90&lt;&gt;booking!E90),VLOOKUP(booking!E90,Database!$A$1:'Database'!$L$175,9,FALSE),"-"),"-")</f>
        <v>-</v>
      </c>
      <c r="H90" s="44" t="str">
        <f>IF(AND(booking!H90&lt;&gt;booking!I90,booking!H90&gt;0),"udc","-")</f>
        <v>-</v>
      </c>
      <c r="I90" s="40" t="str">
        <f>IFERROR(IF(AND(booking!AD90&gt;0,booking!H90&lt;&gt;booking!I90),VLOOKUP(booking!I90,Database!$A$1:'Database'!$L$175,6,FALSE),"-"),"-")</f>
        <v>-</v>
      </c>
      <c r="J90" s="40" t="str">
        <f>IFERROR(IF(AND(booking!AD90&gt;0,booking!H90&lt;&gt;booking!I90),VLOOKUP(booking!I90,Database!$A$1:'Database'!$L$175,9,FALSE),"-"),"-")</f>
        <v>-</v>
      </c>
      <c r="K90" s="44" t="str">
        <f>IF(AND(booking!L90&lt;&gt;booking!M90,booking!L90&gt;0),"udc","-")</f>
        <v>-</v>
      </c>
      <c r="L90" s="40" t="str">
        <f>IFERROR(IF(AND(booking!AD90&gt;0,booking!L90&lt;&gt;booking!M90),VLOOKUP(booking!M90,Database!$A$1:'Database'!$L$175,6,FALSE),"-"),"-")</f>
        <v>-</v>
      </c>
      <c r="M90" s="40" t="str">
        <f>IFERROR(IF(AND(booking!AD90&gt;0,booking!L90&lt;&gt;booking!M90),VLOOKUP(booking!M90,Database!A89:'Database'!L263,9,FALSE),"-"),"-")</f>
        <v>-</v>
      </c>
      <c r="N90" s="44" t="str">
        <f>IF(AND(booking!P90&lt;&gt;booking!Q90,booking!P90&gt;0),"udc","-")</f>
        <v>-</v>
      </c>
      <c r="O90" s="40" t="str">
        <f>IFERROR(IF(AND(booking!AD90&gt;0,booking!P90&lt;&gt;booking!Q90),VLOOKUP(booking!Q90,Database!$A$1:'Database'!$L$175,6,FALSE),"-"),"-")</f>
        <v>-</v>
      </c>
      <c r="P90" s="40" t="str">
        <f>IFERROR(IF(AND(booking!AD90&gt;0,booking!P90&lt;&gt;booking!Q90),VLOOKUP(booking!Q90,Database!$A$1:'Database'!$L$175,9,FALSE),"-"),"-")</f>
        <v>-</v>
      </c>
      <c r="Q90" s="44" t="str">
        <f>IF(AND(booking!T90&lt;&gt;booking!U90,booking!T90&gt;0),"udc","-")</f>
        <v>-</v>
      </c>
      <c r="R90" s="40" t="str">
        <f>IFERROR(IF(AND(booking!AD90&gt;0,booking!T90&lt;&gt;booking!U90),VLOOKUP(booking!U90,Database!$A$1:'Database'!$L$175,6,FALSE),"-"),"-")</f>
        <v>-</v>
      </c>
      <c r="S90" s="40" t="str">
        <f>IFERROR(IF(AND(booking!AD90&gt;0,booking!T90&lt;&gt;booking!U90),VLOOKUP(booking!U90,Database!$A$1:'Database'!$L$175,9,FALSE),"-"),"-")</f>
        <v>-</v>
      </c>
    </row>
    <row r="91" spans="1:19" ht="15" customHeight="1" thickBot="1" x14ac:dyDescent="0.4">
      <c r="A91" t="str">
        <f>booking!B91</f>
        <v>lørdag</v>
      </c>
      <c r="B91" s="20">
        <f>booking!C91</f>
        <v>45864</v>
      </c>
      <c r="D91" s="2" t="str">
        <f>IF(booking!AE91&gt;0,"Y","-")</f>
        <v>Y</v>
      </c>
      <c r="E91" s="44" t="str">
        <f>IF(AND(booking!D91&lt;&gt;booking!E91,booking!D91&gt;0),"udc","-")</f>
        <v>-</v>
      </c>
      <c r="F91" s="40" t="str">
        <f>IFERROR(IF(AND(booking!AD91&gt;0,booking!D91&lt;&gt;booking!E91),VLOOKUP(booking!E91,Database!$A$1:'Database'!$L$175,6,FALSE),"-"),"-")</f>
        <v>-</v>
      </c>
      <c r="G91" s="40" t="str">
        <f>IFERROR(IF(AND(booking!AD91&gt;0,booking!D91&lt;&gt;booking!E91),VLOOKUP(booking!E91,Database!$A$1:'Database'!$L$175,9,FALSE),"-"),"-")</f>
        <v>-</v>
      </c>
      <c r="H91" s="44" t="str">
        <f>IF(AND(booking!H91&lt;&gt;booking!I91,booking!H91&gt;0),"udc","-")</f>
        <v>udc</v>
      </c>
      <c r="I91" s="40" t="str">
        <f>IFERROR(IF(AND(booking!AD91&gt;0,booking!H91&lt;&gt;booking!I91),VLOOKUP(booking!I91,Database!$A$1:'Database'!$L$175,6,FALSE),"-"),"-")</f>
        <v>CH</v>
      </c>
      <c r="J91" s="40" t="str">
        <f>IFERROR(IF(AND(booking!AD91&gt;0,booking!H91&lt;&gt;booking!I91),VLOOKUP(booking!I91,Database!$A$1:'Database'!$L$175,9,FALSE),"-"),"-")</f>
        <v>db</v>
      </c>
      <c r="K91" s="44" t="str">
        <f>IF(AND(booking!L91&lt;&gt;booking!M91,booking!L91&gt;0),"udc","-")</f>
        <v>udc</v>
      </c>
      <c r="L91" s="40" t="str">
        <f>IFERROR(IF(AND(booking!AD91&gt;0,booking!L91&lt;&gt;booking!M91),VLOOKUP(booking!M91,Database!$A$1:'Database'!$L$175,6,FALSE),"-"),"-")</f>
        <v>DK</v>
      </c>
      <c r="M91" s="40" t="str">
        <f>IFERROR(IF(AND(booking!AD91&gt;0,booking!L91&lt;&gt;booking!M91),VLOOKUP(booking!M91,Database!A90:'Database'!L264,9,FALSE),"-"),"-")</f>
        <v>-</v>
      </c>
      <c r="N91" s="44" t="str">
        <f>IF(AND(booking!P91&lt;&gt;booking!Q91,booking!P91&gt;0),"udc","-")</f>
        <v>-</v>
      </c>
      <c r="O91" s="40" t="str">
        <f>IFERROR(IF(AND(booking!AD91&gt;0,booking!P91&lt;&gt;booking!Q91),VLOOKUP(booking!Q91,Database!$A$1:'Database'!$L$175,6,FALSE),"-"),"-")</f>
        <v>-</v>
      </c>
      <c r="P91" s="40" t="str">
        <f>IFERROR(IF(AND(booking!AD91&gt;0,booking!P91&lt;&gt;booking!Q91),VLOOKUP(booking!Q91,Database!$A$1:'Database'!$L$175,9,FALSE),"-"),"-")</f>
        <v>-</v>
      </c>
      <c r="Q91" s="44" t="str">
        <f>IF(AND(booking!T91&lt;&gt;booking!U91,booking!T91&gt;0),"udc","-")</f>
        <v>udc</v>
      </c>
      <c r="R91" s="40" t="str">
        <f>IFERROR(IF(AND(booking!AD91&gt;0,booking!T91&lt;&gt;booking!U91),VLOOKUP(booking!U91,Database!$A$1:'Database'!$L$175,6,FALSE),"-"),"-")</f>
        <v>DK</v>
      </c>
      <c r="S91" s="40" t="str">
        <f>IFERROR(IF(AND(booking!AD91&gt;0,booking!T91&lt;&gt;booking!U91),VLOOKUP(booking!U91,Database!$A$1:'Database'!$L$175,9,FALSE),"-"),"-")</f>
        <v>DB</v>
      </c>
    </row>
    <row r="92" spans="1:19" ht="15" customHeight="1" thickBot="1" x14ac:dyDescent="0.4">
      <c r="A92" t="str">
        <f>booking!B92</f>
        <v>søndag</v>
      </c>
      <c r="B92" s="20">
        <f>booking!C92</f>
        <v>45865</v>
      </c>
      <c r="D92" s="2" t="str">
        <f>IF(booking!AE92&gt;0,"Y","-")</f>
        <v>Y</v>
      </c>
      <c r="E92" s="44" t="str">
        <f>IF(AND(booking!D92&lt;&gt;booking!E92,booking!D92&gt;0),"udc","-")</f>
        <v>udc</v>
      </c>
      <c r="F92" s="40" t="str">
        <f>IFERROR(IF(AND(booking!AD92&gt;0,booking!D92&lt;&gt;booking!E92),VLOOKUP(booking!E92,Database!$A$1:'Database'!$L$175,6,FALSE),"-"),"-")</f>
        <v>Dk</v>
      </c>
      <c r="G92" s="40" t="str">
        <f>IFERROR(IF(AND(booking!AD92&gt;0,booking!D92&lt;&gt;booking!E92),VLOOKUP(booking!E92,Database!$A$1:'Database'!$L$175,9,FALSE),"-"),"-")</f>
        <v>sing</v>
      </c>
      <c r="H92" s="44" t="str">
        <f>IF(AND(booking!H92&lt;&gt;booking!I92,booking!H92&gt;0),"udc","-")</f>
        <v>-</v>
      </c>
      <c r="I92" s="40" t="str">
        <f>IFERROR(IF(AND(booking!AD92&gt;0,booking!H92&lt;&gt;booking!I92),VLOOKUP(booking!I92,Database!$A$1:'Database'!$L$175,6,FALSE),"-"),"-")</f>
        <v>-</v>
      </c>
      <c r="J92" s="40" t="str">
        <f>IFERROR(IF(AND(booking!AD92&gt;0,booking!H92&lt;&gt;booking!I92),VLOOKUP(booking!I92,Database!$A$1:'Database'!$L$175,9,FALSE),"-"),"-")</f>
        <v>-</v>
      </c>
      <c r="K92" s="44" t="str">
        <f>IF(AND(booking!L92&lt;&gt;booking!M92,booking!L92&gt;0),"udc","-")</f>
        <v>-</v>
      </c>
      <c r="L92" s="40" t="str">
        <f>IFERROR(IF(AND(booking!AD92&gt;0,booking!L92&lt;&gt;booking!M92),VLOOKUP(booking!M92,Database!$A$1:'Database'!$L$175,6,FALSE),"-"),"-")</f>
        <v>-</v>
      </c>
      <c r="M92" s="40" t="str">
        <f>IFERROR(IF(AND(booking!AD92&gt;0,booking!L92&lt;&gt;booking!M92),VLOOKUP(booking!M92,Database!A91:'Database'!L265,9,FALSE),"-"),"-")</f>
        <v>-</v>
      </c>
      <c r="N92" s="44" t="str">
        <f>IF(AND(booking!P92&lt;&gt;booking!Q92,booking!P92&gt;0),"udc","-")</f>
        <v>-</v>
      </c>
      <c r="O92" s="40" t="str">
        <f>IFERROR(IF(AND(booking!AD92&gt;0,booking!P92&lt;&gt;booking!Q92),VLOOKUP(booking!Q92,Database!$A$1:'Database'!$L$175,6,FALSE),"-"),"-")</f>
        <v>-</v>
      </c>
      <c r="P92" s="40" t="str">
        <f>IFERROR(IF(AND(booking!AD92&gt;0,booking!P92&lt;&gt;booking!Q92),VLOOKUP(booking!Q92,Database!$A$1:'Database'!$L$175,9,FALSE),"-"),"-")</f>
        <v>-</v>
      </c>
      <c r="Q92" s="44" t="str">
        <f>IF(AND(booking!T92&lt;&gt;booking!U92,booking!T92&gt;0),"udc","-")</f>
        <v>-</v>
      </c>
      <c r="R92" s="40" t="str">
        <f>IFERROR(IF(AND(booking!AD92&gt;0,booking!T92&lt;&gt;booking!U92),VLOOKUP(booking!U92,Database!$A$1:'Database'!$L$175,6,FALSE),"-"),"-")</f>
        <v>-</v>
      </c>
      <c r="S92" s="40" t="str">
        <f>IFERROR(IF(AND(booking!AD92&gt;0,booking!T92&lt;&gt;booking!U92),VLOOKUP(booking!U92,Database!$A$1:'Database'!$L$175,9,FALSE),"-"),"-")</f>
        <v>-</v>
      </c>
    </row>
    <row r="93" spans="1:19" ht="15" customHeight="1" thickBot="1" x14ac:dyDescent="0.4">
      <c r="A93" t="str">
        <f>booking!B93</f>
        <v>mandag</v>
      </c>
      <c r="B93" s="20">
        <f>booking!C93</f>
        <v>45866</v>
      </c>
      <c r="D93" s="2" t="str">
        <f>IF(booking!AE93&gt;0,"Y","-")</f>
        <v>-</v>
      </c>
      <c r="E93" s="44" t="str">
        <f>IF(AND(booking!D93&lt;&gt;booking!E93,booking!D93&gt;0),"udc","-")</f>
        <v>-</v>
      </c>
      <c r="F93" s="40" t="str">
        <f>IFERROR(IF(AND(booking!AD93&gt;0,booking!D93&lt;&gt;booking!E93),VLOOKUP(booking!E93,Database!$A$1:'Database'!$L$175,6,FALSE),"-"),"-")</f>
        <v>-</v>
      </c>
      <c r="G93" s="40" t="str">
        <f>IFERROR(IF(AND(booking!AD93&gt;0,booking!D93&lt;&gt;booking!E93),VLOOKUP(booking!E93,Database!$A$1:'Database'!$L$175,9,FALSE),"-"),"-")</f>
        <v>-</v>
      </c>
      <c r="H93" s="44" t="str">
        <f>IF(AND(booking!H93&lt;&gt;booking!I93,booking!H93&gt;0),"udc","-")</f>
        <v>-</v>
      </c>
      <c r="I93" s="40" t="str">
        <f>IFERROR(IF(AND(booking!AD93&gt;0,booking!H93&lt;&gt;booking!I93),VLOOKUP(booking!I93,Database!$A$1:'Database'!$L$175,6,FALSE),"-"),"-")</f>
        <v>-</v>
      </c>
      <c r="J93" s="40" t="str">
        <f>IFERROR(IF(AND(booking!AD93&gt;0,booking!H93&lt;&gt;booking!I93),VLOOKUP(booking!I93,Database!$A$1:'Database'!$L$175,9,FALSE),"-"),"-")</f>
        <v>-</v>
      </c>
      <c r="K93" s="44" t="str">
        <f>IF(AND(booking!L93&lt;&gt;booking!M93,booking!L93&gt;0),"udc","-")</f>
        <v>-</v>
      </c>
      <c r="L93" s="40" t="str">
        <f>IFERROR(IF(AND(booking!AD93&gt;0,booking!L93&lt;&gt;booking!M93),VLOOKUP(booking!M93,Database!$A$1:'Database'!$L$175,6,FALSE),"-"),"-")</f>
        <v>-</v>
      </c>
      <c r="M93" s="40" t="str">
        <f>IFERROR(IF(AND(booking!AD93&gt;0,booking!L93&lt;&gt;booking!M93),VLOOKUP(booking!M93,Database!A92:'Database'!L266,9,FALSE),"-"),"-")</f>
        <v>-</v>
      </c>
      <c r="N93" s="44" t="str">
        <f>IF(AND(booking!P93&lt;&gt;booking!Q93,booking!P93&gt;0),"udc","-")</f>
        <v>-</v>
      </c>
      <c r="O93" s="40" t="str">
        <f>IFERROR(IF(AND(booking!AD93&gt;0,booking!P93&lt;&gt;booking!Q93),VLOOKUP(booking!Q93,Database!$A$1:'Database'!$L$175,6,FALSE),"-"),"-")</f>
        <v>-</v>
      </c>
      <c r="P93" s="40" t="str">
        <f>IFERROR(IF(AND(booking!AD93&gt;0,booking!P93&lt;&gt;booking!Q93),VLOOKUP(booking!Q93,Database!$A$1:'Database'!$L$175,9,FALSE),"-"),"-")</f>
        <v>-</v>
      </c>
      <c r="Q93" s="44" t="str">
        <f>IF(AND(booking!T93&lt;&gt;booking!U93,booking!T93&gt;0),"udc","-")</f>
        <v>-</v>
      </c>
      <c r="R93" s="40" t="str">
        <f>IFERROR(IF(AND(booking!AD93&gt;0,booking!T93&lt;&gt;booking!U93),VLOOKUP(booking!U93,Database!$A$1:'Database'!$L$175,6,FALSE),"-"),"-")</f>
        <v>-</v>
      </c>
      <c r="S93" s="40" t="str">
        <f>IFERROR(IF(AND(booking!AD93&gt;0,booking!T93&lt;&gt;booking!U93),VLOOKUP(booking!U93,Database!$A$1:'Database'!$L$175,9,FALSE),"-"),"-")</f>
        <v>-</v>
      </c>
    </row>
    <row r="94" spans="1:19" ht="15" customHeight="1" thickBot="1" x14ac:dyDescent="0.4">
      <c r="A94" t="str">
        <f>booking!B94</f>
        <v>tirsdag</v>
      </c>
      <c r="B94" s="20">
        <f>booking!C94</f>
        <v>45867</v>
      </c>
      <c r="D94" s="2" t="str">
        <f>IF(booking!AE94&gt;0,"Y","-")</f>
        <v>Y</v>
      </c>
      <c r="E94" s="44" t="str">
        <f>IF(AND(booking!D94&lt;&gt;booking!E94,booking!D94&gt;0),"udc","-")</f>
        <v>udc</v>
      </c>
      <c r="F94" s="40" t="str">
        <f>IFERROR(IF(AND(booking!AD94&gt;0,booking!D94&lt;&gt;booking!E94),VLOOKUP(booking!E94,Database!$A$1:'Database'!$L$175,6,FALSE),"-"),"-")</f>
        <v>DK</v>
      </c>
      <c r="G94" s="40">
        <f>IFERROR(IF(AND(booking!AD94&gt;0,booking!D94&lt;&gt;booking!E94),VLOOKUP(booking!E94,Database!$A$1:'Database'!$L$175,9,FALSE),"-"),"-")</f>
        <v>0</v>
      </c>
      <c r="H94" s="44" t="str">
        <f>IF(AND(booking!H94&lt;&gt;booking!I94,booking!H94&gt;0),"udc","-")</f>
        <v>-</v>
      </c>
      <c r="I94" s="40" t="str">
        <f>IFERROR(IF(AND(booking!AD94&gt;0,booking!H94&lt;&gt;booking!I94),VLOOKUP(booking!I94,Database!$A$1:'Database'!$L$175,6,FALSE),"-"),"-")</f>
        <v>-</v>
      </c>
      <c r="J94" s="40" t="str">
        <f>IFERROR(IF(AND(booking!AD94&gt;0,booking!H94&lt;&gt;booking!I94),VLOOKUP(booking!I94,Database!$A$1:'Database'!$L$175,9,FALSE),"-"),"-")</f>
        <v>-</v>
      </c>
      <c r="K94" s="44" t="str">
        <f>IF(AND(booking!L94&lt;&gt;booking!M94,booking!L94&gt;0),"udc","-")</f>
        <v>-</v>
      </c>
      <c r="L94" s="40" t="str">
        <f>IFERROR(IF(AND(booking!AD94&gt;0,booking!L94&lt;&gt;booking!M94),VLOOKUP(booking!M94,Database!$A$1:'Database'!$L$175,6,FALSE),"-"),"-")</f>
        <v>-</v>
      </c>
      <c r="M94" s="40" t="str">
        <f>IFERROR(IF(AND(booking!AD94&gt;0,booking!L94&lt;&gt;booking!M94),VLOOKUP(booking!M94,Database!A93:'Database'!L267,9,FALSE),"-"),"-")</f>
        <v>-</v>
      </c>
      <c r="N94" s="44" t="str">
        <f>IF(AND(booking!P94&lt;&gt;booking!Q94,booking!P94&gt;0),"udc","-")</f>
        <v>-</v>
      </c>
      <c r="O94" s="40" t="str">
        <f>IFERROR(IF(AND(booking!AD94&gt;0,booking!P94&lt;&gt;booking!Q94),VLOOKUP(booking!Q94,Database!$A$1:'Database'!$L$175,6,FALSE),"-"),"-")</f>
        <v>-</v>
      </c>
      <c r="P94" s="40" t="str">
        <f>IFERROR(IF(AND(booking!AD94&gt;0,booking!P94&lt;&gt;booking!Q94),VLOOKUP(booking!Q94,Database!$A$1:'Database'!$L$175,9,FALSE),"-"),"-")</f>
        <v>-</v>
      </c>
      <c r="Q94" s="44" t="str">
        <f>IF(AND(booking!T94&lt;&gt;booking!U94,booking!T94&gt;0),"udc","-")</f>
        <v>-</v>
      </c>
      <c r="R94" s="40" t="str">
        <f>IFERROR(IF(AND(booking!AD94&gt;0,booking!T94&lt;&gt;booking!U94),VLOOKUP(booking!U94,Database!$A$1:'Database'!$L$175,6,FALSE),"-"),"-")</f>
        <v>-</v>
      </c>
      <c r="S94" s="40" t="str">
        <f>IFERROR(IF(AND(booking!AD94&gt;0,booking!T94&lt;&gt;booking!U94),VLOOKUP(booking!U94,Database!$A$1:'Database'!$L$175,9,FALSE),"-"),"-")</f>
        <v>-</v>
      </c>
    </row>
    <row r="95" spans="1:19" ht="15" customHeight="1" thickBot="1" x14ac:dyDescent="0.4">
      <c r="A95" t="str">
        <f>booking!B95</f>
        <v>onsdag</v>
      </c>
      <c r="B95" s="20">
        <f>booking!C95</f>
        <v>45868</v>
      </c>
      <c r="D95" s="2" t="str">
        <f>IF(booking!AE95&gt;0,"Y","-")</f>
        <v>-</v>
      </c>
      <c r="E95" s="44" t="str">
        <f>IF(AND(booking!D95&lt;&gt;booking!E95,booking!D95&gt;0),"udc","-")</f>
        <v>-</v>
      </c>
      <c r="F95" s="40" t="str">
        <f>IFERROR(IF(AND(booking!AD95&gt;0,booking!D95&lt;&gt;booking!E95),VLOOKUP(booking!E95,Database!$A$1:'Database'!$L$175,6,FALSE),"-"),"-")</f>
        <v>-</v>
      </c>
      <c r="G95" s="40" t="str">
        <f>IFERROR(IF(AND(booking!AD95&gt;0,booking!D95&lt;&gt;booking!E95),VLOOKUP(booking!E95,Database!$A$1:'Database'!$L$175,9,FALSE),"-"),"-")</f>
        <v>-</v>
      </c>
      <c r="H95" s="44" t="str">
        <f>IF(AND(booking!H95&lt;&gt;booking!I95,booking!H95&gt;0),"udc","-")</f>
        <v>-</v>
      </c>
      <c r="I95" s="40" t="str">
        <f>IFERROR(IF(AND(booking!AD95&gt;0,booking!H95&lt;&gt;booking!I95),VLOOKUP(booking!I95,Database!$A$1:'Database'!$L$175,6,FALSE),"-"),"-")</f>
        <v>-</v>
      </c>
      <c r="J95" s="40" t="str">
        <f>IFERROR(IF(AND(booking!AD95&gt;0,booking!H95&lt;&gt;booking!I95),VLOOKUP(booking!I95,Database!$A$1:'Database'!$L$175,9,FALSE),"-"),"-")</f>
        <v>-</v>
      </c>
      <c r="K95" s="44" t="str">
        <f>IF(AND(booking!L95&lt;&gt;booking!M95,booking!L95&gt;0),"udc","-")</f>
        <v>-</v>
      </c>
      <c r="L95" s="40" t="str">
        <f>IFERROR(IF(AND(booking!AD95&gt;0,booking!L95&lt;&gt;booking!M95),VLOOKUP(booking!M95,Database!$A$1:'Database'!$L$175,6,FALSE),"-"),"-")</f>
        <v>-</v>
      </c>
      <c r="M95" s="40" t="str">
        <f>IFERROR(IF(AND(booking!AD95&gt;0,booking!L95&lt;&gt;booking!M95),VLOOKUP(booking!M95,Database!A94:'Database'!L268,9,FALSE),"-"),"-")</f>
        <v>-</v>
      </c>
      <c r="N95" s="44" t="str">
        <f>IF(AND(booking!P95&lt;&gt;booking!Q95,booking!P95&gt;0),"udc","-")</f>
        <v>-</v>
      </c>
      <c r="O95" s="40" t="str">
        <f>IFERROR(IF(AND(booking!AD95&gt;0,booking!P95&lt;&gt;booking!Q95),VLOOKUP(booking!Q95,Database!$A$1:'Database'!$L$175,6,FALSE),"-"),"-")</f>
        <v>-</v>
      </c>
      <c r="P95" s="40" t="str">
        <f>IFERROR(IF(AND(booking!AD95&gt;0,booking!P95&lt;&gt;booking!Q95),VLOOKUP(booking!Q95,Database!$A$1:'Database'!$L$175,9,FALSE),"-"),"-")</f>
        <v>-</v>
      </c>
      <c r="Q95" s="44" t="str">
        <f>IF(AND(booking!T95&lt;&gt;booking!U95,booking!T95&gt;0),"udc","-")</f>
        <v>-</v>
      </c>
      <c r="R95" s="40" t="str">
        <f>IFERROR(IF(AND(booking!AD95&gt;0,booking!T95&lt;&gt;booking!U95),VLOOKUP(booking!U95,Database!$A$1:'Database'!$L$175,6,FALSE),"-"),"-")</f>
        <v>-</v>
      </c>
      <c r="S95" s="40" t="str">
        <f>IFERROR(IF(AND(booking!AD95&gt;0,booking!T95&lt;&gt;booking!U95),VLOOKUP(booking!U95,Database!$A$1:'Database'!$L$175,9,FALSE),"-"),"-")</f>
        <v>-</v>
      </c>
    </row>
    <row r="96" spans="1:19" ht="15" customHeight="1" thickBot="1" x14ac:dyDescent="0.4">
      <c r="A96" t="str">
        <f>booking!B96</f>
        <v>torsdag</v>
      </c>
      <c r="B96" s="20">
        <f>booking!C96</f>
        <v>45869</v>
      </c>
      <c r="D96" s="2" t="str">
        <f>IF(booking!AE96&gt;0,"Y","-")</f>
        <v>-</v>
      </c>
      <c r="E96" s="44" t="str">
        <f>IF(AND(booking!D96&lt;&gt;booking!E96,booking!D96&gt;0),"udc","-")</f>
        <v>-</v>
      </c>
      <c r="F96" s="40" t="str">
        <f>IFERROR(IF(AND(booking!AD96&gt;0,booking!D96&lt;&gt;booking!E96),VLOOKUP(booking!E96,Database!$A$1:'Database'!$L$175,6,FALSE),"-"),"-")</f>
        <v>-</v>
      </c>
      <c r="G96" s="40" t="str">
        <f>IFERROR(IF(AND(booking!AD96&gt;0,booking!D96&lt;&gt;booking!E96),VLOOKUP(booking!E96,Database!$A$1:'Database'!$L$175,9,FALSE),"-"),"-")</f>
        <v>-</v>
      </c>
      <c r="H96" s="44" t="str">
        <f>IF(AND(booking!H96&lt;&gt;booking!I96,booking!H96&gt;0),"udc","-")</f>
        <v>-</v>
      </c>
      <c r="I96" s="40" t="str">
        <f>IFERROR(IF(AND(booking!AD96&gt;0,booking!H96&lt;&gt;booking!I96),VLOOKUP(booking!I96,Database!$A$1:'Database'!$L$175,6,FALSE),"-"),"-")</f>
        <v>-</v>
      </c>
      <c r="J96" s="40" t="str">
        <f>IFERROR(IF(AND(booking!AD96&gt;0,booking!H96&lt;&gt;booking!I96),VLOOKUP(booking!I96,Database!$A$1:'Database'!$L$175,9,FALSE),"-"),"-")</f>
        <v>-</v>
      </c>
      <c r="K96" s="44" t="str">
        <f>IF(AND(booking!L96&lt;&gt;booking!M96,booking!L96&gt;0),"udc","-")</f>
        <v>-</v>
      </c>
      <c r="L96" s="40" t="str">
        <f>IFERROR(IF(AND(booking!AD96&gt;0,booking!L96&lt;&gt;booking!M96),VLOOKUP(booking!M96,Database!$A$1:'Database'!$L$175,6,FALSE),"-"),"-")</f>
        <v>-</v>
      </c>
      <c r="M96" s="40" t="str">
        <f>IFERROR(IF(AND(booking!AD96&gt;0,booking!L96&lt;&gt;booking!M96),VLOOKUP(booking!M96,Database!A95:'Database'!L269,9,FALSE),"-"),"-")</f>
        <v>-</v>
      </c>
      <c r="N96" s="44" t="str">
        <f>IF(AND(booking!P96&lt;&gt;booking!Q96,booking!P96&gt;0),"udc","-")</f>
        <v>-</v>
      </c>
      <c r="O96" s="40" t="str">
        <f>IFERROR(IF(AND(booking!AD96&gt;0,booking!P96&lt;&gt;booking!Q96),VLOOKUP(booking!Q96,Database!$A$1:'Database'!$L$175,6,FALSE),"-"),"-")</f>
        <v>-</v>
      </c>
      <c r="P96" s="40" t="str">
        <f>IFERROR(IF(AND(booking!AD96&gt;0,booking!P96&lt;&gt;booking!Q96),VLOOKUP(booking!Q96,Database!$A$1:'Database'!$L$175,9,FALSE),"-"),"-")</f>
        <v>-</v>
      </c>
      <c r="Q96" s="44" t="str">
        <f>IF(AND(booking!T96&lt;&gt;booking!U96,booking!T96&gt;0),"udc","-")</f>
        <v>-</v>
      </c>
      <c r="R96" s="40" t="str">
        <f>IFERROR(IF(AND(booking!AD96&gt;0,booking!T96&lt;&gt;booking!U96),VLOOKUP(booking!U96,Database!$A$1:'Database'!$L$175,6,FALSE),"-"),"-")</f>
        <v>-</v>
      </c>
      <c r="S96" s="40" t="str">
        <f>IFERROR(IF(AND(booking!AD96&gt;0,booking!T96&lt;&gt;booking!U96),VLOOKUP(booking!U96,Database!$A$1:'Database'!$L$175,9,FALSE),"-"),"-")</f>
        <v>-</v>
      </c>
    </row>
    <row r="97" spans="1:19" ht="15" customHeight="1" thickBot="1" x14ac:dyDescent="0.4">
      <c r="A97" t="str">
        <f>booking!B97</f>
        <v>fredag</v>
      </c>
      <c r="B97" s="20">
        <f>booking!C97</f>
        <v>45870</v>
      </c>
      <c r="D97" s="2" t="str">
        <f>IF(booking!AE97&gt;0,"Y","-")</f>
        <v>Y</v>
      </c>
      <c r="E97" s="44" t="str">
        <f>IF(AND(booking!D97&lt;&gt;booking!E97,booking!D97&gt;0),"udc","-")</f>
        <v>-</v>
      </c>
      <c r="F97" s="40" t="str">
        <f>IFERROR(IF(AND(booking!AD97&gt;0,booking!D97&lt;&gt;booking!E97),VLOOKUP(booking!E97,Database!$A$1:'Database'!$L$175,6,FALSE),"-"),"-")</f>
        <v>-</v>
      </c>
      <c r="G97" s="40" t="str">
        <f>IFERROR(IF(AND(booking!AD97&gt;0,booking!D97&lt;&gt;booking!E97),VLOOKUP(booking!E97,Database!$A$1:'Database'!$L$175,9,FALSE),"-"),"-")</f>
        <v>-</v>
      </c>
      <c r="H97" s="44" t="str">
        <f>IF(AND(booking!H97&lt;&gt;booking!I97,booking!H97&gt;0),"udc","-")</f>
        <v>udc</v>
      </c>
      <c r="I97" s="40" t="str">
        <f>IFERROR(IF(AND(booking!AD97&gt;0,booking!H97&lt;&gt;booking!I97),VLOOKUP(booking!I97,Database!$A$1:'Database'!$L$175,6,FALSE),"-"),"-")</f>
        <v>S</v>
      </c>
      <c r="J97" s="40">
        <f>IFERROR(IF(AND(booking!AD97&gt;0,booking!H97&lt;&gt;booking!I97),VLOOKUP(booking!I97,Database!$A$1:'Database'!$L$175,9,FALSE),"-"),"-")</f>
        <v>0</v>
      </c>
      <c r="K97" s="44" t="str">
        <f>IF(AND(booking!L97&lt;&gt;booking!M97,booking!L97&gt;0),"udc","-")</f>
        <v>udc</v>
      </c>
      <c r="L97" s="40" t="str">
        <f>IFERROR(IF(AND(booking!AD97&gt;0,booking!L97&lt;&gt;booking!M97),VLOOKUP(booking!M97,Database!$A$1:'Database'!$L$175,6,FALSE),"-"),"-")</f>
        <v>DK</v>
      </c>
      <c r="M97" s="40" t="str">
        <f>IFERROR(IF(AND(booking!AD97&gt;0,booking!L97&lt;&gt;booking!M97),VLOOKUP(booking!M97,Database!A96:'Database'!L270,9,FALSE),"-"),"-")</f>
        <v>DB</v>
      </c>
      <c r="N97" s="44" t="str">
        <f>IF(AND(booking!P97&lt;&gt;booking!Q97,booking!P97&gt;0),"udc","-")</f>
        <v>-</v>
      </c>
      <c r="O97" s="40" t="str">
        <f>IFERROR(IF(AND(booking!AD97&gt;0,booking!P97&lt;&gt;booking!Q97),VLOOKUP(booking!Q97,Database!$A$1:'Database'!$L$175,6,FALSE),"-"),"-")</f>
        <v>-</v>
      </c>
      <c r="P97" s="40" t="str">
        <f>IFERROR(IF(AND(booking!AD97&gt;0,booking!P97&lt;&gt;booking!Q97),VLOOKUP(booking!Q97,Database!$A$1:'Database'!$L$175,9,FALSE),"-"),"-")</f>
        <v>-</v>
      </c>
      <c r="Q97" s="44" t="str">
        <f>IF(AND(booking!T97&lt;&gt;booking!U97,booking!T97&gt;0),"udc","-")</f>
        <v>-</v>
      </c>
      <c r="R97" s="40" t="str">
        <f>IFERROR(IF(AND(booking!AD97&gt;0,booking!T97&lt;&gt;booking!U97),VLOOKUP(booking!U97,Database!$A$1:'Database'!$L$175,6,FALSE),"-"),"-")</f>
        <v>-</v>
      </c>
      <c r="S97" s="40" t="str">
        <f>IFERROR(IF(AND(booking!AD97&gt;0,booking!T97&lt;&gt;booking!U97),VLOOKUP(booking!U97,Database!$A$1:'Database'!$L$175,9,FALSE),"-"),"-")</f>
        <v>-</v>
      </c>
    </row>
    <row r="98" spans="1:19" ht="15" customHeight="1" thickBot="1" x14ac:dyDescent="0.4">
      <c r="A98" t="str">
        <f>booking!B98</f>
        <v>lørdag</v>
      </c>
      <c r="B98" s="20">
        <f>booking!C98</f>
        <v>45871</v>
      </c>
      <c r="D98" s="2" t="str">
        <f>IF(booking!AE98&gt;0,"Y","-")</f>
        <v>Y</v>
      </c>
      <c r="E98" s="44" t="str">
        <f>IF(AND(booking!D98&lt;&gt;booking!E98,booking!D98&gt;0),"udc","-")</f>
        <v>-</v>
      </c>
      <c r="F98" s="40" t="str">
        <f>IFERROR(IF(AND(booking!AD98&gt;0,booking!D98&lt;&gt;booking!E98),VLOOKUP(booking!E98,Database!$A$1:'Database'!$L$175,6,FALSE),"-"),"-")</f>
        <v>-</v>
      </c>
      <c r="G98" s="40" t="str">
        <f>IFERROR(IF(AND(booking!AD98&gt;0,booking!D98&lt;&gt;booking!E98),VLOOKUP(booking!E98,Database!$A$1:'Database'!$L$175,9,FALSE),"-"),"-")</f>
        <v>-</v>
      </c>
      <c r="H98" s="44" t="str">
        <f>IF(AND(booking!H98&lt;&gt;booking!I98,booking!H98&gt;0),"udc","-")</f>
        <v>-</v>
      </c>
      <c r="I98" s="40" t="str">
        <f>IFERROR(IF(AND(booking!AD98&gt;0,booking!H98&lt;&gt;booking!I98),VLOOKUP(booking!I98,Database!$A$1:'Database'!$L$175,6,FALSE),"-"),"-")</f>
        <v>-</v>
      </c>
      <c r="J98" s="40" t="str">
        <f>IFERROR(IF(AND(booking!AD98&gt;0,booking!H98&lt;&gt;booking!I98),VLOOKUP(booking!I98,Database!$A$1:'Database'!$L$175,9,FALSE),"-"),"-")</f>
        <v>-</v>
      </c>
      <c r="K98" s="44" t="str">
        <f>IF(AND(booking!L98&lt;&gt;booking!M98,booking!L98&gt;0),"udc","-")</f>
        <v>-</v>
      </c>
      <c r="L98" s="40" t="str">
        <f>IFERROR(IF(AND(booking!AD98&gt;0,booking!L98&lt;&gt;booking!M98),VLOOKUP(booking!M98,Database!$A$1:'Database'!$L$175,6,FALSE),"-"),"-")</f>
        <v>-</v>
      </c>
      <c r="M98" s="40" t="str">
        <f>IFERROR(IF(AND(booking!AD98&gt;0,booking!L98&lt;&gt;booking!M98),VLOOKUP(booking!M98,Database!A97:'Database'!L271,9,FALSE),"-"),"-")</f>
        <v>-</v>
      </c>
      <c r="N98" s="44" t="str">
        <f>IF(AND(booking!P98&lt;&gt;booking!Q98,booking!P98&gt;0),"udc","-")</f>
        <v>udc</v>
      </c>
      <c r="O98" s="40" t="str">
        <f>IFERROR(IF(AND(booking!AD98&gt;0,booking!P98&lt;&gt;booking!Q98),VLOOKUP(booking!Q98,Database!$A$1:'Database'!$L$175,6,FALSE),"-"),"-")</f>
        <v>-</v>
      </c>
      <c r="P98" s="40" t="str">
        <f>IFERROR(IF(AND(booking!AD98&gt;0,booking!P98&lt;&gt;booking!Q98),VLOOKUP(booking!Q98,Database!$A$1:'Database'!$L$175,9,FALSE),"-"),"-")</f>
        <v>-</v>
      </c>
      <c r="Q98" s="44" t="str">
        <f>IF(AND(booking!T98&lt;&gt;booking!U98,booking!T98&gt;0),"udc","-")</f>
        <v>udc</v>
      </c>
      <c r="R98" s="40" t="str">
        <f>IFERROR(IF(AND(booking!AD98&gt;0,booking!T98&lt;&gt;booking!U98),VLOOKUP(booking!U98,Database!$A$1:'Database'!$L$175,6,FALSE),"-"),"-")</f>
        <v>-</v>
      </c>
      <c r="S98" s="40" t="str">
        <f>IFERROR(IF(AND(booking!AD98&gt;0,booking!T98&lt;&gt;booking!U98),VLOOKUP(booking!U98,Database!$A$1:'Database'!$L$175,9,FALSE),"-"),"-")</f>
        <v>-</v>
      </c>
    </row>
    <row r="99" spans="1:19" ht="15" customHeight="1" thickBot="1" x14ac:dyDescent="0.4">
      <c r="A99" t="str">
        <f>booking!B99</f>
        <v>søndag</v>
      </c>
      <c r="B99" s="20">
        <f>booking!C99</f>
        <v>45872</v>
      </c>
      <c r="D99" s="2" t="str">
        <f>IF(booking!AE99&gt;0,"Y","-")</f>
        <v>Y</v>
      </c>
      <c r="E99" s="44" t="str">
        <f>IF(AND(booking!D99&lt;&gt;booking!E99,booking!D99&gt;0),"udc","-")</f>
        <v>udc</v>
      </c>
      <c r="F99" s="40" t="str">
        <f>IFERROR(IF(AND(booking!AD99&gt;0,booking!D99&lt;&gt;booking!E99),VLOOKUP(booking!E99,Database!$A$1:'Database'!$L$175,6,FALSE),"-"),"-")</f>
        <v>-</v>
      </c>
      <c r="G99" s="40" t="str">
        <f>IFERROR(IF(AND(booking!AD99&gt;0,booking!D99&lt;&gt;booking!E99),VLOOKUP(booking!E99,Database!$A$1:'Database'!$L$175,9,FALSE),"-"),"-")</f>
        <v>-</v>
      </c>
      <c r="H99" s="44" t="str">
        <f>IF(AND(booking!H99&lt;&gt;booking!I99,booking!H99&gt;0),"udc","-")</f>
        <v>-</v>
      </c>
      <c r="I99" s="40" t="str">
        <f>IFERROR(IF(AND(booking!AD99&gt;0,booking!H99&lt;&gt;booking!I99),VLOOKUP(booking!I99,Database!$A$1:'Database'!$L$175,6,FALSE),"-"),"-")</f>
        <v>-</v>
      </c>
      <c r="J99" s="40" t="str">
        <f>IFERROR(IF(AND(booking!AD99&gt;0,booking!H99&lt;&gt;booking!I99),VLOOKUP(booking!I99,Database!$A$1:'Database'!$L$175,9,FALSE),"-"),"-")</f>
        <v>-</v>
      </c>
      <c r="K99" s="44" t="str">
        <f>IF(AND(booking!L99&lt;&gt;booking!M99,booking!L99&gt;0),"udc","-")</f>
        <v>-</v>
      </c>
      <c r="L99" s="40" t="str">
        <f>IFERROR(IF(AND(booking!AD99&gt;0,booking!L99&lt;&gt;booking!M99),VLOOKUP(booking!M99,Database!$A$1:'Database'!$L$175,6,FALSE),"-"),"-")</f>
        <v>-</v>
      </c>
      <c r="M99" s="40" t="str">
        <f>IFERROR(IF(AND(booking!AD99&gt;0,booking!L99&lt;&gt;booking!M99),VLOOKUP(booking!M99,Database!A98:'Database'!L272,9,FALSE),"-"),"-")</f>
        <v>-</v>
      </c>
      <c r="N99" s="44" t="str">
        <f>IF(AND(booking!P99&lt;&gt;booking!Q99,booking!P99&gt;0),"udc","-")</f>
        <v>-</v>
      </c>
      <c r="O99" s="40" t="str">
        <f>IFERROR(IF(AND(booking!AD99&gt;0,booking!P99&lt;&gt;booking!Q99),VLOOKUP(booking!Q99,Database!$A$1:'Database'!$L$175,6,FALSE),"-"),"-")</f>
        <v>-</v>
      </c>
      <c r="P99" s="40" t="str">
        <f>IFERROR(IF(AND(booking!AD99&gt;0,booking!P99&lt;&gt;booking!Q99),VLOOKUP(booking!Q99,Database!$A$1:'Database'!$L$175,9,FALSE),"-"),"-")</f>
        <v>-</v>
      </c>
      <c r="Q99" s="44" t="str">
        <f>IF(AND(booking!T99&lt;&gt;booking!U99,booking!T99&gt;0),"udc","-")</f>
        <v>-</v>
      </c>
      <c r="R99" s="40" t="str">
        <f>IFERROR(IF(AND(booking!AD99&gt;0,booking!T99&lt;&gt;booking!U99),VLOOKUP(booking!U99,Database!$A$1:'Database'!$L$175,6,FALSE),"-"),"-")</f>
        <v>-</v>
      </c>
      <c r="S99" s="40" t="str">
        <f>IFERROR(IF(AND(booking!AD99&gt;0,booking!T99&lt;&gt;booking!U99),VLOOKUP(booking!U99,Database!$A$1:'Database'!$L$175,9,FALSE),"-"),"-")</f>
        <v>-</v>
      </c>
    </row>
    <row r="100" spans="1:19" ht="15" customHeight="1" thickBot="1" x14ac:dyDescent="0.4">
      <c r="A100" t="str">
        <f>booking!B100</f>
        <v>mandag</v>
      </c>
      <c r="B100" s="20">
        <f>booking!C100</f>
        <v>45873</v>
      </c>
      <c r="D100" s="2" t="str">
        <f>IF(booking!AE100&gt;0,"Y","-")</f>
        <v>-</v>
      </c>
      <c r="E100" s="44" t="str">
        <f>IF(AND(booking!D100&lt;&gt;booking!E100,booking!D100&gt;0),"udc","-")</f>
        <v>-</v>
      </c>
      <c r="F100" s="40" t="str">
        <f>IFERROR(IF(AND(booking!AD100&gt;0,booking!D100&lt;&gt;booking!E100),VLOOKUP(booking!E100,Database!$A$1:'Database'!$L$175,6,FALSE),"-"),"-")</f>
        <v>DK</v>
      </c>
      <c r="G100" s="40">
        <f>IFERROR(IF(AND(booking!AD100&gt;0,booking!D100&lt;&gt;booking!E100),VLOOKUP(booking!E100,Database!$A$1:'Database'!$L$175,9,FALSE),"-"),"-")</f>
        <v>0</v>
      </c>
      <c r="H100" s="44" t="str">
        <f>IF(AND(booking!H100&lt;&gt;booking!I100,booking!H100&gt;0),"udc","-")</f>
        <v>-</v>
      </c>
      <c r="I100" s="40" t="str">
        <f>IFERROR(IF(AND(booking!AD100&gt;0,booking!H100&lt;&gt;booking!I100),VLOOKUP(booking!I100,Database!$A$1:'Database'!$L$175,6,FALSE),"-"),"-")</f>
        <v>-</v>
      </c>
      <c r="J100" s="40" t="str">
        <f>IFERROR(IF(AND(booking!AD100&gt;0,booking!H100&lt;&gt;booking!I100),VLOOKUP(booking!I100,Database!$A$1:'Database'!$L$175,9,FALSE),"-"),"-")</f>
        <v>-</v>
      </c>
      <c r="K100" s="44" t="str">
        <f>IF(AND(booking!L100&lt;&gt;booking!M100,booking!L100&gt;0),"udc","-")</f>
        <v>-</v>
      </c>
      <c r="L100" s="40" t="str">
        <f>IFERROR(IF(AND(booking!AD100&gt;0,booking!L100&lt;&gt;booking!M100),VLOOKUP(booking!M100,Database!$A$1:'Database'!$L$175,6,FALSE),"-"),"-")</f>
        <v>-</v>
      </c>
      <c r="M100" s="40" t="str">
        <f>IFERROR(IF(AND(booking!AD100&gt;0,booking!L100&lt;&gt;booking!M100),VLOOKUP(booking!M100,Database!A99:'Database'!L273,9,FALSE),"-"),"-")</f>
        <v>-</v>
      </c>
      <c r="N100" s="44" t="str">
        <f>IF(AND(booking!P100&lt;&gt;booking!Q100,booking!P100&gt;0),"udc","-")</f>
        <v>-</v>
      </c>
      <c r="O100" s="40" t="str">
        <f>IFERROR(IF(AND(booking!AD100&gt;0,booking!P100&lt;&gt;booking!Q100),VLOOKUP(booking!Q100,Database!$A$1:'Database'!$L$175,6,FALSE),"-"),"-")</f>
        <v>N</v>
      </c>
      <c r="P100" s="40" t="str">
        <f>IFERROR(IF(AND(booking!AD100&gt;0,booking!P100&lt;&gt;booking!Q100),VLOOKUP(booking!Q100,Database!$A$1:'Database'!$L$175,9,FALSE),"-"),"-")</f>
        <v>sing</v>
      </c>
      <c r="Q100" s="44" t="str">
        <f>IF(AND(booking!T100&lt;&gt;booking!U100,booking!T100&gt;0),"udc","-")</f>
        <v>-</v>
      </c>
      <c r="R100" s="40" t="str">
        <f>IFERROR(IF(AND(booking!AD100&gt;0,booking!T100&lt;&gt;booking!U100),VLOOKUP(booking!U100,Database!$A$1:'Database'!$L$175,6,FALSE),"-"),"-")</f>
        <v>N</v>
      </c>
      <c r="S100" s="40">
        <f>IFERROR(IF(AND(booking!AD100&gt;0,booking!T100&lt;&gt;booking!U100),VLOOKUP(booking!U100,Database!$A$1:'Database'!$L$175,9,FALSE),"-"),"-")</f>
        <v>0</v>
      </c>
    </row>
    <row r="101" spans="1:19" ht="15" customHeight="1" thickBot="1" x14ac:dyDescent="0.4">
      <c r="A101" t="str">
        <f>booking!B101</f>
        <v>tirsdag</v>
      </c>
      <c r="B101" s="20">
        <f>booking!C101</f>
        <v>45874</v>
      </c>
      <c r="D101" s="2" t="str">
        <f>IF(booking!AE101&gt;0,"Y","-")</f>
        <v>Y</v>
      </c>
      <c r="E101" s="44" t="str">
        <f>IF(AND(booking!D101&lt;&gt;booking!E101,booking!D101&gt;0),"udc","-")</f>
        <v>-</v>
      </c>
      <c r="F101" s="40" t="str">
        <f>IFERROR(IF(AND(booking!AD101&gt;0,booking!D101&lt;&gt;booking!E101),VLOOKUP(booking!E101,Database!$A$1:'Database'!$L$175,6,FALSE),"-"),"-")</f>
        <v>-</v>
      </c>
      <c r="G101" s="40" t="str">
        <f>IFERROR(IF(AND(booking!AD101&gt;0,booking!D101&lt;&gt;booking!E101),VLOOKUP(booking!E101,Database!$A$1:'Database'!$L$175,9,FALSE),"-"),"-")</f>
        <v>-</v>
      </c>
      <c r="H101" s="44" t="str">
        <f>IF(AND(booking!H101&lt;&gt;booking!I101,booking!H101&gt;0),"udc","-")</f>
        <v>udc</v>
      </c>
      <c r="I101" s="40" t="str">
        <f>IFERROR(IF(AND(booking!AD101&gt;0,booking!H101&lt;&gt;booking!I101),VLOOKUP(booking!I101,Database!$A$1:'Database'!$L$175,6,FALSE),"-"),"-")</f>
        <v>S</v>
      </c>
      <c r="J101" s="40" t="str">
        <f>IFERROR(IF(AND(booking!AD101&gt;0,booking!H101&lt;&gt;booking!I101),VLOOKUP(booking!I101,Database!$A$1:'Database'!$L$175,9,FALSE),"-"),"-")</f>
        <v>sing</v>
      </c>
      <c r="K101" s="44" t="str">
        <f>IF(AND(booking!L101&lt;&gt;booking!M101,booking!L101&gt;0),"udc","-")</f>
        <v>udc</v>
      </c>
      <c r="L101" s="40" t="str">
        <f>IFERROR(IF(AND(booking!AD101&gt;0,booking!L101&lt;&gt;booking!M101),VLOOKUP(booking!M101,Database!$A$1:'Database'!$L$175,6,FALSE),"-"),"-")</f>
        <v>S</v>
      </c>
      <c r="M101" s="40" t="str">
        <f>IFERROR(IF(AND(booking!AD101&gt;0,booking!L101&lt;&gt;booking!M101),VLOOKUP(booking!M101,Database!A100:'Database'!L274,9,FALSE),"-"),"-")</f>
        <v>db</v>
      </c>
      <c r="N101" s="44" t="str">
        <f>IF(AND(booking!P101&lt;&gt;booking!Q101,booking!P101&gt;0),"udc","-")</f>
        <v>-</v>
      </c>
      <c r="O101" s="40" t="str">
        <f>IFERROR(IF(AND(booking!AD101&gt;0,booking!P101&lt;&gt;booking!Q101),VLOOKUP(booking!Q101,Database!$A$1:'Database'!$L$175,6,FALSE),"-"),"-")</f>
        <v>-</v>
      </c>
      <c r="P101" s="40" t="str">
        <f>IFERROR(IF(AND(booking!AD101&gt;0,booking!P101&lt;&gt;booking!Q101),VLOOKUP(booking!Q101,Database!$A$1:'Database'!$L$175,9,FALSE),"-"),"-")</f>
        <v>-</v>
      </c>
      <c r="Q101" s="44" t="str">
        <f>IF(AND(booking!T101&lt;&gt;booking!U101,booking!T101&gt;0),"udc","-")</f>
        <v>-</v>
      </c>
      <c r="R101" s="40" t="str">
        <f>IFERROR(IF(AND(booking!AD101&gt;0,booking!T101&lt;&gt;booking!U101),VLOOKUP(booking!U101,Database!$A$1:'Database'!$L$175,6,FALSE),"-"),"-")</f>
        <v>-</v>
      </c>
      <c r="S101" s="40" t="str">
        <f>IFERROR(IF(AND(booking!AD101&gt;0,booking!T101&lt;&gt;booking!U101),VLOOKUP(booking!U101,Database!$A$1:'Database'!$L$175,9,FALSE),"-"),"-")</f>
        <v>-</v>
      </c>
    </row>
    <row r="102" spans="1:19" ht="15" customHeight="1" thickBot="1" x14ac:dyDescent="0.4">
      <c r="A102" t="str">
        <f>booking!B102</f>
        <v>onsdag</v>
      </c>
      <c r="B102" s="20">
        <f>booking!C102</f>
        <v>45875</v>
      </c>
      <c r="D102" s="2" t="str">
        <f>IF(booking!AE102&gt;0,"Y","-")</f>
        <v>-</v>
      </c>
      <c r="E102" s="44" t="str">
        <f>IF(AND(booking!D102&lt;&gt;booking!E102,booking!D102&gt;0),"udc","-")</f>
        <v>-</v>
      </c>
      <c r="F102" s="40" t="str">
        <f>IFERROR(IF(AND(booking!AD102&gt;0,booking!D102&lt;&gt;booking!E102),VLOOKUP(booking!E102,Database!$A$1:'Database'!$L$175,6,FALSE),"-"),"-")</f>
        <v>-</v>
      </c>
      <c r="G102" s="40" t="str">
        <f>IFERROR(IF(AND(booking!AD102&gt;0,booking!D102&lt;&gt;booking!E102),VLOOKUP(booking!E102,Database!$A$1:'Database'!$L$175,9,FALSE),"-"),"-")</f>
        <v>-</v>
      </c>
      <c r="H102" s="44" t="str">
        <f>IF(AND(booking!H102&lt;&gt;booking!I102,booking!H102&gt;0),"udc","-")</f>
        <v>-</v>
      </c>
      <c r="I102" s="40" t="str">
        <f>IFERROR(IF(AND(booking!AD102&gt;0,booking!H102&lt;&gt;booking!I102),VLOOKUP(booking!I102,Database!$A$1:'Database'!$L$175,6,FALSE),"-"),"-")</f>
        <v>-</v>
      </c>
      <c r="J102" s="40" t="str">
        <f>IFERROR(IF(AND(booking!AD102&gt;0,booking!H102&lt;&gt;booking!I102),VLOOKUP(booking!I102,Database!$A$1:'Database'!$L$175,9,FALSE),"-"),"-")</f>
        <v>-</v>
      </c>
      <c r="K102" s="44" t="str">
        <f>IF(AND(booking!L102&lt;&gt;booking!M102,booking!L102&gt;0),"udc","-")</f>
        <v>-</v>
      </c>
      <c r="L102" s="40" t="str">
        <f>IFERROR(IF(AND(booking!AD102&gt;0,booking!L102&lt;&gt;booking!M102),VLOOKUP(booking!M102,Database!$A$1:'Database'!$L$175,6,FALSE),"-"),"-")</f>
        <v>-</v>
      </c>
      <c r="M102" s="40" t="str">
        <f>IFERROR(IF(AND(booking!AD102&gt;0,booking!L102&lt;&gt;booking!M102),VLOOKUP(booking!M102,Database!A101:'Database'!L275,9,FALSE),"-"),"-")</f>
        <v>-</v>
      </c>
      <c r="N102" s="44" t="str">
        <f>IF(AND(booking!P102&lt;&gt;booking!Q102,booking!P102&gt;0),"udc","-")</f>
        <v>-</v>
      </c>
      <c r="O102" s="40" t="str">
        <f>IFERROR(IF(AND(booking!AD102&gt;0,booking!P102&lt;&gt;booking!Q102),VLOOKUP(booking!Q102,Database!$A$1:'Database'!$L$175,6,FALSE),"-"),"-")</f>
        <v>-</v>
      </c>
      <c r="P102" s="40" t="str">
        <f>IFERROR(IF(AND(booking!AD102&gt;0,booking!P102&lt;&gt;booking!Q102),VLOOKUP(booking!Q102,Database!$A$1:'Database'!$L$175,9,FALSE),"-"),"-")</f>
        <v>-</v>
      </c>
      <c r="Q102" s="44" t="str">
        <f>IF(AND(booking!T102&lt;&gt;booking!U102,booking!T102&gt;0),"udc","-")</f>
        <v>-</v>
      </c>
      <c r="R102" s="40" t="str">
        <f>IFERROR(IF(AND(booking!AD102&gt;0,booking!T102&lt;&gt;booking!U102),VLOOKUP(booking!U102,Database!$A$1:'Database'!$L$175,6,FALSE),"-"),"-")</f>
        <v>-</v>
      </c>
      <c r="S102" s="40" t="str">
        <f>IFERROR(IF(AND(booking!AD102&gt;0,booking!T102&lt;&gt;booking!U102),VLOOKUP(booking!U102,Database!$A$1:'Database'!$L$175,9,FALSE),"-"),"-")</f>
        <v>-</v>
      </c>
    </row>
    <row r="103" spans="1:19" ht="15" customHeight="1" thickBot="1" x14ac:dyDescent="0.4">
      <c r="A103" t="str">
        <f>booking!B103</f>
        <v>torsdag</v>
      </c>
      <c r="B103" s="20">
        <f>booking!C103</f>
        <v>45876</v>
      </c>
      <c r="D103" s="2" t="str">
        <f>IF(booking!AE103&gt;0,"Y","-")</f>
        <v>-</v>
      </c>
      <c r="E103" s="44" t="str">
        <f>IF(AND(booking!D103&lt;&gt;booking!E103,booking!D103&gt;0),"udc","-")</f>
        <v>-</v>
      </c>
      <c r="F103" s="40" t="str">
        <f>IFERROR(IF(AND(booking!AD103&gt;0,booking!D103&lt;&gt;booking!E103),VLOOKUP(booking!E103,Database!$A$1:'Database'!$L$175,6,FALSE),"-"),"-")</f>
        <v>-</v>
      </c>
      <c r="G103" s="40" t="str">
        <f>IFERROR(IF(AND(booking!AD103&gt;0,booking!D103&lt;&gt;booking!E103),VLOOKUP(booking!E103,Database!$A$1:'Database'!$L$175,9,FALSE),"-"),"-")</f>
        <v>-</v>
      </c>
      <c r="H103" s="44" t="str">
        <f>IF(AND(booking!H103&lt;&gt;booking!I103,booking!H103&gt;0),"udc","-")</f>
        <v>-</v>
      </c>
      <c r="I103" s="40" t="str">
        <f>IFERROR(IF(AND(booking!AD103&gt;0,booking!H103&lt;&gt;booking!I103),VLOOKUP(booking!I103,Database!$A$1:'Database'!$L$175,6,FALSE),"-"),"-")</f>
        <v>-</v>
      </c>
      <c r="J103" s="40" t="str">
        <f>IFERROR(IF(AND(booking!AD103&gt;0,booking!H103&lt;&gt;booking!I103),VLOOKUP(booking!I103,Database!$A$1:'Database'!$L$175,9,FALSE),"-"),"-")</f>
        <v>-</v>
      </c>
      <c r="K103" s="44" t="str">
        <f>IF(AND(booking!L103&lt;&gt;booking!M103,booking!L103&gt;0),"udc","-")</f>
        <v>-</v>
      </c>
      <c r="L103" s="40" t="str">
        <f>IFERROR(IF(AND(booking!AD103&gt;0,booking!L103&lt;&gt;booking!M103),VLOOKUP(booking!M103,Database!$A$1:'Database'!$L$175,6,FALSE),"-"),"-")</f>
        <v>-</v>
      </c>
      <c r="M103" s="40" t="str">
        <f>IFERROR(IF(AND(booking!AD103&gt;0,booking!L103&lt;&gt;booking!M103),VLOOKUP(booking!M103,Database!A102:'Database'!L276,9,FALSE),"-"),"-")</f>
        <v>-</v>
      </c>
      <c r="N103" s="44" t="str">
        <f>IF(AND(booking!P103&lt;&gt;booking!Q103,booking!P103&gt;0),"udc","-")</f>
        <v>-</v>
      </c>
      <c r="O103" s="40" t="str">
        <f>IFERROR(IF(AND(booking!AD103&gt;0,booking!P103&lt;&gt;booking!Q103),VLOOKUP(booking!Q103,Database!$A$1:'Database'!$L$175,6,FALSE),"-"),"-")</f>
        <v>-</v>
      </c>
      <c r="P103" s="40" t="str">
        <f>IFERROR(IF(AND(booking!AD103&gt;0,booking!P103&lt;&gt;booking!Q103),VLOOKUP(booking!Q103,Database!$A$1:'Database'!$L$175,9,FALSE),"-"),"-")</f>
        <v>-</v>
      </c>
      <c r="Q103" s="44" t="str">
        <f>IF(AND(booking!T103&lt;&gt;booking!U103,booking!T103&gt;0),"udc","-")</f>
        <v>-</v>
      </c>
      <c r="R103" s="40" t="str">
        <f>IFERROR(IF(AND(booking!AD103&gt;0,booking!T103&lt;&gt;booking!U103),VLOOKUP(booking!U103,Database!$A$1:'Database'!$L$175,6,FALSE),"-"),"-")</f>
        <v>-</v>
      </c>
      <c r="S103" s="40" t="str">
        <f>IFERROR(IF(AND(booking!AD103&gt;0,booking!T103&lt;&gt;booking!U103),VLOOKUP(booking!U103,Database!$A$1:'Database'!$L$175,9,FALSE),"-"),"-")</f>
        <v>-</v>
      </c>
    </row>
    <row r="104" spans="1:19" ht="15" customHeight="1" thickBot="1" x14ac:dyDescent="0.4">
      <c r="A104" t="str">
        <f>booking!B104</f>
        <v>fredag</v>
      </c>
      <c r="B104" s="20">
        <f>booking!C104</f>
        <v>45877</v>
      </c>
      <c r="D104" s="2" t="str">
        <f>IF(booking!AE104&gt;0,"Y","-")</f>
        <v>Y</v>
      </c>
      <c r="E104" s="44" t="str">
        <f>IF(AND(booking!D104&lt;&gt;booking!E104,booking!D104&gt;0),"udc","-")</f>
        <v>udc</v>
      </c>
      <c r="F104" s="40" t="str">
        <f>IFERROR(IF(AND(booking!AD104&gt;0,booking!D104&lt;&gt;booking!E104),VLOOKUP(booking!E104,Database!$A$1:'Database'!$L$175,6,FALSE),"-"),"-")</f>
        <v>-</v>
      </c>
      <c r="G104" s="40" t="str">
        <f>IFERROR(IF(AND(booking!AD104&gt;0,booking!D104&lt;&gt;booking!E104),VLOOKUP(booking!E104,Database!$A$1:'Database'!$L$175,9,FALSE),"-"),"-")</f>
        <v>-</v>
      </c>
      <c r="H104" s="44" t="str">
        <f>IF(AND(booking!H104&lt;&gt;booking!I104,booking!H104&gt;0),"udc","-")</f>
        <v>-</v>
      </c>
      <c r="I104" s="40" t="str">
        <f>IFERROR(IF(AND(booking!AD104&gt;0,booking!H104&lt;&gt;booking!I104),VLOOKUP(booking!I104,Database!$A$1:'Database'!$L$175,6,FALSE),"-"),"-")</f>
        <v>-</v>
      </c>
      <c r="J104" s="40" t="str">
        <f>IFERROR(IF(AND(booking!AD104&gt;0,booking!H104&lt;&gt;booking!I104),VLOOKUP(booking!I104,Database!$A$1:'Database'!$L$175,9,FALSE),"-"),"-")</f>
        <v>-</v>
      </c>
      <c r="K104" s="44" t="str">
        <f>IF(AND(booking!L104&lt;&gt;booking!M104,booking!L104&gt;0),"udc","-")</f>
        <v>udc</v>
      </c>
      <c r="L104" s="40" t="str">
        <f>IFERROR(IF(AND(booking!AD104&gt;0,booking!L104&lt;&gt;booking!M104),VLOOKUP(booking!M104,Database!$A$1:'Database'!$L$175,6,FALSE),"-"),"-")</f>
        <v>-</v>
      </c>
      <c r="M104" s="40" t="str">
        <f>IFERROR(IF(AND(booking!AD104&gt;0,booking!L104&lt;&gt;booking!M104),VLOOKUP(booking!M104,Database!A103:'Database'!L277,9,FALSE),"-"),"-")</f>
        <v>-</v>
      </c>
      <c r="N104" s="44" t="str">
        <f>IF(AND(booking!P104&lt;&gt;booking!Q104,booking!P104&gt;0),"udc","-")</f>
        <v>-</v>
      </c>
      <c r="O104" s="40" t="str">
        <f>IFERROR(IF(AND(booking!AD104&gt;0,booking!P104&lt;&gt;booking!Q104),VLOOKUP(booking!Q104,Database!$A$1:'Database'!$L$175,6,FALSE),"-"),"-")</f>
        <v>-</v>
      </c>
      <c r="P104" s="40" t="str">
        <f>IFERROR(IF(AND(booking!AD104&gt;0,booking!P104&lt;&gt;booking!Q104),VLOOKUP(booking!Q104,Database!$A$1:'Database'!$L$175,9,FALSE),"-"),"-")</f>
        <v>-</v>
      </c>
      <c r="Q104" s="44" t="str">
        <f>IF(AND(booking!T104&lt;&gt;booking!U104,booking!T104&gt;0),"udc","-")</f>
        <v>-</v>
      </c>
      <c r="R104" s="40" t="str">
        <f>IFERROR(IF(AND(booking!AD104&gt;0,booking!T104&lt;&gt;booking!U104),VLOOKUP(booking!U104,Database!$A$1:'Database'!$L$175,6,FALSE),"-"),"-")</f>
        <v>-</v>
      </c>
      <c r="S104" s="40" t="str">
        <f>IFERROR(IF(AND(booking!AD104&gt;0,booking!T104&lt;&gt;booking!U104),VLOOKUP(booking!U104,Database!$A$1:'Database'!$L$175,9,FALSE),"-"),"-")</f>
        <v>-</v>
      </c>
    </row>
    <row r="105" spans="1:19" ht="15" customHeight="1" thickBot="1" x14ac:dyDescent="0.4">
      <c r="A105" t="str">
        <f>booking!B105</f>
        <v>lørdag</v>
      </c>
      <c r="B105" s="20">
        <f>booking!C105</f>
        <v>45878</v>
      </c>
      <c r="D105" s="2" t="str">
        <f>IF(booking!AE105&gt;0,"Y","-")</f>
        <v>-</v>
      </c>
      <c r="E105" s="44" t="str">
        <f>IF(AND(booking!D105&lt;&gt;booking!E105,booking!D105&gt;0),"udc","-")</f>
        <v>-</v>
      </c>
      <c r="F105" s="40" t="str">
        <f>IFERROR(IF(AND(booking!AD105&gt;0,booking!D105&lt;&gt;booking!E105),VLOOKUP(booking!E105,Database!$A$1:'Database'!$L$175,6,FALSE),"-"),"-")</f>
        <v>DK</v>
      </c>
      <c r="G105" s="40" t="str">
        <f>IFERROR(IF(AND(booking!AD105&gt;0,booking!D105&lt;&gt;booking!E105),VLOOKUP(booking!E105,Database!$A$1:'Database'!$L$175,9,FALSE),"-"),"-")</f>
        <v>sing</v>
      </c>
      <c r="H105" s="44" t="str">
        <f>IF(AND(booking!H105&lt;&gt;booking!I105,booking!H105&gt;0),"udc","-")</f>
        <v>-</v>
      </c>
      <c r="I105" s="40" t="str">
        <f>IFERROR(IF(AND(booking!AD105&gt;0,booking!H105&lt;&gt;booking!I105),VLOOKUP(booking!I105,Database!$A$1:'Database'!$L$175,6,FALSE),"-"),"-")</f>
        <v>-</v>
      </c>
      <c r="J105" s="40" t="str">
        <f>IFERROR(IF(AND(booking!AD105&gt;0,booking!H105&lt;&gt;booking!I105),VLOOKUP(booking!I105,Database!$A$1:'Database'!$L$175,9,FALSE),"-"),"-")</f>
        <v>-</v>
      </c>
      <c r="K105" s="44" t="str">
        <f>IF(AND(booking!L105&lt;&gt;booking!M105,booking!L105&gt;0),"udc","-")</f>
        <v>-</v>
      </c>
      <c r="L105" s="40" t="str">
        <f>IFERROR(IF(AND(booking!AD105&gt;0,booking!L105&lt;&gt;booking!M105),VLOOKUP(booking!M105,Database!$A$1:'Database'!$L$175,6,FALSE),"-"),"-")</f>
        <v>DK</v>
      </c>
      <c r="M105" s="40">
        <f>IFERROR(IF(AND(booking!AD105&gt;0,booking!L105&lt;&gt;booking!M105),VLOOKUP(booking!M105,Database!A104:'Database'!L278,9,FALSE),"-"),"-")</f>
        <v>0</v>
      </c>
      <c r="N105" s="44" t="str">
        <f>IF(AND(booking!P105&lt;&gt;booking!Q105,booking!P105&gt;0),"udc","-")</f>
        <v>-</v>
      </c>
      <c r="O105" s="40" t="str">
        <f>IFERROR(IF(AND(booking!AD105&gt;0,booking!P105&lt;&gt;booking!Q105),VLOOKUP(booking!Q105,Database!$A$1:'Database'!$L$175,6,FALSE),"-"),"-")</f>
        <v>-</v>
      </c>
      <c r="P105" s="40" t="str">
        <f>IFERROR(IF(AND(booking!AD105&gt;0,booking!P105&lt;&gt;booking!Q105),VLOOKUP(booking!Q105,Database!$A$1:'Database'!$L$175,9,FALSE),"-"),"-")</f>
        <v>-</v>
      </c>
      <c r="Q105" s="44" t="str">
        <f>IF(AND(booking!T105&lt;&gt;booking!U105,booking!T105&gt;0),"udc","-")</f>
        <v>-</v>
      </c>
      <c r="R105" s="40" t="str">
        <f>IFERROR(IF(AND(booking!AD105&gt;0,booking!T105&lt;&gt;booking!U105),VLOOKUP(booking!U105,Database!$A$1:'Database'!$L$175,6,FALSE),"-"),"-")</f>
        <v>-</v>
      </c>
      <c r="S105" s="40" t="str">
        <f>IFERROR(IF(AND(booking!AD105&gt;0,booking!T105&lt;&gt;booking!U105),VLOOKUP(booking!U105,Database!$A$1:'Database'!$L$175,9,FALSE),"-"),"-")</f>
        <v>-</v>
      </c>
    </row>
    <row r="106" spans="1:19" ht="15" customHeight="1" thickBot="1" x14ac:dyDescent="0.4">
      <c r="A106" t="str">
        <f>booking!B106</f>
        <v>søndag</v>
      </c>
      <c r="B106" s="20">
        <f>booking!C106</f>
        <v>45879</v>
      </c>
      <c r="D106" s="2" t="str">
        <f>IF(booking!AE106&gt;0,"Y","-")</f>
        <v>Y</v>
      </c>
      <c r="E106" s="44" t="str">
        <f>IF(AND(booking!D106&lt;&gt;booking!E106,booking!D106&gt;0),"udc","-")</f>
        <v>-</v>
      </c>
      <c r="F106" s="40" t="str">
        <f>IFERROR(IF(AND(booking!AD106&gt;0,booking!D106&lt;&gt;booking!E106),VLOOKUP(booking!E106,Database!$A$1:'Database'!$L$175,6,FALSE),"-"),"-")</f>
        <v>-</v>
      </c>
      <c r="G106" s="40" t="str">
        <f>IFERROR(IF(AND(booking!AD106&gt;0,booking!D106&lt;&gt;booking!E106),VLOOKUP(booking!E106,Database!$A$1:'Database'!$L$175,9,FALSE),"-"),"-")</f>
        <v>-</v>
      </c>
      <c r="H106" s="44" t="str">
        <f>IF(AND(booking!H106&lt;&gt;booking!I106,booking!H106&gt;0),"udc","-")</f>
        <v>-</v>
      </c>
      <c r="I106" s="40" t="str">
        <f>IFERROR(IF(AND(booking!AD106&gt;0,booking!H106&lt;&gt;booking!I106),VLOOKUP(booking!I106,Database!$A$1:'Database'!$L$175,6,FALSE),"-"),"-")</f>
        <v>-</v>
      </c>
      <c r="J106" s="40" t="str">
        <f>IFERROR(IF(AND(booking!AD106&gt;0,booking!H106&lt;&gt;booking!I106),VLOOKUP(booking!I106,Database!$A$1:'Database'!$L$175,9,FALSE),"-"),"-")</f>
        <v>-</v>
      </c>
      <c r="K106" s="44" t="str">
        <f>IF(AND(booking!L106&lt;&gt;booking!M106,booking!L106&gt;0),"udc","-")</f>
        <v>-</v>
      </c>
      <c r="L106" s="40" t="str">
        <f>IFERROR(IF(AND(booking!AD106&gt;0,booking!L106&lt;&gt;booking!M106),VLOOKUP(booking!M106,Database!$A$1:'Database'!$L$175,6,FALSE),"-"),"-")</f>
        <v>-</v>
      </c>
      <c r="M106" s="40" t="str">
        <f>IFERROR(IF(AND(booking!AD106&gt;0,booking!L106&lt;&gt;booking!M106),VLOOKUP(booking!M106,Database!A105:'Database'!L279,9,FALSE),"-"),"-")</f>
        <v>-</v>
      </c>
      <c r="N106" s="44" t="str">
        <f>IF(AND(booking!P106&lt;&gt;booking!Q106,booking!P106&gt;0),"udc","-")</f>
        <v>udc</v>
      </c>
      <c r="O106" s="40" t="str">
        <f>IFERROR(IF(AND(booking!AD106&gt;0,booking!P106&lt;&gt;booking!Q106),VLOOKUP(booking!Q106,Database!$A$1:'Database'!$L$175,6,FALSE),"-"),"-")</f>
        <v>S</v>
      </c>
      <c r="P106" s="40">
        <f>IFERROR(IF(AND(booking!AD106&gt;0,booking!P106&lt;&gt;booking!Q106),VLOOKUP(booking!Q106,Database!$A$1:'Database'!$L$175,9,FALSE),"-"),"-")</f>
        <v>0</v>
      </c>
      <c r="Q106" s="44" t="str">
        <f>IF(AND(booking!T106&lt;&gt;booking!U106,booking!T106&gt;0),"udc","-")</f>
        <v>udc</v>
      </c>
      <c r="R106" s="40" t="str">
        <f>IFERROR(IF(AND(booking!AD106&gt;0,booking!T106&lt;&gt;booking!U106),VLOOKUP(booking!U106,Database!$A$1:'Database'!$L$175,6,FALSE),"-"),"-")</f>
        <v>S</v>
      </c>
      <c r="S106" s="40">
        <f>IFERROR(IF(AND(booking!AD106&gt;0,booking!T106&lt;&gt;booking!U106),VLOOKUP(booking!U106,Database!$A$1:'Database'!$L$175,9,FALSE),"-"),"-")</f>
        <v>0</v>
      </c>
    </row>
    <row r="107" spans="1:19" ht="15" customHeight="1" thickBot="1" x14ac:dyDescent="0.4">
      <c r="A107" t="str">
        <f>booking!B107</f>
        <v>mandag</v>
      </c>
      <c r="B107" s="20">
        <f>booking!C107</f>
        <v>45880</v>
      </c>
      <c r="D107" s="2" t="str">
        <f>IF(booking!AE107&gt;0,"Y","-")</f>
        <v>-</v>
      </c>
      <c r="E107" s="44" t="str">
        <f>IF(AND(booking!D107&lt;&gt;booking!E107,booking!D107&gt;0),"udc","-")</f>
        <v>-</v>
      </c>
      <c r="F107" s="40" t="str">
        <f>IFERROR(IF(AND(booking!AD107&gt;0,booking!D107&lt;&gt;booking!E107),VLOOKUP(booking!E107,Database!$A$1:'Database'!$L$175,6,FALSE),"-"),"-")</f>
        <v>-</v>
      </c>
      <c r="G107" s="40" t="str">
        <f>IFERROR(IF(AND(booking!AD107&gt;0,booking!D107&lt;&gt;booking!E107),VLOOKUP(booking!E107,Database!$A$1:'Database'!$L$175,9,FALSE),"-"),"-")</f>
        <v>-</v>
      </c>
      <c r="H107" s="44" t="str">
        <f>IF(AND(booking!H107&lt;&gt;booking!I107,booking!H107&gt;0),"udc","-")</f>
        <v>-</v>
      </c>
      <c r="I107" s="40" t="str">
        <f>IFERROR(IF(AND(booking!AD107&gt;0,booking!H107&lt;&gt;booking!I107),VLOOKUP(booking!I107,Database!$A$1:'Database'!$L$175,6,FALSE),"-"),"-")</f>
        <v>-</v>
      </c>
      <c r="J107" s="40" t="str">
        <f>IFERROR(IF(AND(booking!AD107&gt;0,booking!H107&lt;&gt;booking!I107),VLOOKUP(booking!I107,Database!$A$1:'Database'!$L$175,9,FALSE),"-"),"-")</f>
        <v>-</v>
      </c>
      <c r="K107" s="44" t="str">
        <f>IF(AND(booking!L107&lt;&gt;booking!M107,booking!L107&gt;0),"udc","-")</f>
        <v>-</v>
      </c>
      <c r="L107" s="40" t="str">
        <f>IFERROR(IF(AND(booking!AD107&gt;0,booking!L107&lt;&gt;booking!M107),VLOOKUP(booking!M107,Database!$A$1:'Database'!$L$175,6,FALSE),"-"),"-")</f>
        <v>-</v>
      </c>
      <c r="M107" s="40" t="str">
        <f>IFERROR(IF(AND(booking!AD107&gt;0,booking!L107&lt;&gt;booking!M107),VLOOKUP(booking!M107,Database!A106:'Database'!L280,9,FALSE),"-"),"-")</f>
        <v>-</v>
      </c>
      <c r="N107" s="44" t="str">
        <f>IF(AND(booking!P107&lt;&gt;booking!Q107,booking!P107&gt;0),"udc","-")</f>
        <v>-</v>
      </c>
      <c r="O107" s="40" t="str">
        <f>IFERROR(IF(AND(booking!AD107&gt;0,booking!P107&lt;&gt;booking!Q107),VLOOKUP(booking!Q107,Database!$A$1:'Database'!$L$175,6,FALSE),"-"),"-")</f>
        <v>-</v>
      </c>
      <c r="P107" s="40" t="str">
        <f>IFERROR(IF(AND(booking!AD107&gt;0,booking!P107&lt;&gt;booking!Q107),VLOOKUP(booking!Q107,Database!$A$1:'Database'!$L$175,9,FALSE),"-"),"-")</f>
        <v>-</v>
      </c>
      <c r="Q107" s="44" t="str">
        <f>IF(AND(booking!T107&lt;&gt;booking!U107,booking!T107&gt;0),"udc","-")</f>
        <v>-</v>
      </c>
      <c r="R107" s="40" t="str">
        <f>IFERROR(IF(AND(booking!AD107&gt;0,booking!T107&lt;&gt;booking!U107),VLOOKUP(booking!U107,Database!$A$1:'Database'!$L$175,6,FALSE),"-"),"-")</f>
        <v>-</v>
      </c>
      <c r="S107" s="40" t="str">
        <f>IFERROR(IF(AND(booking!AD107&gt;0,booking!T107&lt;&gt;booking!U107),VLOOKUP(booking!U107,Database!$A$1:'Database'!$L$175,9,FALSE),"-"),"-")</f>
        <v>-</v>
      </c>
    </row>
    <row r="108" spans="1:19" ht="15" customHeight="1" thickBot="1" x14ac:dyDescent="0.4">
      <c r="A108" t="str">
        <f>booking!B108</f>
        <v>tirsdag</v>
      </c>
      <c r="B108" s="20">
        <f>booking!C108</f>
        <v>45881</v>
      </c>
      <c r="D108" s="2" t="str">
        <f>IF(booking!AE108&gt;0,"Y","-")</f>
        <v>Y</v>
      </c>
      <c r="E108" s="44" t="str">
        <f>IF(AND(booking!D108&lt;&gt;booking!E108,booking!D108&gt;0),"udc","-")</f>
        <v>-</v>
      </c>
      <c r="F108" s="40" t="str">
        <f>IFERROR(IF(AND(booking!AD108&gt;0,booking!D108&lt;&gt;booking!E108),VLOOKUP(booking!E108,Database!$A$1:'Database'!$L$175,6,FALSE),"-"),"-")</f>
        <v>-</v>
      </c>
      <c r="G108" s="40" t="str">
        <f>IFERROR(IF(AND(booking!AD108&gt;0,booking!D108&lt;&gt;booking!E108),VLOOKUP(booking!E108,Database!$A$1:'Database'!$L$175,9,FALSE),"-"),"-")</f>
        <v>-</v>
      </c>
      <c r="H108" s="44" t="str">
        <f>IF(AND(booking!H108&lt;&gt;booking!I108,booking!H108&gt;0),"udc","-")</f>
        <v>udc</v>
      </c>
      <c r="I108" s="40" t="str">
        <f>IFERROR(IF(AND(booking!AD108&gt;0,booking!H108&lt;&gt;booking!I108),VLOOKUP(booking!I108,Database!$A$1:'Database'!$L$175,6,FALSE),"-"),"-")</f>
        <v>-</v>
      </c>
      <c r="J108" s="40" t="str">
        <f>IFERROR(IF(AND(booking!AD108&gt;0,booking!H108&lt;&gt;booking!I108),VLOOKUP(booking!I108,Database!$A$1:'Database'!$L$175,9,FALSE),"-"),"-")</f>
        <v>-</v>
      </c>
      <c r="K108" s="44" t="str">
        <f>IF(AND(booking!L108&lt;&gt;booking!M108,booking!L108&gt;0),"udc","-")</f>
        <v>udc</v>
      </c>
      <c r="L108" s="40" t="str">
        <f>IFERROR(IF(AND(booking!AD108&gt;0,booking!L108&lt;&gt;booking!M108),VLOOKUP(booking!M108,Database!$A$1:'Database'!$L$175,6,FALSE),"-"),"-")</f>
        <v>-</v>
      </c>
      <c r="M108" s="40" t="str">
        <f>IFERROR(IF(AND(booking!AD108&gt;0,booking!L108&lt;&gt;booking!M108),VLOOKUP(booking!M108,Database!A107:'Database'!L281,9,FALSE),"-"),"-")</f>
        <v>-</v>
      </c>
      <c r="N108" s="44" t="str">
        <f>IF(AND(booking!P108&lt;&gt;booking!Q108,booking!P108&gt;0),"udc","-")</f>
        <v>-</v>
      </c>
      <c r="O108" s="40" t="str">
        <f>IFERROR(IF(AND(booking!AD108&gt;0,booking!P108&lt;&gt;booking!Q108),VLOOKUP(booking!Q108,Database!$A$1:'Database'!$L$175,6,FALSE),"-"),"-")</f>
        <v>-</v>
      </c>
      <c r="P108" s="40" t="str">
        <f>IFERROR(IF(AND(booking!AD108&gt;0,booking!P108&lt;&gt;booking!Q108),VLOOKUP(booking!Q108,Database!$A$1:'Database'!$L$175,9,FALSE),"-"),"-")</f>
        <v>-</v>
      </c>
      <c r="Q108" s="44" t="str">
        <f>IF(AND(booking!T108&lt;&gt;booking!U108,booking!T108&gt;0),"udc","-")</f>
        <v>-</v>
      </c>
      <c r="R108" s="40" t="str">
        <f>IFERROR(IF(AND(booking!AD108&gt;0,booking!T108&lt;&gt;booking!U108),VLOOKUP(booking!U108,Database!$A$1:'Database'!$L$175,6,FALSE),"-"),"-")</f>
        <v>-</v>
      </c>
      <c r="S108" s="40" t="str">
        <f>IFERROR(IF(AND(booking!AD108&gt;0,booking!T108&lt;&gt;booking!U108),VLOOKUP(booking!U108,Database!$A$1:'Database'!$L$175,9,FALSE),"-"),"-")</f>
        <v>-</v>
      </c>
    </row>
    <row r="109" spans="1:19" ht="15" customHeight="1" thickBot="1" x14ac:dyDescent="0.4">
      <c r="A109" t="str">
        <f>booking!B109</f>
        <v>onsdag</v>
      </c>
      <c r="B109" s="20">
        <f>booking!C109</f>
        <v>45882</v>
      </c>
      <c r="D109" s="2" t="str">
        <f>IF(booking!AE109&gt;0,"Y","-")</f>
        <v>Y</v>
      </c>
      <c r="E109" s="44" t="str">
        <f>IF(AND(booking!D109&lt;&gt;booking!E109,booking!D109&gt;0),"udc","-")</f>
        <v>udc</v>
      </c>
      <c r="F109" s="40" t="str">
        <f>IFERROR(IF(AND(booking!AD109&gt;0,booking!D109&lt;&gt;booking!E109),VLOOKUP(booking!E109,Database!$A$1:'Database'!$L$175,6,FALSE),"-"),"-")</f>
        <v>DK</v>
      </c>
      <c r="G109" s="40">
        <f>IFERROR(IF(AND(booking!AD109&gt;0,booking!D109&lt;&gt;booking!E109),VLOOKUP(booking!E109,Database!$A$1:'Database'!$L$175,9,FALSE),"-"),"-")</f>
        <v>0</v>
      </c>
      <c r="H109" s="44" t="str">
        <f>IF(AND(booking!H109&lt;&gt;booking!I109,booking!H109&gt;0),"udc","-")</f>
        <v>-</v>
      </c>
      <c r="I109" s="40" t="str">
        <f>IFERROR(IF(AND(booking!AD109&gt;0,booking!H109&lt;&gt;booking!I109),VLOOKUP(booking!I109,Database!$A$1:'Database'!$L$175,6,FALSE),"-"),"-")</f>
        <v>DK</v>
      </c>
      <c r="J109" s="40">
        <f>IFERROR(IF(AND(booking!AD109&gt;0,booking!H109&lt;&gt;booking!I109),VLOOKUP(booking!I109,Database!$A$1:'Database'!$L$175,9,FALSE),"-"),"-")</f>
        <v>0</v>
      </c>
      <c r="K109" s="44" t="str">
        <f>IF(AND(booking!L109&lt;&gt;booking!M109,booking!L109&gt;0),"udc","-")</f>
        <v>-</v>
      </c>
      <c r="L109" s="40" t="str">
        <f>IFERROR(IF(AND(booking!AD109&gt;0,booking!L109&lt;&gt;booking!M109),VLOOKUP(booking!M109,Database!$A$1:'Database'!$L$175,6,FALSE),"-"),"-")</f>
        <v>-</v>
      </c>
      <c r="M109" s="40" t="str">
        <f>IFERROR(IF(AND(booking!AD109&gt;0,booking!L109&lt;&gt;booking!M109),VLOOKUP(booking!M109,Database!A108:'Database'!L282,9,FALSE),"-"),"-")</f>
        <v>-</v>
      </c>
      <c r="N109" s="44" t="str">
        <f>IF(AND(booking!P109&lt;&gt;booking!Q109,booking!P109&gt;0),"udc","-")</f>
        <v>udc</v>
      </c>
      <c r="O109" s="40" t="str">
        <f>IFERROR(IF(AND(booking!AD109&gt;0,booking!P109&lt;&gt;booking!Q109),VLOOKUP(booking!Q109,Database!$A$1:'Database'!$L$175,6,FALSE),"-"),"-")</f>
        <v>DK</v>
      </c>
      <c r="P109" s="40">
        <f>IFERROR(IF(AND(booking!AD109&gt;0,booking!P109&lt;&gt;booking!Q109),VLOOKUP(booking!Q109,Database!$A$1:'Database'!$L$175,9,FALSE),"-"),"-")</f>
        <v>0</v>
      </c>
      <c r="Q109" s="44" t="str">
        <f>IF(AND(booking!T109&lt;&gt;booking!U109,booking!T109&gt;0),"udc","-")</f>
        <v>udc</v>
      </c>
      <c r="R109" s="40" t="str">
        <f>IFERROR(IF(AND(booking!AD109&gt;0,booking!T109&lt;&gt;booking!U109),VLOOKUP(booking!U109,Database!$A$1:'Database'!$L$175,6,FALSE),"-"),"-")</f>
        <v>DK</v>
      </c>
      <c r="S109" s="40">
        <f>IFERROR(IF(AND(booking!AD109&gt;0,booking!T109&lt;&gt;booking!U109),VLOOKUP(booking!U109,Database!$A$1:'Database'!$L$175,9,FALSE),"-"),"-")</f>
        <v>0</v>
      </c>
    </row>
    <row r="110" spans="1:19" ht="15" customHeight="1" thickBot="1" x14ac:dyDescent="0.4">
      <c r="A110" t="str">
        <f>booking!B110</f>
        <v>torsdag</v>
      </c>
      <c r="B110" s="20">
        <f>booking!C110</f>
        <v>45883</v>
      </c>
      <c r="D110" s="2" t="str">
        <f>IF(booking!AE110&gt;0,"Y","-")</f>
        <v>-</v>
      </c>
      <c r="E110" s="44" t="str">
        <f>IF(AND(booking!D110&lt;&gt;booking!E110,booking!D110&gt;0),"udc","-")</f>
        <v>-</v>
      </c>
      <c r="F110" s="40" t="str">
        <f>IFERROR(IF(AND(booking!AD110&gt;0,booking!D110&lt;&gt;booking!E110),VLOOKUP(booking!E110,Database!$A$1:'Database'!$L$175,6,FALSE),"-"),"-")</f>
        <v>-</v>
      </c>
      <c r="G110" s="40" t="str">
        <f>IFERROR(IF(AND(booking!AD110&gt;0,booking!D110&lt;&gt;booking!E110),VLOOKUP(booking!E110,Database!$A$1:'Database'!$L$175,9,FALSE),"-"),"-")</f>
        <v>-</v>
      </c>
      <c r="H110" s="44" t="str">
        <f>IF(AND(booking!H110&lt;&gt;booking!I110,booking!H110&gt;0),"udc","-")</f>
        <v>-</v>
      </c>
      <c r="I110" s="40" t="str">
        <f>IFERROR(IF(AND(booking!AD110&gt;0,booking!H110&lt;&gt;booking!I110),VLOOKUP(booking!I110,Database!$A$1:'Database'!$L$175,6,FALSE),"-"),"-")</f>
        <v>-</v>
      </c>
      <c r="J110" s="40" t="str">
        <f>IFERROR(IF(AND(booking!AD110&gt;0,booking!H110&lt;&gt;booking!I110),VLOOKUP(booking!I110,Database!$A$1:'Database'!$L$175,9,FALSE),"-"),"-")</f>
        <v>-</v>
      </c>
      <c r="K110" s="44" t="str">
        <f>IF(AND(booking!L110&lt;&gt;booking!M110,booking!L110&gt;0),"udc","-")</f>
        <v>-</v>
      </c>
      <c r="L110" s="40" t="str">
        <f>IFERROR(IF(AND(booking!AD110&gt;0,booking!L110&lt;&gt;booking!M110),VLOOKUP(booking!M110,Database!$A$1:'Database'!$L$175,6,FALSE),"-"),"-")</f>
        <v>DK</v>
      </c>
      <c r="M110" s="40" t="str">
        <f>IFERROR(IF(AND(booking!AD110&gt;0,booking!L110&lt;&gt;booking!M110),VLOOKUP(booking!M110,Database!A109:'Database'!L283,9,FALSE),"-"),"-")</f>
        <v>-</v>
      </c>
      <c r="N110" s="44" t="str">
        <f>IF(AND(booking!P110&lt;&gt;booking!Q110,booking!P110&gt;0),"udc","-")</f>
        <v>-</v>
      </c>
      <c r="O110" s="40" t="str">
        <f>IFERROR(IF(AND(booking!AD110&gt;0,booking!P110&lt;&gt;booking!Q110),VLOOKUP(booking!Q110,Database!$A$1:'Database'!$L$175,6,FALSE),"-"),"-")</f>
        <v>-</v>
      </c>
      <c r="P110" s="40" t="str">
        <f>IFERROR(IF(AND(booking!AD110&gt;0,booking!P110&lt;&gt;booking!Q110),VLOOKUP(booking!Q110,Database!$A$1:'Database'!$L$175,9,FALSE),"-"),"-")</f>
        <v>-</v>
      </c>
      <c r="Q110" s="44" t="str">
        <f>IF(AND(booking!T110&lt;&gt;booking!U110,booking!T110&gt;0),"udc","-")</f>
        <v>-</v>
      </c>
      <c r="R110" s="40" t="str">
        <f>IFERROR(IF(AND(booking!AD110&gt;0,booking!T110&lt;&gt;booking!U110),VLOOKUP(booking!U110,Database!$A$1:'Database'!$L$175,6,FALSE),"-"),"-")</f>
        <v>-</v>
      </c>
      <c r="S110" s="40" t="str">
        <f>IFERROR(IF(AND(booking!AD110&gt;0,booking!T110&lt;&gt;booking!U110),VLOOKUP(booking!U110,Database!$A$1:'Database'!$L$175,9,FALSE),"-"),"-")</f>
        <v>-</v>
      </c>
    </row>
    <row r="111" spans="1:19" ht="15" customHeight="1" thickBot="1" x14ac:dyDescent="0.4">
      <c r="A111" t="str">
        <f>booking!B111</f>
        <v>fredag</v>
      </c>
      <c r="B111" s="20">
        <f>booking!C111</f>
        <v>45884</v>
      </c>
      <c r="D111" s="2" t="str">
        <f>IF(booking!AE111&gt;0,"Y","-")</f>
        <v>-</v>
      </c>
      <c r="E111" s="44" t="str">
        <f>IF(AND(booking!D111&lt;&gt;booking!E111,booking!D111&gt;0),"udc","-")</f>
        <v>-</v>
      </c>
      <c r="F111" s="40" t="str">
        <f>IFERROR(IF(AND(booking!AD111&gt;0,booking!D111&lt;&gt;booking!E111),VLOOKUP(booking!E111,Database!$A$1:'Database'!$L$175,6,FALSE),"-"),"-")</f>
        <v>-</v>
      </c>
      <c r="G111" s="40" t="str">
        <f>IFERROR(IF(AND(booking!AD111&gt;0,booking!D111&lt;&gt;booking!E111),VLOOKUP(booking!E111,Database!$A$1:'Database'!$L$175,9,FALSE),"-"),"-")</f>
        <v>-</v>
      </c>
      <c r="H111" s="44" t="str">
        <f>IF(AND(booking!H111&lt;&gt;booking!I111,booking!H111&gt;0),"udc","-")</f>
        <v>-</v>
      </c>
      <c r="I111" s="40" t="str">
        <f>IFERROR(IF(AND(booking!AD111&gt;0,booking!H111&lt;&gt;booking!I111),VLOOKUP(booking!I111,Database!$A$1:'Database'!$L$175,6,FALSE),"-"),"-")</f>
        <v>-</v>
      </c>
      <c r="J111" s="40" t="str">
        <f>IFERROR(IF(AND(booking!AD111&gt;0,booking!H111&lt;&gt;booking!I111),VLOOKUP(booking!I111,Database!$A$1:'Database'!$L$175,9,FALSE),"-"),"-")</f>
        <v>-</v>
      </c>
      <c r="K111" s="44" t="str">
        <f>IF(AND(booking!L111&lt;&gt;booking!M111,booking!L111&gt;0),"udc","-")</f>
        <v>-</v>
      </c>
      <c r="L111" s="40" t="str">
        <f>IFERROR(IF(AND(booking!AD111&gt;0,booking!L111&lt;&gt;booking!M111),VLOOKUP(booking!M111,Database!$A$1:'Database'!$L$175,6,FALSE),"-"),"-")</f>
        <v>-</v>
      </c>
      <c r="M111" s="40" t="str">
        <f>IFERROR(IF(AND(booking!AD111&gt;0,booking!L111&lt;&gt;booking!M111),VLOOKUP(booking!M111,Database!A110:'Database'!L284,9,FALSE),"-"),"-")</f>
        <v>-</v>
      </c>
      <c r="N111" s="44" t="str">
        <f>IF(AND(booking!P111&lt;&gt;booking!Q111,booking!P111&gt;0),"udc","-")</f>
        <v>-</v>
      </c>
      <c r="O111" s="40" t="str">
        <f>IFERROR(IF(AND(booking!AD111&gt;0,booking!P111&lt;&gt;booking!Q111),VLOOKUP(booking!Q111,Database!$A$1:'Database'!$L$175,6,FALSE),"-"),"-")</f>
        <v>-</v>
      </c>
      <c r="P111" s="40" t="str">
        <f>IFERROR(IF(AND(booking!AD111&gt;0,booking!P111&lt;&gt;booking!Q111),VLOOKUP(booking!Q111,Database!$A$1:'Database'!$L$175,9,FALSE),"-"),"-")</f>
        <v>-</v>
      </c>
      <c r="Q111" s="44" t="str">
        <f>IF(AND(booking!T111&lt;&gt;booking!U111,booking!T111&gt;0),"udc","-")</f>
        <v>-</v>
      </c>
      <c r="R111" s="40" t="str">
        <f>IFERROR(IF(AND(booking!AD111&gt;0,booking!T111&lt;&gt;booking!U111),VLOOKUP(booking!U111,Database!$A$1:'Database'!$L$175,6,FALSE),"-"),"-")</f>
        <v>-</v>
      </c>
      <c r="S111" s="40" t="str">
        <f>IFERROR(IF(AND(booking!AD111&gt;0,booking!T111&lt;&gt;booking!U111),VLOOKUP(booking!U111,Database!$A$1:'Database'!$L$175,9,FALSE),"-"),"-")</f>
        <v>-</v>
      </c>
    </row>
    <row r="112" spans="1:19" ht="15" customHeight="1" thickBot="1" x14ac:dyDescent="0.4">
      <c r="A112" t="str">
        <f>booking!B112</f>
        <v>lørdag</v>
      </c>
      <c r="B112" s="20">
        <f>booking!C112</f>
        <v>45885</v>
      </c>
      <c r="D112" s="2" t="str">
        <f>IF(booking!AE112&gt;0,"Y","-")</f>
        <v>-</v>
      </c>
      <c r="E112" s="44" t="str">
        <f>IF(AND(booking!D112&lt;&gt;booking!E112,booking!D112&gt;0),"udc","-")</f>
        <v>-</v>
      </c>
      <c r="F112" s="40" t="str">
        <f>IFERROR(IF(AND(booking!AD112&gt;0,booking!D112&lt;&gt;booking!E112),VLOOKUP(booking!E112,Database!$A$1:'Database'!$L$175,6,FALSE),"-"),"-")</f>
        <v>-</v>
      </c>
      <c r="G112" s="40" t="str">
        <f>IFERROR(IF(AND(booking!AD112&gt;0,booking!D112&lt;&gt;booking!E112),VLOOKUP(booking!E112,Database!$A$1:'Database'!$L$175,9,FALSE),"-"),"-")</f>
        <v>-</v>
      </c>
      <c r="H112" s="44" t="str">
        <f>IF(AND(booking!H112&lt;&gt;booking!I112,booking!H112&gt;0),"udc","-")</f>
        <v>-</v>
      </c>
      <c r="I112" s="40" t="str">
        <f>IFERROR(IF(AND(booking!AD112&gt;0,booking!H112&lt;&gt;booking!I112),VLOOKUP(booking!I112,Database!$A$1:'Database'!$L$175,6,FALSE),"-"),"-")</f>
        <v>-</v>
      </c>
      <c r="J112" s="40" t="str">
        <f>IFERROR(IF(AND(booking!AD112&gt;0,booking!H112&lt;&gt;booking!I112),VLOOKUP(booking!I112,Database!$A$1:'Database'!$L$175,9,FALSE),"-"),"-")</f>
        <v>-</v>
      </c>
      <c r="K112" s="44" t="str">
        <f>IF(AND(booking!L112&lt;&gt;booking!M112,booking!L112&gt;0),"udc","-")</f>
        <v>-</v>
      </c>
      <c r="L112" s="40" t="str">
        <f>IFERROR(IF(AND(booking!AD112&gt;0,booking!L112&lt;&gt;booking!M112),VLOOKUP(booking!M112,Database!$A$1:'Database'!$L$175,6,FALSE),"-"),"-")</f>
        <v>-</v>
      </c>
      <c r="M112" s="40" t="str">
        <f>IFERROR(IF(AND(booking!AD112&gt;0,booking!L112&lt;&gt;booking!M112),VLOOKUP(booking!M112,Database!A111:'Database'!L285,9,FALSE),"-"),"-")</f>
        <v>-</v>
      </c>
      <c r="N112" s="44" t="str">
        <f>IF(AND(booking!P112&lt;&gt;booking!Q112,booking!P112&gt;0),"udc","-")</f>
        <v>-</v>
      </c>
      <c r="O112" s="40" t="str">
        <f>IFERROR(IF(AND(booking!AD112&gt;0,booking!P112&lt;&gt;booking!Q112),VLOOKUP(booking!Q112,Database!$A$1:'Database'!$L$175,6,FALSE),"-"),"-")</f>
        <v>-</v>
      </c>
      <c r="P112" s="40" t="str">
        <f>IFERROR(IF(AND(booking!AD112&gt;0,booking!P112&lt;&gt;booking!Q112),VLOOKUP(booking!Q112,Database!$A$1:'Database'!$L$175,9,FALSE),"-"),"-")</f>
        <v>-</v>
      </c>
      <c r="Q112" s="44" t="str">
        <f>IF(AND(booking!T112&lt;&gt;booking!U112,booking!T112&gt;0),"udc","-")</f>
        <v>-</v>
      </c>
      <c r="R112" s="40" t="str">
        <f>IFERROR(IF(AND(booking!AD112&gt;0,booking!T112&lt;&gt;booking!U112),VLOOKUP(booking!U112,Database!$A$1:'Database'!$L$175,6,FALSE),"-"),"-")</f>
        <v>-</v>
      </c>
      <c r="S112" s="40" t="str">
        <f>IFERROR(IF(AND(booking!AD112&gt;0,booking!T112&lt;&gt;booking!U112),VLOOKUP(booking!U112,Database!$A$1:'Database'!$L$175,9,FALSE),"-"),"-")</f>
        <v>-</v>
      </c>
    </row>
    <row r="113" spans="1:19" ht="15" customHeight="1" thickBot="1" x14ac:dyDescent="0.4">
      <c r="A113" t="str">
        <f>booking!B113</f>
        <v>søndag</v>
      </c>
      <c r="B113" s="20">
        <f>booking!C113</f>
        <v>45886</v>
      </c>
      <c r="D113" s="2" t="str">
        <f>IF(booking!AE113&gt;0,"Y","-")</f>
        <v>Y</v>
      </c>
      <c r="E113" s="44" t="str">
        <f>IF(AND(booking!D113&lt;&gt;booking!E113,booking!D113&gt;0),"udc","-")</f>
        <v>udc</v>
      </c>
      <c r="F113" s="40" t="str">
        <f>IFERROR(IF(AND(booking!AD113&gt;0,booking!D113&lt;&gt;booking!E113),VLOOKUP(booking!E113,Database!$A$1:'Database'!$L$175,6,FALSE),"-"),"-")</f>
        <v>DK</v>
      </c>
      <c r="G113" s="40">
        <f>IFERROR(IF(AND(booking!AD113&gt;0,booking!D113&lt;&gt;booking!E113),VLOOKUP(booking!E113,Database!$A$1:'Database'!$L$175,9,FALSE),"-"),"-")</f>
        <v>0</v>
      </c>
      <c r="H113" s="44" t="str">
        <f>IF(AND(booking!H113&lt;&gt;booking!I113,booking!H113&gt;0),"udc","-")</f>
        <v>udc</v>
      </c>
      <c r="I113" s="40" t="str">
        <f>IFERROR(IF(AND(booking!AD113&gt;0,booking!H113&lt;&gt;booking!I113),VLOOKUP(booking!I113,Database!$A$1:'Database'!$L$175,6,FALSE),"-"),"-")</f>
        <v>-</v>
      </c>
      <c r="J113" s="40" t="str">
        <f>IFERROR(IF(AND(booking!AD113&gt;0,booking!H113&lt;&gt;booking!I113),VLOOKUP(booking!I113,Database!$A$1:'Database'!$L$175,9,FALSE),"-"),"-")</f>
        <v>-</v>
      </c>
      <c r="K113" s="44" t="str">
        <f>IF(AND(booking!L113&lt;&gt;booking!M113,booking!L113&gt;0),"udc","-")</f>
        <v>udc</v>
      </c>
      <c r="L113" s="40" t="str">
        <f>IFERROR(IF(AND(booking!AD113&gt;0,booking!L113&lt;&gt;booking!M113),VLOOKUP(booking!M113,Database!$A$1:'Database'!$L$175,6,FALSE),"-"),"-")</f>
        <v>S</v>
      </c>
      <c r="M113" s="40">
        <f>IFERROR(IF(AND(booking!AD113&gt;0,booking!L113&lt;&gt;booking!M113),VLOOKUP(booking!M113,Database!A112:'Database'!L286,9,FALSE),"-"),"-")</f>
        <v>0</v>
      </c>
      <c r="N113" s="44" t="str">
        <f>IF(AND(booking!P113&lt;&gt;booking!Q113,booking!P113&gt;0),"udc","-")</f>
        <v>udc</v>
      </c>
      <c r="O113" s="40" t="str">
        <f>IFERROR(IF(AND(booking!AD113&gt;0,booking!P113&lt;&gt;booking!Q113),VLOOKUP(booking!Q113,Database!$A$1:'Database'!$L$175,6,FALSE),"-"),"-")</f>
        <v>-</v>
      </c>
      <c r="P113" s="40" t="str">
        <f>IFERROR(IF(AND(booking!AD113&gt;0,booking!P113&lt;&gt;booking!Q113),VLOOKUP(booking!Q113,Database!$A$1:'Database'!$L$175,9,FALSE),"-"),"-")</f>
        <v>-</v>
      </c>
      <c r="Q113" s="44" t="str">
        <f>IF(AND(booking!T113&lt;&gt;booking!U113,booking!T113&gt;0),"udc","-")</f>
        <v>udc</v>
      </c>
      <c r="R113" s="40" t="str">
        <f>IFERROR(IF(AND(booking!AD113&gt;0,booking!T113&lt;&gt;booking!U113),VLOOKUP(booking!U113,Database!$A$1:'Database'!$L$175,6,FALSE),"-"),"-")</f>
        <v>NL</v>
      </c>
      <c r="S113" s="40" t="str">
        <f>IFERROR(IF(AND(booking!AD113&gt;0,booking!T113&lt;&gt;booking!U113),VLOOKUP(booking!U113,Database!$A$1:'Database'!$L$175,9,FALSE),"-"),"-")</f>
        <v>DB</v>
      </c>
    </row>
    <row r="114" spans="1:19" ht="15" customHeight="1" thickBot="1" x14ac:dyDescent="0.4">
      <c r="A114" t="str">
        <f>booking!B114</f>
        <v>mandag</v>
      </c>
      <c r="B114" s="20">
        <f>booking!C114</f>
        <v>45887</v>
      </c>
      <c r="D114" s="2" t="str">
        <f>IF(booking!AE114&gt;0,"Y","-")</f>
        <v>-</v>
      </c>
      <c r="E114" s="44" t="str">
        <f>IF(AND(booking!D114&lt;&gt;booking!E114,booking!D114&gt;0),"udc","-")</f>
        <v>-</v>
      </c>
      <c r="F114" s="40" t="str">
        <f>IFERROR(IF(AND(booking!AD114&gt;0,booking!D114&lt;&gt;booking!E114),VLOOKUP(booking!E114,Database!$A$1:'Database'!$L$175,6,FALSE),"-"),"-")</f>
        <v>-</v>
      </c>
      <c r="G114" s="40" t="str">
        <f>IFERROR(IF(AND(booking!AD114&gt;0,booking!D114&lt;&gt;booking!E114),VLOOKUP(booking!E114,Database!$A$1:'Database'!$L$175,9,FALSE),"-"),"-")</f>
        <v>-</v>
      </c>
      <c r="H114" s="44" t="str">
        <f>IF(AND(booking!H114&lt;&gt;booking!I114,booking!H114&gt;0),"udc","-")</f>
        <v>-</v>
      </c>
      <c r="I114" s="40" t="str">
        <f>IFERROR(IF(AND(booking!AD114&gt;0,booking!H114&lt;&gt;booking!I114),VLOOKUP(booking!I114,Database!$A$1:'Database'!$L$175,6,FALSE),"-"),"-")</f>
        <v>D</v>
      </c>
      <c r="J114" s="40">
        <f>IFERROR(IF(AND(booking!AD114&gt;0,booking!H114&lt;&gt;booking!I114),VLOOKUP(booking!I114,Database!$A$1:'Database'!$L$175,9,FALSE),"-"),"-")</f>
        <v>0</v>
      </c>
      <c r="K114" s="44" t="str">
        <f>IF(AND(booking!L114&lt;&gt;booking!M114,booking!L114&gt;0),"udc","-")</f>
        <v>-</v>
      </c>
      <c r="L114" s="40" t="str">
        <f>IFERROR(IF(AND(booking!AD114&gt;0,booking!L114&lt;&gt;booking!M114),VLOOKUP(booking!M114,Database!$A$1:'Database'!$L$175,6,FALSE),"-"),"-")</f>
        <v>-</v>
      </c>
      <c r="M114" s="40" t="str">
        <f>IFERROR(IF(AND(booking!AD114&gt;0,booking!L114&lt;&gt;booking!M114),VLOOKUP(booking!M114,Database!A113:'Database'!L287,9,FALSE),"-"),"-")</f>
        <v>-</v>
      </c>
      <c r="N114" s="44" t="str">
        <f>IF(AND(booking!P114&lt;&gt;booking!Q114,booking!P114&gt;0),"udc","-")</f>
        <v>-</v>
      </c>
      <c r="O114" s="40" t="str">
        <f>IFERROR(IF(AND(booking!AD114&gt;0,booking!P114&lt;&gt;booking!Q114),VLOOKUP(booking!Q114,Database!$A$1:'Database'!$L$175,6,FALSE),"-"),"-")</f>
        <v>DK</v>
      </c>
      <c r="P114" s="40">
        <f>IFERROR(IF(AND(booking!AD114&gt;0,booking!P114&lt;&gt;booking!Q114),VLOOKUP(booking!Q114,Database!$A$1:'Database'!$L$175,9,FALSE),"-"),"-")</f>
        <v>0</v>
      </c>
      <c r="Q114" s="44" t="str">
        <f>IF(AND(booking!T114&lt;&gt;booking!U114,booking!T114&gt;0),"udc","-")</f>
        <v>-</v>
      </c>
      <c r="R114" s="40" t="str">
        <f>IFERROR(IF(AND(booking!AD114&gt;0,booking!T114&lt;&gt;booking!U114),VLOOKUP(booking!U114,Database!$A$1:'Database'!$L$175,6,FALSE),"-"),"-")</f>
        <v>-</v>
      </c>
      <c r="S114" s="40" t="str">
        <f>IFERROR(IF(AND(booking!AD114&gt;0,booking!T114&lt;&gt;booking!U114),VLOOKUP(booking!U114,Database!$A$1:'Database'!$L$175,9,FALSE),"-"),"-")</f>
        <v>-</v>
      </c>
    </row>
    <row r="115" spans="1:19" ht="15" customHeight="1" thickBot="1" x14ac:dyDescent="0.4">
      <c r="A115" t="str">
        <f>booking!B115</f>
        <v>tirsdag</v>
      </c>
      <c r="B115" s="20">
        <f>booking!C115</f>
        <v>45888</v>
      </c>
      <c r="D115" s="2" t="str">
        <f>IF(booking!AE115&gt;0,"Y","-")</f>
        <v>-</v>
      </c>
      <c r="E115" s="44" t="str">
        <f>IF(AND(booking!D115&lt;&gt;booking!E115,booking!D115&gt;0),"udc","-")</f>
        <v>-</v>
      </c>
      <c r="F115" s="40" t="str">
        <f>IFERROR(IF(AND(booking!AD115&gt;0,booking!D115&lt;&gt;booking!E115),VLOOKUP(booking!E115,Database!$A$1:'Database'!$L$175,6,FALSE),"-"),"-")</f>
        <v>-</v>
      </c>
      <c r="G115" s="40" t="str">
        <f>IFERROR(IF(AND(booking!AD115&gt;0,booking!D115&lt;&gt;booking!E115),VLOOKUP(booking!E115,Database!$A$1:'Database'!$L$175,9,FALSE),"-"),"-")</f>
        <v>-</v>
      </c>
      <c r="H115" s="44" t="str">
        <f>IF(AND(booking!H115&lt;&gt;booking!I115,booking!H115&gt;0),"udc","-")</f>
        <v>-</v>
      </c>
      <c r="I115" s="40" t="str">
        <f>IFERROR(IF(AND(booking!AD115&gt;0,booking!H115&lt;&gt;booking!I115),VLOOKUP(booking!I115,Database!$A$1:'Database'!$L$175,6,FALSE),"-"),"-")</f>
        <v>-</v>
      </c>
      <c r="J115" s="40" t="str">
        <f>IFERROR(IF(AND(booking!AD115&gt;0,booking!H115&lt;&gt;booking!I115),VLOOKUP(booking!I115,Database!$A$1:'Database'!$L$175,9,FALSE),"-"),"-")</f>
        <v>-</v>
      </c>
      <c r="K115" s="44" t="str">
        <f>IF(AND(booking!L115&lt;&gt;booking!M115,booking!L115&gt;0),"udc","-")</f>
        <v>-</v>
      </c>
      <c r="L115" s="40" t="str">
        <f>IFERROR(IF(AND(booking!AD115&gt;0,booking!L115&lt;&gt;booking!M115),VLOOKUP(booking!M115,Database!$A$1:'Database'!$L$175,6,FALSE),"-"),"-")</f>
        <v>-</v>
      </c>
      <c r="M115" s="40" t="str">
        <f>IFERROR(IF(AND(booking!AD115&gt;0,booking!L115&lt;&gt;booking!M115),VLOOKUP(booking!M115,Database!A114:'Database'!L288,9,FALSE),"-"),"-")</f>
        <v>-</v>
      </c>
      <c r="N115" s="44" t="str">
        <f>IF(AND(booking!P115&lt;&gt;booking!Q115,booking!P115&gt;0),"udc","-")</f>
        <v>-</v>
      </c>
      <c r="O115" s="40" t="str">
        <f>IFERROR(IF(AND(booking!AD115&gt;0,booking!P115&lt;&gt;booking!Q115),VLOOKUP(booking!Q115,Database!$A$1:'Database'!$L$175,6,FALSE),"-"),"-")</f>
        <v>-</v>
      </c>
      <c r="P115" s="40" t="str">
        <f>IFERROR(IF(AND(booking!AD115&gt;0,booking!P115&lt;&gt;booking!Q115),VLOOKUP(booking!Q115,Database!$A$1:'Database'!$L$175,9,FALSE),"-"),"-")</f>
        <v>-</v>
      </c>
      <c r="Q115" s="44" t="str">
        <f>IF(AND(booking!T115&lt;&gt;booking!U115,booking!T115&gt;0),"udc","-")</f>
        <v>-</v>
      </c>
      <c r="R115" s="40" t="str">
        <f>IFERROR(IF(AND(booking!AD115&gt;0,booking!T115&lt;&gt;booking!U115),VLOOKUP(booking!U115,Database!$A$1:'Database'!$L$175,6,FALSE),"-"),"-")</f>
        <v>-</v>
      </c>
      <c r="S115" s="40" t="str">
        <f>IFERROR(IF(AND(booking!AD115&gt;0,booking!T115&lt;&gt;booking!U115),VLOOKUP(booking!U115,Database!$A$1:'Database'!$L$175,9,FALSE),"-"),"-")</f>
        <v>-</v>
      </c>
    </row>
    <row r="116" spans="1:19" ht="15" customHeight="1" thickBot="1" x14ac:dyDescent="0.4">
      <c r="A116" t="str">
        <f>booking!B116</f>
        <v>onsdag</v>
      </c>
      <c r="B116" s="20">
        <f>booking!C116</f>
        <v>45889</v>
      </c>
      <c r="D116" s="2" t="str">
        <f>IF(booking!AE116&gt;0,"Y","-")</f>
        <v>-</v>
      </c>
      <c r="E116" s="44" t="str">
        <f>IF(AND(booking!D116&lt;&gt;booking!E116,booking!D116&gt;0),"udc","-")</f>
        <v>-</v>
      </c>
      <c r="F116" s="40" t="str">
        <f>IFERROR(IF(AND(booking!AD116&gt;0,booking!D116&lt;&gt;booking!E116),VLOOKUP(booking!E116,Database!$A$1:'Database'!$L$175,6,FALSE),"-"),"-")</f>
        <v>-</v>
      </c>
      <c r="G116" s="40" t="str">
        <f>IFERROR(IF(AND(booking!AD116&gt;0,booking!D116&lt;&gt;booking!E116),VLOOKUP(booking!E116,Database!$A$1:'Database'!$L$175,9,FALSE),"-"),"-")</f>
        <v>-</v>
      </c>
      <c r="H116" s="44" t="str">
        <f>IF(AND(booking!H116&lt;&gt;booking!I116,booking!H116&gt;0),"udc","-")</f>
        <v>-</v>
      </c>
      <c r="I116" s="40" t="str">
        <f>IFERROR(IF(AND(booking!AD116&gt;0,booking!H116&lt;&gt;booking!I116),VLOOKUP(booking!I116,Database!$A$1:'Database'!$L$175,6,FALSE),"-"),"-")</f>
        <v>-</v>
      </c>
      <c r="J116" s="40" t="str">
        <f>IFERROR(IF(AND(booking!AD116&gt;0,booking!H116&lt;&gt;booking!I116),VLOOKUP(booking!I116,Database!$A$1:'Database'!$L$175,9,FALSE),"-"),"-")</f>
        <v>-</v>
      </c>
      <c r="K116" s="44" t="str">
        <f>IF(AND(booking!L116&lt;&gt;booking!M116,booking!L116&gt;0),"udc","-")</f>
        <v>-</v>
      </c>
      <c r="L116" s="40" t="str">
        <f>IFERROR(IF(AND(booking!AD116&gt;0,booking!L116&lt;&gt;booking!M116),VLOOKUP(booking!M116,Database!$A$1:'Database'!$L$175,6,FALSE),"-"),"-")</f>
        <v>-</v>
      </c>
      <c r="M116" s="40" t="str">
        <f>IFERROR(IF(AND(booking!AD116&gt;0,booking!L116&lt;&gt;booking!M116),VLOOKUP(booking!M116,Database!A115:'Database'!L289,9,FALSE),"-"),"-")</f>
        <v>-</v>
      </c>
      <c r="N116" s="44" t="str">
        <f>IF(AND(booking!P116&lt;&gt;booking!Q116,booking!P116&gt;0),"udc","-")</f>
        <v>-</v>
      </c>
      <c r="O116" s="40" t="str">
        <f>IFERROR(IF(AND(booking!AD116&gt;0,booking!P116&lt;&gt;booking!Q116),VLOOKUP(booking!Q116,Database!$A$1:'Database'!$L$175,6,FALSE),"-"),"-")</f>
        <v>-</v>
      </c>
      <c r="P116" s="40" t="str">
        <f>IFERROR(IF(AND(booking!AD116&gt;0,booking!P116&lt;&gt;booking!Q116),VLOOKUP(booking!Q116,Database!$A$1:'Database'!$L$175,9,FALSE),"-"),"-")</f>
        <v>-</v>
      </c>
      <c r="Q116" s="44" t="str">
        <f>IF(AND(booking!T116&lt;&gt;booking!U116,booking!T116&gt;0),"udc","-")</f>
        <v>-</v>
      </c>
      <c r="R116" s="40" t="str">
        <f>IFERROR(IF(AND(booking!AD116&gt;0,booking!T116&lt;&gt;booking!U116),VLOOKUP(booking!U116,Database!$A$1:'Database'!$L$175,6,FALSE),"-"),"-")</f>
        <v>-</v>
      </c>
      <c r="S116" s="40" t="str">
        <f>IFERROR(IF(AND(booking!AD116&gt;0,booking!T116&lt;&gt;booking!U116),VLOOKUP(booking!U116,Database!$A$1:'Database'!$L$175,9,FALSE),"-"),"-")</f>
        <v>-</v>
      </c>
    </row>
    <row r="117" spans="1:19" ht="15" customHeight="1" thickBot="1" x14ac:dyDescent="0.4">
      <c r="A117" t="str">
        <f>booking!B117</f>
        <v>torsdag</v>
      </c>
      <c r="B117" s="20">
        <f>booking!C117</f>
        <v>45890</v>
      </c>
      <c r="D117" s="2" t="str">
        <f>IF(booking!AE117&gt;0,"Y","-")</f>
        <v>Y</v>
      </c>
      <c r="E117" s="44" t="str">
        <f>IF(AND(booking!D117&lt;&gt;booking!E117,booking!D117&gt;0),"udc","-")</f>
        <v>udc</v>
      </c>
      <c r="F117" s="40" t="str">
        <f>IFERROR(IF(AND(booking!AD117&gt;0,booking!D117&lt;&gt;booking!E117),VLOOKUP(booking!E117,Database!$A$1:'Database'!$L$175,6,FALSE),"-"),"-")</f>
        <v>-</v>
      </c>
      <c r="G117" s="40" t="str">
        <f>IFERROR(IF(AND(booking!AD117&gt;0,booking!D117&lt;&gt;booking!E117),VLOOKUP(booking!E117,Database!$A$1:'Database'!$L$175,9,FALSE),"-"),"-")</f>
        <v>-</v>
      </c>
      <c r="H117" s="44" t="str">
        <f>IF(AND(booking!H117&lt;&gt;booking!I117,booking!H117&gt;0),"udc","-")</f>
        <v>-</v>
      </c>
      <c r="I117" s="40" t="str">
        <f>IFERROR(IF(AND(booking!AD117&gt;0,booking!H117&lt;&gt;booking!I117),VLOOKUP(booking!I117,Database!$A$1:'Database'!$L$175,6,FALSE),"-"),"-")</f>
        <v>-</v>
      </c>
      <c r="J117" s="40" t="str">
        <f>IFERROR(IF(AND(booking!AD117&gt;0,booking!H117&lt;&gt;booking!I117),VLOOKUP(booking!I117,Database!$A$1:'Database'!$L$175,9,FALSE),"-"),"-")</f>
        <v>-</v>
      </c>
      <c r="K117" s="44" t="str">
        <f>IF(AND(booking!L117&lt;&gt;booking!M117,booking!L117&gt;0),"udc","-")</f>
        <v>-</v>
      </c>
      <c r="L117" s="40" t="str">
        <f>IFERROR(IF(AND(booking!AD117&gt;0,booking!L117&lt;&gt;booking!M117),VLOOKUP(booking!M117,Database!$A$1:'Database'!$L$175,6,FALSE),"-"),"-")</f>
        <v>-</v>
      </c>
      <c r="M117" s="40" t="str">
        <f>IFERROR(IF(AND(booking!AD117&gt;0,booking!L117&lt;&gt;booking!M117),VLOOKUP(booking!M117,Database!A116:'Database'!L290,9,FALSE),"-"),"-")</f>
        <v>-</v>
      </c>
      <c r="N117" s="44" t="str">
        <f>IF(AND(booking!P117&lt;&gt;booking!Q117,booking!P117&gt;0),"udc","-")</f>
        <v>-</v>
      </c>
      <c r="O117" s="40" t="str">
        <f>IFERROR(IF(AND(booking!AD117&gt;0,booking!P117&lt;&gt;booking!Q117),VLOOKUP(booking!Q117,Database!$A$1:'Database'!$L$175,6,FALSE),"-"),"-")</f>
        <v>-</v>
      </c>
      <c r="P117" s="40" t="str">
        <f>IFERROR(IF(AND(booking!AD117&gt;0,booking!P117&lt;&gt;booking!Q117),VLOOKUP(booking!Q117,Database!$A$1:'Database'!$L$175,9,FALSE),"-"),"-")</f>
        <v>-</v>
      </c>
      <c r="Q117" s="44" t="str">
        <f>IF(AND(booking!T117&lt;&gt;booking!U117,booking!T117&gt;0),"udc","-")</f>
        <v>-</v>
      </c>
      <c r="R117" s="40" t="str">
        <f>IFERROR(IF(AND(booking!AD117&gt;0,booking!T117&lt;&gt;booking!U117),VLOOKUP(booking!U117,Database!$A$1:'Database'!$L$175,6,FALSE),"-"),"-")</f>
        <v>-</v>
      </c>
      <c r="S117" s="40" t="str">
        <f>IFERROR(IF(AND(booking!AD117&gt;0,booking!T117&lt;&gt;booking!U117),VLOOKUP(booking!U117,Database!$A$1:'Database'!$L$175,9,FALSE),"-"),"-")</f>
        <v>-</v>
      </c>
    </row>
    <row r="118" spans="1:19" ht="15" customHeight="1" thickBot="1" x14ac:dyDescent="0.4">
      <c r="A118" t="str">
        <f>booking!B118</f>
        <v>fredag</v>
      </c>
      <c r="B118" s="20">
        <f>booking!C118</f>
        <v>45891</v>
      </c>
      <c r="D118" s="2" t="str">
        <f>IF(booking!AE118&gt;0,"Y","-")</f>
        <v>Y</v>
      </c>
      <c r="E118" s="44" t="str">
        <f>IF(AND(booking!D118&lt;&gt;booking!E118,booking!D118&gt;0),"udc","-")</f>
        <v>-</v>
      </c>
      <c r="F118" s="40" t="str">
        <f>IFERROR(IF(AND(booking!AD118&gt;0,booking!D118&lt;&gt;booking!E118),VLOOKUP(booking!E118,Database!$A$1:'Database'!$L$175,6,FALSE),"-"),"-")</f>
        <v>DK</v>
      </c>
      <c r="G118" s="40">
        <f>IFERROR(IF(AND(booking!AD118&gt;0,booking!D118&lt;&gt;booking!E118),VLOOKUP(booking!E118,Database!$A$1:'Database'!$L$175,9,FALSE),"-"),"-")</f>
        <v>0</v>
      </c>
      <c r="H118" s="44" t="str">
        <f>IF(AND(booking!H118&lt;&gt;booking!I118,booking!H118&gt;0),"udc","-")</f>
        <v>udc</v>
      </c>
      <c r="I118" s="40" t="str">
        <f>IFERROR(IF(AND(booking!AD118&gt;0,booking!H118&lt;&gt;booking!I118),VLOOKUP(booking!I118,Database!$A$1:'Database'!$L$175,6,FALSE),"-"),"-")</f>
        <v>DK</v>
      </c>
      <c r="J118" s="40">
        <f>IFERROR(IF(AND(booking!AD118&gt;0,booking!H118&lt;&gt;booking!I118),VLOOKUP(booking!I118,Database!$A$1:'Database'!$L$175,9,FALSE),"-"),"-")</f>
        <v>0</v>
      </c>
      <c r="K118" s="44" t="str">
        <f>IF(AND(booking!L118&lt;&gt;booking!M118,booking!L118&gt;0),"udc","-")</f>
        <v>udc</v>
      </c>
      <c r="L118" s="40" t="str">
        <f>IFERROR(IF(AND(booking!AD118&gt;0,booking!L118&lt;&gt;booking!M118),VLOOKUP(booking!M118,Database!$A$1:'Database'!$L$175,6,FALSE),"-"),"-")</f>
        <v>-</v>
      </c>
      <c r="M118" s="40" t="str">
        <f>IFERROR(IF(AND(booking!AD118&gt;0,booking!L118&lt;&gt;booking!M118),VLOOKUP(booking!M118,Database!A117:'Database'!L291,9,FALSE),"-"),"-")</f>
        <v>-</v>
      </c>
      <c r="N118" s="44" t="str">
        <f>IF(AND(booking!P118&lt;&gt;booking!Q118,booking!P118&gt;0),"udc","-")</f>
        <v>-</v>
      </c>
      <c r="O118" s="40" t="str">
        <f>IFERROR(IF(AND(booking!AD118&gt;0,booking!P118&lt;&gt;booking!Q118),VLOOKUP(booking!Q118,Database!$A$1:'Database'!$L$175,6,FALSE),"-"),"-")</f>
        <v>-</v>
      </c>
      <c r="P118" s="40" t="str">
        <f>IFERROR(IF(AND(booking!AD118&gt;0,booking!P118&lt;&gt;booking!Q118),VLOOKUP(booking!Q118,Database!$A$1:'Database'!$L$175,9,FALSE),"-"),"-")</f>
        <v>-</v>
      </c>
      <c r="Q118" s="44" t="str">
        <f>IF(AND(booking!T118&lt;&gt;booking!U118,booking!T118&gt;0),"udc","-")</f>
        <v>-</v>
      </c>
      <c r="R118" s="40" t="str">
        <f>IFERROR(IF(AND(booking!AD118&gt;0,booking!T118&lt;&gt;booking!U118),VLOOKUP(booking!U118,Database!$A$1:'Database'!$L$175,6,FALSE),"-"),"-")</f>
        <v>-</v>
      </c>
      <c r="S118" s="40" t="str">
        <f>IFERROR(IF(AND(booking!AD118&gt;0,booking!T118&lt;&gt;booking!U118),VLOOKUP(booking!U118,Database!$A$1:'Database'!$L$175,9,FALSE),"-"),"-")</f>
        <v>-</v>
      </c>
    </row>
    <row r="119" spans="1:19" ht="15" customHeight="1" thickBot="1" x14ac:dyDescent="0.4">
      <c r="A119" t="str">
        <f>booking!B119</f>
        <v>lørdag</v>
      </c>
      <c r="B119" s="20">
        <f>booking!C119</f>
        <v>45892</v>
      </c>
      <c r="D119" s="2" t="str">
        <f>IF(booking!AE119&gt;0,"Y","-")</f>
        <v>Y</v>
      </c>
      <c r="E119" s="44" t="str">
        <f>IF(AND(booking!D119&lt;&gt;booking!E119,booking!D119&gt;0),"udc","-")</f>
        <v>-</v>
      </c>
      <c r="F119" s="40" t="str">
        <f>IFERROR(IF(AND(booking!AD119&gt;0,booking!D119&lt;&gt;booking!E119),VLOOKUP(booking!E119,Database!$A$1:'Database'!$L$175,6,FALSE),"-"),"-")</f>
        <v>-</v>
      </c>
      <c r="G119" s="40" t="str">
        <f>IFERROR(IF(AND(booking!AD119&gt;0,booking!D119&lt;&gt;booking!E119),VLOOKUP(booking!E119,Database!$A$1:'Database'!$L$175,9,FALSE),"-"),"-")</f>
        <v>-</v>
      </c>
      <c r="H119" s="44" t="str">
        <f>IF(AND(booking!H119&lt;&gt;booking!I119,booking!H119&gt;0),"udc","-")</f>
        <v>-</v>
      </c>
      <c r="I119" s="40" t="str">
        <f>IFERROR(IF(AND(booking!AD119&gt;0,booking!H119&lt;&gt;booking!I119),VLOOKUP(booking!I119,Database!$A$1:'Database'!$L$175,6,FALSE),"-"),"-")</f>
        <v>-</v>
      </c>
      <c r="J119" s="40" t="str">
        <f>IFERROR(IF(AND(booking!AD119&gt;0,booking!H119&lt;&gt;booking!I119),VLOOKUP(booking!I119,Database!$A$1:'Database'!$L$175,9,FALSE),"-"),"-")</f>
        <v>-</v>
      </c>
      <c r="K119" s="44" t="str">
        <f>IF(AND(booking!L119&lt;&gt;booking!M119,booking!L119&gt;0),"udc","-")</f>
        <v>-</v>
      </c>
      <c r="L119" s="40" t="str">
        <f>IFERROR(IF(AND(booking!AD119&gt;0,booking!L119&lt;&gt;booking!M119),VLOOKUP(booking!M119,Database!$A$1:'Database'!$L$175,6,FALSE),"-"),"-")</f>
        <v>S</v>
      </c>
      <c r="M119" s="40" t="str">
        <f>IFERROR(IF(AND(booking!AD119&gt;0,booking!L119&lt;&gt;booking!M119),VLOOKUP(booking!M119,Database!A118:'Database'!L292,9,FALSE),"-"),"-")</f>
        <v>-</v>
      </c>
      <c r="N119" s="44" t="str">
        <f>IF(AND(booking!P119&lt;&gt;booking!Q119,booking!P119&gt;0),"udc","-")</f>
        <v>udc</v>
      </c>
      <c r="O119" s="40" t="str">
        <f>IFERROR(IF(AND(booking!AD119&gt;0,booking!P119&lt;&gt;booking!Q119),VLOOKUP(booking!Q119,Database!$A$1:'Database'!$L$175,6,FALSE),"-"),"-")</f>
        <v>US</v>
      </c>
      <c r="P119" s="40">
        <f>IFERROR(IF(AND(booking!AD119&gt;0,booking!P119&lt;&gt;booking!Q119),VLOOKUP(booking!Q119,Database!$A$1:'Database'!$L$175,9,FALSE),"-"),"-")</f>
        <v>0</v>
      </c>
      <c r="Q119" s="44" t="str">
        <f>IF(AND(booking!T119&lt;&gt;booking!U119,booking!T119&gt;0),"udc","-")</f>
        <v>udc</v>
      </c>
      <c r="R119" s="40" t="str">
        <f>IFERROR(IF(AND(booking!AD119&gt;0,booking!T119&lt;&gt;booking!U119),VLOOKUP(booking!U119,Database!$A$1:'Database'!$L$175,6,FALSE),"-"),"-")</f>
        <v>-</v>
      </c>
      <c r="S119" s="40" t="str">
        <f>IFERROR(IF(AND(booking!AD119&gt;0,booking!T119&lt;&gt;booking!U119),VLOOKUP(booking!U119,Database!$A$1:'Database'!$L$175,9,FALSE),"-"),"-")</f>
        <v>-</v>
      </c>
    </row>
    <row r="120" spans="1:19" ht="15" customHeight="1" thickBot="1" x14ac:dyDescent="0.4">
      <c r="A120" t="str">
        <f>booking!B120</f>
        <v>søndag</v>
      </c>
      <c r="B120" s="20">
        <f>booking!C120</f>
        <v>45893</v>
      </c>
      <c r="D120" s="2" t="str">
        <f>IF(booking!AE120&gt;0,"Y","-")</f>
        <v>Y</v>
      </c>
      <c r="E120" s="44" t="str">
        <f>IF(AND(booking!D120&lt;&gt;booking!E120,booking!D120&gt;0),"udc","-")</f>
        <v>udc</v>
      </c>
      <c r="F120" s="40" t="str">
        <f>IFERROR(IF(AND(booking!AD120&gt;0,booking!D120&lt;&gt;booking!E120),VLOOKUP(booking!E120,Database!$A$1:'Database'!$L$175,6,FALSE),"-"),"-")</f>
        <v>-</v>
      </c>
      <c r="G120" s="40" t="str">
        <f>IFERROR(IF(AND(booking!AD120&gt;0,booking!D120&lt;&gt;booking!E120),VLOOKUP(booking!E120,Database!$A$1:'Database'!$L$175,9,FALSE),"-"),"-")</f>
        <v>-</v>
      </c>
      <c r="H120" s="44" t="str">
        <f>IF(AND(booking!H120&lt;&gt;booking!I120,booking!H120&gt;0),"udc","-")</f>
        <v>udc</v>
      </c>
      <c r="I120" s="40" t="str">
        <f>IFERROR(IF(AND(booking!AD120&gt;0,booking!H120&lt;&gt;booking!I120),VLOOKUP(booking!I120,Database!$A$1:'Database'!$L$175,6,FALSE),"-"),"-")</f>
        <v>-</v>
      </c>
      <c r="J120" s="40" t="str">
        <f>IFERROR(IF(AND(booking!AD120&gt;0,booking!H120&lt;&gt;booking!I120),VLOOKUP(booking!I120,Database!$A$1:'Database'!$L$175,9,FALSE),"-"),"-")</f>
        <v>-</v>
      </c>
      <c r="K120" s="44" t="str">
        <f>IF(AND(booking!L120&lt;&gt;booking!M120,booking!L120&gt;0),"udc","-")</f>
        <v>-</v>
      </c>
      <c r="L120" s="40" t="str">
        <f>IFERROR(IF(AND(booking!AD120&gt;0,booking!L120&lt;&gt;booking!M120),VLOOKUP(booking!M120,Database!$A$1:'Database'!$L$175,6,FALSE),"-"),"-")</f>
        <v>-</v>
      </c>
      <c r="M120" s="40" t="str">
        <f>IFERROR(IF(AND(booking!AD120&gt;0,booking!L120&lt;&gt;booking!M120),VLOOKUP(booking!M120,Database!A119:'Database'!L293,9,FALSE),"-"),"-")</f>
        <v>-</v>
      </c>
      <c r="N120" s="44" t="str">
        <f>IF(AND(booking!P120&lt;&gt;booking!Q120,booking!P120&gt;0),"udc","-")</f>
        <v>-</v>
      </c>
      <c r="O120" s="40" t="str">
        <f>IFERROR(IF(AND(booking!AD120&gt;0,booking!P120&lt;&gt;booking!Q120),VLOOKUP(booking!Q120,Database!$A$1:'Database'!$L$175,6,FALSE),"-"),"-")</f>
        <v>-</v>
      </c>
      <c r="P120" s="40" t="str">
        <f>IFERROR(IF(AND(booking!AD120&gt;0,booking!P120&lt;&gt;booking!Q120),VLOOKUP(booking!Q120,Database!$A$1:'Database'!$L$175,9,FALSE),"-"),"-")</f>
        <v>-</v>
      </c>
      <c r="Q120" s="44" t="str">
        <f>IF(AND(booking!T120&lt;&gt;booking!U120,booking!T120&gt;0),"udc","-")</f>
        <v>-</v>
      </c>
      <c r="R120" s="40" t="str">
        <f>IFERROR(IF(AND(booking!AD120&gt;0,booking!T120&lt;&gt;booking!U120),VLOOKUP(booking!U120,Database!$A$1:'Database'!$L$175,6,FALSE),"-"),"-")</f>
        <v>-</v>
      </c>
      <c r="S120" s="40" t="str">
        <f>IFERROR(IF(AND(booking!AD120&gt;0,booking!T120&lt;&gt;booking!U120),VLOOKUP(booking!U120,Database!$A$1:'Database'!$L$175,9,FALSE),"-"),"-")</f>
        <v>-</v>
      </c>
    </row>
    <row r="121" spans="1:19" ht="15" customHeight="1" thickBot="1" x14ac:dyDescent="0.4">
      <c r="A121" t="str">
        <f>booking!B121</f>
        <v>mandag</v>
      </c>
      <c r="B121" s="20">
        <f>booking!C121</f>
        <v>45894</v>
      </c>
      <c r="D121" s="2" t="str">
        <f>IF(booking!AE121&gt;0,"Y","-")</f>
        <v>Y</v>
      </c>
      <c r="E121" s="44" t="str">
        <f>IF(AND(booking!D121&lt;&gt;booking!E121,booking!D121&gt;0),"udc","-")</f>
        <v>-</v>
      </c>
      <c r="F121" s="40" t="str">
        <f>IFERROR(IF(AND(booking!AD121&gt;0,booking!D121&lt;&gt;booking!E121),VLOOKUP(booking!E121,Database!$A$1:'Database'!$L$175,6,FALSE),"-"),"-")</f>
        <v>S</v>
      </c>
      <c r="G121" s="40">
        <f>IFERROR(IF(AND(booking!AD121&gt;0,booking!D121&lt;&gt;booking!E121),VLOOKUP(booking!E121,Database!$A$1:'Database'!$L$175,9,FALSE),"-"),"-")</f>
        <v>0</v>
      </c>
      <c r="H121" s="44" t="str">
        <f>IF(AND(booking!H121&lt;&gt;booking!I121,booking!H121&gt;0),"udc","-")</f>
        <v>-</v>
      </c>
      <c r="I121" s="40" t="str">
        <f>IFERROR(IF(AND(booking!AD121&gt;0,booking!H121&lt;&gt;booking!I121),VLOOKUP(booking!I121,Database!$A$1:'Database'!$L$175,6,FALSE),"-"),"-")</f>
        <v>-</v>
      </c>
      <c r="J121" s="40" t="str">
        <f>IFERROR(IF(AND(booking!AD121&gt;0,booking!H121&lt;&gt;booking!I121),VLOOKUP(booking!I121,Database!$A$1:'Database'!$L$175,9,FALSE),"-"),"-")</f>
        <v>-</v>
      </c>
      <c r="K121" s="44" t="str">
        <f>IF(AND(booking!L121&lt;&gt;booking!M121,booking!L121&gt;0),"udc","-")</f>
        <v>-</v>
      </c>
      <c r="L121" s="40" t="str">
        <f>IFERROR(IF(AND(booking!AD121&gt;0,booking!L121&lt;&gt;booking!M121),VLOOKUP(booking!M121,Database!$A$1:'Database'!$L$175,6,FALSE),"-"),"-")</f>
        <v>-</v>
      </c>
      <c r="M121" s="40" t="str">
        <f>IFERROR(IF(AND(booking!AD121&gt;0,booking!L121&lt;&gt;booking!M121),VLOOKUP(booking!M121,Database!A120:'Database'!L294,9,FALSE),"-"),"-")</f>
        <v>-</v>
      </c>
      <c r="N121" s="44" t="str">
        <f>IF(AND(booking!P121&lt;&gt;booking!Q121,booking!P121&gt;0),"udc","-")</f>
        <v>udc</v>
      </c>
      <c r="O121" s="40" t="str">
        <f>IFERROR(IF(AND(booking!AD121&gt;0,booking!P121&lt;&gt;booking!Q121),VLOOKUP(booking!Q121,Database!$A$1:'Database'!$L$175,6,FALSE),"-"),"-")</f>
        <v>-</v>
      </c>
      <c r="P121" s="40" t="str">
        <f>IFERROR(IF(AND(booking!AD121&gt;0,booking!P121&lt;&gt;booking!Q121),VLOOKUP(booking!Q121,Database!$A$1:'Database'!$L$175,9,FALSE),"-"),"-")</f>
        <v>-</v>
      </c>
      <c r="Q121" s="44" t="str">
        <f>IF(AND(booking!T121&lt;&gt;booking!U121,booking!T121&gt;0),"udc","-")</f>
        <v>-</v>
      </c>
      <c r="R121" s="40" t="str">
        <f>IFERROR(IF(AND(booking!AD121&gt;0,booking!T121&lt;&gt;booking!U121),VLOOKUP(booking!U121,Database!$A$1:'Database'!$L$175,6,FALSE),"-"),"-")</f>
        <v>-</v>
      </c>
      <c r="S121" s="40" t="str">
        <f>IFERROR(IF(AND(booking!AD121&gt;0,booking!T121&lt;&gt;booking!U121),VLOOKUP(booking!U121,Database!$A$1:'Database'!$L$175,9,FALSE),"-"),"-")</f>
        <v>-</v>
      </c>
    </row>
    <row r="122" spans="1:19" ht="15" customHeight="1" thickBot="1" x14ac:dyDescent="0.4">
      <c r="A122" t="str">
        <f>booking!B122</f>
        <v>tirsdag</v>
      </c>
      <c r="B122" s="20">
        <f>booking!C122</f>
        <v>45895</v>
      </c>
      <c r="D122" s="2" t="str">
        <f>IF(booking!AE122&gt;0,"Y","-")</f>
        <v>Y</v>
      </c>
      <c r="E122" s="44" t="str">
        <f>IF(AND(booking!D122&lt;&gt;booking!E122,booking!D122&gt;0),"udc","-")</f>
        <v>-</v>
      </c>
      <c r="F122" s="40" t="str">
        <f>IFERROR(IF(AND(booking!AD122&gt;0,booking!D122&lt;&gt;booking!E122),VLOOKUP(booking!E122,Database!$A$1:'Database'!$L$175,6,FALSE),"-"),"-")</f>
        <v>-</v>
      </c>
      <c r="G122" s="40" t="str">
        <f>IFERROR(IF(AND(booking!AD122&gt;0,booking!D122&lt;&gt;booking!E122),VLOOKUP(booking!E122,Database!$A$1:'Database'!$L$175,9,FALSE),"-"),"-")</f>
        <v>-</v>
      </c>
      <c r="H122" s="44" t="str">
        <f>IF(AND(booking!H122&lt;&gt;booking!I122,booking!H122&gt;0),"udc","-")</f>
        <v>-</v>
      </c>
      <c r="I122" s="40" t="str">
        <f>IFERROR(IF(AND(booking!AD122&gt;0,booking!H122&lt;&gt;booking!I122),VLOOKUP(booking!I122,Database!$A$1:'Database'!$L$175,6,FALSE),"-"),"-")</f>
        <v>D</v>
      </c>
      <c r="J122" s="40">
        <f>IFERROR(IF(AND(booking!AD122&gt;0,booking!H122&lt;&gt;booking!I122),VLOOKUP(booking!I122,Database!$A$1:'Database'!$L$175,9,FALSE),"-"),"-")</f>
        <v>0</v>
      </c>
      <c r="K122" s="44" t="str">
        <f>IF(AND(booking!L122&lt;&gt;booking!M122,booking!L122&gt;0),"udc","-")</f>
        <v>udc</v>
      </c>
      <c r="L122" s="40" t="str">
        <f>IFERROR(IF(AND(booking!AD122&gt;0,booking!L122&lt;&gt;booking!M122),VLOOKUP(booking!M122,Database!$A$1:'Database'!$L$175,6,FALSE),"-"),"-")</f>
        <v>DK</v>
      </c>
      <c r="M122" s="40" t="str">
        <f>IFERROR(IF(AND(booking!AD122&gt;0,booking!L122&lt;&gt;booking!M122),VLOOKUP(booking!M122,Database!A121:'Database'!L295,9,FALSE),"-"),"-")</f>
        <v>-</v>
      </c>
      <c r="N122" s="44" t="str">
        <f>IF(AND(booking!P122&lt;&gt;booking!Q122,booking!P122&gt;0),"udc","-")</f>
        <v>-</v>
      </c>
      <c r="O122" s="40" t="str">
        <f>IFERROR(IF(AND(booking!AD122&gt;0,booking!P122&lt;&gt;booking!Q122),VLOOKUP(booking!Q122,Database!$A$1:'Database'!$L$175,6,FALSE),"-"),"-")</f>
        <v>-</v>
      </c>
      <c r="P122" s="40" t="str">
        <f>IFERROR(IF(AND(booking!AD122&gt;0,booking!P122&lt;&gt;booking!Q122),VLOOKUP(booking!Q122,Database!$A$1:'Database'!$L$175,9,FALSE),"-"),"-")</f>
        <v>-</v>
      </c>
      <c r="Q122" s="44" t="str">
        <f>IF(AND(booking!T122&lt;&gt;booking!U122,booking!T122&gt;0),"udc","-")</f>
        <v>-</v>
      </c>
      <c r="R122" s="40" t="str">
        <f>IFERROR(IF(AND(booking!AD122&gt;0,booking!T122&lt;&gt;booking!U122),VLOOKUP(booking!U122,Database!$A$1:'Database'!$L$175,6,FALSE),"-"),"-")</f>
        <v>-</v>
      </c>
      <c r="S122" s="40" t="str">
        <f>IFERROR(IF(AND(booking!AD122&gt;0,booking!T122&lt;&gt;booking!U122),VLOOKUP(booking!U122,Database!$A$1:'Database'!$L$175,9,FALSE),"-"),"-")</f>
        <v>-</v>
      </c>
    </row>
    <row r="123" spans="1:19" ht="15" customHeight="1" thickBot="1" x14ac:dyDescent="0.4">
      <c r="A123" t="str">
        <f>booking!B123</f>
        <v>onsdag</v>
      </c>
      <c r="B123" s="20">
        <f>booking!C123</f>
        <v>45896</v>
      </c>
      <c r="D123" s="2" t="str">
        <f>IF(booking!AE123&gt;0,"Y","-")</f>
        <v>Y</v>
      </c>
      <c r="E123" s="44" t="str">
        <f>IF(AND(booking!D123&lt;&gt;booking!E123,booking!D123&gt;0),"udc","-")</f>
        <v>-</v>
      </c>
      <c r="F123" s="40" t="str">
        <f>IFERROR(IF(AND(booking!AD123&gt;0,booking!D123&lt;&gt;booking!E123),VLOOKUP(booking!E123,Database!$A$1:'Database'!$L$175,6,FALSE),"-"),"-")</f>
        <v>-</v>
      </c>
      <c r="G123" s="40" t="str">
        <f>IFERROR(IF(AND(booking!AD123&gt;0,booking!D123&lt;&gt;booking!E123),VLOOKUP(booking!E123,Database!$A$1:'Database'!$L$175,9,FALSE),"-"),"-")</f>
        <v>-</v>
      </c>
      <c r="H123" s="44" t="str">
        <f>IF(AND(booking!H123&lt;&gt;booking!I123,booking!H123&gt;0),"udc","-")</f>
        <v>-</v>
      </c>
      <c r="I123" s="40" t="str">
        <f>IFERROR(IF(AND(booking!AD123&gt;0,booking!H123&lt;&gt;booking!I123),VLOOKUP(booking!I123,Database!$A$1:'Database'!$L$175,6,FALSE),"-"),"-")</f>
        <v>-</v>
      </c>
      <c r="J123" s="40" t="str">
        <f>IFERROR(IF(AND(booking!AD123&gt;0,booking!H123&lt;&gt;booking!I123),VLOOKUP(booking!I123,Database!$A$1:'Database'!$L$175,9,FALSE),"-"),"-")</f>
        <v>-</v>
      </c>
      <c r="K123" s="44" t="str">
        <f>IF(AND(booking!L123&lt;&gt;booking!M123,booking!L123&gt;0),"udc","-")</f>
        <v>-</v>
      </c>
      <c r="L123" s="40" t="str">
        <f>IFERROR(IF(AND(booking!AD123&gt;0,booking!L123&lt;&gt;booking!M123),VLOOKUP(booking!M123,Database!$A$1:'Database'!$L$175,6,FALSE),"-"),"-")</f>
        <v>-</v>
      </c>
      <c r="M123" s="40" t="str">
        <f>IFERROR(IF(AND(booking!AD123&gt;0,booking!L123&lt;&gt;booking!M123),VLOOKUP(booking!M123,Database!A122:'Database'!L296,9,FALSE),"-"),"-")</f>
        <v>-</v>
      </c>
      <c r="N123" s="44" t="str">
        <f>IF(AND(booking!P123&lt;&gt;booking!Q123,booking!P123&gt;0),"udc","-")</f>
        <v>udc</v>
      </c>
      <c r="O123" s="40" t="str">
        <f>IFERROR(IF(AND(booking!AD123&gt;0,booking!P123&lt;&gt;booking!Q123),VLOOKUP(booking!Q123,Database!$A$1:'Database'!$L$175,6,FALSE),"-"),"-")</f>
        <v>-</v>
      </c>
      <c r="P123" s="40" t="str">
        <f>IFERROR(IF(AND(booking!AD123&gt;0,booking!P123&lt;&gt;booking!Q123),VLOOKUP(booking!Q123,Database!$A$1:'Database'!$L$175,9,FALSE),"-"),"-")</f>
        <v>-</v>
      </c>
      <c r="Q123" s="44" t="str">
        <f>IF(AND(booking!T123&lt;&gt;booking!U123,booking!T123&gt;0),"udc","-")</f>
        <v>udc</v>
      </c>
      <c r="R123" s="40" t="str">
        <f>IFERROR(IF(AND(booking!AD123&gt;0,booking!T123&lt;&gt;booking!U123),VLOOKUP(booking!U123,Database!$A$1:'Database'!$L$175,6,FALSE),"-"),"-")</f>
        <v>S</v>
      </c>
      <c r="S123" s="40" t="str">
        <f>IFERROR(IF(AND(booking!AD123&gt;0,booking!T123&lt;&gt;booking!U123),VLOOKUP(booking!U123,Database!$A$1:'Database'!$L$175,9,FALSE),"-"),"-")</f>
        <v>db</v>
      </c>
    </row>
    <row r="124" spans="1:19" ht="15" customHeight="1" thickBot="1" x14ac:dyDescent="0.4">
      <c r="A124" t="str">
        <f>booking!B124</f>
        <v>torsdag</v>
      </c>
      <c r="B124" s="20">
        <f>booking!C124</f>
        <v>45897</v>
      </c>
      <c r="D124" s="2" t="str">
        <f>IF(booking!AE124&gt;0,"Y","-")</f>
        <v>Y</v>
      </c>
      <c r="E124" s="44" t="str">
        <f>IF(AND(booking!D124&lt;&gt;booking!E124,booking!D124&gt;0),"udc","-")</f>
        <v>-</v>
      </c>
      <c r="F124" s="40" t="str">
        <f>IFERROR(IF(AND(booking!AD124&gt;0,booking!D124&lt;&gt;booking!E124),VLOOKUP(booking!E124,Database!$A$1:'Database'!$L$175,6,FALSE),"-"),"-")</f>
        <v>-</v>
      </c>
      <c r="G124" s="40" t="str">
        <f>IFERROR(IF(AND(booking!AD124&gt;0,booking!D124&lt;&gt;booking!E124),VLOOKUP(booking!E124,Database!$A$1:'Database'!$L$175,9,FALSE),"-"),"-")</f>
        <v>-</v>
      </c>
      <c r="H124" s="44" t="str">
        <f>IF(AND(booking!H124&lt;&gt;booking!I124,booking!H124&gt;0),"udc","-")</f>
        <v>udc</v>
      </c>
      <c r="I124" s="40" t="str">
        <f>IFERROR(IF(AND(booking!AD124&gt;0,booking!H124&lt;&gt;booking!I124),VLOOKUP(booking!I124,Database!$A$1:'Database'!$L$175,6,FALSE),"-"),"-")</f>
        <v>-</v>
      </c>
      <c r="J124" s="40" t="str">
        <f>IFERROR(IF(AND(booking!AD124&gt;0,booking!H124&lt;&gt;booking!I124),VLOOKUP(booking!I124,Database!$A$1:'Database'!$L$175,9,FALSE),"-"),"-")</f>
        <v>-</v>
      </c>
      <c r="K124" s="44" t="str">
        <f>IF(AND(booking!L124&lt;&gt;booking!M124,booking!L124&gt;0),"udc","-")</f>
        <v>-</v>
      </c>
      <c r="L124" s="40" t="str">
        <f>IFERROR(IF(AND(booking!AD124&gt;0,booking!L124&lt;&gt;booking!M124),VLOOKUP(booking!M124,Database!$A$1:'Database'!$L$175,6,FALSE),"-"),"-")</f>
        <v>-</v>
      </c>
      <c r="M124" s="40" t="str">
        <f>IFERROR(IF(AND(booking!AD124&gt;0,booking!L124&lt;&gt;booking!M124),VLOOKUP(booking!M124,Database!A123:'Database'!L297,9,FALSE),"-"),"-")</f>
        <v>-</v>
      </c>
      <c r="N124" s="44" t="str">
        <f>IF(AND(booking!P124&lt;&gt;booking!Q124,booking!P124&gt;0),"udc","-")</f>
        <v>-</v>
      </c>
      <c r="O124" s="40" t="str">
        <f>IFERROR(IF(AND(booking!AD124&gt;0,booking!P124&lt;&gt;booking!Q124),VLOOKUP(booking!Q124,Database!$A$1:'Database'!$L$175,6,FALSE),"-"),"-")</f>
        <v>-</v>
      </c>
      <c r="P124" s="40" t="str">
        <f>IFERROR(IF(AND(booking!AD124&gt;0,booking!P124&lt;&gt;booking!Q124),VLOOKUP(booking!Q124,Database!$A$1:'Database'!$L$175,9,FALSE),"-"),"-")</f>
        <v>-</v>
      </c>
      <c r="Q124" s="44" t="str">
        <f>IF(AND(booking!T124&lt;&gt;booking!U124,booking!T124&gt;0),"udc","-")</f>
        <v>-</v>
      </c>
      <c r="R124" s="40" t="str">
        <f>IFERROR(IF(AND(booking!AD124&gt;0,booking!T124&lt;&gt;booking!U124),VLOOKUP(booking!U124,Database!$A$1:'Database'!$L$175,6,FALSE),"-"),"-")</f>
        <v>-</v>
      </c>
      <c r="S124" s="40" t="str">
        <f>IFERROR(IF(AND(booking!AD124&gt;0,booking!T124&lt;&gt;booking!U124),VLOOKUP(booking!U124,Database!$A$1:'Database'!$L$175,9,FALSE),"-"),"-")</f>
        <v>-</v>
      </c>
    </row>
    <row r="125" spans="1:19" ht="15" customHeight="1" thickBot="1" x14ac:dyDescent="0.4">
      <c r="A125" t="str">
        <f>booking!B125</f>
        <v>fredag</v>
      </c>
      <c r="B125" s="20">
        <f>booking!C125</f>
        <v>45898</v>
      </c>
      <c r="D125" s="2" t="str">
        <f>IF(booking!AE125&gt;0,"Y","-")</f>
        <v>-</v>
      </c>
      <c r="E125" s="44" t="str">
        <f>IF(AND(booking!D125&lt;&gt;booking!E125,booking!D125&gt;0),"udc","-")</f>
        <v>-</v>
      </c>
      <c r="F125" s="40" t="str">
        <f>IFERROR(IF(AND(booking!AD125&gt;0,booking!D125&lt;&gt;booking!E125),VLOOKUP(booking!E125,Database!$A$1:'Database'!$L$175,6,FALSE),"-"),"-")</f>
        <v>-</v>
      </c>
      <c r="G125" s="40" t="str">
        <f>IFERROR(IF(AND(booking!AD125&gt;0,booking!D125&lt;&gt;booking!E125),VLOOKUP(booking!E125,Database!$A$1:'Database'!$L$175,9,FALSE),"-"),"-")</f>
        <v>-</v>
      </c>
      <c r="H125" s="44" t="str">
        <f>IF(AND(booking!H125&lt;&gt;booking!I125,booking!H125&gt;0),"udc","-")</f>
        <v>-</v>
      </c>
      <c r="I125" s="40" t="str">
        <f>IFERROR(IF(AND(booking!AD125&gt;0,booking!H125&lt;&gt;booking!I125),VLOOKUP(booking!I125,Database!$A$1:'Database'!$L$175,6,FALSE),"-"),"-")</f>
        <v>D</v>
      </c>
      <c r="J125" s="40">
        <f>IFERROR(IF(AND(booking!AD125&gt;0,booking!H125&lt;&gt;booking!I125),VLOOKUP(booking!I125,Database!$A$1:'Database'!$L$175,9,FALSE),"-"),"-")</f>
        <v>0</v>
      </c>
      <c r="K125" s="44" t="str">
        <f>IF(AND(booking!L125&lt;&gt;booking!M125,booking!L125&gt;0),"udc","-")</f>
        <v>-</v>
      </c>
      <c r="L125" s="40" t="str">
        <f>IFERROR(IF(AND(booking!AD125&gt;0,booking!L125&lt;&gt;booking!M125),VLOOKUP(booking!M125,Database!$A$1:'Database'!$L$175,6,FALSE),"-"),"-")</f>
        <v>-</v>
      </c>
      <c r="M125" s="40" t="str">
        <f>IFERROR(IF(AND(booking!AD125&gt;0,booking!L125&lt;&gt;booking!M125),VLOOKUP(booking!M125,Database!A124:'Database'!L298,9,FALSE),"-"),"-")</f>
        <v>-</v>
      </c>
      <c r="N125" s="44" t="str">
        <f>IF(AND(booking!P125&lt;&gt;booking!Q125,booking!P125&gt;0),"udc","-")</f>
        <v>-</v>
      </c>
      <c r="O125" s="40" t="str">
        <f>IFERROR(IF(AND(booking!AD125&gt;0,booking!P125&lt;&gt;booking!Q125),VLOOKUP(booking!Q125,Database!$A$1:'Database'!$L$175,6,FALSE),"-"),"-")</f>
        <v>-</v>
      </c>
      <c r="P125" s="40" t="str">
        <f>IFERROR(IF(AND(booking!AD125&gt;0,booking!P125&lt;&gt;booking!Q125),VLOOKUP(booking!Q125,Database!$A$1:'Database'!$L$175,9,FALSE),"-"),"-")</f>
        <v>-</v>
      </c>
      <c r="Q125" s="44" t="str">
        <f>IF(AND(booking!T125&lt;&gt;booking!U125,booking!T125&gt;0),"udc","-")</f>
        <v>-</v>
      </c>
      <c r="R125" s="40" t="str">
        <f>IFERROR(IF(AND(booking!AD125&gt;0,booking!T125&lt;&gt;booking!U125),VLOOKUP(booking!U125,Database!$A$1:'Database'!$L$175,6,FALSE),"-"),"-")</f>
        <v>-</v>
      </c>
      <c r="S125" s="40" t="str">
        <f>IFERROR(IF(AND(booking!AD125&gt;0,booking!T125&lt;&gt;booking!U125),VLOOKUP(booking!U125,Database!$A$1:'Database'!$L$175,9,FALSE),"-"),"-")</f>
        <v>-</v>
      </c>
    </row>
    <row r="126" spans="1:19" ht="15" customHeight="1" thickBot="1" x14ac:dyDescent="0.4">
      <c r="A126" t="str">
        <f>booking!B126</f>
        <v>lørdag</v>
      </c>
      <c r="B126" s="20">
        <f>booking!C126</f>
        <v>45899</v>
      </c>
      <c r="D126" s="2" t="str">
        <f>IF(booking!AE126&gt;0,"Y","-")</f>
        <v>-</v>
      </c>
      <c r="E126" s="44" t="str">
        <f>IF(AND(booking!D126&lt;&gt;booking!E126,booking!D126&gt;0),"udc","-")</f>
        <v>-</v>
      </c>
      <c r="F126" s="40" t="str">
        <f>IFERROR(IF(AND(booking!AD126&gt;0,booking!D126&lt;&gt;booking!E126),VLOOKUP(booking!E126,Database!$A$1:'Database'!$L$175,6,FALSE),"-"),"-")</f>
        <v>-</v>
      </c>
      <c r="G126" s="40" t="str">
        <f>IFERROR(IF(AND(booking!AD126&gt;0,booking!D126&lt;&gt;booking!E126),VLOOKUP(booking!E126,Database!$A$1:'Database'!$L$175,9,FALSE),"-"),"-")</f>
        <v>-</v>
      </c>
      <c r="H126" s="44" t="str">
        <f>IF(AND(booking!H126&lt;&gt;booking!I126,booking!H126&gt;0),"udc","-")</f>
        <v>-</v>
      </c>
      <c r="I126" s="40" t="str">
        <f>IFERROR(IF(AND(booking!AD126&gt;0,booking!H126&lt;&gt;booking!I126),VLOOKUP(booking!I126,Database!$A$1:'Database'!$L$175,6,FALSE),"-"),"-")</f>
        <v>-</v>
      </c>
      <c r="J126" s="40" t="str">
        <f>IFERROR(IF(AND(booking!AD126&gt;0,booking!H126&lt;&gt;booking!I126),VLOOKUP(booking!I126,Database!$A$1:'Database'!$L$175,9,FALSE),"-"),"-")</f>
        <v>-</v>
      </c>
      <c r="K126" s="44" t="str">
        <f>IF(AND(booking!L126&lt;&gt;booking!M126,booking!L126&gt;0),"udc","-")</f>
        <v>-</v>
      </c>
      <c r="L126" s="40" t="str">
        <f>IFERROR(IF(AND(booking!AD126&gt;0,booking!L126&lt;&gt;booking!M126),VLOOKUP(booking!M126,Database!$A$1:'Database'!$L$175,6,FALSE),"-"),"-")</f>
        <v>-</v>
      </c>
      <c r="M126" s="40" t="str">
        <f>IFERROR(IF(AND(booking!AD126&gt;0,booking!L126&lt;&gt;booking!M126),VLOOKUP(booking!M126,Database!A125:'Database'!L299,9,FALSE),"-"),"-")</f>
        <v>-</v>
      </c>
      <c r="N126" s="44" t="str">
        <f>IF(AND(booking!P126&lt;&gt;booking!Q126,booking!P126&gt;0),"udc","-")</f>
        <v>-</v>
      </c>
      <c r="O126" s="40" t="str">
        <f>IFERROR(IF(AND(booking!AD126&gt;0,booking!P126&lt;&gt;booking!Q126),VLOOKUP(booking!Q126,Database!$A$1:'Database'!$L$175,6,FALSE),"-"),"-")</f>
        <v>DK</v>
      </c>
      <c r="P126" s="40">
        <f>IFERROR(IF(AND(booking!AD126&gt;0,booking!P126&lt;&gt;booking!Q126),VLOOKUP(booking!Q126,Database!$A$1:'Database'!$L$175,9,FALSE),"-"),"-")</f>
        <v>0</v>
      </c>
      <c r="Q126" s="44" t="str">
        <f>IF(AND(booking!T126&lt;&gt;booking!U126,booking!T126&gt;0),"udc","-")</f>
        <v>-</v>
      </c>
      <c r="R126" s="40" t="str">
        <f>IFERROR(IF(AND(booking!AD126&gt;0,booking!T126&lt;&gt;booking!U126),VLOOKUP(booking!U126,Database!$A$1:'Database'!$L$175,6,FALSE),"-"),"-")</f>
        <v>-</v>
      </c>
      <c r="S126" s="40" t="str">
        <f>IFERROR(IF(AND(booking!AD126&gt;0,booking!T126&lt;&gt;booking!U126),VLOOKUP(booking!U126,Database!$A$1:'Database'!$L$175,9,FALSE),"-"),"-")</f>
        <v>-</v>
      </c>
    </row>
    <row r="127" spans="1:19" ht="15" customHeight="1" thickBot="1" x14ac:dyDescent="0.4">
      <c r="A127" t="str">
        <f>booking!B127</f>
        <v>søndag</v>
      </c>
      <c r="B127" s="20">
        <f>booking!C127</f>
        <v>45900</v>
      </c>
      <c r="D127" s="2" t="str">
        <f>IF(booking!AE127&gt;0,"Y","-")</f>
        <v>Y</v>
      </c>
      <c r="E127" s="44" t="str">
        <f>IF(AND(booking!D127&lt;&gt;booking!E127,booking!D127&gt;0),"udc","-")</f>
        <v>udc</v>
      </c>
      <c r="F127" s="40" t="str">
        <f>IFERROR(IF(AND(booking!AD127&gt;0,booking!D127&lt;&gt;booking!E127),VLOOKUP(booking!E127,Database!$A$1:'Database'!$L$175,6,FALSE),"-"),"-")</f>
        <v>DK</v>
      </c>
      <c r="G127" s="40" t="str">
        <f>IFERROR(IF(AND(booking!AD127&gt;0,booking!D127&lt;&gt;booking!E127),VLOOKUP(booking!E127,Database!$A$1:'Database'!$L$175,9,FALSE),"-"),"-")</f>
        <v>DB</v>
      </c>
      <c r="H127" s="44" t="str">
        <f>IF(AND(booking!H127&lt;&gt;booking!I127,booking!H127&gt;0),"udc","-")</f>
        <v>-</v>
      </c>
      <c r="I127" s="40" t="str">
        <f>IFERROR(IF(AND(booking!AD127&gt;0,booking!H127&lt;&gt;booking!I127),VLOOKUP(booking!I127,Database!$A$1:'Database'!$L$175,6,FALSE),"-"),"-")</f>
        <v>-</v>
      </c>
      <c r="J127" s="40" t="str">
        <f>IFERROR(IF(AND(booking!AD127&gt;0,booking!H127&lt;&gt;booking!I127),VLOOKUP(booking!I127,Database!$A$1:'Database'!$L$175,9,FALSE),"-"),"-")</f>
        <v>-</v>
      </c>
      <c r="K127" s="44" t="str">
        <f>IF(AND(booking!L127&lt;&gt;booking!M127,booking!L127&gt;0),"udc","-")</f>
        <v>-</v>
      </c>
      <c r="L127" s="40" t="str">
        <f>IFERROR(IF(AND(booking!AD127&gt;0,booking!L127&lt;&gt;booking!M127),VLOOKUP(booking!M127,Database!$A$1:'Database'!$L$175,6,FALSE),"-"),"-")</f>
        <v>-</v>
      </c>
      <c r="M127" s="40" t="str">
        <f>IFERROR(IF(AND(booking!AD127&gt;0,booking!L127&lt;&gt;booking!M127),VLOOKUP(booking!M127,Database!A126:'Database'!L300,9,FALSE),"-"),"-")</f>
        <v>-</v>
      </c>
      <c r="N127" s="44" t="str">
        <f>IF(AND(booking!P127&lt;&gt;booking!Q127,booking!P127&gt;0),"udc","-")</f>
        <v>-</v>
      </c>
      <c r="O127" s="40" t="str">
        <f>IFERROR(IF(AND(booking!AD127&gt;0,booking!P127&lt;&gt;booking!Q127),VLOOKUP(booking!Q127,Database!$A$1:'Database'!$L$175,6,FALSE),"-"),"-")</f>
        <v>-</v>
      </c>
      <c r="P127" s="40" t="str">
        <f>IFERROR(IF(AND(booking!AD127&gt;0,booking!P127&lt;&gt;booking!Q127),VLOOKUP(booking!Q127,Database!$A$1:'Database'!$L$175,9,FALSE),"-"),"-")</f>
        <v>-</v>
      </c>
      <c r="Q127" s="44" t="str">
        <f>IF(AND(booking!T127&lt;&gt;booking!U127,booking!T127&gt;0),"udc","-")</f>
        <v>udc</v>
      </c>
      <c r="R127" s="40" t="str">
        <f>IFERROR(IF(AND(booking!AD127&gt;0,booking!T127&lt;&gt;booking!U127),VLOOKUP(booking!U127,Database!$A$1:'Database'!$L$175,6,FALSE),"-"),"-")</f>
        <v>DK</v>
      </c>
      <c r="S127" s="40" t="str">
        <f>IFERROR(IF(AND(booking!AD127&gt;0,booking!T127&lt;&gt;booking!U127),VLOOKUP(booking!U127,Database!$A$1:'Database'!$L$175,9,FALSE),"-"),"-")</f>
        <v>DB</v>
      </c>
    </row>
    <row r="128" spans="1:19" ht="15" customHeight="1" thickBot="1" x14ac:dyDescent="0.4">
      <c r="A128" t="str">
        <f>booking!B128</f>
        <v>mandag</v>
      </c>
      <c r="B128" s="20">
        <f>booking!C128</f>
        <v>45901</v>
      </c>
      <c r="D128" s="2" t="str">
        <f>IF(booking!AE128&gt;0,"Y","-")</f>
        <v>Y</v>
      </c>
      <c r="E128" s="44" t="str">
        <f>IF(AND(booking!D128&lt;&gt;booking!E128,booking!D128&gt;0),"udc","-")</f>
        <v>-</v>
      </c>
      <c r="F128" s="40" t="str">
        <f>IFERROR(IF(AND(booking!AD128&gt;0,booking!D128&lt;&gt;booking!E128),VLOOKUP(booking!E128,Database!$A$1:'Database'!$L$175,6,FALSE),"-"),"-")</f>
        <v>-</v>
      </c>
      <c r="G128" s="40" t="str">
        <f>IFERROR(IF(AND(booking!AD128&gt;0,booking!D128&lt;&gt;booking!E128),VLOOKUP(booking!E128,Database!$A$1:'Database'!$L$175,9,FALSE),"-"),"-")</f>
        <v>-</v>
      </c>
      <c r="H128" s="44" t="str">
        <f>IF(AND(booking!H128&lt;&gt;booking!I128,booking!H128&gt;0),"udc","-")</f>
        <v>-</v>
      </c>
      <c r="I128" s="40" t="str">
        <f>IFERROR(IF(AND(booking!AD128&gt;0,booking!H128&lt;&gt;booking!I128),VLOOKUP(booking!I128,Database!$A$1:'Database'!$L$175,6,FALSE),"-"),"-")</f>
        <v>-</v>
      </c>
      <c r="J128" s="40" t="str">
        <f>IFERROR(IF(AND(booking!AD128&gt;0,booking!H128&lt;&gt;booking!I128),VLOOKUP(booking!I128,Database!$A$1:'Database'!$L$175,9,FALSE),"-"),"-")</f>
        <v>-</v>
      </c>
      <c r="K128" s="44" t="str">
        <f>IF(AND(booking!L128&lt;&gt;booking!M128,booking!L128&gt;0),"udc","-")</f>
        <v>-</v>
      </c>
      <c r="L128" s="40" t="str">
        <f>IFERROR(IF(AND(booking!AD128&gt;0,booking!L128&lt;&gt;booking!M128),VLOOKUP(booking!M128,Database!$A$1:'Database'!$L$175,6,FALSE),"-"),"-")</f>
        <v>-</v>
      </c>
      <c r="M128" s="40" t="str">
        <f>IFERROR(IF(AND(booking!AD128&gt;0,booking!L128&lt;&gt;booking!M128),VLOOKUP(booking!M128,Database!A127:'Database'!L301,9,FALSE),"-"),"-")</f>
        <v>-</v>
      </c>
      <c r="N128" s="44" t="str">
        <f>IF(AND(booking!P128&lt;&gt;booking!Q128,booking!P128&gt;0),"udc","-")</f>
        <v>udc</v>
      </c>
      <c r="O128" s="40" t="str">
        <f>IFERROR(IF(AND(booking!AD128&gt;0,booking!P128&lt;&gt;booking!Q128),VLOOKUP(booking!Q128,Database!$A$1:'Database'!$L$175,6,FALSE),"-"),"-")</f>
        <v>-</v>
      </c>
      <c r="P128" s="40" t="str">
        <f>IFERROR(IF(AND(booking!AD128&gt;0,booking!P128&lt;&gt;booking!Q128),VLOOKUP(booking!Q128,Database!$A$1:'Database'!$L$175,9,FALSE),"-"),"-")</f>
        <v>-</v>
      </c>
      <c r="Q128" s="44" t="str">
        <f>IF(AND(booking!T128&lt;&gt;booking!U128,booking!T128&gt;0),"udc","-")</f>
        <v>-</v>
      </c>
      <c r="R128" s="40" t="str">
        <f>IFERROR(IF(AND(booking!AD128&gt;0,booking!T128&lt;&gt;booking!U128),VLOOKUP(booking!U128,Database!$A$1:'Database'!$L$175,6,FALSE),"-"),"-")</f>
        <v>-</v>
      </c>
      <c r="S128" s="40" t="str">
        <f>IFERROR(IF(AND(booking!AD128&gt;0,booking!T128&lt;&gt;booking!U128),VLOOKUP(booking!U128,Database!$A$1:'Database'!$L$175,9,FALSE),"-"),"-")</f>
        <v>-</v>
      </c>
    </row>
    <row r="129" spans="1:19" ht="15" customHeight="1" thickBot="1" x14ac:dyDescent="0.4">
      <c r="A129" t="str">
        <f>booking!B129</f>
        <v>tirsdag</v>
      </c>
      <c r="B129" s="20">
        <f>booking!C129</f>
        <v>45902</v>
      </c>
      <c r="D129" s="2" t="str">
        <f>IF(booking!AE129&gt;0,"Y","-")</f>
        <v>Y</v>
      </c>
      <c r="E129" s="44" t="str">
        <f>IF(AND(booking!D129&lt;&gt;booking!E129,booking!D129&gt;0),"udc","-")</f>
        <v>-</v>
      </c>
      <c r="F129" s="40" t="str">
        <f>IFERROR(IF(AND(booking!AD129&gt;0,booking!D129&lt;&gt;booking!E129),VLOOKUP(booking!E129,Database!$A$1:'Database'!$L$175,6,FALSE),"-"),"-")</f>
        <v>-</v>
      </c>
      <c r="G129" s="40" t="str">
        <f>IFERROR(IF(AND(booking!AD129&gt;0,booking!D129&lt;&gt;booking!E129),VLOOKUP(booking!E129,Database!$A$1:'Database'!$L$175,9,FALSE),"-"),"-")</f>
        <v>-</v>
      </c>
      <c r="H129" s="44" t="str">
        <f>IF(AND(booking!H129&lt;&gt;booking!I129,booking!H129&gt;0),"udc","-")</f>
        <v>-</v>
      </c>
      <c r="I129" s="40" t="str">
        <f>IFERROR(IF(AND(booking!AD129&gt;0,booking!H129&lt;&gt;booking!I129),VLOOKUP(booking!I129,Database!$A$1:'Database'!$L$175,6,FALSE),"-"),"-")</f>
        <v>-</v>
      </c>
      <c r="J129" s="40" t="str">
        <f>IFERROR(IF(AND(booking!AD129&gt;0,booking!H129&lt;&gt;booking!I129),VLOOKUP(booking!I129,Database!$A$1:'Database'!$L$175,9,FALSE),"-"),"-")</f>
        <v>-</v>
      </c>
      <c r="K129" s="44" t="str">
        <f>IF(AND(booking!L129&lt;&gt;booking!M129,booking!L129&gt;0),"udc","-")</f>
        <v>udc</v>
      </c>
      <c r="L129" s="40" t="str">
        <f>IFERROR(IF(AND(booking!AD129&gt;0,booking!L129&lt;&gt;booking!M129),VLOOKUP(booking!M129,Database!$A$1:'Database'!$L$175,6,FALSE),"-"),"-")</f>
        <v>DK</v>
      </c>
      <c r="M129" s="40" t="str">
        <f>IFERROR(IF(AND(booking!AD129&gt;0,booking!L129&lt;&gt;booking!M129),VLOOKUP(booking!M129,Database!A128:'Database'!L302,9,FALSE),"-"),"-")</f>
        <v>-</v>
      </c>
      <c r="N129" s="44" t="str">
        <f>IF(AND(booking!P129&lt;&gt;booking!Q129,booking!P129&gt;0),"udc","-")</f>
        <v>-</v>
      </c>
      <c r="O129" s="40" t="str">
        <f>IFERROR(IF(AND(booking!AD129&gt;0,booking!P129&lt;&gt;booking!Q129),VLOOKUP(booking!Q129,Database!$A$1:'Database'!$L$175,6,FALSE),"-"),"-")</f>
        <v>-</v>
      </c>
      <c r="P129" s="40" t="str">
        <f>IFERROR(IF(AND(booking!AD129&gt;0,booking!P129&lt;&gt;booking!Q129),VLOOKUP(booking!Q129,Database!$A$1:'Database'!$L$175,9,FALSE),"-"),"-")</f>
        <v>-</v>
      </c>
      <c r="Q129" s="44" t="str">
        <f>IF(AND(booking!T129&lt;&gt;booking!U129,booking!T129&gt;0),"udc","-")</f>
        <v>-</v>
      </c>
      <c r="R129" s="40" t="str">
        <f>IFERROR(IF(AND(booking!AD129&gt;0,booking!T129&lt;&gt;booking!U129),VLOOKUP(booking!U129,Database!$A$1:'Database'!$L$175,6,FALSE),"-"),"-")</f>
        <v>-</v>
      </c>
      <c r="S129" s="40" t="str">
        <f>IFERROR(IF(AND(booking!AD129&gt;0,booking!T129&lt;&gt;booking!U129),VLOOKUP(booking!U129,Database!$A$1:'Database'!$L$175,9,FALSE),"-"),"-")</f>
        <v>-</v>
      </c>
    </row>
    <row r="130" spans="1:19" ht="15" customHeight="1" thickBot="1" x14ac:dyDescent="0.4">
      <c r="A130" t="str">
        <f>booking!B130</f>
        <v>onsdag</v>
      </c>
      <c r="B130" s="20">
        <f>booking!C130</f>
        <v>45903</v>
      </c>
      <c r="D130" s="2" t="str">
        <f>IF(booking!AE130&gt;0,"Y","-")</f>
        <v>-</v>
      </c>
      <c r="E130" s="44" t="str">
        <f>IF(AND(booking!D130&lt;&gt;booking!E130,booking!D130&gt;0),"udc","-")</f>
        <v>-</v>
      </c>
      <c r="F130" s="40" t="str">
        <f>IFERROR(IF(AND(booking!AD130&gt;0,booking!D130&lt;&gt;booking!E130),VLOOKUP(booking!E130,Database!$A$1:'Database'!$L$175,6,FALSE),"-"),"-")</f>
        <v>-</v>
      </c>
      <c r="G130" s="40" t="str">
        <f>IFERROR(IF(AND(booking!AD130&gt;0,booking!D130&lt;&gt;booking!E130),VLOOKUP(booking!E130,Database!$A$1:'Database'!$L$175,9,FALSE),"-"),"-")</f>
        <v>-</v>
      </c>
      <c r="H130" s="44" t="str">
        <f>IF(AND(booking!H130&lt;&gt;booking!I130,booking!H130&gt;0),"udc","-")</f>
        <v>-</v>
      </c>
      <c r="I130" s="40" t="str">
        <f>IFERROR(IF(AND(booking!AD130&gt;0,booking!H130&lt;&gt;booking!I130),VLOOKUP(booking!I130,Database!$A$1:'Database'!$L$175,6,FALSE),"-"),"-")</f>
        <v>-</v>
      </c>
      <c r="J130" s="40" t="str">
        <f>IFERROR(IF(AND(booking!AD130&gt;0,booking!H130&lt;&gt;booking!I130),VLOOKUP(booking!I130,Database!$A$1:'Database'!$L$175,9,FALSE),"-"),"-")</f>
        <v>-</v>
      </c>
      <c r="K130" s="44" t="str">
        <f>IF(AND(booking!L130&lt;&gt;booking!M130,booking!L130&gt;0),"udc","-")</f>
        <v>-</v>
      </c>
      <c r="L130" s="40" t="str">
        <f>IFERROR(IF(AND(booking!AD130&gt;0,booking!L130&lt;&gt;booking!M130),VLOOKUP(booking!M130,Database!$A$1:'Database'!$L$175,6,FALSE),"-"),"-")</f>
        <v>-</v>
      </c>
      <c r="M130" s="40" t="str">
        <f>IFERROR(IF(AND(booking!AD130&gt;0,booking!L130&lt;&gt;booking!M130),VLOOKUP(booking!M130,Database!A129:'Database'!L303,9,FALSE),"-"),"-")</f>
        <v>-</v>
      </c>
      <c r="N130" s="44" t="str">
        <f>IF(AND(booking!P130&lt;&gt;booking!Q130,booking!P130&gt;0),"udc","-")</f>
        <v>-</v>
      </c>
      <c r="O130" s="40" t="str">
        <f>IFERROR(IF(AND(booking!AD130&gt;0,booking!P130&lt;&gt;booking!Q130),VLOOKUP(booking!Q130,Database!$A$1:'Database'!$L$175,6,FALSE),"-"),"-")</f>
        <v>IT</v>
      </c>
      <c r="P130" s="40" t="str">
        <f>IFERROR(IF(AND(booking!AD130&gt;0,booking!P130&lt;&gt;booking!Q130),VLOOKUP(booking!Q130,Database!$A$1:'Database'!$L$175,9,FALSE),"-"),"-")</f>
        <v>db</v>
      </c>
      <c r="Q130" s="44" t="str">
        <f>IF(AND(booking!T130&lt;&gt;booking!U130,booking!T130&gt;0),"udc","-")</f>
        <v>-</v>
      </c>
      <c r="R130" s="40" t="str">
        <f>IFERROR(IF(AND(booking!AD130&gt;0,booking!T130&lt;&gt;booking!U130),VLOOKUP(booking!U130,Database!$A$1:'Database'!$L$175,6,FALSE),"-"),"-")</f>
        <v>-</v>
      </c>
      <c r="S130" s="40" t="str">
        <f>IFERROR(IF(AND(booking!AD130&gt;0,booking!T130&lt;&gt;booking!U130),VLOOKUP(booking!U130,Database!$A$1:'Database'!$L$175,9,FALSE),"-"),"-")</f>
        <v>-</v>
      </c>
    </row>
    <row r="131" spans="1:19" ht="15" customHeight="1" thickBot="1" x14ac:dyDescent="0.4">
      <c r="A131" t="str">
        <f>booking!B131</f>
        <v>torsdag</v>
      </c>
      <c r="B131" s="20">
        <f>booking!C131</f>
        <v>45904</v>
      </c>
      <c r="D131" s="2" t="str">
        <f>IF(booking!AE131&gt;0,"Y","-")</f>
        <v>Y</v>
      </c>
      <c r="E131" s="44" t="str">
        <f>IF(AND(booking!D131&lt;&gt;booking!E131,booking!D131&gt;0),"udc","-")</f>
        <v>udc</v>
      </c>
      <c r="F131" s="40" t="str">
        <f>IFERROR(IF(AND(booking!AD131&gt;0,booking!D131&lt;&gt;booking!E131),VLOOKUP(booking!E131,Database!$A$1:'Database'!$L$175,6,FALSE),"-"),"-")</f>
        <v>DK</v>
      </c>
      <c r="G131" s="40">
        <f>IFERROR(IF(AND(booking!AD131&gt;0,booking!D131&lt;&gt;booking!E131),VLOOKUP(booking!E131,Database!$A$1:'Database'!$L$175,9,FALSE),"-"),"-")</f>
        <v>0</v>
      </c>
      <c r="H131" s="44" t="str">
        <f>IF(AND(booking!H131&lt;&gt;booking!I131,booking!H131&gt;0),"udc","-")</f>
        <v>-</v>
      </c>
      <c r="I131" s="40" t="str">
        <f>IFERROR(IF(AND(booking!AD131&gt;0,booking!H131&lt;&gt;booking!I131),VLOOKUP(booking!I131,Database!$A$1:'Database'!$L$175,6,FALSE),"-"),"-")</f>
        <v>-</v>
      </c>
      <c r="J131" s="40" t="str">
        <f>IFERROR(IF(AND(booking!AD131&gt;0,booking!H131&lt;&gt;booking!I131),VLOOKUP(booking!I131,Database!$A$1:'Database'!$L$175,9,FALSE),"-"),"-")</f>
        <v>-</v>
      </c>
      <c r="K131" s="44" t="str">
        <f>IF(AND(booking!L131&lt;&gt;booking!M131,booking!L131&gt;0),"udc","-")</f>
        <v>-</v>
      </c>
      <c r="L131" s="40" t="str">
        <f>IFERROR(IF(AND(booking!AD131&gt;0,booking!L131&lt;&gt;booking!M131),VLOOKUP(booking!M131,Database!$A$1:'Database'!$L$175,6,FALSE),"-"),"-")</f>
        <v>-</v>
      </c>
      <c r="M131" s="40" t="str">
        <f>IFERROR(IF(AND(booking!AD131&gt;0,booking!L131&lt;&gt;booking!M131),VLOOKUP(booking!M131,Database!A130:'Database'!L304,9,FALSE),"-"),"-")</f>
        <v>-</v>
      </c>
      <c r="N131" s="44" t="str">
        <f>IF(AND(booking!P131&lt;&gt;booking!Q131,booking!P131&gt;0),"udc","-")</f>
        <v>-</v>
      </c>
      <c r="O131" s="40" t="str">
        <f>IFERROR(IF(AND(booking!AD131&gt;0,booking!P131&lt;&gt;booking!Q131),VLOOKUP(booking!Q131,Database!$A$1:'Database'!$L$175,6,FALSE),"-"),"-")</f>
        <v>-</v>
      </c>
      <c r="P131" s="40" t="str">
        <f>IFERROR(IF(AND(booking!AD131&gt;0,booking!P131&lt;&gt;booking!Q131),VLOOKUP(booking!Q131,Database!$A$1:'Database'!$L$175,9,FALSE),"-"),"-")</f>
        <v>-</v>
      </c>
      <c r="Q131" s="44" t="str">
        <f>IF(AND(booking!T131&lt;&gt;booking!U131,booking!T131&gt;0),"udc","-")</f>
        <v>udc</v>
      </c>
      <c r="R131" s="40" t="str">
        <f>IFERROR(IF(AND(booking!AD131&gt;0,booking!T131&lt;&gt;booking!U131),VLOOKUP(booking!U131,Database!$A$1:'Database'!$L$175,6,FALSE),"-"),"-")</f>
        <v>S</v>
      </c>
      <c r="S131" s="40" t="str">
        <f>IFERROR(IF(AND(booking!AD131&gt;0,booking!T131&lt;&gt;booking!U131),VLOOKUP(booking!U131,Database!$A$1:'Database'!$L$175,9,FALSE),"-"),"-")</f>
        <v>db</v>
      </c>
    </row>
    <row r="132" spans="1:19" ht="15" customHeight="1" thickBot="1" x14ac:dyDescent="0.4">
      <c r="A132" t="str">
        <f>booking!B132</f>
        <v>fredag</v>
      </c>
      <c r="B132" s="20">
        <f>booking!C132</f>
        <v>45905</v>
      </c>
      <c r="D132" s="2" t="str">
        <f>IF(booking!AE132&gt;0,"Y","-")</f>
        <v>Y</v>
      </c>
      <c r="E132" s="44" t="str">
        <f>IF(AND(booking!D132&lt;&gt;booking!E132,booking!D132&gt;0),"udc","-")</f>
        <v>-</v>
      </c>
      <c r="F132" s="40" t="str">
        <f>IFERROR(IF(AND(booking!AD132&gt;0,booking!D132&lt;&gt;booking!E132),VLOOKUP(booking!E132,Database!$A$1:'Database'!$L$175,6,FALSE),"-"),"-")</f>
        <v>-</v>
      </c>
      <c r="G132" s="40" t="str">
        <f>IFERROR(IF(AND(booking!AD132&gt;0,booking!D132&lt;&gt;booking!E132),VLOOKUP(booking!E132,Database!$A$1:'Database'!$L$175,9,FALSE),"-"),"-")</f>
        <v>-</v>
      </c>
      <c r="H132" s="44" t="str">
        <f>IF(AND(booking!H132&lt;&gt;booking!I132,booking!H132&gt;0),"udc","-")</f>
        <v>udc</v>
      </c>
      <c r="I132" s="40" t="str">
        <f>IFERROR(IF(AND(booking!AD132&gt;0,booking!H132&lt;&gt;booking!I132),VLOOKUP(booking!I132,Database!$A$1:'Database'!$L$175,6,FALSE),"-"),"-")</f>
        <v>-</v>
      </c>
      <c r="J132" s="40" t="str">
        <f>IFERROR(IF(AND(booking!AD132&gt;0,booking!H132&lt;&gt;booking!I132),VLOOKUP(booking!I132,Database!$A$1:'Database'!$L$175,9,FALSE),"-"),"-")</f>
        <v>-</v>
      </c>
      <c r="K132" s="44" t="str">
        <f>IF(AND(booking!L132&lt;&gt;booking!M132,booking!L132&gt;0),"udc","-")</f>
        <v>-</v>
      </c>
      <c r="L132" s="40" t="str">
        <f>IFERROR(IF(AND(booking!AD132&gt;0,booking!L132&lt;&gt;booking!M132),VLOOKUP(booking!M132,Database!$A$1:'Database'!$L$175,6,FALSE),"-"),"-")</f>
        <v>-</v>
      </c>
      <c r="M132" s="40" t="str">
        <f>IFERROR(IF(AND(booking!AD132&gt;0,booking!L132&lt;&gt;booking!M132),VLOOKUP(booking!M132,Database!A131:'Database'!L305,9,FALSE),"-"),"-")</f>
        <v>-</v>
      </c>
      <c r="N132" s="44" t="str">
        <f>IF(AND(booking!P132&lt;&gt;booking!Q132,booking!P132&gt;0),"udc","-")</f>
        <v>udc</v>
      </c>
      <c r="O132" s="40" t="str">
        <f>IFERROR(IF(AND(booking!AD132&gt;0,booking!P132&lt;&gt;booking!Q132),VLOOKUP(booking!Q132,Database!$A$1:'Database'!$L$175,6,FALSE),"-"),"-")</f>
        <v>S</v>
      </c>
      <c r="P132" s="40">
        <f>IFERROR(IF(AND(booking!AD132&gt;0,booking!P132&lt;&gt;booking!Q132),VLOOKUP(booking!Q132,Database!$A$1:'Database'!$L$175,9,FALSE),"-"),"-")</f>
        <v>0</v>
      </c>
      <c r="Q132" s="44" t="str">
        <f>IF(AND(booking!T132&lt;&gt;booking!U132,booking!T132&gt;0),"udc","-")</f>
        <v>-</v>
      </c>
      <c r="R132" s="40" t="str">
        <f>IFERROR(IF(AND(booking!AD132&gt;0,booking!T132&lt;&gt;booking!U132),VLOOKUP(booking!U132,Database!$A$1:'Database'!$L$175,6,FALSE),"-"),"-")</f>
        <v>-</v>
      </c>
      <c r="S132" s="40" t="str">
        <f>IFERROR(IF(AND(booking!AD132&gt;0,booking!T132&lt;&gt;booking!U132),VLOOKUP(booking!U132,Database!$A$1:'Database'!$L$175,9,FALSE),"-"),"-")</f>
        <v>-</v>
      </c>
    </row>
    <row r="133" spans="1:19" ht="15" customHeight="1" thickBot="1" x14ac:dyDescent="0.4">
      <c r="A133" t="str">
        <f>booking!B133</f>
        <v>lørdag</v>
      </c>
      <c r="B133" s="20">
        <f>booking!C133</f>
        <v>45906</v>
      </c>
      <c r="D133" s="2" t="str">
        <f>IF(booking!AE133&gt;0,"Y","-")</f>
        <v>-</v>
      </c>
      <c r="E133" s="44" t="str">
        <f>IF(AND(booking!D133&lt;&gt;booking!E133,booking!D133&gt;0),"udc","-")</f>
        <v>-</v>
      </c>
      <c r="F133" s="40" t="str">
        <f>IFERROR(IF(AND(booking!AD133&gt;0,booking!D133&lt;&gt;booking!E133),VLOOKUP(booking!E133,Database!$A$1:'Database'!$L$175,6,FALSE),"-"),"-")</f>
        <v>-</v>
      </c>
      <c r="G133" s="40" t="str">
        <f>IFERROR(IF(AND(booking!AD133&gt;0,booking!D133&lt;&gt;booking!E133),VLOOKUP(booking!E133,Database!$A$1:'Database'!$L$175,9,FALSE),"-"),"-")</f>
        <v>-</v>
      </c>
      <c r="H133" s="44" t="str">
        <f>IF(AND(booking!H133&lt;&gt;booking!I133,booking!H133&gt;0),"udc","-")</f>
        <v>-</v>
      </c>
      <c r="I133" s="40" t="str">
        <f>IFERROR(IF(AND(booking!AD133&gt;0,booking!H133&lt;&gt;booking!I133),VLOOKUP(booking!I133,Database!$A$1:'Database'!$L$175,6,FALSE),"-"),"-")</f>
        <v>-</v>
      </c>
      <c r="J133" s="40" t="str">
        <f>IFERROR(IF(AND(booking!AD133&gt;0,booking!H133&lt;&gt;booking!I133),VLOOKUP(booking!I133,Database!$A$1:'Database'!$L$175,9,FALSE),"-"),"-")</f>
        <v>-</v>
      </c>
      <c r="K133" s="44" t="str">
        <f>IF(AND(booking!L133&lt;&gt;booking!M133,booking!L133&gt;0),"udc","-")</f>
        <v>-</v>
      </c>
      <c r="L133" s="40" t="str">
        <f>IFERROR(IF(AND(booking!AD133&gt;0,booking!L133&lt;&gt;booking!M133),VLOOKUP(booking!M133,Database!$A$1:'Database'!$L$175,6,FALSE),"-"),"-")</f>
        <v>-</v>
      </c>
      <c r="M133" s="40" t="str">
        <f>IFERROR(IF(AND(booking!AD133&gt;0,booking!L133&lt;&gt;booking!M133),VLOOKUP(booking!M133,Database!A132:'Database'!L306,9,FALSE),"-"),"-")</f>
        <v>-</v>
      </c>
      <c r="N133" s="44" t="str">
        <f>IF(AND(booking!P133&lt;&gt;booking!Q133,booking!P133&gt;0),"udc","-")</f>
        <v>-</v>
      </c>
      <c r="O133" s="40" t="str">
        <f>IFERROR(IF(AND(booking!AD133&gt;0,booking!P133&lt;&gt;booking!Q133),VLOOKUP(booking!Q133,Database!$A$1:'Database'!$L$175,6,FALSE),"-"),"-")</f>
        <v>-</v>
      </c>
      <c r="P133" s="40" t="str">
        <f>IFERROR(IF(AND(booking!AD133&gt;0,booking!P133&lt;&gt;booking!Q133),VLOOKUP(booking!Q133,Database!$A$1:'Database'!$L$175,9,FALSE),"-"),"-")</f>
        <v>-</v>
      </c>
      <c r="Q133" s="44" t="str">
        <f>IF(AND(booking!T133&lt;&gt;booking!U133,booking!T133&gt;0),"udc","-")</f>
        <v>-</v>
      </c>
      <c r="R133" s="40" t="str">
        <f>IFERROR(IF(AND(booking!AD133&gt;0,booking!T133&lt;&gt;booking!U133),VLOOKUP(booking!U133,Database!$A$1:'Database'!$L$175,6,FALSE),"-"),"-")</f>
        <v>-</v>
      </c>
      <c r="S133" s="40" t="str">
        <f>IFERROR(IF(AND(booking!AD133&gt;0,booking!T133&lt;&gt;booking!U133),VLOOKUP(booking!U133,Database!$A$1:'Database'!$L$175,9,FALSE),"-"),"-")</f>
        <v>-</v>
      </c>
    </row>
    <row r="134" spans="1:19" ht="15" customHeight="1" thickBot="1" x14ac:dyDescent="0.4">
      <c r="A134" t="str">
        <f>booking!B134</f>
        <v>søndag</v>
      </c>
      <c r="B134" s="20">
        <f>booking!C134</f>
        <v>45907</v>
      </c>
      <c r="D134" s="2" t="str">
        <f>IF(booking!AE134&gt;0,"Y","-")</f>
        <v>Y</v>
      </c>
      <c r="E134" s="44" t="str">
        <f>IF(AND(booking!D134&lt;&gt;booking!E134,booking!D134&gt;0),"udc","-")</f>
        <v>-</v>
      </c>
      <c r="F134" s="40" t="str">
        <f>IFERROR(IF(AND(booking!AD134&gt;0,booking!D134&lt;&gt;booking!E134),VLOOKUP(booking!E134,Database!$A$1:'Database'!$L$175,6,FALSE),"-"),"-")</f>
        <v>-</v>
      </c>
      <c r="G134" s="40" t="str">
        <f>IFERROR(IF(AND(booking!AD134&gt;0,booking!D134&lt;&gt;booking!E134),VLOOKUP(booking!E134,Database!$A$1:'Database'!$L$175,9,FALSE),"-"),"-")</f>
        <v>-</v>
      </c>
      <c r="H134" s="44" t="str">
        <f>IF(AND(booking!H134&lt;&gt;booking!I134,booking!H134&gt;0),"udc","-")</f>
        <v>-</v>
      </c>
      <c r="I134" s="40" t="str">
        <f>IFERROR(IF(AND(booking!AD134&gt;0,booking!H134&lt;&gt;booking!I134),VLOOKUP(booking!I134,Database!$A$1:'Database'!$L$175,6,FALSE),"-"),"-")</f>
        <v>-</v>
      </c>
      <c r="J134" s="40" t="str">
        <f>IFERROR(IF(AND(booking!AD134&gt;0,booking!H134&lt;&gt;booking!I134),VLOOKUP(booking!I134,Database!$A$1:'Database'!$L$175,9,FALSE),"-"),"-")</f>
        <v>-</v>
      </c>
      <c r="K134" s="44" t="str">
        <f>IF(AND(booking!L134&lt;&gt;booking!M134,booking!L134&gt;0),"udc","-")</f>
        <v>udc</v>
      </c>
      <c r="L134" s="40" t="str">
        <f>IFERROR(IF(AND(booking!AD134&gt;0,booking!L134&lt;&gt;booking!M134),VLOOKUP(booking!M134,Database!$A$1:'Database'!$L$175,6,FALSE),"-"),"-")</f>
        <v>-</v>
      </c>
      <c r="M134" s="40" t="str">
        <f>IFERROR(IF(AND(booking!AD134&gt;0,booking!L134&lt;&gt;booking!M134),VLOOKUP(booking!M134,Database!A133:'Database'!L307,9,FALSE),"-"),"-")</f>
        <v>-</v>
      </c>
      <c r="N134" s="44" t="str">
        <f>IF(AND(booking!P134&lt;&gt;booking!Q134,booking!P134&gt;0),"udc","-")</f>
        <v>udc</v>
      </c>
      <c r="O134" s="40" t="str">
        <f>IFERROR(IF(AND(booking!AD134&gt;0,booking!P134&lt;&gt;booking!Q134),VLOOKUP(booking!Q134,Database!$A$1:'Database'!$L$175,6,FALSE),"-"),"-")</f>
        <v>DK</v>
      </c>
      <c r="P134" s="40" t="str">
        <f>IFERROR(IF(AND(booking!AD134&gt;0,booking!P134&lt;&gt;booking!Q134),VLOOKUP(booking!Q134,Database!$A$1:'Database'!$L$175,9,FALSE),"-"),"-")</f>
        <v>DB</v>
      </c>
      <c r="Q134" s="44" t="str">
        <f>IF(AND(booking!T134&lt;&gt;booking!U134,booking!T134&gt;0),"udc","-")</f>
        <v>-</v>
      </c>
      <c r="R134" s="40" t="str">
        <f>IFERROR(IF(AND(booking!AD134&gt;0,booking!T134&lt;&gt;booking!U134),VLOOKUP(booking!U134,Database!$A$1:'Database'!$L$175,6,FALSE),"-"),"-")</f>
        <v>-</v>
      </c>
      <c r="S134" s="40" t="str">
        <f>IFERROR(IF(AND(booking!AD134&gt;0,booking!T134&lt;&gt;booking!U134),VLOOKUP(booking!U134,Database!$A$1:'Database'!$L$175,9,FALSE),"-"),"-")</f>
        <v>-</v>
      </c>
    </row>
    <row r="135" spans="1:19" ht="15" customHeight="1" thickBot="1" x14ac:dyDescent="0.4">
      <c r="A135" t="str">
        <f>booking!B135</f>
        <v>mandag</v>
      </c>
      <c r="B135" s="20">
        <f>booking!C135</f>
        <v>45908</v>
      </c>
      <c r="D135" s="2" t="str">
        <f>IF(booking!AE135&gt;0,"Y","-")</f>
        <v>Y</v>
      </c>
      <c r="E135" s="44" t="str">
        <f>IF(AND(booking!D135&lt;&gt;booking!E135,booking!D135&gt;0),"udc","-")</f>
        <v>udc</v>
      </c>
      <c r="F135" s="40" t="str">
        <f>IFERROR(IF(AND(booking!AD135&gt;0,booking!D135&lt;&gt;booking!E135),VLOOKUP(booking!E135,Database!$A$1:'Database'!$L$175,6,FALSE),"-"),"-")</f>
        <v>-</v>
      </c>
      <c r="G135" s="40" t="str">
        <f>IFERROR(IF(AND(booking!AD135&gt;0,booking!D135&lt;&gt;booking!E135),VLOOKUP(booking!E135,Database!$A$1:'Database'!$L$175,9,FALSE),"-"),"-")</f>
        <v>-</v>
      </c>
      <c r="H135" s="44" t="str">
        <f>IF(AND(booking!H135&lt;&gt;booking!I135,booking!H135&gt;0),"udc","-")</f>
        <v>-</v>
      </c>
      <c r="I135" s="40" t="str">
        <f>IFERROR(IF(AND(booking!AD135&gt;0,booking!H135&lt;&gt;booking!I135),VLOOKUP(booking!I135,Database!$A$1:'Database'!$L$175,6,FALSE),"-"),"-")</f>
        <v>-</v>
      </c>
      <c r="J135" s="40" t="str">
        <f>IFERROR(IF(AND(booking!AD135&gt;0,booking!H135&lt;&gt;booking!I135),VLOOKUP(booking!I135,Database!$A$1:'Database'!$L$175,9,FALSE),"-"),"-")</f>
        <v>-</v>
      </c>
      <c r="K135" s="44" t="str">
        <f>IF(AND(booking!L135&lt;&gt;booking!M135,booking!L135&gt;0),"udc","-")</f>
        <v>-</v>
      </c>
      <c r="L135" s="40" t="str">
        <f>IFERROR(IF(AND(booking!AD135&gt;0,booking!L135&lt;&gt;booking!M135),VLOOKUP(booking!M135,Database!$A$1:'Database'!$L$175,6,FALSE),"-"),"-")</f>
        <v>-</v>
      </c>
      <c r="M135" s="40" t="str">
        <f>IFERROR(IF(AND(booking!AD135&gt;0,booking!L135&lt;&gt;booking!M135),VLOOKUP(booking!M135,Database!A134:'Database'!L308,9,FALSE),"-"),"-")</f>
        <v>-</v>
      </c>
      <c r="N135" s="44" t="str">
        <f>IF(AND(booking!P135&lt;&gt;booking!Q135,booking!P135&gt;0),"udc","-")</f>
        <v>-</v>
      </c>
      <c r="O135" s="40" t="str">
        <f>IFERROR(IF(AND(booking!AD135&gt;0,booking!P135&lt;&gt;booking!Q135),VLOOKUP(booking!Q135,Database!$A$1:'Database'!$L$175,6,FALSE),"-"),"-")</f>
        <v>-</v>
      </c>
      <c r="P135" s="40" t="str">
        <f>IFERROR(IF(AND(booking!AD135&gt;0,booking!P135&lt;&gt;booking!Q135),VLOOKUP(booking!Q135,Database!$A$1:'Database'!$L$175,9,FALSE),"-"),"-")</f>
        <v>-</v>
      </c>
      <c r="Q135" s="44" t="str">
        <f>IF(AND(booking!T135&lt;&gt;booking!U135,booking!T135&gt;0),"udc","-")</f>
        <v>udc</v>
      </c>
      <c r="R135" s="40" t="str">
        <f>IFERROR(IF(AND(booking!AD135&gt;0,booking!T135&lt;&gt;booking!U135),VLOOKUP(booking!U135,Database!$A$1:'Database'!$L$175,6,FALSE),"-"),"-")</f>
        <v>-</v>
      </c>
      <c r="S135" s="40" t="str">
        <f>IFERROR(IF(AND(booking!AD135&gt;0,booking!T135&lt;&gt;booking!U135),VLOOKUP(booking!U135,Database!$A$1:'Database'!$L$175,9,FALSE),"-"),"-")</f>
        <v>-</v>
      </c>
    </row>
    <row r="136" spans="1:19" ht="15" customHeight="1" thickBot="1" x14ac:dyDescent="0.4">
      <c r="A136" t="str">
        <f>booking!B136</f>
        <v>tirsdag</v>
      </c>
      <c r="B136" s="20">
        <f>booking!C136</f>
        <v>45909</v>
      </c>
      <c r="D136" s="2" t="str">
        <f>IF(booking!AE136&gt;0,"Y","-")</f>
        <v>-</v>
      </c>
      <c r="E136" s="44" t="str">
        <f>IF(AND(booking!D136&lt;&gt;booking!E136,booking!D136&gt;0),"udc","-")</f>
        <v>-</v>
      </c>
      <c r="F136" s="40" t="str">
        <f>IFERROR(IF(AND(booking!AD136&gt;0,booking!D136&lt;&gt;booking!E136),VLOOKUP(booking!E136,Database!$A$1:'Database'!$L$175,6,FALSE),"-"),"-")</f>
        <v>-</v>
      </c>
      <c r="G136" s="40" t="str">
        <f>IFERROR(IF(AND(booking!AD136&gt;0,booking!D136&lt;&gt;booking!E136),VLOOKUP(booking!E136,Database!$A$1:'Database'!$L$175,9,FALSE),"-"),"-")</f>
        <v>-</v>
      </c>
      <c r="H136" s="44" t="str">
        <f>IF(AND(booking!H136&lt;&gt;booking!I136,booking!H136&gt;0),"udc","-")</f>
        <v>-</v>
      </c>
      <c r="I136" s="40" t="str">
        <f>IFERROR(IF(AND(booking!AD136&gt;0,booking!H136&lt;&gt;booking!I136),VLOOKUP(booking!I136,Database!$A$1:'Database'!$L$175,6,FALSE),"-"),"-")</f>
        <v>-</v>
      </c>
      <c r="J136" s="40" t="str">
        <f>IFERROR(IF(AND(booking!AD136&gt;0,booking!H136&lt;&gt;booking!I136),VLOOKUP(booking!I136,Database!$A$1:'Database'!$L$175,9,FALSE),"-"),"-")</f>
        <v>-</v>
      </c>
      <c r="K136" s="44" t="str">
        <f>IF(AND(booking!L136&lt;&gt;booking!M136,booking!L136&gt;0),"udc","-")</f>
        <v>-</v>
      </c>
      <c r="L136" s="40" t="str">
        <f>IFERROR(IF(AND(booking!AD136&gt;0,booking!L136&lt;&gt;booking!M136),VLOOKUP(booking!M136,Database!$A$1:'Database'!$L$175,6,FALSE),"-"),"-")</f>
        <v>-</v>
      </c>
      <c r="M136" s="40" t="str">
        <f>IFERROR(IF(AND(booking!AD136&gt;0,booking!L136&lt;&gt;booking!M136),VLOOKUP(booking!M136,Database!A135:'Database'!L309,9,FALSE),"-"),"-")</f>
        <v>-</v>
      </c>
      <c r="N136" s="44" t="str">
        <f>IF(AND(booking!P136&lt;&gt;booking!Q136,booking!P136&gt;0),"udc","-")</f>
        <v>-</v>
      </c>
      <c r="O136" s="40" t="str">
        <f>IFERROR(IF(AND(booking!AD136&gt;0,booking!P136&lt;&gt;booking!Q136),VLOOKUP(booking!Q136,Database!$A$1:'Database'!$L$175,6,FALSE),"-"),"-")</f>
        <v>-</v>
      </c>
      <c r="P136" s="40" t="str">
        <f>IFERROR(IF(AND(booking!AD136&gt;0,booking!P136&lt;&gt;booking!Q136),VLOOKUP(booking!Q136,Database!$A$1:'Database'!$L$175,9,FALSE),"-"),"-")</f>
        <v>-</v>
      </c>
      <c r="Q136" s="44" t="str">
        <f>IF(AND(booking!T136&lt;&gt;booking!U136,booking!T136&gt;0),"udc","-")</f>
        <v>-</v>
      </c>
      <c r="R136" s="40" t="str">
        <f>IFERROR(IF(AND(booking!AD136&gt;0,booking!T136&lt;&gt;booking!U136),VLOOKUP(booking!U136,Database!$A$1:'Database'!$L$175,6,FALSE),"-"),"-")</f>
        <v>-</v>
      </c>
      <c r="S136" s="40" t="str">
        <f>IFERROR(IF(AND(booking!AD136&gt;0,booking!T136&lt;&gt;booking!U136),VLOOKUP(booking!U136,Database!$A$1:'Database'!$L$175,9,FALSE),"-"),"-")</f>
        <v>-</v>
      </c>
    </row>
    <row r="137" spans="1:19" ht="15" customHeight="1" thickBot="1" x14ac:dyDescent="0.4">
      <c r="A137" t="str">
        <f>booking!B137</f>
        <v>onsdag</v>
      </c>
      <c r="B137" s="20">
        <f>booking!C137</f>
        <v>45910</v>
      </c>
      <c r="D137" s="2" t="str">
        <f>IF(booking!AE137&gt;0,"Y","-")</f>
        <v>-</v>
      </c>
      <c r="E137" s="44" t="str">
        <f>IF(AND(booking!D137&lt;&gt;booking!E137,booking!D137&gt;0),"udc","-")</f>
        <v>-</v>
      </c>
      <c r="F137" s="40" t="str">
        <f>IFERROR(IF(AND(booking!AD137&gt;0,booking!D137&lt;&gt;booking!E137),VLOOKUP(booking!E137,Database!$A$1:'Database'!$L$175,6,FALSE),"-"),"-")</f>
        <v>-</v>
      </c>
      <c r="G137" s="40" t="str">
        <f>IFERROR(IF(AND(booking!AD137&gt;0,booking!D137&lt;&gt;booking!E137),VLOOKUP(booking!E137,Database!$A$1:'Database'!$L$175,9,FALSE),"-"),"-")</f>
        <v>-</v>
      </c>
      <c r="H137" s="44" t="str">
        <f>IF(AND(booking!H137&lt;&gt;booking!I137,booking!H137&gt;0),"udc","-")</f>
        <v>-</v>
      </c>
      <c r="I137" s="40" t="str">
        <f>IFERROR(IF(AND(booking!AD137&gt;0,booking!H137&lt;&gt;booking!I137),VLOOKUP(booking!I137,Database!$A$1:'Database'!$L$175,6,FALSE),"-"),"-")</f>
        <v>-</v>
      </c>
      <c r="J137" s="40" t="str">
        <f>IFERROR(IF(AND(booking!AD137&gt;0,booking!H137&lt;&gt;booking!I137),VLOOKUP(booking!I137,Database!$A$1:'Database'!$L$175,9,FALSE),"-"),"-")</f>
        <v>-</v>
      </c>
      <c r="K137" s="44" t="str">
        <f>IF(AND(booking!L137&lt;&gt;booking!M137,booking!L137&gt;0),"udc","-")</f>
        <v>-</v>
      </c>
      <c r="L137" s="40" t="str">
        <f>IFERROR(IF(AND(booking!AD137&gt;0,booking!L137&lt;&gt;booking!M137),VLOOKUP(booking!M137,Database!$A$1:'Database'!$L$175,6,FALSE),"-"),"-")</f>
        <v>-</v>
      </c>
      <c r="M137" s="40" t="str">
        <f>IFERROR(IF(AND(booking!AD137&gt;0,booking!L137&lt;&gt;booking!M137),VLOOKUP(booking!M137,Database!A136:'Database'!L310,9,FALSE),"-"),"-")</f>
        <v>-</v>
      </c>
      <c r="N137" s="44" t="str">
        <f>IF(AND(booking!P137&lt;&gt;booking!Q137,booking!P137&gt;0),"udc","-")</f>
        <v>-</v>
      </c>
      <c r="O137" s="40" t="str">
        <f>IFERROR(IF(AND(booking!AD137&gt;0,booking!P137&lt;&gt;booking!Q137),VLOOKUP(booking!Q137,Database!$A$1:'Database'!$L$175,6,FALSE),"-"),"-")</f>
        <v>-</v>
      </c>
      <c r="P137" s="40" t="str">
        <f>IFERROR(IF(AND(booking!AD137&gt;0,booking!P137&lt;&gt;booking!Q137),VLOOKUP(booking!Q137,Database!$A$1:'Database'!$L$175,9,FALSE),"-"),"-")</f>
        <v>-</v>
      </c>
      <c r="Q137" s="44" t="str">
        <f>IF(AND(booking!T137&lt;&gt;booking!U137,booking!T137&gt;0),"udc","-")</f>
        <v>-</v>
      </c>
      <c r="R137" s="40" t="str">
        <f>IFERROR(IF(AND(booking!AD137&gt;0,booking!T137&lt;&gt;booking!U137),VLOOKUP(booking!U137,Database!$A$1:'Database'!$L$175,6,FALSE),"-"),"-")</f>
        <v>-</v>
      </c>
      <c r="S137" s="40" t="str">
        <f>IFERROR(IF(AND(booking!AD137&gt;0,booking!T137&lt;&gt;booking!U137),VLOOKUP(booking!U137,Database!$A$1:'Database'!$L$175,9,FALSE),"-"),"-")</f>
        <v>-</v>
      </c>
    </row>
    <row r="138" spans="1:19" ht="15" customHeight="1" thickBot="1" x14ac:dyDescent="0.4">
      <c r="A138" t="str">
        <f>booking!B138</f>
        <v>torsdag</v>
      </c>
      <c r="B138" s="20">
        <f>booking!C138</f>
        <v>45911</v>
      </c>
      <c r="D138" s="2" t="str">
        <f>IF(booking!AE138&gt;0,"Y","-")</f>
        <v>-</v>
      </c>
      <c r="E138" s="44" t="str">
        <f>IF(AND(booking!D138&lt;&gt;booking!E138,booking!D138&gt;0),"udc","-")</f>
        <v>-</v>
      </c>
      <c r="F138" s="40" t="str">
        <f>IFERROR(IF(AND(booking!AD138&gt;0,booking!D138&lt;&gt;booking!E138),VLOOKUP(booking!E138,Database!$A$1:'Database'!$L$175,6,FALSE),"-"),"-")</f>
        <v>-</v>
      </c>
      <c r="G138" s="40" t="str">
        <f>IFERROR(IF(AND(booking!AD138&gt;0,booking!D138&lt;&gt;booking!E138),VLOOKUP(booking!E138,Database!$A$1:'Database'!$L$175,9,FALSE),"-"),"-")</f>
        <v>-</v>
      </c>
      <c r="H138" s="44" t="str">
        <f>IF(AND(booking!H138&lt;&gt;booking!I138,booking!H138&gt;0),"udc","-")</f>
        <v>-</v>
      </c>
      <c r="I138" s="40" t="str">
        <f>IFERROR(IF(AND(booking!AD138&gt;0,booking!H138&lt;&gt;booking!I138),VLOOKUP(booking!I138,Database!$A$1:'Database'!$L$175,6,FALSE),"-"),"-")</f>
        <v>-</v>
      </c>
      <c r="J138" s="40" t="str">
        <f>IFERROR(IF(AND(booking!AD138&gt;0,booking!H138&lt;&gt;booking!I138),VLOOKUP(booking!I138,Database!$A$1:'Database'!$L$175,9,FALSE),"-"),"-")</f>
        <v>-</v>
      </c>
      <c r="K138" s="44" t="str">
        <f>IF(AND(booking!L138&lt;&gt;booking!M138,booking!L138&gt;0),"udc","-")</f>
        <v>-</v>
      </c>
      <c r="L138" s="40" t="str">
        <f>IFERROR(IF(AND(booking!AD138&gt;0,booking!L138&lt;&gt;booking!M138),VLOOKUP(booking!M138,Database!$A$1:'Database'!$L$175,6,FALSE),"-"),"-")</f>
        <v>-</v>
      </c>
      <c r="M138" s="40" t="str">
        <f>IFERROR(IF(AND(booking!AD138&gt;0,booking!L138&lt;&gt;booking!M138),VLOOKUP(booking!M138,Database!A137:'Database'!L311,9,FALSE),"-"),"-")</f>
        <v>-</v>
      </c>
      <c r="N138" s="44" t="str">
        <f>IF(AND(booking!P138&lt;&gt;booking!Q138,booking!P138&gt;0),"udc","-")</f>
        <v>-</v>
      </c>
      <c r="O138" s="40" t="str">
        <f>IFERROR(IF(AND(booking!AD138&gt;0,booking!P138&lt;&gt;booking!Q138),VLOOKUP(booking!Q138,Database!$A$1:'Database'!$L$175,6,FALSE),"-"),"-")</f>
        <v>-</v>
      </c>
      <c r="P138" s="40" t="str">
        <f>IFERROR(IF(AND(booking!AD138&gt;0,booking!P138&lt;&gt;booking!Q138),VLOOKUP(booking!Q138,Database!$A$1:'Database'!$L$175,9,FALSE),"-"),"-")</f>
        <v>-</v>
      </c>
      <c r="Q138" s="44" t="str">
        <f>IF(AND(booking!T138&lt;&gt;booking!U138,booking!T138&gt;0),"udc","-")</f>
        <v>-</v>
      </c>
      <c r="R138" s="40" t="str">
        <f>IFERROR(IF(AND(booking!AD138&gt;0,booking!T138&lt;&gt;booking!U138),VLOOKUP(booking!U138,Database!$A$1:'Database'!$L$175,6,FALSE),"-"),"-")</f>
        <v>-</v>
      </c>
      <c r="S138" s="40" t="str">
        <f>IFERROR(IF(AND(booking!AD138&gt;0,booking!T138&lt;&gt;booking!U138),VLOOKUP(booking!U138,Database!$A$1:'Database'!$L$175,9,FALSE),"-"),"-")</f>
        <v>-</v>
      </c>
    </row>
    <row r="139" spans="1:19" ht="15" customHeight="1" thickBot="1" x14ac:dyDescent="0.4">
      <c r="A139" t="str">
        <f>booking!B139</f>
        <v>fredag</v>
      </c>
      <c r="B139" s="20">
        <f>booking!C139</f>
        <v>45912</v>
      </c>
      <c r="D139" s="2" t="str">
        <f>IF(booking!AE139&gt;0,"Y","-")</f>
        <v>Y</v>
      </c>
      <c r="E139" s="44" t="str">
        <f>IF(AND(booking!D139&lt;&gt;booking!E139,booking!D139&gt;0),"udc","-")</f>
        <v>-</v>
      </c>
      <c r="F139" s="40" t="str">
        <f>IFERROR(IF(AND(booking!AD139&gt;0,booking!D139&lt;&gt;booking!E139),VLOOKUP(booking!E139,Database!$A$1:'Database'!$L$175,6,FALSE),"-"),"-")</f>
        <v>DK</v>
      </c>
      <c r="G139" s="40">
        <f>IFERROR(IF(AND(booking!AD139&gt;0,booking!D139&lt;&gt;booking!E139),VLOOKUP(booking!E139,Database!$A$1:'Database'!$L$175,9,FALSE),"-"),"-")</f>
        <v>0</v>
      </c>
      <c r="H139" s="44" t="str">
        <f>IF(AND(booking!H139&lt;&gt;booking!I139,booking!H139&gt;0),"udc","-")</f>
        <v>-</v>
      </c>
      <c r="I139" s="40" t="str">
        <f>IFERROR(IF(AND(booking!AD139&gt;0,booking!H139&lt;&gt;booking!I139),VLOOKUP(booking!I139,Database!$A$1:'Database'!$L$175,6,FALSE),"-"),"-")</f>
        <v>DK</v>
      </c>
      <c r="J139" s="40">
        <f>IFERROR(IF(AND(booking!AD139&gt;0,booking!H139&lt;&gt;booking!I139),VLOOKUP(booking!I139,Database!$A$1:'Database'!$L$175,9,FALSE),"-"),"-")</f>
        <v>0</v>
      </c>
      <c r="K139" s="44" t="str">
        <f>IF(AND(booking!L139&lt;&gt;booking!M139,booking!L139&gt;0),"udc","-")</f>
        <v>-</v>
      </c>
      <c r="L139" s="40" t="str">
        <f>IFERROR(IF(AND(booking!AD139&gt;0,booking!L139&lt;&gt;booking!M139),VLOOKUP(booking!M139,Database!$A$1:'Database'!$L$175,6,FALSE),"-"),"-")</f>
        <v>DK</v>
      </c>
      <c r="M139" s="40">
        <f>IFERROR(IF(AND(booking!AD139&gt;0,booking!L139&lt;&gt;booking!M139),VLOOKUP(booking!M139,Database!A138:'Database'!L312,9,FALSE),"-"),"-")</f>
        <v>0</v>
      </c>
      <c r="N139" s="44" t="str">
        <f>IF(AND(booking!P139&lt;&gt;booking!Q139,booking!P139&gt;0),"udc","-")</f>
        <v>udc</v>
      </c>
      <c r="O139" s="40" t="str">
        <f>IFERROR(IF(AND(booking!AD139&gt;0,booking!P139&lt;&gt;booking!Q139),VLOOKUP(booking!Q139,Database!$A$1:'Database'!$L$175,6,FALSE),"-"),"-")</f>
        <v>DK</v>
      </c>
      <c r="P139" s="40">
        <f>IFERROR(IF(AND(booking!AD139&gt;0,booking!P139&lt;&gt;booking!Q139),VLOOKUP(booking!Q139,Database!$A$1:'Database'!$L$175,9,FALSE),"-"),"-")</f>
        <v>0</v>
      </c>
      <c r="Q139" s="44" t="str">
        <f>IF(AND(booking!T139&lt;&gt;booking!U139,booking!T139&gt;0),"udc","-")</f>
        <v>-</v>
      </c>
      <c r="R139" s="40" t="str">
        <f>IFERROR(IF(AND(booking!AD139&gt;0,booking!T139&lt;&gt;booking!U139),VLOOKUP(booking!U139,Database!$A$1:'Database'!$L$175,6,FALSE),"-"),"-")</f>
        <v>-</v>
      </c>
      <c r="S139" s="40" t="str">
        <f>IFERROR(IF(AND(booking!AD139&gt;0,booking!T139&lt;&gt;booking!U139),VLOOKUP(booking!U139,Database!$A$1:'Database'!$L$175,9,FALSE),"-"),"-")</f>
        <v>-</v>
      </c>
    </row>
    <row r="140" spans="1:19" ht="15" customHeight="1" thickBot="1" x14ac:dyDescent="0.4">
      <c r="A140" t="str">
        <f>booking!B140</f>
        <v>lørdag</v>
      </c>
      <c r="B140" s="20">
        <f>booking!C140</f>
        <v>45913</v>
      </c>
      <c r="D140" s="2" t="str">
        <f>IF(booking!AE140&gt;0,"Y","-")</f>
        <v>-</v>
      </c>
      <c r="E140" s="44" t="str">
        <f>IF(AND(booking!D140&lt;&gt;booking!E140,booking!D140&gt;0),"udc","-")</f>
        <v>-</v>
      </c>
      <c r="F140" s="40" t="str">
        <f>IFERROR(IF(AND(booking!AD140&gt;0,booking!D140&lt;&gt;booking!E140),VLOOKUP(booking!E140,Database!$A$1:'Database'!$L$175,6,FALSE),"-"),"-")</f>
        <v>-</v>
      </c>
      <c r="G140" s="40" t="str">
        <f>IFERROR(IF(AND(booking!AD140&gt;0,booking!D140&lt;&gt;booking!E140),VLOOKUP(booking!E140,Database!$A$1:'Database'!$L$175,9,FALSE),"-"),"-")</f>
        <v>-</v>
      </c>
      <c r="H140" s="44" t="str">
        <f>IF(AND(booking!H140&lt;&gt;booking!I140,booking!H140&gt;0),"udc","-")</f>
        <v>-</v>
      </c>
      <c r="I140" s="40" t="str">
        <f>IFERROR(IF(AND(booking!AD140&gt;0,booking!H140&lt;&gt;booking!I140),VLOOKUP(booking!I140,Database!$A$1:'Database'!$L$175,6,FALSE),"-"),"-")</f>
        <v>-</v>
      </c>
      <c r="J140" s="40" t="str">
        <f>IFERROR(IF(AND(booking!AD140&gt;0,booking!H140&lt;&gt;booking!I140),VLOOKUP(booking!I140,Database!$A$1:'Database'!$L$175,9,FALSE),"-"),"-")</f>
        <v>-</v>
      </c>
      <c r="K140" s="44" t="str">
        <f>IF(AND(booking!L140&lt;&gt;booking!M140,booking!L140&gt;0),"udc","-")</f>
        <v>-</v>
      </c>
      <c r="L140" s="40" t="str">
        <f>IFERROR(IF(AND(booking!AD140&gt;0,booking!L140&lt;&gt;booking!M140),VLOOKUP(booking!M140,Database!$A$1:'Database'!$L$175,6,FALSE),"-"),"-")</f>
        <v>-</v>
      </c>
      <c r="M140" s="40" t="str">
        <f>IFERROR(IF(AND(booking!AD140&gt;0,booking!L140&lt;&gt;booking!M140),VLOOKUP(booking!M140,Database!A139:'Database'!L313,9,FALSE),"-"),"-")</f>
        <v>-</v>
      </c>
      <c r="N140" s="44" t="str">
        <f>IF(AND(booking!P140&lt;&gt;booking!Q140,booking!P140&gt;0),"udc","-")</f>
        <v>-</v>
      </c>
      <c r="O140" s="40" t="str">
        <f>IFERROR(IF(AND(booking!AD140&gt;0,booking!P140&lt;&gt;booking!Q140),VLOOKUP(booking!Q140,Database!$A$1:'Database'!$L$175,6,FALSE),"-"),"-")</f>
        <v>-</v>
      </c>
      <c r="P140" s="40" t="str">
        <f>IFERROR(IF(AND(booking!AD140&gt;0,booking!P140&lt;&gt;booking!Q140),VLOOKUP(booking!Q140,Database!$A$1:'Database'!$L$175,9,FALSE),"-"),"-")</f>
        <v>-</v>
      </c>
      <c r="Q140" s="44" t="str">
        <f>IF(AND(booking!T140&lt;&gt;booking!U140,booking!T140&gt;0),"udc","-")</f>
        <v>-</v>
      </c>
      <c r="R140" s="40" t="str">
        <f>IFERROR(IF(AND(booking!AD140&gt;0,booking!T140&lt;&gt;booking!U140),VLOOKUP(booking!U140,Database!$A$1:'Database'!$L$175,6,FALSE),"-"),"-")</f>
        <v>DK</v>
      </c>
      <c r="S140" s="40" t="str">
        <f>IFERROR(IF(AND(booking!AD140&gt;0,booking!T140&lt;&gt;booking!U140),VLOOKUP(booking!U140,Database!$A$1:'Database'!$L$175,9,FALSE),"-"),"-")</f>
        <v>DB</v>
      </c>
    </row>
    <row r="141" spans="1:19" ht="15" customHeight="1" thickBot="1" x14ac:dyDescent="0.4">
      <c r="A141" t="str">
        <f>booking!B141</f>
        <v>søndag</v>
      </c>
      <c r="B141" s="20">
        <f>booking!C141</f>
        <v>45914</v>
      </c>
      <c r="D141" s="2" t="str">
        <f>IF(booking!AE141&gt;0,"Y","-")</f>
        <v>Y</v>
      </c>
      <c r="E141" s="44" t="str">
        <f>IF(AND(booking!D141&lt;&gt;booking!E141,booking!D141&gt;0),"udc","-")</f>
        <v>udc</v>
      </c>
      <c r="F141" s="40" t="str">
        <f>IFERROR(IF(AND(booking!AD141&gt;0,booking!D141&lt;&gt;booking!E141),VLOOKUP(booking!E141,Database!$A$1:'Database'!$L$175,6,FALSE),"-"),"-")</f>
        <v>-</v>
      </c>
      <c r="G141" s="40" t="str">
        <f>IFERROR(IF(AND(booking!AD141&gt;0,booking!D141&lt;&gt;booking!E141),VLOOKUP(booking!E141,Database!$A$1:'Database'!$L$175,9,FALSE),"-"),"-")</f>
        <v>-</v>
      </c>
      <c r="H141" s="44" t="str">
        <f>IF(AND(booking!H141&lt;&gt;booking!I141,booking!H141&gt;0),"udc","-")</f>
        <v>-</v>
      </c>
      <c r="I141" s="40" t="str">
        <f>IFERROR(IF(AND(booking!AD141&gt;0,booking!H141&lt;&gt;booking!I141),VLOOKUP(booking!I141,Database!$A$1:'Database'!$L$175,6,FALSE),"-"),"-")</f>
        <v>-</v>
      </c>
      <c r="J141" s="40" t="str">
        <f>IFERROR(IF(AND(booking!AD141&gt;0,booking!H141&lt;&gt;booking!I141),VLOOKUP(booking!I141,Database!$A$1:'Database'!$L$175,9,FALSE),"-"),"-")</f>
        <v>-</v>
      </c>
      <c r="K141" s="44" t="str">
        <f>IF(AND(booking!L141&lt;&gt;booking!M141,booking!L141&gt;0),"udc","-")</f>
        <v>-</v>
      </c>
      <c r="L141" s="40" t="str">
        <f>IFERROR(IF(AND(booking!AD141&gt;0,booking!L141&lt;&gt;booking!M141),VLOOKUP(booking!M141,Database!$A$1:'Database'!$L$175,6,FALSE),"-"),"-")</f>
        <v>-</v>
      </c>
      <c r="M141" s="40" t="str">
        <f>IFERROR(IF(AND(booking!AD141&gt;0,booking!L141&lt;&gt;booking!M141),VLOOKUP(booking!M141,Database!A140:'Database'!L314,9,FALSE),"-"),"-")</f>
        <v>-</v>
      </c>
      <c r="N141" s="44" t="str">
        <f>IF(AND(booking!P141&lt;&gt;booking!Q141,booking!P141&gt;0),"udc","-")</f>
        <v>udc</v>
      </c>
      <c r="O141" s="40" t="str">
        <f>IFERROR(IF(AND(booking!AD141&gt;0,booking!P141&lt;&gt;booking!Q141),VLOOKUP(booking!Q141,Database!$A$1:'Database'!$L$175,6,FALSE),"-"),"-")</f>
        <v>-</v>
      </c>
      <c r="P141" s="40" t="str">
        <f>IFERROR(IF(AND(booking!AD141&gt;0,booking!P141&lt;&gt;booking!Q141),VLOOKUP(booking!Q141,Database!$A$1:'Database'!$L$175,9,FALSE),"-"),"-")</f>
        <v>-</v>
      </c>
      <c r="Q141" s="44" t="str">
        <f>IF(AND(booking!T141&lt;&gt;booking!U141,booking!T141&gt;0),"udc","-")</f>
        <v>-</v>
      </c>
      <c r="R141" s="40" t="str">
        <f>IFERROR(IF(AND(booking!AD141&gt;0,booking!T141&lt;&gt;booking!U141),VLOOKUP(booking!U141,Database!$A$1:'Database'!$L$175,6,FALSE),"-"),"-")</f>
        <v>-</v>
      </c>
      <c r="S141" s="40" t="str">
        <f>IFERROR(IF(AND(booking!AD141&gt;0,booking!T141&lt;&gt;booking!U141),VLOOKUP(booking!U141,Database!$A$1:'Database'!$L$175,9,FALSE),"-"),"-")</f>
        <v>-</v>
      </c>
    </row>
    <row r="142" spans="1:19" ht="15" customHeight="1" thickBot="1" x14ac:dyDescent="0.4">
      <c r="A142" t="str">
        <f>booking!B142</f>
        <v>mandag</v>
      </c>
      <c r="B142" s="20">
        <f>booking!C142</f>
        <v>45915</v>
      </c>
      <c r="D142" s="2" t="str">
        <f>IF(booking!AE142&gt;0,"Y","-")</f>
        <v>Y</v>
      </c>
      <c r="E142" s="44" t="str">
        <f>IF(AND(booking!D142&lt;&gt;booking!E142,booking!D142&gt;0),"udc","-")</f>
        <v>-</v>
      </c>
      <c r="F142" s="40" t="str">
        <f>IFERROR(IF(AND(booking!AD142&gt;0,booking!D142&lt;&gt;booking!E142),VLOOKUP(booking!E142,Database!$A$1:'Database'!$L$175,6,FALSE),"-"),"-")</f>
        <v>-</v>
      </c>
      <c r="G142" s="40" t="str">
        <f>IFERROR(IF(AND(booking!AD142&gt;0,booking!D142&lt;&gt;booking!E142),VLOOKUP(booking!E142,Database!$A$1:'Database'!$L$175,9,FALSE),"-"),"-")</f>
        <v>-</v>
      </c>
      <c r="H142" s="44" t="str">
        <f>IF(AND(booking!H142&lt;&gt;booking!I142,booking!H142&gt;0),"udc","-")</f>
        <v>udc</v>
      </c>
      <c r="I142" s="40" t="str">
        <f>IFERROR(IF(AND(booking!AD142&gt;0,booking!H142&lt;&gt;booking!I142),VLOOKUP(booking!I142,Database!$A$1:'Database'!$L$175,6,FALSE),"-"),"-")</f>
        <v>DK</v>
      </c>
      <c r="J142" s="40">
        <f>IFERROR(IF(AND(booking!AD142&gt;0,booking!H142&lt;&gt;booking!I142),VLOOKUP(booking!I142,Database!$A$1:'Database'!$L$175,9,FALSE),"-"),"-")</f>
        <v>0</v>
      </c>
      <c r="K142" s="44" t="str">
        <f>IF(AND(booking!L142&lt;&gt;booking!M142,booking!L142&gt;0),"udc","-")</f>
        <v>udc</v>
      </c>
      <c r="L142" s="40" t="str">
        <f>IFERROR(IF(AND(booking!AD142&gt;0,booking!L142&lt;&gt;booking!M142),VLOOKUP(booking!M142,Database!$A$1:'Database'!$L$175,6,FALSE),"-"),"-")</f>
        <v>-</v>
      </c>
      <c r="M142" s="40" t="str">
        <f>IFERROR(IF(AND(booking!AD142&gt;0,booking!L142&lt;&gt;booking!M142),VLOOKUP(booking!M142,Database!A141:'Database'!L315,9,FALSE),"-"),"-")</f>
        <v>-</v>
      </c>
      <c r="N142" s="44" t="str">
        <f>IF(AND(booking!P142&lt;&gt;booking!Q142,booking!P142&gt;0),"udc","-")</f>
        <v>-</v>
      </c>
      <c r="O142" s="40" t="str">
        <f>IFERROR(IF(AND(booking!AD142&gt;0,booking!P142&lt;&gt;booking!Q142),VLOOKUP(booking!Q142,Database!$A$1:'Database'!$L$175,6,FALSE),"-"),"-")</f>
        <v>-</v>
      </c>
      <c r="P142" s="40" t="str">
        <f>IFERROR(IF(AND(booking!AD142&gt;0,booking!P142&lt;&gt;booking!Q142),VLOOKUP(booking!Q142,Database!$A$1:'Database'!$L$175,9,FALSE),"-"),"-")</f>
        <v>-</v>
      </c>
      <c r="Q142" s="44" t="str">
        <f>IF(AND(booking!T142&lt;&gt;booking!U142,booking!T142&gt;0),"udc","-")</f>
        <v>-</v>
      </c>
      <c r="R142" s="40" t="str">
        <f>IFERROR(IF(AND(booking!AD142&gt;0,booking!T142&lt;&gt;booking!U142),VLOOKUP(booking!U142,Database!$A$1:'Database'!$L$175,6,FALSE),"-"),"-")</f>
        <v>-</v>
      </c>
      <c r="S142" s="40" t="str">
        <f>IFERROR(IF(AND(booking!AD142&gt;0,booking!T142&lt;&gt;booking!U142),VLOOKUP(booking!U142,Database!$A$1:'Database'!$L$175,9,FALSE),"-"),"-")</f>
        <v>-</v>
      </c>
    </row>
    <row r="143" spans="1:19" ht="15" customHeight="1" thickBot="1" x14ac:dyDescent="0.4">
      <c r="A143" t="str">
        <f>booking!B143</f>
        <v>tirsdag</v>
      </c>
      <c r="B143" s="20">
        <f>booking!C143</f>
        <v>45916</v>
      </c>
      <c r="D143" s="2" t="str">
        <f>IF(booking!AE143&gt;0,"Y","-")</f>
        <v>-</v>
      </c>
      <c r="E143" s="44" t="str">
        <f>IF(AND(booking!D143&lt;&gt;booking!E143,booking!D143&gt;0),"udc","-")</f>
        <v>-</v>
      </c>
      <c r="F143" s="40" t="str">
        <f>IFERROR(IF(AND(booking!AD143&gt;0,booking!D143&lt;&gt;booking!E143),VLOOKUP(booking!E143,Database!$A$1:'Database'!$L$175,6,FALSE),"-"),"-")</f>
        <v>-</v>
      </c>
      <c r="G143" s="40" t="str">
        <f>IFERROR(IF(AND(booking!AD143&gt;0,booking!D143&lt;&gt;booking!E143),VLOOKUP(booking!E143,Database!$A$1:'Database'!$L$175,9,FALSE),"-"),"-")</f>
        <v>-</v>
      </c>
      <c r="H143" s="44" t="str">
        <f>IF(AND(booking!H143&lt;&gt;booking!I143,booking!H143&gt;0),"udc","-")</f>
        <v>-</v>
      </c>
      <c r="I143" s="40" t="str">
        <f>IFERROR(IF(AND(booking!AD143&gt;0,booking!H143&lt;&gt;booking!I143),VLOOKUP(booking!I143,Database!$A$1:'Database'!$L$175,6,FALSE),"-"),"-")</f>
        <v>-</v>
      </c>
      <c r="J143" s="40" t="str">
        <f>IFERROR(IF(AND(booking!AD143&gt;0,booking!H143&lt;&gt;booking!I143),VLOOKUP(booking!I143,Database!$A$1:'Database'!$L$175,9,FALSE),"-"),"-")</f>
        <v>-</v>
      </c>
      <c r="K143" s="44" t="str">
        <f>IF(AND(booking!L143&lt;&gt;booking!M143,booking!L143&gt;0),"udc","-")</f>
        <v>-</v>
      </c>
      <c r="L143" s="40" t="str">
        <f>IFERROR(IF(AND(booking!AD143&gt;0,booking!L143&lt;&gt;booking!M143),VLOOKUP(booking!M143,Database!$A$1:'Database'!$L$175,6,FALSE),"-"),"-")</f>
        <v>-</v>
      </c>
      <c r="M143" s="40" t="str">
        <f>IFERROR(IF(AND(booking!AD143&gt;0,booking!L143&lt;&gt;booking!M143),VLOOKUP(booking!M143,Database!A142:'Database'!L316,9,FALSE),"-"),"-")</f>
        <v>-</v>
      </c>
      <c r="N143" s="44" t="str">
        <f>IF(AND(booking!P143&lt;&gt;booking!Q143,booking!P143&gt;0),"udc","-")</f>
        <v>-</v>
      </c>
      <c r="O143" s="40" t="str">
        <f>IFERROR(IF(AND(booking!AD143&gt;0,booking!P143&lt;&gt;booking!Q143),VLOOKUP(booking!Q143,Database!$A$1:'Database'!$L$175,6,FALSE),"-"),"-")</f>
        <v>-</v>
      </c>
      <c r="P143" s="40" t="str">
        <f>IFERROR(IF(AND(booking!AD143&gt;0,booking!P143&lt;&gt;booking!Q143),VLOOKUP(booking!Q143,Database!$A$1:'Database'!$L$175,9,FALSE),"-"),"-")</f>
        <v>-</v>
      </c>
      <c r="Q143" s="44" t="str">
        <f>IF(AND(booking!T143&lt;&gt;booking!U143,booking!T143&gt;0),"udc","-")</f>
        <v>-</v>
      </c>
      <c r="R143" s="40" t="str">
        <f>IFERROR(IF(AND(booking!AD143&gt;0,booking!T143&lt;&gt;booking!U143),VLOOKUP(booking!U143,Database!$A$1:'Database'!$L$175,6,FALSE),"-"),"-")</f>
        <v>-</v>
      </c>
      <c r="S143" s="40" t="str">
        <f>IFERROR(IF(AND(booking!AD143&gt;0,booking!T143&lt;&gt;booking!U143),VLOOKUP(booking!U143,Database!$A$1:'Database'!$L$175,9,FALSE),"-"),"-")</f>
        <v>-</v>
      </c>
    </row>
    <row r="144" spans="1:19" ht="15" customHeight="1" thickBot="1" x14ac:dyDescent="0.4">
      <c r="A144" t="str">
        <f>booking!B144</f>
        <v>onsdag</v>
      </c>
      <c r="B144" s="20">
        <f>booking!C144</f>
        <v>45917</v>
      </c>
      <c r="D144" s="2" t="str">
        <f>IF(booking!AE144&gt;0,"Y","-")</f>
        <v>-</v>
      </c>
      <c r="E144" s="44" t="str">
        <f>IF(AND(booking!D144&lt;&gt;booking!E144,booking!D144&gt;0),"udc","-")</f>
        <v>-</v>
      </c>
      <c r="F144" s="40" t="str">
        <f>IFERROR(IF(AND(booking!AD144&gt;0,booking!D144&lt;&gt;booking!E144),VLOOKUP(booking!E144,Database!$A$1:'Database'!$L$175,6,FALSE),"-"),"-")</f>
        <v>-</v>
      </c>
      <c r="G144" s="40" t="str">
        <f>IFERROR(IF(AND(booking!AD144&gt;0,booking!D144&lt;&gt;booking!E144),VLOOKUP(booking!E144,Database!$A$1:'Database'!$L$175,9,FALSE),"-"),"-")</f>
        <v>-</v>
      </c>
      <c r="H144" s="44" t="str">
        <f>IF(AND(booking!H144&lt;&gt;booking!I144,booking!H144&gt;0),"udc","-")</f>
        <v>-</v>
      </c>
      <c r="I144" s="40" t="str">
        <f>IFERROR(IF(AND(booking!AD144&gt;0,booking!H144&lt;&gt;booking!I144),VLOOKUP(booking!I144,Database!$A$1:'Database'!$L$175,6,FALSE),"-"),"-")</f>
        <v>-</v>
      </c>
      <c r="J144" s="40" t="str">
        <f>IFERROR(IF(AND(booking!AD144&gt;0,booking!H144&lt;&gt;booking!I144),VLOOKUP(booking!I144,Database!$A$1:'Database'!$L$175,9,FALSE),"-"),"-")</f>
        <v>-</v>
      </c>
      <c r="K144" s="44" t="str">
        <f>IF(AND(booking!L144&lt;&gt;booking!M144,booking!L144&gt;0),"udc","-")</f>
        <v>-</v>
      </c>
      <c r="L144" s="40" t="str">
        <f>IFERROR(IF(AND(booking!AD144&gt;0,booking!L144&lt;&gt;booking!M144),VLOOKUP(booking!M144,Database!$A$1:'Database'!$L$175,6,FALSE),"-"),"-")</f>
        <v>-</v>
      </c>
      <c r="M144" s="40" t="str">
        <f>IFERROR(IF(AND(booking!AD144&gt;0,booking!L144&lt;&gt;booking!M144),VLOOKUP(booking!M144,Database!A143:'Database'!L317,9,FALSE),"-"),"-")</f>
        <v>-</v>
      </c>
      <c r="N144" s="44" t="str">
        <f>IF(AND(booking!P144&lt;&gt;booking!Q144,booking!P144&gt;0),"udc","-")</f>
        <v>-</v>
      </c>
      <c r="O144" s="40" t="str">
        <f>IFERROR(IF(AND(booking!AD144&gt;0,booking!P144&lt;&gt;booking!Q144),VLOOKUP(booking!Q144,Database!$A$1:'Database'!$L$175,6,FALSE),"-"),"-")</f>
        <v>DK</v>
      </c>
      <c r="P144" s="40">
        <f>IFERROR(IF(AND(booking!AD144&gt;0,booking!P144&lt;&gt;booking!Q144),VLOOKUP(booking!Q144,Database!$A$1:'Database'!$L$175,9,FALSE),"-"),"-")</f>
        <v>0</v>
      </c>
      <c r="Q144" s="44" t="str">
        <f>IF(AND(booking!T144&lt;&gt;booking!U144,booking!T144&gt;0),"udc","-")</f>
        <v>-</v>
      </c>
      <c r="R144" s="40" t="str">
        <f>IFERROR(IF(AND(booking!AD144&gt;0,booking!T144&lt;&gt;booking!U144),VLOOKUP(booking!U144,Database!$A$1:'Database'!$L$175,6,FALSE),"-"),"-")</f>
        <v>-</v>
      </c>
      <c r="S144" s="40" t="str">
        <f>IFERROR(IF(AND(booking!AD144&gt;0,booking!T144&lt;&gt;booking!U144),VLOOKUP(booking!U144,Database!$A$1:'Database'!$L$175,9,FALSE),"-"),"-")</f>
        <v>-</v>
      </c>
    </row>
    <row r="145" spans="1:19" ht="15" customHeight="1" thickBot="1" x14ac:dyDescent="0.4">
      <c r="A145" t="str">
        <f>booking!B145</f>
        <v>torsdag</v>
      </c>
      <c r="B145" s="20">
        <f>booking!C145</f>
        <v>45918</v>
      </c>
      <c r="D145" s="2" t="str">
        <f>IF(booking!AE145&gt;0,"Y","-")</f>
        <v>Y</v>
      </c>
      <c r="E145" s="44" t="str">
        <f>IF(AND(booking!D145&lt;&gt;booking!E145,booking!D145&gt;0),"udc","-")</f>
        <v>-</v>
      </c>
      <c r="F145" s="40" t="str">
        <f>IFERROR(IF(AND(booking!AD145&gt;0,booking!D145&lt;&gt;booking!E145),VLOOKUP(booking!E145,Database!$A$1:'Database'!$L$175,6,FALSE),"-"),"-")</f>
        <v>-</v>
      </c>
      <c r="G145" s="40" t="str">
        <f>IFERROR(IF(AND(booking!AD145&gt;0,booking!D145&lt;&gt;booking!E145),VLOOKUP(booking!E145,Database!$A$1:'Database'!$L$175,9,FALSE),"-"),"-")</f>
        <v>-</v>
      </c>
      <c r="H145" s="44" t="str">
        <f>IF(AND(booking!H145&lt;&gt;booking!I145,booking!H145&gt;0),"udc","-")</f>
        <v>udc</v>
      </c>
      <c r="I145" s="40" t="str">
        <f>IFERROR(IF(AND(booking!AD145&gt;0,booking!H145&lt;&gt;booking!I145),VLOOKUP(booking!I145,Database!$A$1:'Database'!$L$175,6,FALSE),"-"),"-")</f>
        <v>DK</v>
      </c>
      <c r="J145" s="40">
        <f>IFERROR(IF(AND(booking!AD145&gt;0,booking!H145&lt;&gt;booking!I145),VLOOKUP(booking!I145,Database!$A$1:'Database'!$L$175,9,FALSE),"-"),"-")</f>
        <v>0</v>
      </c>
      <c r="K145" s="44" t="str">
        <f>IF(AND(booking!L145&lt;&gt;booking!M145,booking!L145&gt;0),"udc","-")</f>
        <v>-</v>
      </c>
      <c r="L145" s="40" t="str">
        <f>IFERROR(IF(AND(booking!AD145&gt;0,booking!L145&lt;&gt;booking!M145),VLOOKUP(booking!M145,Database!$A$1:'Database'!$L$175,6,FALSE),"-"),"-")</f>
        <v>DK</v>
      </c>
      <c r="M145" s="40" t="str">
        <f>IFERROR(IF(AND(booking!AD145&gt;0,booking!L145&lt;&gt;booking!M145),VLOOKUP(booking!M145,Database!A144:'Database'!L318,9,FALSE),"-"),"-")</f>
        <v>-</v>
      </c>
      <c r="N145" s="44" t="str">
        <f>IF(AND(booking!P145&lt;&gt;booking!Q145,booking!P145&gt;0),"udc","-")</f>
        <v>-</v>
      </c>
      <c r="O145" s="40" t="str">
        <f>IFERROR(IF(AND(booking!AD145&gt;0,booking!P145&lt;&gt;booking!Q145),VLOOKUP(booking!Q145,Database!$A$1:'Database'!$L$175,6,FALSE),"-"),"-")</f>
        <v>-</v>
      </c>
      <c r="P145" s="40" t="str">
        <f>IFERROR(IF(AND(booking!AD145&gt;0,booking!P145&lt;&gt;booking!Q145),VLOOKUP(booking!Q145,Database!$A$1:'Database'!$L$175,9,FALSE),"-"),"-")</f>
        <v>-</v>
      </c>
      <c r="Q145" s="44" t="str">
        <f>IF(AND(booking!T145&lt;&gt;booking!U145,booking!T145&gt;0),"udc","-")</f>
        <v>-</v>
      </c>
      <c r="R145" s="40" t="str">
        <f>IFERROR(IF(AND(booking!AD145&gt;0,booking!T145&lt;&gt;booking!U145),VLOOKUP(booking!U145,Database!$A$1:'Database'!$L$175,6,FALSE),"-"),"-")</f>
        <v>-</v>
      </c>
      <c r="S145" s="40" t="str">
        <f>IFERROR(IF(AND(booking!AD145&gt;0,booking!T145&lt;&gt;booking!U145),VLOOKUP(booking!U145,Database!$A$1:'Database'!$L$175,9,FALSE),"-"),"-")</f>
        <v>-</v>
      </c>
    </row>
    <row r="146" spans="1:19" ht="15" customHeight="1" thickBot="1" x14ac:dyDescent="0.4">
      <c r="A146" t="str">
        <f>booking!B146</f>
        <v>fredag</v>
      </c>
      <c r="B146" s="20">
        <f>booking!C146</f>
        <v>45919</v>
      </c>
      <c r="D146" s="2" t="str">
        <f>IF(booking!AE146&gt;0,"Y","-")</f>
        <v>-</v>
      </c>
      <c r="E146" s="44" t="str">
        <f>IF(AND(booking!D146&lt;&gt;booking!E146,booking!D146&gt;0),"udc","-")</f>
        <v>-</v>
      </c>
      <c r="F146" s="40" t="str">
        <f>IFERROR(IF(AND(booking!AD146&gt;0,booking!D146&lt;&gt;booking!E146),VLOOKUP(booking!E146,Database!$A$1:'Database'!$L$175,6,FALSE),"-"),"-")</f>
        <v>-</v>
      </c>
      <c r="G146" s="40" t="str">
        <f>IFERROR(IF(AND(booking!AD146&gt;0,booking!D146&lt;&gt;booking!E146),VLOOKUP(booking!E146,Database!$A$1:'Database'!$L$175,9,FALSE),"-"),"-")</f>
        <v>-</v>
      </c>
      <c r="H146" s="44" t="str">
        <f>IF(AND(booking!H146&lt;&gt;booking!I146,booking!H146&gt;0),"udc","-")</f>
        <v>-</v>
      </c>
      <c r="I146" s="40" t="str">
        <f>IFERROR(IF(AND(booking!AD146&gt;0,booking!H146&lt;&gt;booking!I146),VLOOKUP(booking!I146,Database!$A$1:'Database'!$L$175,6,FALSE),"-"),"-")</f>
        <v>-</v>
      </c>
      <c r="J146" s="40" t="str">
        <f>IFERROR(IF(AND(booking!AD146&gt;0,booking!H146&lt;&gt;booking!I146),VLOOKUP(booking!I146,Database!$A$1:'Database'!$L$175,9,FALSE),"-"),"-")</f>
        <v>-</v>
      </c>
      <c r="K146" s="44" t="str">
        <f>IF(AND(booking!L146&lt;&gt;booking!M146,booking!L146&gt;0),"udc","-")</f>
        <v>-</v>
      </c>
      <c r="L146" s="40" t="str">
        <f>IFERROR(IF(AND(booking!AD146&gt;0,booking!L146&lt;&gt;booking!M146),VLOOKUP(booking!M146,Database!$A$1:'Database'!$L$175,6,FALSE),"-"),"-")</f>
        <v>-</v>
      </c>
      <c r="M146" s="40" t="str">
        <f>IFERROR(IF(AND(booking!AD146&gt;0,booking!L146&lt;&gt;booking!M146),VLOOKUP(booking!M146,Database!A145:'Database'!L319,9,FALSE),"-"),"-")</f>
        <v>-</v>
      </c>
      <c r="N146" s="44" t="str">
        <f>IF(AND(booking!P146&lt;&gt;booking!Q146,booking!P146&gt;0),"udc","-")</f>
        <v>-</v>
      </c>
      <c r="O146" s="40" t="str">
        <f>IFERROR(IF(AND(booking!AD146&gt;0,booking!P146&lt;&gt;booking!Q146),VLOOKUP(booking!Q146,Database!$A$1:'Database'!$L$175,6,FALSE),"-"),"-")</f>
        <v>-</v>
      </c>
      <c r="P146" s="40" t="str">
        <f>IFERROR(IF(AND(booking!AD146&gt;0,booking!P146&lt;&gt;booking!Q146),VLOOKUP(booking!Q146,Database!$A$1:'Database'!$L$175,9,FALSE),"-"),"-")</f>
        <v>-</v>
      </c>
      <c r="Q146" s="44" t="str">
        <f>IF(AND(booking!T146&lt;&gt;booking!U146,booking!T146&gt;0),"udc","-")</f>
        <v>-</v>
      </c>
      <c r="R146" s="40" t="str">
        <f>IFERROR(IF(AND(booking!AD146&gt;0,booking!T146&lt;&gt;booking!U146),VLOOKUP(booking!U146,Database!$A$1:'Database'!$L$175,6,FALSE),"-"),"-")</f>
        <v>-</v>
      </c>
      <c r="S146" s="40" t="str">
        <f>IFERROR(IF(AND(booking!AD146&gt;0,booking!T146&lt;&gt;booking!U146),VLOOKUP(booking!U146,Database!$A$1:'Database'!$L$175,9,FALSE),"-"),"-")</f>
        <v>-</v>
      </c>
    </row>
    <row r="147" spans="1:19" ht="15" customHeight="1" thickBot="1" x14ac:dyDescent="0.4">
      <c r="A147" t="str">
        <f>booking!B147</f>
        <v>lørdag</v>
      </c>
      <c r="B147" s="20">
        <f>booking!C147</f>
        <v>45920</v>
      </c>
      <c r="D147" s="2" t="str">
        <f>IF(booking!AE147&gt;0,"Y","-")</f>
        <v>-</v>
      </c>
      <c r="E147" s="44" t="str">
        <f>IF(AND(booking!D147&lt;&gt;booking!E147,booking!D147&gt;0),"udc","-")</f>
        <v>-</v>
      </c>
      <c r="F147" s="40" t="str">
        <f>IFERROR(IF(AND(booking!AD147&gt;0,booking!D147&lt;&gt;booking!E147),VLOOKUP(booking!E147,Database!$A$1:'Database'!$L$175,6,FALSE),"-"),"-")</f>
        <v>-</v>
      </c>
      <c r="G147" s="40" t="str">
        <f>IFERROR(IF(AND(booking!AD147&gt;0,booking!D147&lt;&gt;booking!E147),VLOOKUP(booking!E147,Database!$A$1:'Database'!$L$175,9,FALSE),"-"),"-")</f>
        <v>-</v>
      </c>
      <c r="H147" s="44" t="str">
        <f>IF(AND(booking!H147&lt;&gt;booking!I147,booking!H147&gt;0),"udc","-")</f>
        <v>-</v>
      </c>
      <c r="I147" s="40" t="str">
        <f>IFERROR(IF(AND(booking!AD147&gt;0,booking!H147&lt;&gt;booking!I147),VLOOKUP(booking!I147,Database!$A$1:'Database'!$L$175,6,FALSE),"-"),"-")</f>
        <v>-</v>
      </c>
      <c r="J147" s="40" t="str">
        <f>IFERROR(IF(AND(booking!AD147&gt;0,booking!H147&lt;&gt;booking!I147),VLOOKUP(booking!I147,Database!$A$1:'Database'!$L$175,9,FALSE),"-"),"-")</f>
        <v>-</v>
      </c>
      <c r="K147" s="44" t="str">
        <f>IF(AND(booking!L147&lt;&gt;booking!M147,booking!L147&gt;0),"udc","-")</f>
        <v>-</v>
      </c>
      <c r="L147" s="40" t="str">
        <f>IFERROR(IF(AND(booking!AD147&gt;0,booking!L147&lt;&gt;booking!M147),VLOOKUP(booking!M147,Database!$A$1:'Database'!$L$175,6,FALSE),"-"),"-")</f>
        <v>-</v>
      </c>
      <c r="M147" s="40" t="str">
        <f>IFERROR(IF(AND(booking!AD147&gt;0,booking!L147&lt;&gt;booking!M147),VLOOKUP(booking!M147,Database!A146:'Database'!L320,9,FALSE),"-"),"-")</f>
        <v>-</v>
      </c>
      <c r="N147" s="44" t="str">
        <f>IF(AND(booking!P147&lt;&gt;booking!Q147,booking!P147&gt;0),"udc","-")</f>
        <v>-</v>
      </c>
      <c r="O147" s="40" t="str">
        <f>IFERROR(IF(AND(booking!AD147&gt;0,booking!P147&lt;&gt;booking!Q147),VLOOKUP(booking!Q147,Database!$A$1:'Database'!$L$175,6,FALSE),"-"),"-")</f>
        <v>-</v>
      </c>
      <c r="P147" s="40" t="str">
        <f>IFERROR(IF(AND(booking!AD147&gt;0,booking!P147&lt;&gt;booking!Q147),VLOOKUP(booking!Q147,Database!$A$1:'Database'!$L$175,9,FALSE),"-"),"-")</f>
        <v>-</v>
      </c>
      <c r="Q147" s="44" t="str">
        <f>IF(AND(booking!T147&lt;&gt;booking!U147,booking!T147&gt;0),"udc","-")</f>
        <v>-</v>
      </c>
      <c r="R147" s="40" t="str">
        <f>IFERROR(IF(AND(booking!AD147&gt;0,booking!T147&lt;&gt;booking!U147),VLOOKUP(booking!U147,Database!$A$1:'Database'!$L$175,6,FALSE),"-"),"-")</f>
        <v>-</v>
      </c>
      <c r="S147" s="40" t="str">
        <f>IFERROR(IF(AND(booking!AD147&gt;0,booking!T147&lt;&gt;booking!U147),VLOOKUP(booking!U147,Database!$A$1:'Database'!$L$175,9,FALSE),"-"),"-")</f>
        <v>-</v>
      </c>
    </row>
    <row r="148" spans="1:19" ht="15" customHeight="1" thickBot="1" x14ac:dyDescent="0.4">
      <c r="A148" t="str">
        <f>booking!B148</f>
        <v>søndag</v>
      </c>
      <c r="B148" s="20">
        <f>booking!C148</f>
        <v>45921</v>
      </c>
      <c r="D148" s="2" t="str">
        <f>IF(booking!AE148&gt;0,"Y","-")</f>
        <v>Y</v>
      </c>
      <c r="E148" s="44" t="str">
        <f>IF(AND(booking!D148&lt;&gt;booking!E148,booking!D148&gt;0),"udc","-")</f>
        <v>-</v>
      </c>
      <c r="F148" s="40" t="str">
        <f>IFERROR(IF(AND(booking!AD148&gt;0,booking!D148&lt;&gt;booking!E148),VLOOKUP(booking!E148,Database!$A$1:'Database'!$L$175,6,FALSE),"-"),"-")</f>
        <v>-</v>
      </c>
      <c r="G148" s="40" t="str">
        <f>IFERROR(IF(AND(booking!AD148&gt;0,booking!D148&lt;&gt;booking!E148),VLOOKUP(booking!E148,Database!$A$1:'Database'!$L$175,9,FALSE),"-"),"-")</f>
        <v>-</v>
      </c>
      <c r="H148" s="44" t="str">
        <f>IF(AND(booking!H148&lt;&gt;booking!I148,booking!H148&gt;0),"udc","-")</f>
        <v>udc</v>
      </c>
      <c r="I148" s="40" t="str">
        <f>IFERROR(IF(AND(booking!AD148&gt;0,booking!H148&lt;&gt;booking!I148),VLOOKUP(booking!I148,Database!$A$1:'Database'!$L$175,6,FALSE),"-"),"-")</f>
        <v>-</v>
      </c>
      <c r="J148" s="40" t="str">
        <f>IFERROR(IF(AND(booking!AD148&gt;0,booking!H148&lt;&gt;booking!I148),VLOOKUP(booking!I148,Database!$A$1:'Database'!$L$175,9,FALSE),"-"),"-")</f>
        <v>-</v>
      </c>
      <c r="K148" s="44" t="str">
        <f>IF(AND(booking!L148&lt;&gt;booking!M148,booking!L148&gt;0),"udc","-")</f>
        <v>udc</v>
      </c>
      <c r="L148" s="40" t="str">
        <f>IFERROR(IF(AND(booking!AD148&gt;0,booking!L148&lt;&gt;booking!M148),VLOOKUP(booking!M148,Database!$A$1:'Database'!$L$175,6,FALSE),"-"),"-")</f>
        <v>-</v>
      </c>
      <c r="M148" s="40" t="str">
        <f>IFERROR(IF(AND(booking!AD148&gt;0,booking!L148&lt;&gt;booking!M148),VLOOKUP(booking!M148,Database!A147:'Database'!L321,9,FALSE),"-"),"-")</f>
        <v>-</v>
      </c>
      <c r="N148" s="44" t="str">
        <f>IF(AND(booking!P148&lt;&gt;booking!Q148,booking!P148&gt;0),"udc","-")</f>
        <v>udc</v>
      </c>
      <c r="O148" s="40" t="str">
        <f>IFERROR(IF(AND(booking!AD148&gt;0,booking!P148&lt;&gt;booking!Q148),VLOOKUP(booking!Q148,Database!$A$1:'Database'!$L$175,6,FALSE),"-"),"-")</f>
        <v>-</v>
      </c>
      <c r="P148" s="40" t="str">
        <f>IFERROR(IF(AND(booking!AD148&gt;0,booking!P148&lt;&gt;booking!Q148),VLOOKUP(booking!Q148,Database!$A$1:'Database'!$L$175,9,FALSE),"-"),"-")</f>
        <v>-</v>
      </c>
      <c r="Q148" s="44" t="str">
        <f>IF(AND(booking!T148&lt;&gt;booking!U148,booking!T148&gt;0),"udc","-")</f>
        <v>udc</v>
      </c>
      <c r="R148" s="40" t="str">
        <f>IFERROR(IF(AND(booking!AD148&gt;0,booking!T148&lt;&gt;booking!U148),VLOOKUP(booking!U148,Database!$A$1:'Database'!$L$175,6,FALSE),"-"),"-")</f>
        <v>-</v>
      </c>
      <c r="S148" s="40" t="str">
        <f>IFERROR(IF(AND(booking!AD148&gt;0,booking!T148&lt;&gt;booking!U148),VLOOKUP(booking!U148,Database!$A$1:'Database'!$L$175,9,FALSE),"-"),"-")</f>
        <v>-</v>
      </c>
    </row>
    <row r="149" spans="1:19" ht="15" customHeight="1" thickBot="1" x14ac:dyDescent="0.4">
      <c r="A149" t="str">
        <f>booking!B149</f>
        <v>mandag</v>
      </c>
      <c r="B149" s="20">
        <f>booking!C149</f>
        <v>45922</v>
      </c>
      <c r="D149" s="2" t="str">
        <f>IF(booking!AE149&gt;0,"Y","-")</f>
        <v>-</v>
      </c>
      <c r="E149" s="44" t="str">
        <f>IF(AND(booking!D149&lt;&gt;booking!E149,booking!D149&gt;0),"udc","-")</f>
        <v>-</v>
      </c>
      <c r="F149" s="40" t="str">
        <f>IFERROR(IF(AND(booking!AD149&gt;0,booking!D149&lt;&gt;booking!E149),VLOOKUP(booking!E149,Database!$A$1:'Database'!$L$175,6,FALSE),"-"),"-")</f>
        <v>-</v>
      </c>
      <c r="G149" s="40" t="str">
        <f>IFERROR(IF(AND(booking!AD149&gt;0,booking!D149&lt;&gt;booking!E149),VLOOKUP(booking!E149,Database!$A$1:'Database'!$L$175,9,FALSE),"-"),"-")</f>
        <v>-</v>
      </c>
      <c r="H149" s="44" t="str">
        <f>IF(AND(booking!H149&lt;&gt;booking!I149,booking!H149&gt;0),"udc","-")</f>
        <v>-</v>
      </c>
      <c r="I149" s="40" t="str">
        <f>IFERROR(IF(AND(booking!AD149&gt;0,booking!H149&lt;&gt;booking!I149),VLOOKUP(booking!I149,Database!$A$1:'Database'!$L$175,6,FALSE),"-"),"-")</f>
        <v>-</v>
      </c>
      <c r="J149" s="40" t="str">
        <f>IFERROR(IF(AND(booking!AD149&gt;0,booking!H149&lt;&gt;booking!I149),VLOOKUP(booking!I149,Database!$A$1:'Database'!$L$175,9,FALSE),"-"),"-")</f>
        <v>-</v>
      </c>
      <c r="K149" s="44" t="str">
        <f>IF(AND(booking!L149&lt;&gt;booking!M149,booking!L149&gt;0),"udc","-")</f>
        <v>-</v>
      </c>
      <c r="L149" s="40" t="str">
        <f>IFERROR(IF(AND(booking!AD149&gt;0,booking!L149&lt;&gt;booking!M149),VLOOKUP(booking!M149,Database!$A$1:'Database'!$L$175,6,FALSE),"-"),"-")</f>
        <v>-</v>
      </c>
      <c r="M149" s="40" t="str">
        <f>IFERROR(IF(AND(booking!AD149&gt;0,booking!L149&lt;&gt;booking!M149),VLOOKUP(booking!M149,Database!A148:'Database'!L322,9,FALSE),"-"),"-")</f>
        <v>-</v>
      </c>
      <c r="N149" s="44" t="str">
        <f>IF(AND(booking!P149&lt;&gt;booking!Q149,booking!P149&gt;0),"udc","-")</f>
        <v>-</v>
      </c>
      <c r="O149" s="40" t="str">
        <f>IFERROR(IF(AND(booking!AD149&gt;0,booking!P149&lt;&gt;booking!Q149),VLOOKUP(booking!Q149,Database!$A$1:'Database'!$L$175,6,FALSE),"-"),"-")</f>
        <v>-</v>
      </c>
      <c r="P149" s="40" t="str">
        <f>IFERROR(IF(AND(booking!AD149&gt;0,booking!P149&lt;&gt;booking!Q149),VLOOKUP(booking!Q149,Database!$A$1:'Database'!$L$175,9,FALSE),"-"),"-")</f>
        <v>-</v>
      </c>
      <c r="Q149" s="44" t="str">
        <f>IF(AND(booking!T149&lt;&gt;booking!U149,booking!T149&gt;0),"udc","-")</f>
        <v>-</v>
      </c>
      <c r="R149" s="40" t="str">
        <f>IFERROR(IF(AND(booking!AD149&gt;0,booking!T149&lt;&gt;booking!U149),VLOOKUP(booking!U149,Database!$A$1:'Database'!$L$175,6,FALSE),"-"),"-")</f>
        <v>-</v>
      </c>
      <c r="S149" s="40" t="str">
        <f>IFERROR(IF(AND(booking!AD149&gt;0,booking!T149&lt;&gt;booking!U149),VLOOKUP(booking!U149,Database!$A$1:'Database'!$L$175,9,FALSE),"-"),"-")</f>
        <v>-</v>
      </c>
    </row>
    <row r="150" spans="1:19" ht="15" customHeight="1" thickBot="1" x14ac:dyDescent="0.4">
      <c r="A150" t="str">
        <f>booking!B150</f>
        <v>tirsdag</v>
      </c>
      <c r="B150" s="20">
        <f>booking!C150</f>
        <v>45923</v>
      </c>
      <c r="D150" s="2" t="str">
        <f>IF(booking!AE150&gt;0,"Y","-")</f>
        <v>-</v>
      </c>
      <c r="E150" s="44" t="str">
        <f>IF(AND(booking!D150&lt;&gt;booking!E150,booking!D150&gt;0),"udc","-")</f>
        <v>-</v>
      </c>
      <c r="F150" s="40" t="str">
        <f>IFERROR(IF(AND(booking!AD150&gt;0,booking!D150&lt;&gt;booking!E150),VLOOKUP(booking!E150,Database!$A$1:'Database'!$L$175,6,FALSE),"-"),"-")</f>
        <v>-</v>
      </c>
      <c r="G150" s="40" t="str">
        <f>IFERROR(IF(AND(booking!AD150&gt;0,booking!D150&lt;&gt;booking!E150),VLOOKUP(booking!E150,Database!$A$1:'Database'!$L$175,9,FALSE),"-"),"-")</f>
        <v>-</v>
      </c>
      <c r="H150" s="44" t="str">
        <f>IF(AND(booking!H150&lt;&gt;booking!I150,booking!H150&gt;0),"udc","-")</f>
        <v>-</v>
      </c>
      <c r="I150" s="40" t="str">
        <f>IFERROR(IF(AND(booking!AD150&gt;0,booking!H150&lt;&gt;booking!I150),VLOOKUP(booking!I150,Database!$A$1:'Database'!$L$175,6,FALSE),"-"),"-")</f>
        <v>-</v>
      </c>
      <c r="J150" s="40" t="str">
        <f>IFERROR(IF(AND(booking!AD150&gt;0,booking!H150&lt;&gt;booking!I150),VLOOKUP(booking!I150,Database!$A$1:'Database'!$L$175,9,FALSE),"-"),"-")</f>
        <v>-</v>
      </c>
      <c r="K150" s="44" t="str">
        <f>IF(AND(booking!L150&lt;&gt;booking!M150,booking!L150&gt;0),"udc","-")</f>
        <v>-</v>
      </c>
      <c r="L150" s="40" t="str">
        <f>IFERROR(IF(AND(booking!AD150&gt;0,booking!L150&lt;&gt;booking!M150),VLOOKUP(booking!M150,Database!$A$1:'Database'!$L$175,6,FALSE),"-"),"-")</f>
        <v>-</v>
      </c>
      <c r="M150" s="40" t="str">
        <f>IFERROR(IF(AND(booking!AD150&gt;0,booking!L150&lt;&gt;booking!M150),VLOOKUP(booking!M150,Database!A149:'Database'!L323,9,FALSE),"-"),"-")</f>
        <v>-</v>
      </c>
      <c r="N150" s="44" t="str">
        <f>IF(AND(booking!P150&lt;&gt;booking!Q150,booking!P150&gt;0),"udc","-")</f>
        <v>-</v>
      </c>
      <c r="O150" s="40" t="str">
        <f>IFERROR(IF(AND(booking!AD150&gt;0,booking!P150&lt;&gt;booking!Q150),VLOOKUP(booking!Q150,Database!$A$1:'Database'!$L$175,6,FALSE),"-"),"-")</f>
        <v>-</v>
      </c>
      <c r="P150" s="40" t="str">
        <f>IFERROR(IF(AND(booking!AD150&gt;0,booking!P150&lt;&gt;booking!Q150),VLOOKUP(booking!Q150,Database!$A$1:'Database'!$L$175,9,FALSE),"-"),"-")</f>
        <v>-</v>
      </c>
      <c r="Q150" s="44" t="str">
        <f>IF(AND(booking!T150&lt;&gt;booking!U150,booking!T150&gt;0),"udc","-")</f>
        <v>-</v>
      </c>
      <c r="R150" s="40" t="str">
        <f>IFERROR(IF(AND(booking!AD150&gt;0,booking!T150&lt;&gt;booking!U150),VLOOKUP(booking!U150,Database!$A$1:'Database'!$L$175,6,FALSE),"-"),"-")</f>
        <v>-</v>
      </c>
      <c r="S150" s="40" t="str">
        <f>IFERROR(IF(AND(booking!AD150&gt;0,booking!T150&lt;&gt;booking!U150),VLOOKUP(booking!U150,Database!$A$1:'Database'!$L$175,9,FALSE),"-"),"-")</f>
        <v>-</v>
      </c>
    </row>
    <row r="151" spans="1:19" ht="15" customHeight="1" thickBot="1" x14ac:dyDescent="0.4">
      <c r="A151" t="str">
        <f>booking!B151</f>
        <v>onsdag</v>
      </c>
      <c r="B151" s="20">
        <f>booking!C151</f>
        <v>45924</v>
      </c>
      <c r="D151" s="2" t="str">
        <f>IF(booking!AE151&gt;0,"Y","-")</f>
        <v>-</v>
      </c>
      <c r="E151" s="44" t="str">
        <f>IF(AND(booking!D151&lt;&gt;booking!E151,booking!D151&gt;0),"udc","-")</f>
        <v>-</v>
      </c>
      <c r="F151" s="40" t="str">
        <f>IFERROR(IF(AND(booking!AD151&gt;0,booking!D151&lt;&gt;booking!E151),VLOOKUP(booking!E151,Database!$A$1:'Database'!$L$175,6,FALSE),"-"),"-")</f>
        <v>-</v>
      </c>
      <c r="G151" s="40" t="str">
        <f>IFERROR(IF(AND(booking!AD151&gt;0,booking!D151&lt;&gt;booking!E151),VLOOKUP(booking!E151,Database!$A$1:'Database'!$L$175,9,FALSE),"-"),"-")</f>
        <v>-</v>
      </c>
      <c r="H151" s="44" t="str">
        <f>IF(AND(booking!H151&lt;&gt;booking!I151,booking!H151&gt;0),"udc","-")</f>
        <v>-</v>
      </c>
      <c r="I151" s="40" t="str">
        <f>IFERROR(IF(AND(booking!AD151&gt;0,booking!H151&lt;&gt;booking!I151),VLOOKUP(booking!I151,Database!$A$1:'Database'!$L$175,6,FALSE),"-"),"-")</f>
        <v>-</v>
      </c>
      <c r="J151" s="40" t="str">
        <f>IFERROR(IF(AND(booking!AD151&gt;0,booking!H151&lt;&gt;booking!I151),VLOOKUP(booking!I151,Database!$A$1:'Database'!$L$175,9,FALSE),"-"),"-")</f>
        <v>-</v>
      </c>
      <c r="K151" s="44" t="str">
        <f>IF(AND(booking!L151&lt;&gt;booking!M151,booking!L151&gt;0),"udc","-")</f>
        <v>-</v>
      </c>
      <c r="L151" s="40" t="str">
        <f>IFERROR(IF(AND(booking!AD151&gt;0,booking!L151&lt;&gt;booking!M151),VLOOKUP(booking!M151,Database!$A$1:'Database'!$L$175,6,FALSE),"-"),"-")</f>
        <v>-</v>
      </c>
      <c r="M151" s="40" t="str">
        <f>IFERROR(IF(AND(booking!AD151&gt;0,booking!L151&lt;&gt;booking!M151),VLOOKUP(booking!M151,Database!A150:'Database'!L324,9,FALSE),"-"),"-")</f>
        <v>-</v>
      </c>
      <c r="N151" s="44" t="str">
        <f>IF(AND(booking!P151&lt;&gt;booking!Q151,booking!P151&gt;0),"udc","-")</f>
        <v>-</v>
      </c>
      <c r="O151" s="40" t="str">
        <f>IFERROR(IF(AND(booking!AD151&gt;0,booking!P151&lt;&gt;booking!Q151),VLOOKUP(booking!Q151,Database!$A$1:'Database'!$L$175,6,FALSE),"-"),"-")</f>
        <v>-</v>
      </c>
      <c r="P151" s="40" t="str">
        <f>IFERROR(IF(AND(booking!AD151&gt;0,booking!P151&lt;&gt;booking!Q151),VLOOKUP(booking!Q151,Database!$A$1:'Database'!$L$175,9,FALSE),"-"),"-")</f>
        <v>-</v>
      </c>
      <c r="Q151" s="44" t="str">
        <f>IF(AND(booking!T151&lt;&gt;booking!U151,booking!T151&gt;0),"udc","-")</f>
        <v>-</v>
      </c>
      <c r="R151" s="40" t="str">
        <f>IFERROR(IF(AND(booking!AD151&gt;0,booking!T151&lt;&gt;booking!U151),VLOOKUP(booking!U151,Database!$A$1:'Database'!$L$175,6,FALSE),"-"),"-")</f>
        <v>-</v>
      </c>
      <c r="S151" s="40" t="str">
        <f>IFERROR(IF(AND(booking!AD151&gt;0,booking!T151&lt;&gt;booking!U151),VLOOKUP(booking!U151,Database!$A$1:'Database'!$L$175,9,FALSE),"-"),"-")</f>
        <v>-</v>
      </c>
    </row>
    <row r="152" spans="1:19" ht="15" customHeight="1" thickBot="1" x14ac:dyDescent="0.4">
      <c r="A152" t="str">
        <f>booking!B152</f>
        <v>torsdag</v>
      </c>
      <c r="B152" s="20">
        <f>booking!C152</f>
        <v>45925</v>
      </c>
      <c r="D152" s="2" t="str">
        <f>IF(booking!AE152&gt;0,"Y","-")</f>
        <v>-</v>
      </c>
      <c r="E152" s="44" t="str">
        <f>IF(AND(booking!D152&lt;&gt;booking!E152,booking!D152&gt;0),"udc","-")</f>
        <v>-</v>
      </c>
      <c r="F152" s="40" t="str">
        <f>IFERROR(IF(AND(booking!AD152&gt;0,booking!D152&lt;&gt;booking!E152),VLOOKUP(booking!E152,Database!$A$1:'Database'!$L$175,6,FALSE),"-"),"-")</f>
        <v>-</v>
      </c>
      <c r="G152" s="40" t="str">
        <f>IFERROR(IF(AND(booking!AD152&gt;0,booking!D152&lt;&gt;booking!E152),VLOOKUP(booking!E152,Database!$A$1:'Database'!$L$175,9,FALSE),"-"),"-")</f>
        <v>-</v>
      </c>
      <c r="H152" s="44" t="str">
        <f>IF(AND(booking!H152&lt;&gt;booking!I152,booking!H152&gt;0),"udc","-")</f>
        <v>-</v>
      </c>
      <c r="I152" s="40" t="str">
        <f>IFERROR(IF(AND(booking!AD152&gt;0,booking!H152&lt;&gt;booking!I152),VLOOKUP(booking!I152,Database!$A$1:'Database'!$L$175,6,FALSE),"-"),"-")</f>
        <v>-</v>
      </c>
      <c r="J152" s="40" t="str">
        <f>IFERROR(IF(AND(booking!AD152&gt;0,booking!H152&lt;&gt;booking!I152),VLOOKUP(booking!I152,Database!$A$1:'Database'!$L$175,9,FALSE),"-"),"-")</f>
        <v>-</v>
      </c>
      <c r="K152" s="44" t="str">
        <f>IF(AND(booking!L152&lt;&gt;booking!M152,booking!L152&gt;0),"udc","-")</f>
        <v>-</v>
      </c>
      <c r="L152" s="40" t="str">
        <f>IFERROR(IF(AND(booking!AD152&gt;0,booking!L152&lt;&gt;booking!M152),VLOOKUP(booking!M152,Database!$A$1:'Database'!$L$175,6,FALSE),"-"),"-")</f>
        <v>DK</v>
      </c>
      <c r="M152" s="40" t="str">
        <f>IFERROR(IF(AND(booking!AD152&gt;0,booking!L152&lt;&gt;booking!M152),VLOOKUP(booking!M152,Database!A151:'Database'!L325,9,FALSE),"-"),"-")</f>
        <v>-</v>
      </c>
      <c r="N152" s="44" t="str">
        <f>IF(AND(booking!P152&lt;&gt;booking!Q152,booking!P152&gt;0),"udc","-")</f>
        <v>-</v>
      </c>
      <c r="O152" s="40" t="str">
        <f>IFERROR(IF(AND(booking!AD152&gt;0,booking!P152&lt;&gt;booking!Q152),VLOOKUP(booking!Q152,Database!$A$1:'Database'!$L$175,6,FALSE),"-"),"-")</f>
        <v>-</v>
      </c>
      <c r="P152" s="40" t="str">
        <f>IFERROR(IF(AND(booking!AD152&gt;0,booking!P152&lt;&gt;booking!Q152),VLOOKUP(booking!Q152,Database!$A$1:'Database'!$L$175,9,FALSE),"-"),"-")</f>
        <v>-</v>
      </c>
      <c r="Q152" s="44" t="str">
        <f>IF(AND(booking!T152&lt;&gt;booking!U152,booking!T152&gt;0),"udc","-")</f>
        <v>-</v>
      </c>
      <c r="R152" s="40" t="str">
        <f>IFERROR(IF(AND(booking!AD152&gt;0,booking!T152&lt;&gt;booking!U152),VLOOKUP(booking!U152,Database!$A$1:'Database'!$L$175,6,FALSE),"-"),"-")</f>
        <v>-</v>
      </c>
      <c r="S152" s="40" t="str">
        <f>IFERROR(IF(AND(booking!AD152&gt;0,booking!T152&lt;&gt;booking!U152),VLOOKUP(booking!U152,Database!$A$1:'Database'!$L$175,9,FALSE),"-"),"-")</f>
        <v>-</v>
      </c>
    </row>
    <row r="153" spans="1:19" ht="15" customHeight="1" thickBot="1" x14ac:dyDescent="0.4">
      <c r="A153" t="str">
        <f>booking!B153</f>
        <v>fredag</v>
      </c>
      <c r="B153" s="20">
        <f>booking!C153</f>
        <v>45926</v>
      </c>
      <c r="D153" s="2" t="str">
        <f>IF(booking!AE153&gt;0,"Y","-")</f>
        <v>-</v>
      </c>
      <c r="E153" s="44" t="str">
        <f>IF(AND(booking!D153&lt;&gt;booking!E153,booking!D153&gt;0),"udc","-")</f>
        <v>-</v>
      </c>
      <c r="F153" s="40" t="str">
        <f>IFERROR(IF(AND(booking!AD153&gt;0,booking!D153&lt;&gt;booking!E153),VLOOKUP(booking!E153,Database!$A$1:'Database'!$L$175,6,FALSE),"-"),"-")</f>
        <v>-</v>
      </c>
      <c r="G153" s="40" t="str">
        <f>IFERROR(IF(AND(booking!AD153&gt;0,booking!D153&lt;&gt;booking!E153),VLOOKUP(booking!E153,Database!$A$1:'Database'!$L$175,9,FALSE),"-"),"-")</f>
        <v>-</v>
      </c>
      <c r="H153" s="44" t="str">
        <f>IF(AND(booking!H153&lt;&gt;booking!I153,booking!H153&gt;0),"udc","-")</f>
        <v>-</v>
      </c>
      <c r="I153" s="40" t="str">
        <f>IFERROR(IF(AND(booking!AD153&gt;0,booking!H153&lt;&gt;booking!I153),VLOOKUP(booking!I153,Database!$A$1:'Database'!$L$175,6,FALSE),"-"),"-")</f>
        <v>-</v>
      </c>
      <c r="J153" s="40" t="str">
        <f>IFERROR(IF(AND(booking!AD153&gt;0,booking!H153&lt;&gt;booking!I153),VLOOKUP(booking!I153,Database!$A$1:'Database'!$L$175,9,FALSE),"-"),"-")</f>
        <v>-</v>
      </c>
      <c r="K153" s="44" t="str">
        <f>IF(AND(booking!L153&lt;&gt;booking!M153,booking!L153&gt;0),"udc","-")</f>
        <v>-</v>
      </c>
      <c r="L153" s="40" t="str">
        <f>IFERROR(IF(AND(booking!AD153&gt;0,booking!L153&lt;&gt;booking!M153),VLOOKUP(booking!M153,Database!$A$1:'Database'!$L$175,6,FALSE),"-"),"-")</f>
        <v>-</v>
      </c>
      <c r="M153" s="40" t="str">
        <f>IFERROR(IF(AND(booking!AD153&gt;0,booking!L153&lt;&gt;booking!M153),VLOOKUP(booking!M153,Database!A152:'Database'!L326,9,FALSE),"-"),"-")</f>
        <v>-</v>
      </c>
      <c r="N153" s="44" t="str">
        <f>IF(AND(booking!P153&lt;&gt;booking!Q153,booking!P153&gt;0),"udc","-")</f>
        <v>-</v>
      </c>
      <c r="O153" s="40" t="str">
        <f>IFERROR(IF(AND(booking!AD153&gt;0,booking!P153&lt;&gt;booking!Q153),VLOOKUP(booking!Q153,Database!$A$1:'Database'!$L$175,6,FALSE),"-"),"-")</f>
        <v>-</v>
      </c>
      <c r="P153" s="40" t="str">
        <f>IFERROR(IF(AND(booking!AD153&gt;0,booking!P153&lt;&gt;booking!Q153),VLOOKUP(booking!Q153,Database!$A$1:'Database'!$L$175,9,FALSE),"-"),"-")</f>
        <v>-</v>
      </c>
      <c r="Q153" s="44" t="str">
        <f>IF(AND(booking!T153&lt;&gt;booking!U153,booking!T153&gt;0),"udc","-")</f>
        <v>-</v>
      </c>
      <c r="R153" s="40" t="str">
        <f>IFERROR(IF(AND(booking!AD153&gt;0,booking!T153&lt;&gt;booking!U153),VLOOKUP(booking!U153,Database!$A$1:'Database'!$L$175,6,FALSE),"-"),"-")</f>
        <v>-</v>
      </c>
      <c r="S153" s="40" t="str">
        <f>IFERROR(IF(AND(booking!AD153&gt;0,booking!T153&lt;&gt;booking!U153),VLOOKUP(booking!U153,Database!$A$1:'Database'!$L$175,9,FALSE),"-"),"-")</f>
        <v>-</v>
      </c>
    </row>
    <row r="154" spans="1:19" ht="15" customHeight="1" thickBot="1" x14ac:dyDescent="0.4">
      <c r="A154" t="str">
        <f>booking!B154</f>
        <v>lørdag</v>
      </c>
      <c r="B154" s="20">
        <f>booking!C154</f>
        <v>45927</v>
      </c>
      <c r="D154" s="2" t="str">
        <f>IF(booking!AE154&gt;0,"Y","-")</f>
        <v>-</v>
      </c>
      <c r="E154" s="44" t="str">
        <f>IF(AND(booking!D154&lt;&gt;booking!E154,booking!D154&gt;0),"udc","-")</f>
        <v>-</v>
      </c>
      <c r="F154" s="40" t="str">
        <f>IFERROR(IF(AND(booking!AD154&gt;0,booking!D154&lt;&gt;booking!E154),VLOOKUP(booking!E154,Database!$A$1:'Database'!$L$175,6,FALSE),"-"),"-")</f>
        <v>-</v>
      </c>
      <c r="G154" s="40" t="str">
        <f>IFERROR(IF(AND(booking!AD154&gt;0,booking!D154&lt;&gt;booking!E154),VLOOKUP(booking!E154,Database!$A$1:'Database'!$L$175,9,FALSE),"-"),"-")</f>
        <v>-</v>
      </c>
      <c r="H154" s="44" t="str">
        <f>IF(AND(booking!H154&lt;&gt;booking!I154,booking!H154&gt;0),"udc","-")</f>
        <v>-</v>
      </c>
      <c r="I154" s="40" t="str">
        <f>IFERROR(IF(AND(booking!AD154&gt;0,booking!H154&lt;&gt;booking!I154),VLOOKUP(booking!I154,Database!$A$1:'Database'!$L$175,6,FALSE),"-"),"-")</f>
        <v>-</v>
      </c>
      <c r="J154" s="40" t="str">
        <f>IFERROR(IF(AND(booking!AD154&gt;0,booking!H154&lt;&gt;booking!I154),VLOOKUP(booking!I154,Database!$A$1:'Database'!$L$175,9,FALSE),"-"),"-")</f>
        <v>-</v>
      </c>
      <c r="K154" s="44" t="str">
        <f>IF(AND(booking!L154&lt;&gt;booking!M154,booking!L154&gt;0),"udc","-")</f>
        <v>-</v>
      </c>
      <c r="L154" s="40" t="str">
        <f>IFERROR(IF(AND(booking!AD154&gt;0,booking!L154&lt;&gt;booking!M154),VLOOKUP(booking!M154,Database!$A$1:'Database'!$L$175,6,FALSE),"-"),"-")</f>
        <v>-</v>
      </c>
      <c r="M154" s="40" t="str">
        <f>IFERROR(IF(AND(booking!AD154&gt;0,booking!L154&lt;&gt;booking!M154),VLOOKUP(booking!M154,Database!A153:'Database'!L327,9,FALSE),"-"),"-")</f>
        <v>-</v>
      </c>
      <c r="N154" s="44" t="str">
        <f>IF(AND(booking!P154&lt;&gt;booking!Q154,booking!P154&gt;0),"udc","-")</f>
        <v>-</v>
      </c>
      <c r="O154" s="40" t="str">
        <f>IFERROR(IF(AND(booking!AD154&gt;0,booking!P154&lt;&gt;booking!Q154),VLOOKUP(booking!Q154,Database!$A$1:'Database'!$L$175,6,FALSE),"-"),"-")</f>
        <v>-</v>
      </c>
      <c r="P154" s="40" t="str">
        <f>IFERROR(IF(AND(booking!AD154&gt;0,booking!P154&lt;&gt;booking!Q154),VLOOKUP(booking!Q154,Database!$A$1:'Database'!$L$175,9,FALSE),"-"),"-")</f>
        <v>-</v>
      </c>
      <c r="Q154" s="44" t="str">
        <f>IF(AND(booking!T154&lt;&gt;booking!U154,booking!T154&gt;0),"udc","-")</f>
        <v>-</v>
      </c>
      <c r="R154" s="40" t="str">
        <f>IFERROR(IF(AND(booking!AD154&gt;0,booking!T154&lt;&gt;booking!U154),VLOOKUP(booking!U154,Database!$A$1:'Database'!$L$175,6,FALSE),"-"),"-")</f>
        <v>-</v>
      </c>
      <c r="S154" s="40" t="str">
        <f>IFERROR(IF(AND(booking!AD154&gt;0,booking!T154&lt;&gt;booking!U154),VLOOKUP(booking!U154,Database!$A$1:'Database'!$L$175,9,FALSE),"-"),"-")</f>
        <v>-</v>
      </c>
    </row>
    <row r="155" spans="1:19" ht="15" customHeight="1" thickBot="1" x14ac:dyDescent="0.4">
      <c r="A155" t="str">
        <f>booking!B155</f>
        <v>søndag</v>
      </c>
      <c r="B155" s="20">
        <f>booking!C155</f>
        <v>45928</v>
      </c>
      <c r="D155" s="2" t="str">
        <f>IF(booking!AE155&gt;0,"Y","-")</f>
        <v>-</v>
      </c>
      <c r="E155" s="44" t="str">
        <f>IF(AND(booking!D155&lt;&gt;booking!E155,booking!D155&gt;0),"udc","-")</f>
        <v>-</v>
      </c>
      <c r="F155" s="40" t="str">
        <f>IFERROR(IF(AND(booking!AD155&gt;0,booking!D155&lt;&gt;booking!E155),VLOOKUP(booking!E155,Database!$A$1:'Database'!$L$175,6,FALSE),"-"),"-")</f>
        <v>-</v>
      </c>
      <c r="G155" s="40" t="str">
        <f>IFERROR(IF(AND(booking!AD155&gt;0,booking!D155&lt;&gt;booking!E155),VLOOKUP(booking!E155,Database!$A$1:'Database'!$L$175,9,FALSE),"-"),"-")</f>
        <v>-</v>
      </c>
      <c r="H155" s="44" t="str">
        <f>IF(AND(booking!H155&lt;&gt;booking!I155,booking!H155&gt;0),"udc","-")</f>
        <v>-</v>
      </c>
      <c r="I155" s="40" t="str">
        <f>IFERROR(IF(AND(booking!AD155&gt;0,booking!H155&lt;&gt;booking!I155),VLOOKUP(booking!I155,Database!$A$1:'Database'!$L$175,6,FALSE),"-"),"-")</f>
        <v>-</v>
      </c>
      <c r="J155" s="40" t="str">
        <f>IFERROR(IF(AND(booking!AD155&gt;0,booking!H155&lt;&gt;booking!I155),VLOOKUP(booking!I155,Database!$A$1:'Database'!$L$175,9,FALSE),"-"),"-")</f>
        <v>-</v>
      </c>
      <c r="K155" s="44" t="str">
        <f>IF(AND(booking!L155&lt;&gt;booking!M155,booking!L155&gt;0),"udc","-")</f>
        <v>-</v>
      </c>
      <c r="L155" s="40" t="str">
        <f>IFERROR(IF(AND(booking!AD155&gt;0,booking!L155&lt;&gt;booking!M155),VLOOKUP(booking!M155,Database!$A$1:'Database'!$L$175,6,FALSE),"-"),"-")</f>
        <v>-</v>
      </c>
      <c r="M155" s="40" t="str">
        <f>IFERROR(IF(AND(booking!AD155&gt;0,booking!L155&lt;&gt;booking!M155),VLOOKUP(booking!M155,Database!A154:'Database'!L328,9,FALSE),"-"),"-")</f>
        <v>-</v>
      </c>
      <c r="N155" s="44" t="str">
        <f>IF(AND(booking!P155&lt;&gt;booking!Q155,booking!P155&gt;0),"udc","-")</f>
        <v>-</v>
      </c>
      <c r="O155" s="40" t="str">
        <f>IFERROR(IF(AND(booking!AD155&gt;0,booking!P155&lt;&gt;booking!Q155),VLOOKUP(booking!Q155,Database!$A$1:'Database'!$L$175,6,FALSE),"-"),"-")</f>
        <v>-</v>
      </c>
      <c r="P155" s="40" t="str">
        <f>IFERROR(IF(AND(booking!AD155&gt;0,booking!P155&lt;&gt;booking!Q155),VLOOKUP(booking!Q155,Database!$A$1:'Database'!$L$175,9,FALSE),"-"),"-")</f>
        <v>-</v>
      </c>
      <c r="Q155" s="44" t="str">
        <f>IF(AND(booking!T155&lt;&gt;booking!U155,booking!T155&gt;0),"udc","-")</f>
        <v>-</v>
      </c>
      <c r="R155" s="40" t="str">
        <f>IFERROR(IF(AND(booking!AD155&gt;0,booking!T155&lt;&gt;booking!U155),VLOOKUP(booking!U155,Database!$A$1:'Database'!$L$175,6,FALSE),"-"),"-")</f>
        <v>-</v>
      </c>
      <c r="S155" s="40" t="str">
        <f>IFERROR(IF(AND(booking!AD155&gt;0,booking!T155&lt;&gt;booking!U155),VLOOKUP(booking!U155,Database!$A$1:'Database'!$L$175,9,FALSE),"-"),"-")</f>
        <v>-</v>
      </c>
    </row>
    <row r="156" spans="1:19" ht="15" customHeight="1" thickBot="1" x14ac:dyDescent="0.4">
      <c r="A156" t="str">
        <f>booking!B156</f>
        <v>mandag</v>
      </c>
      <c r="B156" s="20">
        <f>booking!C156</f>
        <v>45929</v>
      </c>
      <c r="D156" s="2" t="str">
        <f>IF(booking!AE156&gt;0,"Y","-")</f>
        <v>-</v>
      </c>
      <c r="E156" s="44" t="str">
        <f>IF(AND(booking!D156&lt;&gt;booking!E156,booking!D156&gt;0),"udc","-")</f>
        <v>-</v>
      </c>
      <c r="F156" s="40" t="str">
        <f>IFERROR(IF(AND(booking!AD156&gt;0,booking!D156&lt;&gt;booking!E156),VLOOKUP(booking!E156,Database!$A$1:'Database'!$L$175,6,FALSE),"-"),"-")</f>
        <v>-</v>
      </c>
      <c r="G156" s="40" t="str">
        <f>IFERROR(IF(AND(booking!AD156&gt;0,booking!D156&lt;&gt;booking!E156),VLOOKUP(booking!E156,Database!$A$1:'Database'!$L$175,9,FALSE),"-"),"-")</f>
        <v>-</v>
      </c>
      <c r="H156" s="44" t="str">
        <f>IF(AND(booking!H156&lt;&gt;booking!I156,booking!H156&gt;0),"udc","-")</f>
        <v>-</v>
      </c>
      <c r="I156" s="40" t="str">
        <f>IFERROR(IF(AND(booking!AD156&gt;0,booking!H156&lt;&gt;booking!I156),VLOOKUP(booking!I156,Database!$A$1:'Database'!$L$175,6,FALSE),"-"),"-")</f>
        <v>-</v>
      </c>
      <c r="J156" s="40" t="str">
        <f>IFERROR(IF(AND(booking!AD156&gt;0,booking!H156&lt;&gt;booking!I156),VLOOKUP(booking!I156,Database!$A$1:'Database'!$L$175,9,FALSE),"-"),"-")</f>
        <v>-</v>
      </c>
      <c r="K156" s="44" t="str">
        <f>IF(AND(booking!L156&lt;&gt;booking!M156,booking!L156&gt;0),"udc","-")</f>
        <v>-</v>
      </c>
      <c r="L156" s="40" t="str">
        <f>IFERROR(IF(AND(booking!AD156&gt;0,booking!L156&lt;&gt;booking!M156),VLOOKUP(booking!M156,Database!$A$1:'Database'!$L$175,6,FALSE),"-"),"-")</f>
        <v>-</v>
      </c>
      <c r="M156" s="40" t="str">
        <f>IFERROR(IF(AND(booking!AD156&gt;0,booking!L156&lt;&gt;booking!M156),VLOOKUP(booking!M156,Database!A155:'Database'!L329,9,FALSE),"-"),"-")</f>
        <v>-</v>
      </c>
      <c r="N156" s="44" t="str">
        <f>IF(AND(booking!P156&lt;&gt;booking!Q156,booking!P156&gt;0),"udc","-")</f>
        <v>-</v>
      </c>
      <c r="O156" s="40" t="str">
        <f>IFERROR(IF(AND(booking!AD156&gt;0,booking!P156&lt;&gt;booking!Q156),VLOOKUP(booking!Q156,Database!$A$1:'Database'!$L$175,6,FALSE),"-"),"-")</f>
        <v>-</v>
      </c>
      <c r="P156" s="40" t="str">
        <f>IFERROR(IF(AND(booking!AD156&gt;0,booking!P156&lt;&gt;booking!Q156),VLOOKUP(booking!Q156,Database!$A$1:'Database'!$L$175,9,FALSE),"-"),"-")</f>
        <v>-</v>
      </c>
      <c r="Q156" s="44" t="str">
        <f>IF(AND(booking!T156&lt;&gt;booking!U156,booking!T156&gt;0),"udc","-")</f>
        <v>-</v>
      </c>
      <c r="R156" s="40" t="str">
        <f>IFERROR(IF(AND(booking!AD156&gt;0,booking!T156&lt;&gt;booking!U156),VLOOKUP(booking!U156,Database!$A$1:'Database'!$L$175,6,FALSE),"-"),"-")</f>
        <v>-</v>
      </c>
      <c r="S156" s="40" t="str">
        <f>IFERROR(IF(AND(booking!AD156&gt;0,booking!T156&lt;&gt;booking!U156),VLOOKUP(booking!U156,Database!$A$1:'Database'!$L$175,9,FALSE),"-"),"-")</f>
        <v>-</v>
      </c>
    </row>
    <row r="157" spans="1:19" ht="15" customHeight="1" thickBot="1" x14ac:dyDescent="0.4">
      <c r="A157" t="str">
        <f>booking!B157</f>
        <v>tirsdag</v>
      </c>
      <c r="B157" s="20">
        <f>booking!C157</f>
        <v>45930</v>
      </c>
      <c r="D157" s="2" t="str">
        <f>IF(booking!AE157&gt;0,"Y","-")</f>
        <v>Y</v>
      </c>
      <c r="E157" s="44" t="str">
        <f>IF(AND(booking!D157&lt;&gt;booking!E157,booking!D157&gt;0),"udc","-")</f>
        <v>-</v>
      </c>
      <c r="F157" s="40" t="str">
        <f>IFERROR(IF(AND(booking!AD157&gt;0,booking!D157&lt;&gt;booking!E157),VLOOKUP(booking!E157,Database!$A$1:'Database'!$L$175,6,FALSE),"-"),"-")</f>
        <v>-</v>
      </c>
      <c r="G157" s="40" t="str">
        <f>IFERROR(IF(AND(booking!AD157&gt;0,booking!D157&lt;&gt;booking!E157),VLOOKUP(booking!E157,Database!$A$1:'Database'!$L$175,9,FALSE),"-"),"-")</f>
        <v>-</v>
      </c>
      <c r="H157" s="44" t="str">
        <f>IF(AND(booking!H157&lt;&gt;booking!I157,booking!H157&gt;0),"udc","-")</f>
        <v>-</v>
      </c>
      <c r="I157" s="40" t="str">
        <f>IFERROR(IF(AND(booking!AD157&gt;0,booking!H157&lt;&gt;booking!I157),VLOOKUP(booking!I157,Database!$A$1:'Database'!$L$175,6,FALSE),"-"),"-")</f>
        <v>-</v>
      </c>
      <c r="J157" s="40" t="str">
        <f>IFERROR(IF(AND(booking!AD157&gt;0,booking!H157&lt;&gt;booking!I157),VLOOKUP(booking!I157,Database!$A$1:'Database'!$L$175,9,FALSE),"-"),"-")</f>
        <v>-</v>
      </c>
      <c r="K157" s="44" t="str">
        <f>IF(AND(booking!L157&lt;&gt;booking!M157,booking!L157&gt;0),"udc","-")</f>
        <v>udc</v>
      </c>
      <c r="L157" s="40" t="str">
        <f>IFERROR(IF(AND(booking!AD157&gt;0,booking!L157&lt;&gt;booking!M157),VLOOKUP(booking!M157,Database!$A$1:'Database'!$L$175,6,FALSE),"-"),"-")</f>
        <v>-</v>
      </c>
      <c r="M157" s="40" t="str">
        <f>IFERROR(IF(AND(booking!AD157&gt;0,booking!L157&lt;&gt;booking!M157),VLOOKUP(booking!M157,Database!A156:'Database'!L330,9,FALSE),"-"),"-")</f>
        <v>-</v>
      </c>
      <c r="N157" s="44" t="str">
        <f>IF(AND(booking!P157&lt;&gt;booking!Q157,booking!P157&gt;0),"udc","-")</f>
        <v>-</v>
      </c>
      <c r="O157" s="40" t="str">
        <f>IFERROR(IF(AND(booking!AD157&gt;0,booking!P157&lt;&gt;booking!Q157),VLOOKUP(booking!Q157,Database!$A$1:'Database'!$L$175,6,FALSE),"-"),"-")</f>
        <v>-</v>
      </c>
      <c r="P157" s="40" t="str">
        <f>IFERROR(IF(AND(booking!AD157&gt;0,booking!P157&lt;&gt;booking!Q157),VLOOKUP(booking!Q157,Database!$A$1:'Database'!$L$175,9,FALSE),"-"),"-")</f>
        <v>-</v>
      </c>
      <c r="Q157" s="44" t="str">
        <f>IF(AND(booking!T157&lt;&gt;booking!U157,booking!T157&gt;0),"udc","-")</f>
        <v>-</v>
      </c>
      <c r="R157" s="40" t="str">
        <f>IFERROR(IF(AND(booking!AD157&gt;0,booking!T157&lt;&gt;booking!U157),VLOOKUP(booking!U157,Database!$A$1:'Database'!$L$175,6,FALSE),"-"),"-")</f>
        <v>-</v>
      </c>
      <c r="S157" s="40" t="str">
        <f>IFERROR(IF(AND(booking!AD157&gt;0,booking!T157&lt;&gt;booking!U157),VLOOKUP(booking!U157,Database!$A$1:'Database'!$L$175,9,FALSE),"-"),"-")</f>
        <v>-</v>
      </c>
    </row>
    <row r="158" spans="1:19" ht="15" customHeight="1" thickBot="1" x14ac:dyDescent="0.4">
      <c r="A158" t="str">
        <f>booking!B158</f>
        <v>onsdag</v>
      </c>
      <c r="B158" s="20">
        <f>booking!C158</f>
        <v>45931</v>
      </c>
      <c r="D158" s="2" t="str">
        <f>IF(booking!AE158&gt;0,"Y","-")</f>
        <v>-</v>
      </c>
      <c r="E158" s="44" t="str">
        <f>IF(AND(booking!D158&lt;&gt;booking!E158,booking!D158&gt;0),"udc","-")</f>
        <v>-</v>
      </c>
      <c r="F158" s="40" t="str">
        <f>IFERROR(IF(AND(booking!AD158&gt;0,booking!D158&lt;&gt;booking!E158),VLOOKUP(booking!E158,Database!$A$1:'Database'!$L$175,6,FALSE),"-"),"-")</f>
        <v>-</v>
      </c>
      <c r="G158" s="40" t="str">
        <f>IFERROR(IF(AND(booking!AD158&gt;0,booking!D158&lt;&gt;booking!E158),VLOOKUP(booking!E158,Database!$A$1:'Database'!$L$175,9,FALSE),"-"),"-")</f>
        <v>-</v>
      </c>
      <c r="H158" s="44" t="str">
        <f>IF(AND(booking!H158&lt;&gt;booking!I158,booking!H158&gt;0),"udc","-")</f>
        <v>-</v>
      </c>
      <c r="I158" s="40" t="str">
        <f>IFERROR(IF(AND(booking!AD158&gt;0,booking!H158&lt;&gt;booking!I158),VLOOKUP(booking!I158,Database!$A$1:'Database'!$L$175,6,FALSE),"-"),"-")</f>
        <v>-</v>
      </c>
      <c r="J158" s="40" t="str">
        <f>IFERROR(IF(AND(booking!AD158&gt;0,booking!H158&lt;&gt;booking!I158),VLOOKUP(booking!I158,Database!$A$1:'Database'!$L$175,9,FALSE),"-"),"-")</f>
        <v>-</v>
      </c>
      <c r="K158" s="44" t="str">
        <f>IF(AND(booking!L158&lt;&gt;booking!M158,booking!L158&gt;0),"udc","-")</f>
        <v>-</v>
      </c>
      <c r="L158" s="40" t="str">
        <f>IFERROR(IF(AND(booking!AD158&gt;0,booking!L158&lt;&gt;booking!M158),VLOOKUP(booking!M158,Database!$A$1:'Database'!$L$175,6,FALSE),"-"),"-")</f>
        <v>-</v>
      </c>
      <c r="M158" s="40" t="str">
        <f>IFERROR(IF(AND(booking!AD158&gt;0,booking!L158&lt;&gt;booking!M158),VLOOKUP(booking!M158,Database!A157:'Database'!L331,9,FALSE),"-"),"-")</f>
        <v>-</v>
      </c>
      <c r="N158" s="44" t="str">
        <f>IF(AND(booking!P158&lt;&gt;booking!Q158,booking!P158&gt;0),"udc","-")</f>
        <v>-</v>
      </c>
      <c r="O158" s="40" t="str">
        <f>IFERROR(IF(AND(booking!AD158&gt;0,booking!P158&lt;&gt;booking!Q158),VLOOKUP(booking!Q158,Database!$A$1:'Database'!$L$175,6,FALSE),"-"),"-")</f>
        <v>-</v>
      </c>
      <c r="P158" s="40" t="str">
        <f>IFERROR(IF(AND(booking!AD158&gt;0,booking!P158&lt;&gt;booking!Q158),VLOOKUP(booking!Q158,Database!$A$1:'Database'!$L$175,9,FALSE),"-"),"-")</f>
        <v>-</v>
      </c>
      <c r="Q158" s="44" t="str">
        <f>IF(AND(booking!T158&lt;&gt;booking!U158,booking!T158&gt;0),"udc","-")</f>
        <v>-</v>
      </c>
      <c r="R158" s="40" t="str">
        <f>IFERROR(IF(AND(booking!AD158&gt;0,booking!T158&lt;&gt;booking!U158),VLOOKUP(booking!U158,Database!$A$1:'Database'!$L$175,6,FALSE),"-"),"-")</f>
        <v>-</v>
      </c>
      <c r="S158" s="40" t="str">
        <f>IFERROR(IF(AND(booking!AD158&gt;0,booking!T158&lt;&gt;booking!U158),VLOOKUP(booking!U158,Database!$A$1:'Database'!$L$175,9,FALSE),"-"),"-")</f>
        <v>-</v>
      </c>
    </row>
    <row r="159" spans="1:19" ht="15" customHeight="1" thickBot="1" x14ac:dyDescent="0.4">
      <c r="A159" t="str">
        <f>booking!B159</f>
        <v>torsdag</v>
      </c>
      <c r="B159" s="20">
        <f>booking!C159</f>
        <v>45932</v>
      </c>
      <c r="D159" s="2" t="str">
        <f>IF(booking!AE159&gt;0,"Y","-")</f>
        <v>-</v>
      </c>
      <c r="E159" s="44" t="str">
        <f>IF(AND(booking!D159&lt;&gt;booking!E159,booking!D159&gt;0),"udc","-")</f>
        <v>-</v>
      </c>
      <c r="F159" s="40" t="str">
        <f>IFERROR(IF(AND(booking!AD159&gt;0,booking!D159&lt;&gt;booking!E159),VLOOKUP(booking!E159,Database!$A$1:'Database'!$L$175,6,FALSE),"-"),"-")</f>
        <v>-</v>
      </c>
      <c r="G159" s="40" t="str">
        <f>IFERROR(IF(AND(booking!AD159&gt;0,booking!D159&lt;&gt;booking!E159),VLOOKUP(booking!E159,Database!$A$1:'Database'!$L$175,9,FALSE),"-"),"-")</f>
        <v>-</v>
      </c>
      <c r="H159" s="44" t="str">
        <f>IF(AND(booking!H159&lt;&gt;booking!I159,booking!H159&gt;0),"udc","-")</f>
        <v>-</v>
      </c>
      <c r="I159" s="40" t="str">
        <f>IFERROR(IF(AND(booking!AD159&gt;0,booking!H159&lt;&gt;booking!I159),VLOOKUP(booking!I159,Database!$A$1:'Database'!$L$175,6,FALSE),"-"),"-")</f>
        <v>-</v>
      </c>
      <c r="J159" s="40" t="str">
        <f>IFERROR(IF(AND(booking!AD159&gt;0,booking!H159&lt;&gt;booking!I159),VLOOKUP(booking!I159,Database!$A$1:'Database'!$L$175,9,FALSE),"-"),"-")</f>
        <v>-</v>
      </c>
      <c r="K159" s="44" t="str">
        <f>IF(AND(booking!L159&lt;&gt;booking!M159,booking!L159&gt;0),"udc","-")</f>
        <v>-</v>
      </c>
      <c r="L159" s="40" t="str">
        <f>IFERROR(IF(AND(booking!AD159&gt;0,booking!L159&lt;&gt;booking!M159),VLOOKUP(booking!M159,Database!$A$1:'Database'!$L$175,6,FALSE),"-"),"-")</f>
        <v>-</v>
      </c>
      <c r="M159" s="40" t="str">
        <f>IFERROR(IF(AND(booking!AD159&gt;0,booking!L159&lt;&gt;booking!M159),VLOOKUP(booking!M159,Database!A158:'Database'!L332,9,FALSE),"-"),"-")</f>
        <v>-</v>
      </c>
      <c r="N159" s="44" t="str">
        <f>IF(AND(booking!P159&lt;&gt;booking!Q159,booking!P159&gt;0),"udc","-")</f>
        <v>-</v>
      </c>
      <c r="O159" s="40" t="str">
        <f>IFERROR(IF(AND(booking!AD159&gt;0,booking!P159&lt;&gt;booking!Q159),VLOOKUP(booking!Q159,Database!$A$1:'Database'!$L$175,6,FALSE),"-"),"-")</f>
        <v>-</v>
      </c>
      <c r="P159" s="40" t="str">
        <f>IFERROR(IF(AND(booking!AD159&gt;0,booking!P159&lt;&gt;booking!Q159),VLOOKUP(booking!Q159,Database!$A$1:'Database'!$L$175,9,FALSE),"-"),"-")</f>
        <v>-</v>
      </c>
      <c r="Q159" s="44" t="str">
        <f>IF(AND(booking!T159&lt;&gt;booking!U159,booking!T159&gt;0),"udc","-")</f>
        <v>-</v>
      </c>
      <c r="R159" s="40" t="str">
        <f>IFERROR(IF(AND(booking!AD159&gt;0,booking!T159&lt;&gt;booking!U159),VLOOKUP(booking!U159,Database!$A$1:'Database'!$L$175,6,FALSE),"-"),"-")</f>
        <v>-</v>
      </c>
      <c r="S159" s="40" t="str">
        <f>IFERROR(IF(AND(booking!AD159&gt;0,booking!T159&lt;&gt;booking!U159),VLOOKUP(booking!U159,Database!$A$1:'Database'!$L$175,9,FALSE),"-"),"-")</f>
        <v>-</v>
      </c>
    </row>
    <row r="160" spans="1:19" ht="15" customHeight="1" thickBot="1" x14ac:dyDescent="0.4">
      <c r="A160" t="str">
        <f>booking!B160</f>
        <v>fredag</v>
      </c>
      <c r="B160" s="20">
        <f>booking!C160</f>
        <v>45933</v>
      </c>
      <c r="D160" s="2" t="str">
        <f>IF(booking!AE160&gt;0,"Y","-")</f>
        <v>-</v>
      </c>
      <c r="E160" s="44" t="str">
        <f>IF(AND(booking!D160&lt;&gt;booking!E160,booking!D160&gt;0),"udc","-")</f>
        <v>-</v>
      </c>
      <c r="F160" s="40" t="str">
        <f>IFERROR(IF(AND(booking!AD160&gt;0,booking!D160&lt;&gt;booking!E160),VLOOKUP(booking!E160,Database!$A$1:'Database'!$L$175,6,FALSE),"-"),"-")</f>
        <v>-</v>
      </c>
      <c r="G160" s="40" t="str">
        <f>IFERROR(IF(AND(booking!AD160&gt;0,booking!D160&lt;&gt;booking!E160),VLOOKUP(booking!E160,Database!$A$1:'Database'!$L$175,9,FALSE),"-"),"-")</f>
        <v>-</v>
      </c>
      <c r="H160" s="44" t="str">
        <f>IF(AND(booking!H160&lt;&gt;booking!I160,booking!H160&gt;0),"udc","-")</f>
        <v>-</v>
      </c>
      <c r="I160" s="40" t="str">
        <f>IFERROR(IF(AND(booking!AD160&gt;0,booking!H160&lt;&gt;booking!I160),VLOOKUP(booking!I160,Database!$A$1:'Database'!$L$175,6,FALSE),"-"),"-")</f>
        <v>-</v>
      </c>
      <c r="J160" s="40" t="str">
        <f>IFERROR(IF(AND(booking!AD160&gt;0,booking!H160&lt;&gt;booking!I160),VLOOKUP(booking!I160,Database!$A$1:'Database'!$L$175,9,FALSE),"-"),"-")</f>
        <v>-</v>
      </c>
      <c r="K160" s="44" t="str">
        <f>IF(AND(booking!L160&lt;&gt;booking!M160,booking!L160&gt;0),"udc","-")</f>
        <v>-</v>
      </c>
      <c r="L160" s="40" t="str">
        <f>IFERROR(IF(AND(booking!AD160&gt;0,booking!L160&lt;&gt;booking!M160),VLOOKUP(booking!M160,Database!$A$1:'Database'!$L$175,6,FALSE),"-"),"-")</f>
        <v>-</v>
      </c>
      <c r="M160" s="40" t="str">
        <f>IFERROR(IF(AND(booking!AD160&gt;0,booking!L160&lt;&gt;booking!M160),VLOOKUP(booking!M160,Database!A159:'Database'!L333,9,FALSE),"-"),"-")</f>
        <v>-</v>
      </c>
      <c r="N160" s="44" t="str">
        <f>IF(AND(booking!P160&lt;&gt;booking!Q160,booking!P160&gt;0),"udc","-")</f>
        <v>-</v>
      </c>
      <c r="O160" s="40" t="str">
        <f>IFERROR(IF(AND(booking!AD160&gt;0,booking!P160&lt;&gt;booking!Q160),VLOOKUP(booking!Q160,Database!$A$1:'Database'!$L$175,6,FALSE),"-"),"-")</f>
        <v>-</v>
      </c>
      <c r="P160" s="40" t="str">
        <f>IFERROR(IF(AND(booking!AD160&gt;0,booking!P160&lt;&gt;booking!Q160),VLOOKUP(booking!Q160,Database!$A$1:'Database'!$L$175,9,FALSE),"-"),"-")</f>
        <v>-</v>
      </c>
      <c r="Q160" s="44" t="str">
        <f>IF(AND(booking!T160&lt;&gt;booking!U160,booking!T160&gt;0),"udc","-")</f>
        <v>-</v>
      </c>
      <c r="R160" s="40" t="str">
        <f>IFERROR(IF(AND(booking!AD160&gt;0,booking!T160&lt;&gt;booking!U160),VLOOKUP(booking!U160,Database!$A$1:'Database'!$L$175,6,FALSE),"-"),"-")</f>
        <v>-</v>
      </c>
      <c r="S160" s="40" t="str">
        <f>IFERROR(IF(AND(booking!AD160&gt;0,booking!T160&lt;&gt;booking!U160),VLOOKUP(booking!U160,Database!$A$1:'Database'!$L$175,9,FALSE),"-"),"-")</f>
        <v>-</v>
      </c>
    </row>
    <row r="161" spans="1:19" ht="15" customHeight="1" thickBot="1" x14ac:dyDescent="0.4">
      <c r="A161" t="str">
        <f>booking!B161</f>
        <v>lørdag</v>
      </c>
      <c r="B161" s="20">
        <f>booking!C161</f>
        <v>45934</v>
      </c>
      <c r="D161" s="2" t="str">
        <f>IF(booking!AE161&gt;0,"Y","-")</f>
        <v>-</v>
      </c>
      <c r="E161" s="44" t="str">
        <f>IF(AND(booking!D161&lt;&gt;booking!E161,booking!D161&gt;0),"udc","-")</f>
        <v>-</v>
      </c>
      <c r="F161" s="40" t="str">
        <f>IFERROR(IF(AND(booking!AD161&gt;0,booking!D161&lt;&gt;booking!E161),VLOOKUP(booking!E161,Database!$A$1:'Database'!$L$175,6,FALSE),"-"),"-")</f>
        <v>-</v>
      </c>
      <c r="G161" s="40" t="str">
        <f>IFERROR(IF(AND(booking!AD161&gt;0,booking!D161&lt;&gt;booking!E161),VLOOKUP(booking!E161,Database!$A$1:'Database'!$L$175,9,FALSE),"-"),"-")</f>
        <v>-</v>
      </c>
      <c r="H161" s="44" t="str">
        <f>IF(AND(booking!H161&lt;&gt;booking!I161,booking!H161&gt;0),"udc","-")</f>
        <v>-</v>
      </c>
      <c r="I161" s="40" t="str">
        <f>IFERROR(IF(AND(booking!AD161&gt;0,booking!H161&lt;&gt;booking!I161),VLOOKUP(booking!I161,Database!$A$1:'Database'!$L$175,6,FALSE),"-"),"-")</f>
        <v>-</v>
      </c>
      <c r="J161" s="40" t="str">
        <f>IFERROR(IF(AND(booking!AD161&gt;0,booking!H161&lt;&gt;booking!I161),VLOOKUP(booking!I161,Database!$A$1:'Database'!$L$175,9,FALSE),"-"),"-")</f>
        <v>-</v>
      </c>
      <c r="K161" s="44" t="str">
        <f>IF(AND(booking!L161&lt;&gt;booking!M161,booking!L161&gt;0),"udc","-")</f>
        <v>-</v>
      </c>
      <c r="L161" s="40" t="str">
        <f>IFERROR(IF(AND(booking!AD161&gt;0,booking!L161&lt;&gt;booking!M161),VLOOKUP(booking!M161,Database!$A$1:'Database'!$L$175,6,FALSE),"-"),"-")</f>
        <v>-</v>
      </c>
      <c r="M161" s="40" t="str">
        <f>IFERROR(IF(AND(booking!AD161&gt;0,booking!L161&lt;&gt;booking!M161),VLOOKUP(booking!M161,Database!A160:'Database'!L334,9,FALSE),"-"),"-")</f>
        <v>-</v>
      </c>
      <c r="N161" s="44" t="str">
        <f>IF(AND(booking!P161&lt;&gt;booking!Q161,booking!P161&gt;0),"udc","-")</f>
        <v>-</v>
      </c>
      <c r="O161" s="40" t="str">
        <f>IFERROR(IF(AND(booking!AD161&gt;0,booking!P161&lt;&gt;booking!Q161),VLOOKUP(booking!Q161,Database!$A$1:'Database'!$L$175,6,FALSE),"-"),"-")</f>
        <v>-</v>
      </c>
      <c r="P161" s="40" t="str">
        <f>IFERROR(IF(AND(booking!AD161&gt;0,booking!P161&lt;&gt;booking!Q161),VLOOKUP(booking!Q161,Database!$A$1:'Database'!$L$175,9,FALSE),"-"),"-")</f>
        <v>-</v>
      </c>
      <c r="Q161" s="44" t="str">
        <f>IF(AND(booking!T161&lt;&gt;booking!U161,booking!T161&gt;0),"udc","-")</f>
        <v>-</v>
      </c>
      <c r="R161" s="40" t="str">
        <f>IFERROR(IF(AND(booking!AD161&gt;0,booking!T161&lt;&gt;booking!U161),VLOOKUP(booking!U161,Database!$A$1:'Database'!$L$175,6,FALSE),"-"),"-")</f>
        <v>-</v>
      </c>
      <c r="S161" s="40" t="str">
        <f>IFERROR(IF(AND(booking!AD161&gt;0,booking!T161&lt;&gt;booking!U161),VLOOKUP(booking!U161,Database!$A$1:'Database'!$L$175,9,FALSE),"-"),"-")</f>
        <v>-</v>
      </c>
    </row>
    <row r="162" spans="1:19" ht="15" customHeight="1" thickBot="1" x14ac:dyDescent="0.4">
      <c r="A162" t="str">
        <f>booking!B162</f>
        <v>søndag</v>
      </c>
      <c r="B162" s="20">
        <f>booking!C162</f>
        <v>45935</v>
      </c>
      <c r="D162" s="2" t="str">
        <f>IF(booking!AE162&gt;0,"Y","-")</f>
        <v>-</v>
      </c>
      <c r="E162" s="44" t="str">
        <f>IF(AND(booking!D162&lt;&gt;booking!E162,booking!D162&gt;0),"udc","-")</f>
        <v>-</v>
      </c>
      <c r="F162" s="40" t="str">
        <f>IFERROR(IF(AND(booking!AD162&gt;0,booking!D162&lt;&gt;booking!E162),VLOOKUP(booking!E162,Database!$A$1:'Database'!$L$175,6,FALSE),"-"),"-")</f>
        <v>-</v>
      </c>
      <c r="G162" s="40" t="str">
        <f>IFERROR(IF(AND(booking!AD162&gt;0,booking!D162&lt;&gt;booking!E162),VLOOKUP(booking!E162,Database!$A$1:'Database'!$L$175,9,FALSE),"-"),"-")</f>
        <v>-</v>
      </c>
      <c r="H162" s="44" t="str">
        <f>IF(AND(booking!H162&lt;&gt;booking!I162,booking!H162&gt;0),"udc","-")</f>
        <v>-</v>
      </c>
      <c r="I162" s="40" t="str">
        <f>IFERROR(IF(AND(booking!AD162&gt;0,booking!H162&lt;&gt;booking!I162),VLOOKUP(booking!I162,Database!$A$1:'Database'!$L$175,6,FALSE),"-"),"-")</f>
        <v>-</v>
      </c>
      <c r="J162" s="40" t="str">
        <f>IFERROR(IF(AND(booking!AD162&gt;0,booking!H162&lt;&gt;booking!I162),VLOOKUP(booking!I162,Database!$A$1:'Database'!$L$175,9,FALSE),"-"),"-")</f>
        <v>-</v>
      </c>
      <c r="K162" s="44" t="str">
        <f>IF(AND(booking!L162&lt;&gt;booking!M162,booking!L162&gt;0),"udc","-")</f>
        <v>-</v>
      </c>
      <c r="L162" s="40" t="str">
        <f>IFERROR(IF(AND(booking!AD162&gt;0,booking!L162&lt;&gt;booking!M162),VLOOKUP(booking!M162,Database!$A$1:'Database'!$L$175,6,FALSE),"-"),"-")</f>
        <v>-</v>
      </c>
      <c r="M162" s="40" t="str">
        <f>IFERROR(IF(AND(booking!AD162&gt;0,booking!L162&lt;&gt;booking!M162),VLOOKUP(booking!M162,Database!A161:'Database'!L335,9,FALSE),"-"),"-")</f>
        <v>-</v>
      </c>
      <c r="N162" s="44" t="str">
        <f>IF(AND(booking!P162&lt;&gt;booking!Q162,booking!P162&gt;0),"udc","-")</f>
        <v>-</v>
      </c>
      <c r="O162" s="40" t="str">
        <f>IFERROR(IF(AND(booking!AD162&gt;0,booking!P162&lt;&gt;booking!Q162),VLOOKUP(booking!Q162,Database!$A$1:'Database'!$L$175,6,FALSE),"-"),"-")</f>
        <v>-</v>
      </c>
      <c r="P162" s="40" t="str">
        <f>IFERROR(IF(AND(booking!AD162&gt;0,booking!P162&lt;&gt;booking!Q162),VLOOKUP(booking!Q162,Database!$A$1:'Database'!$L$175,9,FALSE),"-"),"-")</f>
        <v>-</v>
      </c>
      <c r="Q162" s="44" t="str">
        <f>IF(AND(booking!T162&lt;&gt;booking!U162,booking!T162&gt;0),"udc","-")</f>
        <v>-</v>
      </c>
      <c r="R162" s="40" t="str">
        <f>IFERROR(IF(AND(booking!AD162&gt;0,booking!T162&lt;&gt;booking!U162),VLOOKUP(booking!U162,Database!$A$1:'Database'!$L$175,6,FALSE),"-"),"-")</f>
        <v>-</v>
      </c>
      <c r="S162" s="40" t="str">
        <f>IFERROR(IF(AND(booking!AD162&gt;0,booking!T162&lt;&gt;booking!U162),VLOOKUP(booking!U162,Database!$A$1:'Database'!$L$175,9,FALSE),"-"),"-")</f>
        <v>-</v>
      </c>
    </row>
    <row r="163" spans="1:19" ht="15" customHeight="1" thickBot="1" x14ac:dyDescent="0.4">
      <c r="A163" t="str">
        <f>booking!B163</f>
        <v>mandag</v>
      </c>
      <c r="B163" s="20">
        <f>booking!C163</f>
        <v>45936</v>
      </c>
      <c r="D163" s="2" t="str">
        <f>IF(booking!AE163&gt;0,"Y","-")</f>
        <v>-</v>
      </c>
      <c r="E163" s="44" t="str">
        <f>IF(AND(booking!D163&lt;&gt;booking!E163,booking!D163&gt;0),"udc","-")</f>
        <v>-</v>
      </c>
      <c r="F163" s="40" t="str">
        <f>IFERROR(IF(AND(booking!AD163&gt;0,booking!D163&lt;&gt;booking!E163),VLOOKUP(booking!E163,Database!$A$1:'Database'!$L$175,6,FALSE),"-"),"-")</f>
        <v>-</v>
      </c>
      <c r="G163" s="40" t="str">
        <f>IFERROR(IF(AND(booking!AD163&gt;0,booking!D163&lt;&gt;booking!E163),VLOOKUP(booking!E163,Database!$A$1:'Database'!$L$175,9,FALSE),"-"),"-")</f>
        <v>-</v>
      </c>
      <c r="H163" s="44" t="str">
        <f>IF(AND(booking!H163&lt;&gt;booking!I163,booking!H163&gt;0),"udc","-")</f>
        <v>-</v>
      </c>
      <c r="I163" s="40" t="str">
        <f>IFERROR(IF(AND(booking!AD163&gt;0,booking!H163&lt;&gt;booking!I163),VLOOKUP(booking!I163,Database!$A$1:'Database'!$L$175,6,FALSE),"-"),"-")</f>
        <v>-</v>
      </c>
      <c r="J163" s="40" t="str">
        <f>IFERROR(IF(AND(booking!AD163&gt;0,booking!H163&lt;&gt;booking!I163),VLOOKUP(booking!I163,Database!$A$1:'Database'!$L$175,9,FALSE),"-"),"-")</f>
        <v>-</v>
      </c>
      <c r="K163" s="44" t="str">
        <f>IF(AND(booking!L163&lt;&gt;booking!M163,booking!L163&gt;0),"udc","-")</f>
        <v>-</v>
      </c>
      <c r="L163" s="40" t="str">
        <f>IFERROR(IF(AND(booking!AD163&gt;0,booking!L163&lt;&gt;booking!M163),VLOOKUP(booking!M163,Database!$A$1:'Database'!$L$175,6,FALSE),"-"),"-")</f>
        <v>-</v>
      </c>
      <c r="M163" s="40" t="str">
        <f>IFERROR(IF(AND(booking!AD163&gt;0,booking!L163&lt;&gt;booking!M163),VLOOKUP(booking!M163,Database!A162:'Database'!L336,9,FALSE),"-"),"-")</f>
        <v>-</v>
      </c>
      <c r="N163" s="44" t="str">
        <f>IF(AND(booking!P163&lt;&gt;booking!Q163,booking!P163&gt;0),"udc","-")</f>
        <v>-</v>
      </c>
      <c r="O163" s="40" t="str">
        <f>IFERROR(IF(AND(booking!AD163&gt;0,booking!P163&lt;&gt;booking!Q163),VLOOKUP(booking!Q163,Database!$A$1:'Database'!$L$175,6,FALSE),"-"),"-")</f>
        <v>-</v>
      </c>
      <c r="P163" s="40" t="str">
        <f>IFERROR(IF(AND(booking!AD163&gt;0,booking!P163&lt;&gt;booking!Q163),VLOOKUP(booking!Q163,Database!$A$1:'Database'!$L$175,9,FALSE),"-"),"-")</f>
        <v>-</v>
      </c>
      <c r="Q163" s="44" t="str">
        <f>IF(AND(booking!T163&lt;&gt;booking!U163,booking!T163&gt;0),"udc","-")</f>
        <v>-</v>
      </c>
      <c r="R163" s="40" t="str">
        <f>IFERROR(IF(AND(booking!AD163&gt;0,booking!T163&lt;&gt;booking!U163),VLOOKUP(booking!U163,Database!$A$1:'Database'!$L$175,6,FALSE),"-"),"-")</f>
        <v>-</v>
      </c>
      <c r="S163" s="40" t="str">
        <f>IFERROR(IF(AND(booking!AD163&gt;0,booking!T163&lt;&gt;booking!U163),VLOOKUP(booking!U163,Database!$A$1:'Database'!$L$175,9,FALSE),"-"),"-")</f>
        <v>-</v>
      </c>
    </row>
    <row r="164" spans="1:19" ht="15" customHeight="1" thickBot="1" x14ac:dyDescent="0.4">
      <c r="A164" t="str">
        <f>booking!B164</f>
        <v>tirsdag</v>
      </c>
      <c r="B164" s="20">
        <f>booking!C164</f>
        <v>45937</v>
      </c>
      <c r="D164" s="2" t="str">
        <f>IF(booking!AE164&gt;0,"Y","-")</f>
        <v>-</v>
      </c>
      <c r="E164" s="44" t="str">
        <f>IF(AND(booking!D164&lt;&gt;booking!E164,booking!D164&gt;0),"udc","-")</f>
        <v>-</v>
      </c>
      <c r="F164" s="40" t="str">
        <f>IFERROR(IF(AND(booking!AD164&gt;0,booking!D164&lt;&gt;booking!E164),VLOOKUP(booking!E164,Database!$A$1:'Database'!$L$175,6,FALSE),"-"),"-")</f>
        <v>-</v>
      </c>
      <c r="G164" s="40" t="str">
        <f>IFERROR(IF(AND(booking!AD164&gt;0,booking!D164&lt;&gt;booking!E164),VLOOKUP(booking!E164,Database!$A$1:'Database'!$L$175,9,FALSE),"-"),"-")</f>
        <v>-</v>
      </c>
      <c r="H164" s="44" t="str">
        <f>IF(AND(booking!H164&lt;&gt;booking!I164,booking!H164&gt;0),"udc","-")</f>
        <v>-</v>
      </c>
      <c r="I164" s="40" t="str">
        <f>IFERROR(IF(AND(booking!AD164&gt;0,booking!H164&lt;&gt;booking!I164),VLOOKUP(booking!I164,Database!$A$1:'Database'!$L$175,6,FALSE),"-"),"-")</f>
        <v>-</v>
      </c>
      <c r="J164" s="40" t="str">
        <f>IFERROR(IF(AND(booking!AD164&gt;0,booking!H164&lt;&gt;booking!I164),VLOOKUP(booking!I164,Database!$A$1:'Database'!$L$175,9,FALSE),"-"),"-")</f>
        <v>-</v>
      </c>
      <c r="K164" s="44" t="str">
        <f>IF(AND(booking!L164&lt;&gt;booking!M164,booking!L164&gt;0),"udc","-")</f>
        <v>-</v>
      </c>
      <c r="L164" s="40" t="str">
        <f>IFERROR(IF(AND(booking!AD164&gt;0,booking!L164&lt;&gt;booking!M164),VLOOKUP(booking!M164,Database!$A$1:'Database'!$L$175,6,FALSE),"-"),"-")</f>
        <v>-</v>
      </c>
      <c r="M164" s="40" t="str">
        <f>IFERROR(IF(AND(booking!AD164&gt;0,booking!L164&lt;&gt;booking!M164),VLOOKUP(booking!M164,Database!A163:'Database'!L337,9,FALSE),"-"),"-")</f>
        <v>-</v>
      </c>
      <c r="N164" s="44" t="str">
        <f>IF(AND(booking!P164&lt;&gt;booking!Q164,booking!P164&gt;0),"udc","-")</f>
        <v>-</v>
      </c>
      <c r="O164" s="40" t="str">
        <f>IFERROR(IF(AND(booking!AD164&gt;0,booking!P164&lt;&gt;booking!Q164),VLOOKUP(booking!Q164,Database!$A$1:'Database'!$L$175,6,FALSE),"-"),"-")</f>
        <v>-</v>
      </c>
      <c r="P164" s="40" t="str">
        <f>IFERROR(IF(AND(booking!AD164&gt;0,booking!P164&lt;&gt;booking!Q164),VLOOKUP(booking!Q164,Database!$A$1:'Database'!$L$175,9,FALSE),"-"),"-")</f>
        <v>-</v>
      </c>
      <c r="Q164" s="44" t="str">
        <f>IF(AND(booking!T164&lt;&gt;booking!U164,booking!T164&gt;0),"udc","-")</f>
        <v>-</v>
      </c>
      <c r="R164" s="40" t="str">
        <f>IFERROR(IF(AND(booking!AD164&gt;0,booking!T164&lt;&gt;booking!U164),VLOOKUP(booking!U164,Database!$A$1:'Database'!$L$175,6,FALSE),"-"),"-")</f>
        <v>-</v>
      </c>
      <c r="S164" s="40" t="str">
        <f>IFERROR(IF(AND(booking!AD164&gt;0,booking!T164&lt;&gt;booking!U164),VLOOKUP(booking!U164,Database!$A$1:'Database'!$L$175,9,FALSE),"-"),"-")</f>
        <v>-</v>
      </c>
    </row>
    <row r="165" spans="1:19" ht="15" customHeight="1" thickBot="1" x14ac:dyDescent="0.4">
      <c r="A165" t="str">
        <f>booking!B165</f>
        <v>onsdag</v>
      </c>
      <c r="B165" s="20">
        <f>booking!C165</f>
        <v>45938</v>
      </c>
      <c r="D165" s="2" t="str">
        <f>IF(booking!AE165&gt;0,"Y","-")</f>
        <v>-</v>
      </c>
      <c r="E165" s="44" t="str">
        <f>IF(AND(booking!D165&lt;&gt;booking!E165,booking!D165&gt;0),"udc","-")</f>
        <v>-</v>
      </c>
      <c r="F165" s="40" t="str">
        <f>IFERROR(IF(AND(booking!AD165&gt;0,booking!D165&lt;&gt;booking!E165),VLOOKUP(booking!E165,Database!$A$1:'Database'!$L$175,6,FALSE),"-"),"-")</f>
        <v>-</v>
      </c>
      <c r="G165" s="40" t="str">
        <f>IFERROR(IF(AND(booking!AD165&gt;0,booking!D165&lt;&gt;booking!E165),VLOOKUP(booking!E165,Database!$A$1:'Database'!$L$175,9,FALSE),"-"),"-")</f>
        <v>-</v>
      </c>
      <c r="H165" s="44" t="str">
        <f>IF(AND(booking!H165&lt;&gt;booking!I165,booking!H165&gt;0),"udc","-")</f>
        <v>-</v>
      </c>
      <c r="I165" s="40" t="str">
        <f>IFERROR(IF(AND(booking!AD165&gt;0,booking!H165&lt;&gt;booking!I165),VLOOKUP(booking!I165,Database!$A$1:'Database'!$L$175,6,FALSE),"-"),"-")</f>
        <v>-</v>
      </c>
      <c r="J165" s="40" t="str">
        <f>IFERROR(IF(AND(booking!AD165&gt;0,booking!H165&lt;&gt;booking!I165),VLOOKUP(booking!I165,Database!$A$1:'Database'!$L$175,9,FALSE),"-"),"-")</f>
        <v>-</v>
      </c>
      <c r="K165" s="44" t="str">
        <f>IF(AND(booking!L165&lt;&gt;booking!M165,booking!L165&gt;0),"udc","-")</f>
        <v>-</v>
      </c>
      <c r="L165" s="40" t="str">
        <f>IFERROR(IF(AND(booking!AD165&gt;0,booking!L165&lt;&gt;booking!M165),VLOOKUP(booking!M165,Database!$A$1:'Database'!$L$175,6,FALSE),"-"),"-")</f>
        <v>-</v>
      </c>
      <c r="M165" s="40" t="str">
        <f>IFERROR(IF(AND(booking!AD165&gt;0,booking!L165&lt;&gt;booking!M165),VLOOKUP(booking!M165,Database!A164:'Database'!L338,9,FALSE),"-"),"-")</f>
        <v>-</v>
      </c>
      <c r="N165" s="44" t="str">
        <f>IF(AND(booking!P165&lt;&gt;booking!Q165,booking!P165&gt;0),"udc","-")</f>
        <v>-</v>
      </c>
      <c r="O165" s="40" t="str">
        <f>IFERROR(IF(AND(booking!AD165&gt;0,booking!P165&lt;&gt;booking!Q165),VLOOKUP(booking!Q165,Database!$A$1:'Database'!$L$175,6,FALSE),"-"),"-")</f>
        <v>-</v>
      </c>
      <c r="P165" s="40" t="str">
        <f>IFERROR(IF(AND(booking!AD165&gt;0,booking!P165&lt;&gt;booking!Q165),VLOOKUP(booking!Q165,Database!$A$1:'Database'!$L$175,9,FALSE),"-"),"-")</f>
        <v>-</v>
      </c>
      <c r="Q165" s="44" t="str">
        <f>IF(AND(booking!T165&lt;&gt;booking!U165,booking!T165&gt;0),"udc","-")</f>
        <v>-</v>
      </c>
      <c r="R165" s="40" t="str">
        <f>IFERROR(IF(AND(booking!AD165&gt;0,booking!T165&lt;&gt;booking!U165),VLOOKUP(booking!U165,Database!$A$1:'Database'!$L$175,6,FALSE),"-"),"-")</f>
        <v>-</v>
      </c>
      <c r="S165" s="40" t="str">
        <f>IFERROR(IF(AND(booking!AD165&gt;0,booking!T165&lt;&gt;booking!U165),VLOOKUP(booking!U165,Database!$A$1:'Database'!$L$175,9,FALSE),"-"),"-")</f>
        <v>-</v>
      </c>
    </row>
    <row r="166" spans="1:19" ht="15" customHeight="1" thickBot="1" x14ac:dyDescent="0.4">
      <c r="A166" t="str">
        <f>booking!B166</f>
        <v>torsdag</v>
      </c>
      <c r="B166" s="20">
        <f>booking!C166</f>
        <v>45939</v>
      </c>
      <c r="D166" s="2" t="str">
        <f>IF(booking!AE166&gt;0,"Y","-")</f>
        <v>-</v>
      </c>
      <c r="E166" s="44" t="str">
        <f>IF(AND(booking!D166&lt;&gt;booking!E166,booking!D166&gt;0),"udc","-")</f>
        <v>-</v>
      </c>
      <c r="F166" s="40" t="str">
        <f>IFERROR(IF(AND(booking!AD166&gt;0,booking!D166&lt;&gt;booking!E166),VLOOKUP(booking!E166,Database!$A$1:'Database'!$L$175,6,FALSE),"-"),"-")</f>
        <v>-</v>
      </c>
      <c r="G166" s="40" t="str">
        <f>IFERROR(IF(AND(booking!AD166&gt;0,booking!D166&lt;&gt;booking!E166),VLOOKUP(booking!E166,Database!$A$1:'Database'!$L$175,9,FALSE),"-"),"-")</f>
        <v>-</v>
      </c>
      <c r="H166" s="44" t="str">
        <f>IF(AND(booking!H166&lt;&gt;booking!I166,booking!H166&gt;0),"udc","-")</f>
        <v>-</v>
      </c>
      <c r="I166" s="40" t="str">
        <f>IFERROR(IF(AND(booking!AD166&gt;0,booking!H166&lt;&gt;booking!I166),VLOOKUP(booking!I166,Database!$A$1:'Database'!$L$175,6,FALSE),"-"),"-")</f>
        <v>-</v>
      </c>
      <c r="J166" s="40" t="str">
        <f>IFERROR(IF(AND(booking!AD166&gt;0,booking!H166&lt;&gt;booking!I166),VLOOKUP(booking!I166,Database!$A$1:'Database'!$L$175,9,FALSE),"-"),"-")</f>
        <v>-</v>
      </c>
      <c r="K166" s="44" t="str">
        <f>IF(AND(booking!L166&lt;&gt;booking!M166,booking!L166&gt;0),"udc","-")</f>
        <v>-</v>
      </c>
      <c r="L166" s="40" t="str">
        <f>IFERROR(IF(AND(booking!AD166&gt;0,booking!L166&lt;&gt;booking!M166),VLOOKUP(booking!M166,Database!$A$1:'Database'!$L$175,6,FALSE),"-"),"-")</f>
        <v>-</v>
      </c>
      <c r="M166" s="40" t="str">
        <f>IFERROR(IF(AND(booking!AD166&gt;0,booking!L166&lt;&gt;booking!M166),VLOOKUP(booking!M166,Database!A165:'Database'!L339,9,FALSE),"-"),"-")</f>
        <v>-</v>
      </c>
      <c r="N166" s="44" t="str">
        <f>IF(AND(booking!P166&lt;&gt;booking!Q166,booking!P166&gt;0),"udc","-")</f>
        <v>-</v>
      </c>
      <c r="O166" s="40" t="str">
        <f>IFERROR(IF(AND(booking!AD166&gt;0,booking!P166&lt;&gt;booking!Q166),VLOOKUP(booking!Q166,Database!$A$1:'Database'!$L$175,6,FALSE),"-"),"-")</f>
        <v>-</v>
      </c>
      <c r="P166" s="40" t="str">
        <f>IFERROR(IF(AND(booking!AD166&gt;0,booking!P166&lt;&gt;booking!Q166),VLOOKUP(booking!Q166,Database!$A$1:'Database'!$L$175,9,FALSE),"-"),"-")</f>
        <v>-</v>
      </c>
      <c r="Q166" s="44" t="str">
        <f>IF(AND(booking!T166&lt;&gt;booking!U166,booking!T166&gt;0),"udc","-")</f>
        <v>-</v>
      </c>
      <c r="R166" s="40" t="str">
        <f>IFERROR(IF(AND(booking!AD166&gt;0,booking!T166&lt;&gt;booking!U166),VLOOKUP(booking!U166,Database!$A$1:'Database'!$L$175,6,FALSE),"-"),"-")</f>
        <v>-</v>
      </c>
      <c r="S166" s="40" t="str">
        <f>IFERROR(IF(AND(booking!AD166&gt;0,booking!T166&lt;&gt;booking!U166),VLOOKUP(booking!U166,Database!$A$1:'Database'!$L$175,9,FALSE),"-"),"-")</f>
        <v>-</v>
      </c>
    </row>
    <row r="167" spans="1:19" ht="15" customHeight="1" thickBot="1" x14ac:dyDescent="0.4">
      <c r="A167" t="str">
        <f>booking!B167</f>
        <v>fredag</v>
      </c>
      <c r="B167" s="20">
        <f>booking!C167</f>
        <v>45940</v>
      </c>
      <c r="D167" s="2" t="str">
        <f>IF(booking!AE167&gt;0,"Y","-")</f>
        <v>-</v>
      </c>
      <c r="E167" s="44" t="str">
        <f>IF(AND(booking!D167&lt;&gt;booking!E167,booking!D167&gt;0),"udc","-")</f>
        <v>-</v>
      </c>
      <c r="F167" s="40" t="str">
        <f>IFERROR(IF(AND(booking!AD167&gt;0,booking!D167&lt;&gt;booking!E167),VLOOKUP(booking!E167,Database!$A$1:'Database'!$L$175,6,FALSE),"-"),"-")</f>
        <v>-</v>
      </c>
      <c r="G167" s="40" t="str">
        <f>IFERROR(IF(AND(booking!AD167&gt;0,booking!D167&lt;&gt;booking!E167),VLOOKUP(booking!E167,Database!$A$1:'Database'!$L$175,9,FALSE),"-"),"-")</f>
        <v>-</v>
      </c>
      <c r="H167" s="44" t="str">
        <f>IF(AND(booking!H167&lt;&gt;booking!I167,booking!H167&gt;0),"udc","-")</f>
        <v>-</v>
      </c>
      <c r="I167" s="40" t="str">
        <f>IFERROR(IF(AND(booking!AD167&gt;0,booking!H167&lt;&gt;booking!I167),VLOOKUP(booking!I167,Database!$A$1:'Database'!$L$175,6,FALSE),"-"),"-")</f>
        <v>-</v>
      </c>
      <c r="J167" s="40" t="str">
        <f>IFERROR(IF(AND(booking!AD167&gt;0,booking!H167&lt;&gt;booking!I167),VLOOKUP(booking!I167,Database!$A$1:'Database'!$L$175,9,FALSE),"-"),"-")</f>
        <v>-</v>
      </c>
      <c r="K167" s="44" t="str">
        <f>IF(AND(booking!L167&lt;&gt;booking!M167,booking!L167&gt;0),"udc","-")</f>
        <v>-</v>
      </c>
      <c r="L167" s="40" t="str">
        <f>IFERROR(IF(AND(booking!AD167&gt;0,booking!L167&lt;&gt;booking!M167),VLOOKUP(booking!M167,Database!$A$1:'Database'!$L$175,6,FALSE),"-"),"-")</f>
        <v>-</v>
      </c>
      <c r="M167" s="40" t="str">
        <f>IFERROR(IF(AND(booking!AD167&gt;0,booking!L167&lt;&gt;booking!M167),VLOOKUP(booking!M167,Database!A166:'Database'!L340,9,FALSE),"-"),"-")</f>
        <v>-</v>
      </c>
      <c r="N167" s="44" t="str">
        <f>IF(AND(booking!P167&lt;&gt;booking!Q167,booking!P167&gt;0),"udc","-")</f>
        <v>-</v>
      </c>
      <c r="O167" s="40" t="str">
        <f>IFERROR(IF(AND(booking!AD167&gt;0,booking!P167&lt;&gt;booking!Q167),VLOOKUP(booking!Q167,Database!$A$1:'Database'!$L$175,6,FALSE),"-"),"-")</f>
        <v>-</v>
      </c>
      <c r="P167" s="40" t="str">
        <f>IFERROR(IF(AND(booking!AD167&gt;0,booking!P167&lt;&gt;booking!Q167),VLOOKUP(booking!Q167,Database!$A$1:'Database'!$L$175,9,FALSE),"-"),"-")</f>
        <v>-</v>
      </c>
      <c r="Q167" s="44" t="str">
        <f>IF(AND(booking!T167&lt;&gt;booking!U167,booking!T167&gt;0),"udc","-")</f>
        <v>-</v>
      </c>
      <c r="R167" s="40" t="str">
        <f>IFERROR(IF(AND(booking!AD167&gt;0,booking!T167&lt;&gt;booking!U167),VLOOKUP(booking!U167,Database!$A$1:'Database'!$L$175,6,FALSE),"-"),"-")</f>
        <v>-</v>
      </c>
      <c r="S167" s="40" t="str">
        <f>IFERROR(IF(AND(booking!AD167&gt;0,booking!T167&lt;&gt;booking!U167),VLOOKUP(booking!U167,Database!$A$1:'Database'!$L$175,9,FALSE),"-"),"-")</f>
        <v>-</v>
      </c>
    </row>
    <row r="168" spans="1:19" ht="15" customHeight="1" thickBot="1" x14ac:dyDescent="0.4">
      <c r="A168" t="str">
        <f>booking!B168</f>
        <v>lørdag</v>
      </c>
      <c r="B168" s="20">
        <f>booking!C168</f>
        <v>45941</v>
      </c>
      <c r="D168" s="2" t="str">
        <f>IF(booking!AE168&gt;0,"Y","-")</f>
        <v>-</v>
      </c>
      <c r="E168" s="44" t="str">
        <f>IF(AND(booking!D168&lt;&gt;booking!E168,booking!D168&gt;0),"udc","-")</f>
        <v>-</v>
      </c>
      <c r="F168" s="40" t="str">
        <f>IFERROR(IF(AND(booking!AD168&gt;0,booking!D168&lt;&gt;booking!E168),VLOOKUP(booking!E168,Database!$A$1:'Database'!$L$175,6,FALSE),"-"),"-")</f>
        <v>-</v>
      </c>
      <c r="G168" s="40" t="str">
        <f>IFERROR(IF(AND(booking!AD168&gt;0,booking!D168&lt;&gt;booking!E168),VLOOKUP(booking!E168,Database!$A$1:'Database'!$L$175,9,FALSE),"-"),"-")</f>
        <v>-</v>
      </c>
      <c r="H168" s="44" t="str">
        <f>IF(AND(booking!H168&lt;&gt;booking!I168,booking!H168&gt;0),"udc","-")</f>
        <v>-</v>
      </c>
      <c r="I168" s="40" t="str">
        <f>IFERROR(IF(AND(booking!AD168&gt;0,booking!H168&lt;&gt;booking!I168),VLOOKUP(booking!I168,Database!$A$1:'Database'!$L$175,6,FALSE),"-"),"-")</f>
        <v>-</v>
      </c>
      <c r="J168" s="40" t="str">
        <f>IFERROR(IF(AND(booking!AD168&gt;0,booking!H168&lt;&gt;booking!I168),VLOOKUP(booking!I168,Database!$A$1:'Database'!$L$175,9,FALSE),"-"),"-")</f>
        <v>-</v>
      </c>
      <c r="K168" s="44" t="str">
        <f>IF(AND(booking!L168&lt;&gt;booking!M168,booking!L168&gt;0),"udc","-")</f>
        <v>-</v>
      </c>
      <c r="L168" s="40" t="str">
        <f>IFERROR(IF(AND(booking!AD168&gt;0,booking!L168&lt;&gt;booking!M168),VLOOKUP(booking!M168,Database!$A$1:'Database'!$L$175,6,FALSE),"-"),"-")</f>
        <v>-</v>
      </c>
      <c r="M168" s="40" t="str">
        <f>IFERROR(IF(AND(booking!AD168&gt;0,booking!L168&lt;&gt;booking!M168),VLOOKUP(booking!M168,Database!A167:'Database'!L341,9,FALSE),"-"),"-")</f>
        <v>-</v>
      </c>
      <c r="N168" s="44" t="str">
        <f>IF(AND(booking!P168&lt;&gt;booking!Q168,booking!P168&gt;0),"udc","-")</f>
        <v>-</v>
      </c>
      <c r="O168" s="40" t="str">
        <f>IFERROR(IF(AND(booking!AD168&gt;0,booking!P168&lt;&gt;booking!Q168),VLOOKUP(booking!Q168,Database!$A$1:'Database'!$L$175,6,FALSE),"-"),"-")</f>
        <v>-</v>
      </c>
      <c r="P168" s="40" t="str">
        <f>IFERROR(IF(AND(booking!AD168&gt;0,booking!P168&lt;&gt;booking!Q168),VLOOKUP(booking!Q168,Database!$A$1:'Database'!$L$175,9,FALSE),"-"),"-")</f>
        <v>-</v>
      </c>
      <c r="Q168" s="44" t="str">
        <f>IF(AND(booking!T168&lt;&gt;booking!U168,booking!T168&gt;0),"udc","-")</f>
        <v>-</v>
      </c>
      <c r="R168" s="40" t="str">
        <f>IFERROR(IF(AND(booking!AD168&gt;0,booking!T168&lt;&gt;booking!U168),VLOOKUP(booking!U168,Database!$A$1:'Database'!$L$175,6,FALSE),"-"),"-")</f>
        <v>-</v>
      </c>
      <c r="S168" s="40" t="str">
        <f>IFERROR(IF(AND(booking!AD168&gt;0,booking!T168&lt;&gt;booking!U168),VLOOKUP(booking!U168,Database!$A$1:'Database'!$L$175,9,FALSE),"-"),"-")</f>
        <v>-</v>
      </c>
    </row>
    <row r="169" spans="1:19" ht="15" customHeight="1" thickBot="1" x14ac:dyDescent="0.4">
      <c r="A169" t="str">
        <f>booking!B169</f>
        <v>søndag</v>
      </c>
      <c r="B169" s="20">
        <f>booking!C169</f>
        <v>45942</v>
      </c>
      <c r="D169" s="2" t="str">
        <f>IF(booking!AE169&gt;0,"Y","-")</f>
        <v>-</v>
      </c>
      <c r="E169" s="44" t="str">
        <f>IF(AND(booking!D169&lt;&gt;booking!E169,booking!D169&gt;0),"udc","-")</f>
        <v>-</v>
      </c>
      <c r="F169" s="40" t="str">
        <f>IFERROR(IF(AND(booking!AD169&gt;0,booking!D169&lt;&gt;booking!E169),VLOOKUP(booking!E169,Database!$A$1:'Database'!$L$175,6,FALSE),"-"),"-")</f>
        <v>-</v>
      </c>
      <c r="G169" s="40" t="str">
        <f>IFERROR(IF(AND(booking!AD169&gt;0,booking!D169&lt;&gt;booking!E169),VLOOKUP(booking!E169,Database!$A$1:'Database'!$L$175,9,FALSE),"-"),"-")</f>
        <v>-</v>
      </c>
      <c r="H169" s="44" t="str">
        <f>IF(AND(booking!H169&lt;&gt;booking!I169,booking!H169&gt;0),"udc","-")</f>
        <v>-</v>
      </c>
      <c r="I169" s="40" t="str">
        <f>IFERROR(IF(AND(booking!AD169&gt;0,booking!H169&lt;&gt;booking!I169),VLOOKUP(booking!I169,Database!$A$1:'Database'!$L$175,6,FALSE),"-"),"-")</f>
        <v>-</v>
      </c>
      <c r="J169" s="40" t="str">
        <f>IFERROR(IF(AND(booking!AD169&gt;0,booking!H169&lt;&gt;booking!I169),VLOOKUP(booking!I169,Database!$A$1:'Database'!$L$175,9,FALSE),"-"),"-")</f>
        <v>-</v>
      </c>
      <c r="K169" s="44" t="str">
        <f>IF(AND(booking!L169&lt;&gt;booking!M169,booking!L169&gt;0),"udc","-")</f>
        <v>-</v>
      </c>
      <c r="L169" s="40" t="str">
        <f>IFERROR(IF(AND(booking!AD169&gt;0,booking!L169&lt;&gt;booking!M169),VLOOKUP(booking!M169,Database!$A$1:'Database'!$L$175,6,FALSE),"-"),"-")</f>
        <v>-</v>
      </c>
      <c r="M169" s="40" t="str">
        <f>IFERROR(IF(AND(booking!AD169&gt;0,booking!L169&lt;&gt;booking!M169),VLOOKUP(booking!M169,Database!A168:'Database'!L342,9,FALSE),"-"),"-")</f>
        <v>-</v>
      </c>
      <c r="N169" s="44" t="str">
        <f>IF(AND(booking!P169&lt;&gt;booking!Q169,booking!P169&gt;0),"udc","-")</f>
        <v>-</v>
      </c>
      <c r="O169" s="40" t="str">
        <f>IFERROR(IF(AND(booking!AD169&gt;0,booking!P169&lt;&gt;booking!Q169),VLOOKUP(booking!Q169,Database!$A$1:'Database'!$L$175,6,FALSE),"-"),"-")</f>
        <v>-</v>
      </c>
      <c r="P169" s="40" t="str">
        <f>IFERROR(IF(AND(booking!AD169&gt;0,booking!P169&lt;&gt;booking!Q169),VLOOKUP(booking!Q169,Database!$A$1:'Database'!$L$175,9,FALSE),"-"),"-")</f>
        <v>-</v>
      </c>
      <c r="Q169" s="44" t="str">
        <f>IF(AND(booking!T169&lt;&gt;booking!U169,booking!T169&gt;0),"udc","-")</f>
        <v>-</v>
      </c>
      <c r="R169" s="40" t="str">
        <f>IFERROR(IF(AND(booking!AD169&gt;0,booking!T169&lt;&gt;booking!U169),VLOOKUP(booking!U169,Database!$A$1:'Database'!$L$175,6,FALSE),"-"),"-")</f>
        <v>-</v>
      </c>
      <c r="S169" s="40" t="str">
        <f>IFERROR(IF(AND(booking!AD169&gt;0,booking!T169&lt;&gt;booking!U169),VLOOKUP(booking!U169,Database!$A$1:'Database'!$L$175,9,FALSE),"-"),"-")</f>
        <v>-</v>
      </c>
    </row>
    <row r="170" spans="1:19" ht="15" customHeight="1" thickBot="1" x14ac:dyDescent="0.4">
      <c r="A170" t="str">
        <f>booking!B170</f>
        <v>mandag</v>
      </c>
      <c r="B170" s="20">
        <f>booking!C170</f>
        <v>45943</v>
      </c>
      <c r="D170" s="2" t="str">
        <f>IF(booking!AE170&gt;0,"Y","-")</f>
        <v>-</v>
      </c>
      <c r="E170" s="44" t="str">
        <f>IF(AND(booking!D170&lt;&gt;booking!E170,booking!D170&gt;0),"udc","-")</f>
        <v>-</v>
      </c>
      <c r="F170" s="40" t="str">
        <f>IFERROR(IF(AND(booking!AD170&gt;0,booking!D170&lt;&gt;booking!E170),VLOOKUP(booking!E170,Database!$A$1:'Database'!$L$175,6,FALSE),"-"),"-")</f>
        <v>-</v>
      </c>
      <c r="G170" s="40" t="str">
        <f>IFERROR(IF(AND(booking!AD170&gt;0,booking!D170&lt;&gt;booking!E170),VLOOKUP(booking!E170,Database!$A$1:'Database'!$L$175,9,FALSE),"-"),"-")</f>
        <v>-</v>
      </c>
      <c r="H170" s="44" t="str">
        <f>IF(AND(booking!H170&lt;&gt;booking!I170,booking!H170&gt;0),"udc","-")</f>
        <v>-</v>
      </c>
      <c r="I170" s="40" t="str">
        <f>IFERROR(IF(AND(booking!AD170&gt;0,booking!H170&lt;&gt;booking!I170),VLOOKUP(booking!I170,Database!$A$1:'Database'!$L$175,6,FALSE),"-"),"-")</f>
        <v>-</v>
      </c>
      <c r="J170" s="40" t="str">
        <f>IFERROR(IF(AND(booking!AD170&gt;0,booking!H170&lt;&gt;booking!I170),VLOOKUP(booking!I170,Database!$A$1:'Database'!$L$175,9,FALSE),"-"),"-")</f>
        <v>-</v>
      </c>
      <c r="K170" s="44" t="str">
        <f>IF(AND(booking!L170&lt;&gt;booking!M170,booking!L170&gt;0),"udc","-")</f>
        <v>-</v>
      </c>
      <c r="L170" s="40" t="str">
        <f>IFERROR(IF(AND(booking!AD170&gt;0,booking!L170&lt;&gt;booking!M170),VLOOKUP(booking!M170,Database!$A$1:'Database'!$L$175,6,FALSE),"-"),"-")</f>
        <v>-</v>
      </c>
      <c r="M170" s="40" t="str">
        <f>IFERROR(IF(AND(booking!AD170&gt;0,booking!L170&lt;&gt;booking!M170),VLOOKUP(booking!M170,Database!A169:'Database'!L343,9,FALSE),"-"),"-")</f>
        <v>-</v>
      </c>
      <c r="N170" s="44" t="str">
        <f>IF(AND(booking!P170&lt;&gt;booking!Q170,booking!P170&gt;0),"udc","-")</f>
        <v>-</v>
      </c>
      <c r="O170" s="40" t="str">
        <f>IFERROR(IF(AND(booking!AD170&gt;0,booking!P170&lt;&gt;booking!Q170),VLOOKUP(booking!Q170,Database!$A$1:'Database'!$L$175,6,FALSE),"-"),"-")</f>
        <v>-</v>
      </c>
      <c r="P170" s="40" t="str">
        <f>IFERROR(IF(AND(booking!AD170&gt;0,booking!P170&lt;&gt;booking!Q170),VLOOKUP(booking!Q170,Database!$A$1:'Database'!$L$175,9,FALSE),"-"),"-")</f>
        <v>-</v>
      </c>
      <c r="Q170" s="44" t="str">
        <f>IF(AND(booking!T170&lt;&gt;booking!U170,booking!T170&gt;0),"udc","-")</f>
        <v>-</v>
      </c>
      <c r="R170" s="40" t="str">
        <f>IFERROR(IF(AND(booking!AD170&gt;0,booking!T170&lt;&gt;booking!U170),VLOOKUP(booking!U170,Database!$A$1:'Database'!$L$175,6,FALSE),"-"),"-")</f>
        <v>-</v>
      </c>
      <c r="S170" s="40" t="str">
        <f>IFERROR(IF(AND(booking!AD170&gt;0,booking!T170&lt;&gt;booking!U170),VLOOKUP(booking!U170,Database!$A$1:'Database'!$L$175,9,FALSE),"-"),"-")</f>
        <v>-</v>
      </c>
    </row>
    <row r="171" spans="1:19" ht="15" customHeight="1" thickBot="1" x14ac:dyDescent="0.4">
      <c r="A171" t="str">
        <f>booking!B171</f>
        <v>tirsdag</v>
      </c>
      <c r="B171" s="20">
        <f>booking!C171</f>
        <v>45944</v>
      </c>
      <c r="D171" s="2" t="str">
        <f>IF(booking!AE171&gt;0,"Y","-")</f>
        <v>-</v>
      </c>
      <c r="E171" s="44" t="str">
        <f>IF(AND(D171="Y",booking!D171&lt;&gt;booking!E171),"udc","-")</f>
        <v>-</v>
      </c>
      <c r="F171" s="40" t="str">
        <f>IFERROR(IF(AND(booking!AD171&gt;0,booking!D171&lt;&gt;booking!E171),VLOOKUP(booking!E171,Database!$A$1:'Database'!$L$175,6,FALSE),"-"),"-")</f>
        <v>-</v>
      </c>
      <c r="G171" s="40" t="str">
        <f>IFERROR(IF(AND(booking!AD171&gt;0,booking!D171&lt;&gt;booking!E171),VLOOKUP(booking!E171,Database!$A$1:'Database'!$L$175,9,FALSE),"-"),"-")</f>
        <v>-</v>
      </c>
      <c r="H171" s="44" t="str">
        <f>IF(AND(booking!H171&lt;&gt;booking!I171,booking!H171&gt;0),"udc","-")</f>
        <v>-</v>
      </c>
      <c r="I171" s="40" t="str">
        <f>IFERROR(IF(AND(booking!AD171&gt;0,booking!H171&lt;&gt;booking!I171),VLOOKUP(booking!I171,Database!$A$1:'Database'!$L$175,6,FALSE),"-"),"-")</f>
        <v>-</v>
      </c>
      <c r="J171" s="40" t="str">
        <f>IFERROR(IF(AND(booking!AD171&gt;0,booking!H171&lt;&gt;booking!I171),VLOOKUP(booking!I171,Database!$A$1:'Database'!$L$175,9,FALSE),"-"),"-")</f>
        <v>-</v>
      </c>
      <c r="K171" s="44" t="str">
        <f>IF(AND(booking!L171&lt;&gt;booking!M171,booking!L171&gt;0),"udc","-")</f>
        <v>-</v>
      </c>
      <c r="L171" s="40" t="str">
        <f>IFERROR(IF(AND(booking!AD171&gt;0,booking!L171&lt;&gt;booking!M171),VLOOKUP(booking!M171,Database!$A$1:'Database'!$L$175,6,FALSE),"-"),"-")</f>
        <v>-</v>
      </c>
      <c r="M171" s="40" t="str">
        <f>IFERROR(IF(AND(booking!AD171&gt;0,booking!L171&lt;&gt;booking!M171),VLOOKUP(booking!M171,Database!A170:'Database'!L344,9,FALSE),"-"),"-")</f>
        <v>-</v>
      </c>
      <c r="N171" s="44" t="str">
        <f>IF(AND(booking!P171&lt;&gt;booking!Q171,booking!P171&gt;0),"udc","-")</f>
        <v>-</v>
      </c>
      <c r="O171" s="40" t="str">
        <f>IFERROR(IF(AND(booking!AD171&gt;0,booking!P171&lt;&gt;booking!Q171),VLOOKUP(booking!Q171,Database!$A$1:'Database'!$L$175,6,FALSE),"-"),"-")</f>
        <v>-</v>
      </c>
      <c r="P171" s="40" t="str">
        <f>IFERROR(IF(AND(booking!AD171&gt;0,booking!P171&lt;&gt;booking!Q171),VLOOKUP(booking!Q171,Database!$A$1:'Database'!$L$175,9,FALSE),"-"),"-")</f>
        <v>-</v>
      </c>
      <c r="Q171" s="44" t="str">
        <f>IF(AND(booking!T171&lt;&gt;booking!U171,booking!T171&gt;0),"udc","-")</f>
        <v>-</v>
      </c>
      <c r="R171" s="40" t="str">
        <f>IFERROR(IF(AND(booking!AD171&gt;0,booking!T171&lt;&gt;booking!U171),VLOOKUP(booking!U171,Database!$A$1:'Database'!$L$175,6,FALSE),"-"),"-")</f>
        <v>-</v>
      </c>
      <c r="S171" s="40" t="str">
        <f>IFERROR(IF(AND(booking!AD171&gt;0,booking!T171&lt;&gt;booking!U171),VLOOKUP(booking!U171,Database!$A$1:'Database'!$L$175,9,FALSE),"-"),"-")</f>
        <v>-</v>
      </c>
    </row>
  </sheetData>
  <pageMargins left="0.23622047244094491" right="0.23622047244094491" top="0.74803149606299213" bottom="0.74803149606299213" header="0.31496062992125978" footer="0.31496062992125978"/>
  <pageSetup paperSize="9" fitToHeight="0" orientation="landscape"/>
  <headerFooter>
    <oddHeader>&amp;CRengøring&amp;R&amp;P/&amp;N</oddHeader>
  </headerFooter>
  <rowBreaks count="10" manualBreakCount="10">
    <brk id="15" max="16383" man="1"/>
    <brk id="43" max="16383" man="1"/>
    <brk id="57" max="16383" man="1"/>
    <brk id="71" max="16383" man="1"/>
    <brk id="85" max="16383" man="1"/>
    <brk id="99" max="16383" man="1"/>
    <brk id="113" max="16383" man="1"/>
    <brk id="128" max="16383" man="1"/>
    <brk id="141" max="16383" man="1"/>
    <brk id="155" max="16383" man="1"/>
  </rowBreaks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76"/>
  <sheetViews>
    <sheetView zoomScaleNormal="100" workbookViewId="0">
      <pane ySplit="1" topLeftCell="A96" activePane="bottomLeft" state="frozen"/>
      <selection pane="bottomLeft" activeCell="J94" sqref="J94"/>
    </sheetView>
  </sheetViews>
  <sheetFormatPr defaultRowHeight="14.5" x14ac:dyDescent="0.35"/>
  <cols>
    <col min="1" max="1" width="7.453125" bestFit="1" customWidth="1"/>
    <col min="2" max="2" width="8.08984375" style="20" bestFit="1" customWidth="1"/>
    <col min="3" max="3" width="3.90625" bestFit="1" customWidth="1"/>
    <col min="4" max="4" width="8.453125" style="2" bestFit="1" customWidth="1"/>
    <col min="5" max="5" width="6.54296875" style="2" customWidth="1"/>
    <col min="6" max="8" width="6.54296875" style="68" customWidth="1"/>
    <col min="9" max="10" width="6.54296875" customWidth="1"/>
    <col min="11" max="13" width="6.54296875" style="68" customWidth="1"/>
    <col min="14" max="14" width="6.54296875" customWidth="1"/>
    <col min="15" max="17" width="6.54296875" style="68" customWidth="1"/>
    <col min="18" max="18" width="6.54296875" style="67" customWidth="1"/>
    <col min="19" max="21" width="6.54296875" style="68" customWidth="1"/>
    <col min="22" max="22" width="6.54296875" customWidth="1"/>
    <col min="23" max="25" width="6.54296875" style="68" customWidth="1"/>
  </cols>
  <sheetData>
    <row r="1" spans="1:26" ht="20.149999999999999" customHeight="1" thickBot="1" x14ac:dyDescent="0.4">
      <c r="A1" s="69" t="str">
        <f>rengøring!A1</f>
        <v>dag</v>
      </c>
      <c r="B1" s="70" t="str">
        <f>rengøring!B1</f>
        <v>dato</v>
      </c>
      <c r="C1" s="69" t="str">
        <f>rengøring!C1</f>
        <v>dd</v>
      </c>
      <c r="D1" s="71">
        <f ca="1">TODAY()</f>
        <v>45881</v>
      </c>
      <c r="E1" s="69" t="str">
        <f>rengøring!E1</f>
        <v>V1</v>
      </c>
      <c r="F1" s="72" t="s">
        <v>279</v>
      </c>
      <c r="G1" s="72" t="s">
        <v>280</v>
      </c>
      <c r="H1" s="72" t="s">
        <v>281</v>
      </c>
      <c r="I1" s="69" t="s">
        <v>282</v>
      </c>
      <c r="J1" s="69" t="str">
        <f>rengøring!H1</f>
        <v>V2</v>
      </c>
      <c r="K1" s="72" t="s">
        <v>279</v>
      </c>
      <c r="L1" s="72" t="s">
        <v>280</v>
      </c>
      <c r="M1" s="72" t="s">
        <v>281</v>
      </c>
      <c r="N1" s="69" t="str">
        <f>rengøring!K1</f>
        <v>V3</v>
      </c>
      <c r="O1" s="72" t="s">
        <v>283</v>
      </c>
      <c r="P1" s="72" t="s">
        <v>280</v>
      </c>
      <c r="Q1" s="72" t="s">
        <v>281</v>
      </c>
      <c r="R1" s="73" t="str">
        <f>rengøring!N1</f>
        <v>V4</v>
      </c>
      <c r="S1" s="72" t="s">
        <v>283</v>
      </c>
      <c r="T1" s="72" t="s">
        <v>280</v>
      </c>
      <c r="U1" s="72" t="s">
        <v>281</v>
      </c>
      <c r="V1" s="69" t="str">
        <f>rengøring!Q1</f>
        <v>V5</v>
      </c>
      <c r="W1" s="72" t="s">
        <v>283</v>
      </c>
      <c r="X1" s="72" t="s">
        <v>280</v>
      </c>
      <c r="Y1" s="72" t="s">
        <v>281</v>
      </c>
    </row>
    <row r="2" spans="1:26" ht="15" customHeight="1" thickBot="1" x14ac:dyDescent="0.4">
      <c r="A2" s="80" t="str">
        <f>rengøring!A2</f>
        <v>mandag</v>
      </c>
      <c r="B2" s="81">
        <f>rengøring!B2</f>
        <v>45775</v>
      </c>
      <c r="C2" s="81"/>
      <c r="D2" s="82" t="str">
        <f>IF(booking!AD2&gt;0,"Y","-")</f>
        <v>-</v>
      </c>
      <c r="E2" s="90" t="str">
        <f>IF(AND(D2="Y",booking!D2&lt;&gt;booking!E2,booking!E2&gt;0),booking!E2,"-")</f>
        <v>-</v>
      </c>
      <c r="F2" s="75" t="str">
        <f>IFERROR(VLOOKUP(E2,Database!$A$2:$L$175,8,FALSE),"-")</f>
        <v>-</v>
      </c>
      <c r="G2" s="75" t="str">
        <f>IFERROR(VLOOKUP(E2,Database!$A$2:$L$175,6,FALSE),"-")</f>
        <v>-</v>
      </c>
      <c r="H2" s="87" t="str">
        <f>IFERROR(VLOOKUP(E2,Database!$A$2:$L$175,9,FALSE),"-")</f>
        <v>-</v>
      </c>
      <c r="I2" s="108" t="str">
        <f>IFERROR(VLOOKUP(E2,Database!$A$2:$S$175,19,FALSE),"-")</f>
        <v>-</v>
      </c>
      <c r="J2" s="91" t="str">
        <f>IF(AND(D2="Y",booking!H2&lt;&gt;booking!I2,booking!I2&gt;0),booking!I2,"-")</f>
        <v>-</v>
      </c>
      <c r="K2" s="75" t="str">
        <f>IFERROR(VLOOKUP(J2,Database!$A$2:$L$175,8,FALSE),"-")</f>
        <v>-</v>
      </c>
      <c r="L2" s="75" t="str">
        <f>IFERROR(VLOOKUP(J2,Database!$A$2:$L$175,6,FALSE),"-")</f>
        <v>-</v>
      </c>
      <c r="M2" s="87" t="str">
        <f>IFERROR(VLOOKUP(J2,Database!$A$2:$L$175,9,FALSE),"-")</f>
        <v>-</v>
      </c>
      <c r="N2" s="91" t="str">
        <f>IF(AND(D2="Y",booking!L2&lt;&gt;booking!M2,booking!M2&gt;0),booking!M2,"-")</f>
        <v>-</v>
      </c>
      <c r="O2" s="75" t="str">
        <f>IFERROR(VLOOKUP(N2,Database!$A$2:$L$175,8,FALSE),"-")</f>
        <v>-</v>
      </c>
      <c r="P2" s="75" t="str">
        <f>IFERROR(VLOOKUP(N2,Database!$A$2:$L$175,6,FALSE),"-")</f>
        <v>-</v>
      </c>
      <c r="Q2" s="77" t="str">
        <f>IFERROR(VLOOKUP(N2,Database!$A$2:$L$175,9,FALSE),"-")</f>
        <v>-</v>
      </c>
      <c r="R2" s="92" t="str">
        <f>IF(AND(D2="Y",booking!P2&lt;&gt;booking!Q2,booking!Q2&gt;0),booking!Q2,"-")</f>
        <v>-</v>
      </c>
      <c r="S2" s="75" t="str">
        <f>IFERROR(VLOOKUP(R2,Database!$A$2:$L$175,8,FALSE),"-")</f>
        <v>-</v>
      </c>
      <c r="T2" s="75" t="str">
        <f>IFERROR(VLOOKUP(R2,Database!$A$2:$L$175,6,FALSE),"-")</f>
        <v>-</v>
      </c>
      <c r="U2" s="77" t="str">
        <f>IFERROR(VLOOKUP(R2,Database!$A$2:$L$175,9,FALSE),"-")</f>
        <v>-</v>
      </c>
      <c r="V2" s="91" t="str">
        <f>IF(AND(D2="Y",booking!T2&lt;&gt;booking!U2,booking!U2&gt;0),booking!U2,"-")</f>
        <v>-</v>
      </c>
      <c r="W2" s="75" t="str">
        <f>IFERROR(VLOOKUP(V2,Database!$A$2:$L$175,8,FALSE),"-")</f>
        <v>-</v>
      </c>
      <c r="X2" s="75" t="str">
        <f>IFERROR(VLOOKUP(V2,Database!$A$2:$L$175,6,FALSE),"-")</f>
        <v>-</v>
      </c>
      <c r="Y2" s="77" t="str">
        <f>IFERROR(VLOOKUP(V2,Database!$A$2:$L$175,9,FALSE),"-")</f>
        <v>-</v>
      </c>
      <c r="Z2" s="66"/>
    </row>
    <row r="3" spans="1:26" ht="15" customHeight="1" thickBot="1" x14ac:dyDescent="0.4">
      <c r="A3" s="83" t="str">
        <f>rengøring!A3</f>
        <v>tirsdag</v>
      </c>
      <c r="B3" s="81">
        <f>rengøring!B3</f>
        <v>45776</v>
      </c>
      <c r="C3" s="10"/>
      <c r="D3" s="82" t="str">
        <f>IF(booking!AD3&gt;0,"Y","-")</f>
        <v>-</v>
      </c>
      <c r="E3" s="90" t="str">
        <f>IF(AND(D3="Y",booking!D3&lt;&gt;booking!E3,booking!E3&gt;0),booking!E3,"-")</f>
        <v>-</v>
      </c>
      <c r="F3" s="74" t="str">
        <f>IFERROR(VLOOKUP(E3,Database!$A$2:$L$175,8,FALSE),"-")</f>
        <v>-</v>
      </c>
      <c r="G3" s="74" t="str">
        <f>IFERROR(VLOOKUP(E3,Database!$A$2:$L$175,6,FALSE),"-")</f>
        <v>-</v>
      </c>
      <c r="H3" s="88" t="str">
        <f>IFERROR(VLOOKUP(E3,Database!$A$2:$L$175,9,FALSE),"-")</f>
        <v>-</v>
      </c>
      <c r="I3" s="108" t="str">
        <f>IFERROR(VLOOKUP(E3,Database!$A$2:$S$175,19,FALSE),"-")</f>
        <v>-</v>
      </c>
      <c r="J3" s="91" t="str">
        <f>IF(AND(D3="Y",booking!H3&lt;&gt;booking!I3,booking!I3&gt;0),booking!I3,"-")</f>
        <v>-</v>
      </c>
      <c r="K3" s="74" t="str">
        <f>IFERROR(VLOOKUP(J3,Database!$A$2:$L$175,8,FALSE),"-")</f>
        <v>-</v>
      </c>
      <c r="L3" s="74" t="str">
        <f>IFERROR(VLOOKUP(J3,Database!$A$2:$L$175,6,FALSE),"-")</f>
        <v>-</v>
      </c>
      <c r="M3" s="88" t="str">
        <f>IFERROR(VLOOKUP(J3,Database!$A$2:$L$175,9,FALSE),"-")</f>
        <v>-</v>
      </c>
      <c r="N3" s="91" t="str">
        <f>IF(AND(D3="Y",booking!L3&lt;&gt;booking!M3,booking!M3&gt;0),booking!M3,"-")</f>
        <v>-</v>
      </c>
      <c r="O3" s="74" t="str">
        <f>IFERROR(VLOOKUP(N3,Database!$A$2:$L$175,8,FALSE),"-")</f>
        <v>-</v>
      </c>
      <c r="P3" s="74" t="str">
        <f>IFERROR(VLOOKUP(N3,Database!$A$2:$L$175,6,FALSE),"-")</f>
        <v>-</v>
      </c>
      <c r="Q3" s="78" t="str">
        <f>IFERROR(VLOOKUP(N3,Database!$A$2:$L$175,9,FALSE),"-")</f>
        <v>-</v>
      </c>
      <c r="R3" s="92" t="str">
        <f>IF(AND(D3="Y",booking!P3&lt;&gt;booking!Q3,booking!Q3&gt;0),booking!Q3,"-")</f>
        <v>-</v>
      </c>
      <c r="S3" s="74" t="str">
        <f>IFERROR(VLOOKUP(R3,Database!$A$2:$L$175,8,FALSE),"-")</f>
        <v>-</v>
      </c>
      <c r="T3" s="74" t="str">
        <f>IFERROR(VLOOKUP(R3,Database!$A$2:$L$175,6,FALSE),"-")</f>
        <v>-</v>
      </c>
      <c r="U3" s="78" t="str">
        <f>IFERROR(VLOOKUP(R3,Database!$A$2:$L$175,9,FALSE),"-")</f>
        <v>-</v>
      </c>
      <c r="V3" s="91" t="str">
        <f>IF(AND(D3="Y",booking!T3&lt;&gt;booking!U3,booking!U3&gt;0),booking!U3,"-")</f>
        <v>-</v>
      </c>
      <c r="W3" s="75" t="str">
        <f>IFERROR(VLOOKUP(V3,Database!$A$2:$L$175,8,FALSE),"-")</f>
        <v>-</v>
      </c>
      <c r="X3" s="75" t="str">
        <f>IFERROR(VLOOKUP(V3,Database!$A$2:$L$175,6,FALSE),"-")</f>
        <v>-</v>
      </c>
      <c r="Y3" s="77" t="str">
        <f>IFERROR(VLOOKUP(V3,Database!$A$2:$L$175,9,FALSE),"-")</f>
        <v>-</v>
      </c>
    </row>
    <row r="4" spans="1:26" ht="15" customHeight="1" thickBot="1" x14ac:dyDescent="0.4">
      <c r="A4" s="83" t="str">
        <f>rengøring!A4</f>
        <v>onsdag</v>
      </c>
      <c r="B4" s="81">
        <f>rengøring!B4</f>
        <v>45777</v>
      </c>
      <c r="C4" s="10"/>
      <c r="D4" s="82" t="str">
        <f>IF(booking!AD4&gt;0,"Y","-")</f>
        <v>-</v>
      </c>
      <c r="E4" s="90" t="str">
        <f>IF(AND(D4="Y",booking!D4&lt;&gt;booking!E4,booking!E4&gt;0),booking!E4,"-")</f>
        <v>-</v>
      </c>
      <c r="F4" s="74" t="str">
        <f>IFERROR(VLOOKUP(E4,Database!$A$2:$L$175,8,FALSE),"-")</f>
        <v>-</v>
      </c>
      <c r="G4" s="74" t="str">
        <f>IFERROR(VLOOKUP(E4,Database!$A$2:$L$175,6,FALSE),"-")</f>
        <v>-</v>
      </c>
      <c r="H4" s="88" t="str">
        <f>IFERROR(VLOOKUP(E4,Database!$A$2:$L$175,9,FALSE),"-")</f>
        <v>-</v>
      </c>
      <c r="I4" s="109"/>
      <c r="J4" s="91" t="str">
        <f>IF(AND(D4="Y",booking!H4&lt;&gt;booking!I4,booking!I4&gt;0),booking!I4,"-")</f>
        <v>-</v>
      </c>
      <c r="K4" s="74" t="str">
        <f>IFERROR(VLOOKUP(J4,Database!$A$2:$L$175,8,FALSE),"-")</f>
        <v>-</v>
      </c>
      <c r="L4" s="74" t="str">
        <f>IFERROR(VLOOKUP(J4,Database!$A$2:$L$175,6,FALSE),"-")</f>
        <v>-</v>
      </c>
      <c r="M4" s="88" t="str">
        <f>IFERROR(VLOOKUP(J4,Database!$A$2:$L$175,9,FALSE),"-")</f>
        <v>-</v>
      </c>
      <c r="N4" s="91" t="str">
        <f>IF(AND(D4="Y",booking!L4&lt;&gt;booking!M4,booking!M4&gt;0),booking!M4,"-")</f>
        <v>-</v>
      </c>
      <c r="O4" s="74" t="str">
        <f>IFERROR(VLOOKUP(N4,Database!$A$2:$L$175,8,FALSE),"-")</f>
        <v>-</v>
      </c>
      <c r="P4" s="74" t="str">
        <f>IFERROR(VLOOKUP(N4,Database!$A$2:$L$175,6,FALSE),"-")</f>
        <v>-</v>
      </c>
      <c r="Q4" s="78" t="str">
        <f>IFERROR(VLOOKUP(N4,Database!$A$2:$L$175,9,FALSE),"-")</f>
        <v>-</v>
      </c>
      <c r="R4" s="92" t="str">
        <f>IF(AND(D4="Y",booking!P4&lt;&gt;booking!Q4,booking!Q4&gt;0),booking!Q4,"-")</f>
        <v>-</v>
      </c>
      <c r="S4" s="74" t="str">
        <f>IFERROR(VLOOKUP(R4,Database!$A$2:$L$175,8,FALSE),"-")</f>
        <v>-</v>
      </c>
      <c r="T4" s="74" t="str">
        <f>IFERROR(VLOOKUP(R4,Database!$A$2:$L$175,6,FALSE),"-")</f>
        <v>-</v>
      </c>
      <c r="U4" s="78" t="str">
        <f>IFERROR(VLOOKUP(R4,Database!$A$2:$L$175,9,FALSE),"-")</f>
        <v>-</v>
      </c>
      <c r="V4" s="91" t="str">
        <f>IF(AND(D4="Y",booking!T4&lt;&gt;booking!U4,booking!U4&gt;0),booking!U4,"-")</f>
        <v>-</v>
      </c>
      <c r="W4" s="75" t="str">
        <f>IFERROR(VLOOKUP(V4,Database!$A$2:$L$175,8,FALSE),"-")</f>
        <v>-</v>
      </c>
      <c r="X4" s="75" t="str">
        <f>IFERROR(VLOOKUP(V4,Database!$A$2:$L$175,6,FALSE),"-")</f>
        <v>-</v>
      </c>
      <c r="Y4" s="77" t="str">
        <f>IFERROR(VLOOKUP(V4,Database!$A$2:$L$175,9,FALSE),"-")</f>
        <v>-</v>
      </c>
    </row>
    <row r="5" spans="1:26" ht="15" customHeight="1" thickBot="1" x14ac:dyDescent="0.4">
      <c r="A5" s="83" t="str">
        <f>rengøring!A5</f>
        <v>torsdag</v>
      </c>
      <c r="B5" s="81">
        <f>rengøring!B5</f>
        <v>45778</v>
      </c>
      <c r="C5" s="10"/>
      <c r="D5" s="82" t="str">
        <f>IF(booking!AD5&gt;0,"Y","-")</f>
        <v>Y</v>
      </c>
      <c r="E5" s="90">
        <f>IF(AND(D5="Y",booking!D5&lt;&gt;booking!E5,booking!E5&gt;0),booking!E5,"-")</f>
        <v>67</v>
      </c>
      <c r="F5" s="74">
        <f>IFERROR(VLOOKUP(E5,Database!$A$2:$L$175,8,FALSE),"-")</f>
        <v>0</v>
      </c>
      <c r="G5" s="74" t="str">
        <f>IFERROR(VLOOKUP(E5,Database!$A$2:$L$175,6,FALSE),"-")</f>
        <v>DK</v>
      </c>
      <c r="H5" s="88" t="str">
        <f>IFERROR(VLOOKUP(E5,Database!$A$2:$L$175,9,FALSE),"-")</f>
        <v>sing</v>
      </c>
      <c r="I5" s="109"/>
      <c r="J5" s="91">
        <f>IF(AND(D5="Y",booking!H5&lt;&gt;booking!I5,booking!I5&gt;0),booking!I5,"-")</f>
        <v>78</v>
      </c>
      <c r="K5" s="74">
        <f>IFERROR(VLOOKUP(J5,Database!$A$2:$L$175,8,FALSE),"-")</f>
        <v>0</v>
      </c>
      <c r="L5" s="74" t="str">
        <f>IFERROR(VLOOKUP(J5,Database!$A$2:$L$175,6,FALSE),"-")</f>
        <v>DK</v>
      </c>
      <c r="M5" s="88" t="str">
        <f>IFERROR(VLOOKUP(J5,Database!$A$2:$L$175,9,FALSE),"-")</f>
        <v>sing</v>
      </c>
      <c r="N5" s="91" t="str">
        <f>IF(AND(D5="Y",booking!L5&lt;&gt;booking!M5,booking!M5&gt;0),booking!M5,"-")</f>
        <v>-</v>
      </c>
      <c r="O5" s="74" t="str">
        <f>IFERROR(VLOOKUP(N5,Database!$A$2:$L$175,8,FALSE),"-")</f>
        <v>-</v>
      </c>
      <c r="P5" s="74" t="str">
        <f>IFERROR(VLOOKUP(N5,Database!$A$2:$L$175,6,FALSE),"-")</f>
        <v>-</v>
      </c>
      <c r="Q5" s="78" t="str">
        <f>IFERROR(VLOOKUP(N5,Database!$A$2:$L$175,9,FALSE),"-")</f>
        <v>-</v>
      </c>
      <c r="R5" s="92" t="str">
        <f>IF(AND(D5="Y",booking!P5&lt;&gt;booking!Q5,booking!Q5&gt;0),booking!Q5,"-")</f>
        <v>-</v>
      </c>
      <c r="S5" s="74" t="str">
        <f>IFERROR(VLOOKUP(R5,Database!$A$2:$L$175,8,FALSE),"-")</f>
        <v>-</v>
      </c>
      <c r="T5" s="74" t="str">
        <f>IFERROR(VLOOKUP(R5,Database!$A$2:$L$175,6,FALSE),"-")</f>
        <v>-</v>
      </c>
      <c r="U5" s="78" t="str">
        <f>IFERROR(VLOOKUP(R5,Database!$A$2:$L$175,9,FALSE),"-")</f>
        <v>-</v>
      </c>
      <c r="V5" s="91">
        <f>IF(AND(D5="Y",booking!T5&lt;&gt;booking!U5,booking!U5&gt;0),booking!U5,"-")</f>
        <v>56</v>
      </c>
      <c r="W5" s="75">
        <f>IFERROR(VLOOKUP(V5,Database!$A$2:$L$175,8,FALSE),"-")</f>
        <v>0</v>
      </c>
      <c r="X5" s="75" t="str">
        <f>IFERROR(VLOOKUP(V5,Database!$A$2:$L$175,6,FALSE),"-")</f>
        <v>F</v>
      </c>
      <c r="Y5" s="77" t="str">
        <f>IFERROR(VLOOKUP(V5,Database!$A$2:$L$175,9,FALSE),"-")</f>
        <v>DB</v>
      </c>
    </row>
    <row r="6" spans="1:26" ht="15" customHeight="1" thickBot="1" x14ac:dyDescent="0.4">
      <c r="A6" s="83" t="str">
        <f>rengøring!A6</f>
        <v>fredag</v>
      </c>
      <c r="B6" s="81">
        <f>rengøring!B6</f>
        <v>45779</v>
      </c>
      <c r="C6" s="10"/>
      <c r="D6" s="82" t="str">
        <f>IF(booking!AD6&gt;0,"Y","-")</f>
        <v>Y</v>
      </c>
      <c r="E6" s="90" t="str">
        <f>IF(AND(D6="Y",booking!D6&lt;&gt;booking!E6,booking!E6&gt;0),booking!E6,"-")</f>
        <v>-</v>
      </c>
      <c r="F6" s="74" t="str">
        <f>IFERROR(VLOOKUP(E6,Database!$A$2:$L$175,8,FALSE),"-")</f>
        <v>-</v>
      </c>
      <c r="G6" s="74" t="str">
        <f>IFERROR(VLOOKUP(E6,Database!$A$2:$L$175,6,FALSE),"-")</f>
        <v>-</v>
      </c>
      <c r="H6" s="88" t="str">
        <f>IFERROR(VLOOKUP(E6,Database!$A$2:$L$175,9,FALSE),"-")</f>
        <v>-</v>
      </c>
      <c r="I6" s="109"/>
      <c r="J6" s="91" t="str">
        <f>IF(AND(D6="Y",booking!H6&lt;&gt;booking!I6,booking!I6&gt;0),booking!I6,"-")</f>
        <v>-</v>
      </c>
      <c r="K6" s="74" t="str">
        <f>IFERROR(VLOOKUP(J6,Database!$A$2:$L$175,8,FALSE),"-")</f>
        <v>-</v>
      </c>
      <c r="L6" s="74" t="str">
        <f>IFERROR(VLOOKUP(J6,Database!$A$2:$L$175,6,FALSE),"-")</f>
        <v>-</v>
      </c>
      <c r="M6" s="88" t="str">
        <f>IFERROR(VLOOKUP(J6,Database!$A$2:$L$175,9,FALSE),"-")</f>
        <v>-</v>
      </c>
      <c r="N6" s="91" t="str">
        <f>IF(AND(D6="Y",booking!L6&lt;&gt;booking!M6,booking!M6&gt;0),booking!M6,"-")</f>
        <v>-</v>
      </c>
      <c r="O6" s="74" t="str">
        <f>IFERROR(VLOOKUP(N6,Database!$A$2:$L$175,8,FALSE),"-")</f>
        <v>-</v>
      </c>
      <c r="P6" s="74" t="str">
        <f>IFERROR(VLOOKUP(N6,Database!$A$2:$L$175,6,FALSE),"-")</f>
        <v>-</v>
      </c>
      <c r="Q6" s="78" t="str">
        <f>IFERROR(VLOOKUP(N6,Database!$A$2:$L$175,9,FALSE),"-")</f>
        <v>-</v>
      </c>
      <c r="R6" s="92">
        <f>IF(AND(D6="Y",booking!P6&lt;&gt;booking!Q6,booking!Q6&gt;0),booking!Q6,"-")</f>
        <v>89</v>
      </c>
      <c r="S6" s="74">
        <f>IFERROR(VLOOKUP(R6,Database!$A$2:$L$175,8,FALSE),"-")</f>
        <v>0</v>
      </c>
      <c r="T6" s="74" t="str">
        <f>IFERROR(VLOOKUP(R6,Database!$A$2:$L$175,6,FALSE),"-")</f>
        <v>ru</v>
      </c>
      <c r="U6" s="78" t="str">
        <f>IFERROR(VLOOKUP(R6,Database!$A$2:$L$175,9,FALSE),"-")</f>
        <v>sing</v>
      </c>
      <c r="V6" s="91" t="str">
        <f>IF(AND(D6="Y",booking!T6&lt;&gt;booking!U6,booking!U6&gt;0),booking!U6,"-")</f>
        <v>-</v>
      </c>
      <c r="W6" s="75" t="str">
        <f>IFERROR(VLOOKUP(V6,Database!$A$2:$L$175,8,FALSE),"-")</f>
        <v>-</v>
      </c>
      <c r="X6" s="75" t="str">
        <f>IFERROR(VLOOKUP(V6,Database!$A$2:$L$175,6,FALSE),"-")</f>
        <v>-</v>
      </c>
      <c r="Y6" s="77" t="str">
        <f>IFERROR(VLOOKUP(V6,Database!$A$2:$L$175,9,FALSE),"-")</f>
        <v>-</v>
      </c>
    </row>
    <row r="7" spans="1:26" ht="15" customHeight="1" thickBot="1" x14ac:dyDescent="0.4">
      <c r="A7" s="83" t="str">
        <f>rengøring!A7</f>
        <v>lørdag</v>
      </c>
      <c r="B7" s="81">
        <f>rengøring!B7</f>
        <v>45780</v>
      </c>
      <c r="C7" s="10"/>
      <c r="D7" s="82" t="str">
        <f>IF(booking!AD7&gt;0,"Y","-")</f>
        <v>Y</v>
      </c>
      <c r="E7" s="90" t="str">
        <f>IF(AND(D7="Y",booking!D7&lt;&gt;booking!E7,booking!E7&gt;0),booking!E7,"-")</f>
        <v>-</v>
      </c>
      <c r="F7" s="74" t="str">
        <f>IFERROR(VLOOKUP(E7,Database!$A$2:$L$175,8,FALSE),"-")</f>
        <v>-</v>
      </c>
      <c r="G7" s="74" t="str">
        <f>IFERROR(VLOOKUP(E7,Database!$A$2:$L$175,6,FALSE),"-")</f>
        <v>-</v>
      </c>
      <c r="H7" s="88" t="str">
        <f>IFERROR(VLOOKUP(E7,Database!$A$2:$L$175,9,FALSE),"-")</f>
        <v>-</v>
      </c>
      <c r="I7" s="109"/>
      <c r="J7" s="91" t="str">
        <f>IF(AND(D7="Y",booking!H7&lt;&gt;booking!I7,booking!I7&gt;0),booking!I7,"-")</f>
        <v>-</v>
      </c>
      <c r="K7" s="74" t="str">
        <f>IFERROR(VLOOKUP(J7,Database!$A$2:$L$175,8,FALSE),"-")</f>
        <v>-</v>
      </c>
      <c r="L7" s="74" t="str">
        <f>IFERROR(VLOOKUP(J7,Database!$A$2:$L$175,6,FALSE),"-")</f>
        <v>-</v>
      </c>
      <c r="M7" s="88" t="str">
        <f>IFERROR(VLOOKUP(J7,Database!$A$2:$L$175,9,FALSE),"-")</f>
        <v>-</v>
      </c>
      <c r="N7" s="91">
        <f>IF(AND(D7="Y",booking!L7&lt;&gt;booking!M7,booking!M7&gt;0),booking!M7,"-")</f>
        <v>61</v>
      </c>
      <c r="O7" s="74">
        <f>IFERROR(VLOOKUP(N7,Database!$A$2:$L$175,8,FALSE),"-")</f>
        <v>0</v>
      </c>
      <c r="P7" s="74" t="str">
        <f>IFERROR(VLOOKUP(N7,Database!$A$2:$L$175,6,FALSE),"-")</f>
        <v>DK</v>
      </c>
      <c r="Q7" s="78" t="str">
        <f>IFERROR(VLOOKUP(N7,Database!$A$2:$L$175,9,FALSE),"-")</f>
        <v>sing</v>
      </c>
      <c r="R7" s="92" t="str">
        <f>IF(AND(D7="Y",booking!P7&lt;&gt;booking!Q7,booking!Q7&gt;0),booking!Q7,"-")</f>
        <v>-</v>
      </c>
      <c r="S7" s="74" t="str">
        <f>IFERROR(VLOOKUP(R7,Database!$A$2:$L$175,8,FALSE),"-")</f>
        <v>-</v>
      </c>
      <c r="T7" s="74" t="str">
        <f>IFERROR(VLOOKUP(R7,Database!$A$2:$L$175,6,FALSE),"-")</f>
        <v>-</v>
      </c>
      <c r="U7" s="78" t="str">
        <f>IFERROR(VLOOKUP(R7,Database!$A$2:$L$175,9,FALSE),"-")</f>
        <v>-</v>
      </c>
      <c r="V7" s="91" t="str">
        <f>IF(AND(D7="Y",booking!T7&lt;&gt;booking!U7,booking!U7&gt;0),booking!U7,"-")</f>
        <v>-</v>
      </c>
      <c r="W7" s="75" t="str">
        <f>IFERROR(VLOOKUP(V7,Database!$A$2:$L$175,8,FALSE),"-")</f>
        <v>-</v>
      </c>
      <c r="X7" s="75" t="str">
        <f>IFERROR(VLOOKUP(V7,Database!$A$2:$L$175,6,FALSE),"-")</f>
        <v>-</v>
      </c>
      <c r="Y7" s="77" t="str">
        <f>IFERROR(VLOOKUP(V7,Database!$A$2:$L$175,9,FALSE),"-")</f>
        <v>-</v>
      </c>
    </row>
    <row r="8" spans="1:26" ht="15" customHeight="1" thickBot="1" x14ac:dyDescent="0.4">
      <c r="A8" s="83" t="str">
        <f>rengøring!A8</f>
        <v>søndag</v>
      </c>
      <c r="B8" s="81">
        <f>rengøring!B8</f>
        <v>45781</v>
      </c>
      <c r="C8" s="10"/>
      <c r="D8" s="84" t="str">
        <f>IF(booking!AD8&gt;0,"Y","-")</f>
        <v>-</v>
      </c>
      <c r="E8" s="90" t="str">
        <f>IF(AND(D8="Y",booking!D8&lt;&gt;booking!E8,booking!E8&gt;0),booking!E8,"-")</f>
        <v>-</v>
      </c>
      <c r="F8" s="74" t="str">
        <f>IFERROR(VLOOKUP(E8,Database!$A$2:$L$175,8,FALSE),"-")</f>
        <v>-</v>
      </c>
      <c r="G8" s="74" t="str">
        <f>IFERROR(VLOOKUP(E8,Database!$A$2:$L$175,6,FALSE),"-")</f>
        <v>-</v>
      </c>
      <c r="H8" s="88" t="str">
        <f>IFERROR(VLOOKUP(E8,Database!$A$2:$L$175,9,FALSE),"-")</f>
        <v>-</v>
      </c>
      <c r="I8" s="109"/>
      <c r="J8" s="91" t="str">
        <f>IF(AND(D8="Y",booking!H8&lt;&gt;booking!I8,booking!I8&gt;0),booking!I8,"-")</f>
        <v>-</v>
      </c>
      <c r="K8" s="74" t="str">
        <f>IFERROR(VLOOKUP(J8,Database!$A$2:$L$175,8,FALSE),"-")</f>
        <v>-</v>
      </c>
      <c r="L8" s="74" t="str">
        <f>IFERROR(VLOOKUP(J8,Database!$A$2:$L$175,6,FALSE),"-")</f>
        <v>-</v>
      </c>
      <c r="M8" s="88" t="str">
        <f>IFERROR(VLOOKUP(J8,Database!$A$2:$L$175,9,FALSE),"-")</f>
        <v>-</v>
      </c>
      <c r="N8" s="91" t="str">
        <f>IF(AND(D8="Y",booking!L8&lt;&gt;booking!M8,booking!M8&gt;0),booking!M8,"-")</f>
        <v>-</v>
      </c>
      <c r="O8" s="74" t="str">
        <f>IFERROR(VLOOKUP(N8,Database!$A$2:$L$175,8,FALSE),"-")</f>
        <v>-</v>
      </c>
      <c r="P8" s="74" t="str">
        <f>IFERROR(VLOOKUP(N8,Database!$A$2:$L$175,6,FALSE),"-")</f>
        <v>-</v>
      </c>
      <c r="Q8" s="78" t="str">
        <f>IFERROR(VLOOKUP(N8,Database!$A$2:$L$175,9,FALSE),"-")</f>
        <v>-</v>
      </c>
      <c r="R8" s="92" t="str">
        <f>IF(AND(D8="Y",booking!P8&lt;&gt;booking!Q8,booking!Q8&gt;0),booking!Q8,"-")</f>
        <v>-</v>
      </c>
      <c r="S8" s="74" t="str">
        <f>IFERROR(VLOOKUP(R8,Database!$A$2:$L$175,8,FALSE),"-")</f>
        <v>-</v>
      </c>
      <c r="T8" s="74" t="str">
        <f>IFERROR(VLOOKUP(R8,Database!$A$2:$L$175,6,FALSE),"-")</f>
        <v>-</v>
      </c>
      <c r="U8" s="78" t="str">
        <f>IFERROR(VLOOKUP(R8,Database!$A$2:$L$175,9,FALSE),"-")</f>
        <v>-</v>
      </c>
      <c r="V8" s="91" t="str">
        <f>IF(AND(D8="Y",booking!T8&lt;&gt;booking!U8,booking!U8&gt;0),booking!U8,"-")</f>
        <v>-</v>
      </c>
      <c r="W8" s="75" t="str">
        <f>IFERROR(VLOOKUP(V8,Database!$A$2:$L$175,8,FALSE),"-")</f>
        <v>-</v>
      </c>
      <c r="X8" s="75" t="str">
        <f>IFERROR(VLOOKUP(V8,Database!$A$2:$L$175,6,FALSE),"-")</f>
        <v>-</v>
      </c>
      <c r="Y8" s="77" t="str">
        <f>IFERROR(VLOOKUP(V8,Database!$A$2:$L$175,9,FALSE),"-")</f>
        <v>-</v>
      </c>
    </row>
    <row r="9" spans="1:26" ht="15" customHeight="1" thickBot="1" x14ac:dyDescent="0.4">
      <c r="A9" s="83" t="str">
        <f>rengøring!A9</f>
        <v>mandag</v>
      </c>
      <c r="B9" s="81">
        <f>rengøring!B9</f>
        <v>45782</v>
      </c>
      <c r="C9" s="10"/>
      <c r="D9" s="84" t="str">
        <f>IF(booking!AD9&gt;0,"Y","-")</f>
        <v>-</v>
      </c>
      <c r="E9" s="90" t="str">
        <f>IF(AND(D9="Y",booking!D9&lt;&gt;booking!E9,booking!E9&gt;0),booking!E9,"-")</f>
        <v>-</v>
      </c>
      <c r="F9" s="74" t="str">
        <f>IFERROR(VLOOKUP(E9,Database!$A$2:$L$175,8,FALSE),"-")</f>
        <v>-</v>
      </c>
      <c r="G9" s="74" t="str">
        <f>IFERROR(VLOOKUP(E9,Database!$A$2:$L$175,6,FALSE),"-")</f>
        <v>-</v>
      </c>
      <c r="H9" s="88" t="str">
        <f>IFERROR(VLOOKUP(E9,Database!$A$2:$L$175,9,FALSE),"-")</f>
        <v>-</v>
      </c>
      <c r="I9" s="109"/>
      <c r="J9" s="91" t="str">
        <f>IF(AND(D9="Y",booking!H9&lt;&gt;booking!I9,booking!I9&gt;0),booking!I9,"-")</f>
        <v>-</v>
      </c>
      <c r="K9" s="74" t="str">
        <f>IFERROR(VLOOKUP(J9,Database!$A$2:$L$175,8,FALSE),"-")</f>
        <v>-</v>
      </c>
      <c r="L9" s="74" t="str">
        <f>IFERROR(VLOOKUP(J9,Database!$A$2:$L$175,6,FALSE),"-")</f>
        <v>-</v>
      </c>
      <c r="M9" s="88" t="str">
        <f>IFERROR(VLOOKUP(J9,Database!$A$2:$L$175,9,FALSE),"-")</f>
        <v>-</v>
      </c>
      <c r="N9" s="91" t="str">
        <f>IF(AND(D9="Y",booking!L9&lt;&gt;booking!M9,booking!M9&gt;0),booking!M9,"-")</f>
        <v>-</v>
      </c>
      <c r="O9" s="74" t="str">
        <f>IFERROR(VLOOKUP(N9,Database!$A$2:$L$175,8,FALSE),"-")</f>
        <v>-</v>
      </c>
      <c r="P9" s="74" t="str">
        <f>IFERROR(VLOOKUP(N9,Database!$A$2:$L$175,6,FALSE),"-")</f>
        <v>-</v>
      </c>
      <c r="Q9" s="78" t="str">
        <f>IFERROR(VLOOKUP(N9,Database!$A$2:$L$175,9,FALSE),"-")</f>
        <v>-</v>
      </c>
      <c r="R9" s="92" t="str">
        <f>IF(AND(D9="Y",booking!P9&lt;&gt;booking!Q9,booking!Q9&gt;0),booking!Q9,"-")</f>
        <v>-</v>
      </c>
      <c r="S9" s="74" t="str">
        <f>IFERROR(VLOOKUP(R9,Database!$A$2:$L$175,8,FALSE),"-")</f>
        <v>-</v>
      </c>
      <c r="T9" s="74" t="str">
        <f>IFERROR(VLOOKUP(R9,Database!$A$2:$L$175,6,FALSE),"-")</f>
        <v>-</v>
      </c>
      <c r="U9" s="78" t="str">
        <f>IFERROR(VLOOKUP(R9,Database!$A$2:$L$175,9,FALSE),"-")</f>
        <v>-</v>
      </c>
      <c r="V9" s="91" t="str">
        <f>IF(AND(D9="Y",booking!T9&lt;&gt;booking!U9,booking!U9&gt;0),booking!U9,"-")</f>
        <v>-</v>
      </c>
      <c r="W9" s="75" t="str">
        <f>IFERROR(VLOOKUP(V9,Database!$A$2:$L$175,8,FALSE),"-")</f>
        <v>-</v>
      </c>
      <c r="X9" s="75" t="str">
        <f>IFERROR(VLOOKUP(V9,Database!$A$2:$L$175,6,FALSE),"-")</f>
        <v>-</v>
      </c>
      <c r="Y9" s="77" t="str">
        <f>IFERROR(VLOOKUP(V9,Database!$A$2:$L$175,9,FALSE),"-")</f>
        <v>-</v>
      </c>
    </row>
    <row r="10" spans="1:26" ht="15" customHeight="1" thickBot="1" x14ac:dyDescent="0.4">
      <c r="A10" s="83" t="str">
        <f>rengøring!A10</f>
        <v>tirsdag</v>
      </c>
      <c r="B10" s="81">
        <f>rengøring!B10</f>
        <v>45783</v>
      </c>
      <c r="C10" s="10"/>
      <c r="D10" s="84" t="str">
        <f>IF(booking!AD10&gt;0,"Y","-")</f>
        <v>-</v>
      </c>
      <c r="E10" s="90" t="str">
        <f>IF(AND(D10="Y",booking!D10&lt;&gt;booking!E10,booking!E10&gt;0),booking!E10,"-")</f>
        <v>-</v>
      </c>
      <c r="F10" s="74" t="str">
        <f>IFERROR(VLOOKUP(E10,Database!$A$2:$L$175,8,FALSE),"-")</f>
        <v>-</v>
      </c>
      <c r="G10" s="74" t="str">
        <f>IFERROR(VLOOKUP(E10,Database!$A$2:$L$175,6,FALSE),"-")</f>
        <v>-</v>
      </c>
      <c r="H10" s="88" t="str">
        <f>IFERROR(VLOOKUP(E10,Database!$A$2:$L$175,9,FALSE),"-")</f>
        <v>-</v>
      </c>
      <c r="I10" s="109"/>
      <c r="J10" s="91" t="str">
        <f>IF(AND(D10="Y",booking!H10&lt;&gt;booking!I10,booking!I10&gt;0),booking!I10,"-")</f>
        <v>-</v>
      </c>
      <c r="K10" s="74" t="str">
        <f>IFERROR(VLOOKUP(J10,Database!$A$2:$L$175,8,FALSE),"-")</f>
        <v>-</v>
      </c>
      <c r="L10" s="74" t="str">
        <f>IFERROR(VLOOKUP(J10,Database!$A$2:$L$175,6,FALSE),"-")</f>
        <v>-</v>
      </c>
      <c r="M10" s="88" t="str">
        <f>IFERROR(VLOOKUP(J10,Database!$A$2:$L$175,9,FALSE),"-")</f>
        <v>-</v>
      </c>
      <c r="N10" s="91" t="str">
        <f>IF(AND(D10="Y",booking!L10&lt;&gt;booking!M10,booking!M10&gt;0),booking!M10,"-")</f>
        <v>-</v>
      </c>
      <c r="O10" s="74" t="str">
        <f>IFERROR(VLOOKUP(N10,Database!$A$2:$L$175,8,FALSE),"-")</f>
        <v>-</v>
      </c>
      <c r="P10" s="74" t="str">
        <f>IFERROR(VLOOKUP(N10,Database!$A$2:$L$175,6,FALSE),"-")</f>
        <v>-</v>
      </c>
      <c r="Q10" s="78" t="str">
        <f>IFERROR(VLOOKUP(N10,Database!$A$2:$L$175,9,FALSE),"-")</f>
        <v>-</v>
      </c>
      <c r="R10" s="92" t="str">
        <f>IF(AND(D10="Y",booking!P10&lt;&gt;booking!Q10,booking!Q10&gt;0),booking!Q10,"-")</f>
        <v>-</v>
      </c>
      <c r="S10" s="74" t="str">
        <f>IFERROR(VLOOKUP(R10,Database!$A$2:$L$175,8,FALSE),"-")</f>
        <v>-</v>
      </c>
      <c r="T10" s="74" t="str">
        <f>IFERROR(VLOOKUP(R10,Database!$A$2:$L$175,6,FALSE),"-")</f>
        <v>-</v>
      </c>
      <c r="U10" s="78" t="str">
        <f>IFERROR(VLOOKUP(R10,Database!$A$2:$L$175,9,FALSE),"-")</f>
        <v>-</v>
      </c>
      <c r="V10" s="91" t="str">
        <f>IF(AND(D10="Y",booking!T10&lt;&gt;booking!U10,booking!U10&gt;0),booking!U10,"-")</f>
        <v>-</v>
      </c>
      <c r="W10" s="75" t="str">
        <f>IFERROR(VLOOKUP(V10,Database!$A$2:$L$175,8,FALSE),"-")</f>
        <v>-</v>
      </c>
      <c r="X10" s="75" t="str">
        <f>IFERROR(VLOOKUP(V10,Database!$A$2:$L$175,6,FALSE),"-")</f>
        <v>-</v>
      </c>
      <c r="Y10" s="77" t="str">
        <f>IFERROR(VLOOKUP(V10,Database!$A$2:$L$175,9,FALSE),"-")</f>
        <v>-</v>
      </c>
    </row>
    <row r="11" spans="1:26" ht="15" customHeight="1" thickBot="1" x14ac:dyDescent="0.4">
      <c r="A11" s="83" t="str">
        <f>rengøring!A11</f>
        <v>onsdag</v>
      </c>
      <c r="B11" s="81">
        <f>rengøring!B11</f>
        <v>45784</v>
      </c>
      <c r="C11" s="10"/>
      <c r="D11" s="84" t="str">
        <f>IF(booking!AD11&gt;0,"Y","-")</f>
        <v>-</v>
      </c>
      <c r="E11" s="90" t="str">
        <f>IF(AND(D11="Y",booking!D11&lt;&gt;booking!E11,booking!E11&gt;0),booking!E11,"-")</f>
        <v>-</v>
      </c>
      <c r="F11" s="74" t="str">
        <f>IFERROR(VLOOKUP(E11,Database!$A$2:$L$175,8,FALSE),"-")</f>
        <v>-</v>
      </c>
      <c r="G11" s="74" t="str">
        <f>IFERROR(VLOOKUP(E11,Database!$A$2:$L$175,6,FALSE),"-")</f>
        <v>-</v>
      </c>
      <c r="H11" s="88" t="str">
        <f>IFERROR(VLOOKUP(E11,Database!$A$2:$L$175,9,FALSE),"-")</f>
        <v>-</v>
      </c>
      <c r="I11" s="109"/>
      <c r="J11" s="91" t="str">
        <f>IF(AND(D11="Y",booking!H11&lt;&gt;booking!I11,booking!I11&gt;0),booking!I11,"-")</f>
        <v>-</v>
      </c>
      <c r="K11" s="74" t="str">
        <f>IFERROR(VLOOKUP(J11,Database!$A$2:$L$175,8,FALSE),"-")</f>
        <v>-</v>
      </c>
      <c r="L11" s="74" t="str">
        <f>IFERROR(VLOOKUP(J11,Database!$A$2:$L$175,6,FALSE),"-")</f>
        <v>-</v>
      </c>
      <c r="M11" s="88" t="str">
        <f>IFERROR(VLOOKUP(J11,Database!$A$2:$L$175,9,FALSE),"-")</f>
        <v>-</v>
      </c>
      <c r="N11" s="91" t="str">
        <f>IF(AND(D11="Y",booking!L11&lt;&gt;booking!M11,booking!M11&gt;0),booking!M11,"-")</f>
        <v>-</v>
      </c>
      <c r="O11" s="74" t="str">
        <f>IFERROR(VLOOKUP(N11,Database!$A$2:$L$175,8,FALSE),"-")</f>
        <v>-</v>
      </c>
      <c r="P11" s="74" t="str">
        <f>IFERROR(VLOOKUP(N11,Database!$A$2:$L$175,6,FALSE),"-")</f>
        <v>-</v>
      </c>
      <c r="Q11" s="78" t="str">
        <f>IFERROR(VLOOKUP(N11,Database!$A$2:$L$175,9,FALSE),"-")</f>
        <v>-</v>
      </c>
      <c r="R11" s="92" t="str">
        <f>IF(AND(D11="Y",booking!P11&lt;&gt;booking!Q11,booking!Q11&gt;0),booking!Q11,"-")</f>
        <v>-</v>
      </c>
      <c r="S11" s="74" t="str">
        <f>IFERROR(VLOOKUP(R11,Database!$A$2:$L$175,8,FALSE),"-")</f>
        <v>-</v>
      </c>
      <c r="T11" s="74" t="str">
        <f>IFERROR(VLOOKUP(R11,Database!$A$2:$L$175,6,FALSE),"-")</f>
        <v>-</v>
      </c>
      <c r="U11" s="78" t="str">
        <f>IFERROR(VLOOKUP(R11,Database!$A$2:$L$175,9,FALSE),"-")</f>
        <v>-</v>
      </c>
      <c r="V11" s="91" t="str">
        <f>IF(AND(D11="Y",booking!T11&lt;&gt;booking!U11,booking!U11&gt;0),booking!U11,"-")</f>
        <v>-</v>
      </c>
      <c r="W11" s="75" t="str">
        <f>IFERROR(VLOOKUP(V11,Database!$A$2:$L$175,8,FALSE),"-")</f>
        <v>-</v>
      </c>
      <c r="X11" s="75" t="str">
        <f>IFERROR(VLOOKUP(V11,Database!$A$2:$L$175,6,FALSE),"-")</f>
        <v>-</v>
      </c>
      <c r="Y11" s="77" t="str">
        <f>IFERROR(VLOOKUP(V11,Database!$A$2:$L$175,9,FALSE),"-")</f>
        <v>-</v>
      </c>
    </row>
    <row r="12" spans="1:26" ht="15" customHeight="1" thickBot="1" x14ac:dyDescent="0.4">
      <c r="A12" s="83" t="str">
        <f>rengøring!A12</f>
        <v>torsdag</v>
      </c>
      <c r="B12" s="81">
        <f>rengøring!B12</f>
        <v>45785</v>
      </c>
      <c r="C12" s="10"/>
      <c r="D12" s="84" t="str">
        <f>IF(booking!AD12&gt;0,"Y","-")</f>
        <v>-</v>
      </c>
      <c r="E12" s="90" t="str">
        <f>IF(AND(D12="Y",booking!D12&lt;&gt;booking!E12,booking!E12&gt;0),booking!E12,"-")</f>
        <v>-</v>
      </c>
      <c r="F12" s="74" t="str">
        <f>IFERROR(VLOOKUP(E12,Database!$A$2:$L$175,8,FALSE),"-")</f>
        <v>-</v>
      </c>
      <c r="G12" s="74" t="str">
        <f>IFERROR(VLOOKUP(E12,Database!$A$2:$L$175,6,FALSE),"-")</f>
        <v>-</v>
      </c>
      <c r="H12" s="88" t="str">
        <f>IFERROR(VLOOKUP(E12,Database!$A$2:$L$175,9,FALSE),"-")</f>
        <v>-</v>
      </c>
      <c r="I12" s="109"/>
      <c r="J12" s="91" t="str">
        <f>IF(AND(D12="Y",booking!H12&lt;&gt;booking!I12,booking!I12&gt;0),booking!I12,"-")</f>
        <v>-</v>
      </c>
      <c r="K12" s="74" t="str">
        <f>IFERROR(VLOOKUP(J12,Database!$A$2:$L$175,8,FALSE),"-")</f>
        <v>-</v>
      </c>
      <c r="L12" s="74" t="str">
        <f>IFERROR(VLOOKUP(J12,Database!$A$2:$L$175,6,FALSE),"-")</f>
        <v>-</v>
      </c>
      <c r="M12" s="88" t="str">
        <f>IFERROR(VLOOKUP(J12,Database!$A$2:$L$175,9,FALSE),"-")</f>
        <v>-</v>
      </c>
      <c r="N12" s="91" t="str">
        <f>IF(AND(D12="Y",booking!L12&lt;&gt;booking!M12,booking!M12&gt;0),booking!M12,"-")</f>
        <v>-</v>
      </c>
      <c r="O12" s="74" t="str">
        <f>IFERROR(VLOOKUP(N12,Database!$A$2:$L$175,8,FALSE),"-")</f>
        <v>-</v>
      </c>
      <c r="P12" s="74" t="str">
        <f>IFERROR(VLOOKUP(N12,Database!$A$2:$L$175,6,FALSE),"-")</f>
        <v>-</v>
      </c>
      <c r="Q12" s="78" t="str">
        <f>IFERROR(VLOOKUP(N12,Database!$A$2:$L$175,9,FALSE),"-")</f>
        <v>-</v>
      </c>
      <c r="R12" s="92" t="str">
        <f>IF(AND(D12="Y",booking!P12&lt;&gt;booking!Q12,booking!Q12&gt;0),booking!Q12,"-")</f>
        <v>-</v>
      </c>
      <c r="S12" s="74" t="str">
        <f>IFERROR(VLOOKUP(R12,Database!$A$2:$L$175,8,FALSE),"-")</f>
        <v>-</v>
      </c>
      <c r="T12" s="74" t="str">
        <f>IFERROR(VLOOKUP(R12,Database!$A$2:$L$175,6,FALSE),"-")</f>
        <v>-</v>
      </c>
      <c r="U12" s="78" t="str">
        <f>IFERROR(VLOOKUP(R12,Database!$A$2:$L$175,9,FALSE),"-")</f>
        <v>-</v>
      </c>
      <c r="V12" s="91" t="str">
        <f>IF(AND(D12="Y",booking!T12&lt;&gt;booking!U12,booking!U12&gt;0),booking!U12,"-")</f>
        <v>-</v>
      </c>
      <c r="W12" s="75" t="str">
        <f>IFERROR(VLOOKUP(V12,Database!$A$2:$L$175,8,FALSE),"-")</f>
        <v>-</v>
      </c>
      <c r="X12" s="75" t="str">
        <f>IFERROR(VLOOKUP(V12,Database!$A$2:$L$175,6,FALSE),"-")</f>
        <v>-</v>
      </c>
      <c r="Y12" s="77" t="str">
        <f>IFERROR(VLOOKUP(V12,Database!$A$2:$L$175,9,FALSE),"-")</f>
        <v>-</v>
      </c>
    </row>
    <row r="13" spans="1:26" ht="15" customHeight="1" thickBot="1" x14ac:dyDescent="0.4">
      <c r="A13" s="83" t="str">
        <f>rengøring!A13</f>
        <v>fredag</v>
      </c>
      <c r="B13" s="81">
        <f>rengøring!B13</f>
        <v>45786</v>
      </c>
      <c r="C13" s="10"/>
      <c r="D13" s="84" t="str">
        <f>IF(booking!AD13&gt;0,"Y","-")</f>
        <v>-</v>
      </c>
      <c r="E13" s="90" t="str">
        <f>IF(AND(D13="Y",booking!D13&lt;&gt;booking!E13,booking!E13&gt;0),booking!E13,"-")</f>
        <v>-</v>
      </c>
      <c r="F13" s="74" t="str">
        <f>IFERROR(VLOOKUP(E13,Database!$A$2:$L$175,8,FALSE),"-")</f>
        <v>-</v>
      </c>
      <c r="G13" s="74" t="str">
        <f>IFERROR(VLOOKUP(E13,Database!$A$2:$L$175,6,FALSE),"-")</f>
        <v>-</v>
      </c>
      <c r="H13" s="88" t="str">
        <f>IFERROR(VLOOKUP(E13,Database!$A$2:$L$175,9,FALSE),"-")</f>
        <v>-</v>
      </c>
      <c r="I13" s="109"/>
      <c r="J13" s="91" t="str">
        <f>IF(AND(D13="Y",booking!H13&lt;&gt;booking!I13,booking!I13&gt;0),booking!I13,"-")</f>
        <v>-</v>
      </c>
      <c r="K13" s="74" t="str">
        <f>IFERROR(VLOOKUP(J13,Database!$A$2:$L$175,8,FALSE),"-")</f>
        <v>-</v>
      </c>
      <c r="L13" s="74" t="str">
        <f>IFERROR(VLOOKUP(J13,Database!$A$2:$L$175,6,FALSE),"-")</f>
        <v>-</v>
      </c>
      <c r="M13" s="88" t="str">
        <f>IFERROR(VLOOKUP(J13,Database!$A$2:$L$175,9,FALSE),"-")</f>
        <v>-</v>
      </c>
      <c r="N13" s="91" t="str">
        <f>IF(AND(D13="Y",booking!L13&lt;&gt;booking!M13,booking!M13&gt;0),booking!M13,"-")</f>
        <v>-</v>
      </c>
      <c r="O13" s="74" t="str">
        <f>IFERROR(VLOOKUP(N13,Database!$A$2:$L$175,8,FALSE),"-")</f>
        <v>-</v>
      </c>
      <c r="P13" s="74" t="str">
        <f>IFERROR(VLOOKUP(N13,Database!$A$2:$L$175,6,FALSE),"-")</f>
        <v>-</v>
      </c>
      <c r="Q13" s="78" t="str">
        <f>IFERROR(VLOOKUP(N13,Database!$A$2:$L$175,9,FALSE),"-")</f>
        <v>-</v>
      </c>
      <c r="R13" s="92" t="str">
        <f>IF(AND(D13="Y",booking!P13&lt;&gt;booking!Q13,booking!Q13&gt;0),booking!Q13,"-")</f>
        <v>-</v>
      </c>
      <c r="S13" s="74" t="str">
        <f>IFERROR(VLOOKUP(R13,Database!$A$2:$L$175,8,FALSE),"-")</f>
        <v>-</v>
      </c>
      <c r="T13" s="74" t="str">
        <f>IFERROR(VLOOKUP(R13,Database!$A$2:$L$175,6,FALSE),"-")</f>
        <v>-</v>
      </c>
      <c r="U13" s="78" t="str">
        <f>IFERROR(VLOOKUP(R13,Database!$A$2:$L$175,9,FALSE),"-")</f>
        <v>-</v>
      </c>
      <c r="V13" s="91" t="str">
        <f>IF(AND(D13="Y",booking!T13&lt;&gt;booking!U13,booking!U13&gt;0),booking!U13,"-")</f>
        <v>-</v>
      </c>
      <c r="W13" s="75" t="str">
        <f>IFERROR(VLOOKUP(V13,Database!$A$2:$L$175,8,FALSE),"-")</f>
        <v>-</v>
      </c>
      <c r="X13" s="75" t="str">
        <f>IFERROR(VLOOKUP(V13,Database!$A$2:$L$175,6,FALSE),"-")</f>
        <v>-</v>
      </c>
      <c r="Y13" s="77" t="str">
        <f>IFERROR(VLOOKUP(V13,Database!$A$2:$L$175,9,FALSE),"-")</f>
        <v>-</v>
      </c>
    </row>
    <row r="14" spans="1:26" ht="15" customHeight="1" thickBot="1" x14ac:dyDescent="0.4">
      <c r="A14" s="83" t="str">
        <f>rengøring!A14</f>
        <v>lørdag</v>
      </c>
      <c r="B14" s="81">
        <f>rengøring!B14</f>
        <v>45787</v>
      </c>
      <c r="C14" s="10"/>
      <c r="D14" s="84" t="str">
        <f>IF(booking!AD14&gt;0,"Y","-")</f>
        <v>-</v>
      </c>
      <c r="E14" s="90" t="str">
        <f>IF(AND(D14="Y",booking!D14&lt;&gt;booking!E14,booking!E14&gt;0),booking!E14,"-")</f>
        <v>-</v>
      </c>
      <c r="F14" s="74" t="str">
        <f>IFERROR(VLOOKUP(E14,Database!$A$2:$L$175,8,FALSE),"-")</f>
        <v>-</v>
      </c>
      <c r="G14" s="74" t="str">
        <f>IFERROR(VLOOKUP(E14,Database!$A$2:$L$175,6,FALSE),"-")</f>
        <v>-</v>
      </c>
      <c r="H14" s="88" t="str">
        <f>IFERROR(VLOOKUP(E14,Database!$A$2:$L$175,9,FALSE),"-")</f>
        <v>-</v>
      </c>
      <c r="I14" s="109"/>
      <c r="J14" s="91" t="str">
        <f>IF(AND(D14="Y",booking!H14&lt;&gt;booking!I14,booking!I14&gt;0),booking!I14,"-")</f>
        <v>-</v>
      </c>
      <c r="K14" s="74" t="str">
        <f>IFERROR(VLOOKUP(J14,Database!$A$2:$L$175,8,FALSE),"-")</f>
        <v>-</v>
      </c>
      <c r="L14" s="74" t="str">
        <f>IFERROR(VLOOKUP(J14,Database!$A$2:$L$175,6,FALSE),"-")</f>
        <v>-</v>
      </c>
      <c r="M14" s="88" t="str">
        <f>IFERROR(VLOOKUP(J14,Database!$A$2:$L$175,9,FALSE),"-")</f>
        <v>-</v>
      </c>
      <c r="N14" s="91" t="str">
        <f>IF(AND(D14="Y",booking!L14&lt;&gt;booking!M14,booking!M14&gt;0),booking!M14,"-")</f>
        <v>-</v>
      </c>
      <c r="O14" s="74" t="str">
        <f>IFERROR(VLOOKUP(N14,Database!$A$2:$L$175,8,FALSE),"-")</f>
        <v>-</v>
      </c>
      <c r="P14" s="74" t="str">
        <f>IFERROR(VLOOKUP(N14,Database!$A$2:$L$175,6,FALSE),"-")</f>
        <v>-</v>
      </c>
      <c r="Q14" s="78" t="str">
        <f>IFERROR(VLOOKUP(N14,Database!$A$2:$L$175,9,FALSE),"-")</f>
        <v>-</v>
      </c>
      <c r="R14" s="92" t="str">
        <f>IF(AND(D14="Y",booking!P14&lt;&gt;booking!Q14,booking!Q14&gt;0),booking!Q14,"-")</f>
        <v>-</v>
      </c>
      <c r="S14" s="74" t="str">
        <f>IFERROR(VLOOKUP(R14,Database!$A$2:$L$175,8,FALSE),"-")</f>
        <v>-</v>
      </c>
      <c r="T14" s="74" t="str">
        <f>IFERROR(VLOOKUP(R14,Database!$A$2:$L$175,6,FALSE),"-")</f>
        <v>-</v>
      </c>
      <c r="U14" s="78" t="str">
        <f>IFERROR(VLOOKUP(R14,Database!$A$2:$L$175,9,FALSE),"-")</f>
        <v>-</v>
      </c>
      <c r="V14" s="91" t="str">
        <f>IF(AND(D14="Y",booking!T14&lt;&gt;booking!U14,booking!U14&gt;0),booking!U14,"-")</f>
        <v>-</v>
      </c>
      <c r="W14" s="75" t="str">
        <f>IFERROR(VLOOKUP(V14,Database!$A$2:$L$175,8,FALSE),"-")</f>
        <v>-</v>
      </c>
      <c r="X14" s="75" t="str">
        <f>IFERROR(VLOOKUP(V14,Database!$A$2:$L$175,6,FALSE),"-")</f>
        <v>-</v>
      </c>
      <c r="Y14" s="77" t="str">
        <f>IFERROR(VLOOKUP(V14,Database!$A$2:$L$175,9,FALSE),"-")</f>
        <v>-</v>
      </c>
    </row>
    <row r="15" spans="1:26" ht="15" customHeight="1" thickBot="1" x14ac:dyDescent="0.4">
      <c r="A15" s="83" t="str">
        <f>rengøring!A15</f>
        <v>søndag</v>
      </c>
      <c r="B15" s="81">
        <f>rengøring!B15</f>
        <v>45788</v>
      </c>
      <c r="C15" s="10"/>
      <c r="D15" s="84" t="str">
        <f>IF(booking!AD15&gt;0,"Y","-")</f>
        <v>Y</v>
      </c>
      <c r="E15" s="90" t="str">
        <f>IF(AND(D15="Y",booking!D15&lt;&gt;booking!E15,booking!E15&gt;0),booking!E15,"-")</f>
        <v>-</v>
      </c>
      <c r="F15" s="74" t="str">
        <f>IFERROR(VLOOKUP(E15,Database!$A$2:$L$175,8,FALSE),"-")</f>
        <v>-</v>
      </c>
      <c r="G15" s="74" t="str">
        <f>IFERROR(VLOOKUP(E15,Database!$A$2:$L$175,6,FALSE),"-")</f>
        <v>-</v>
      </c>
      <c r="H15" s="88" t="str">
        <f>IFERROR(VLOOKUP(E15,Database!$A$2:$L$175,9,FALSE),"-")</f>
        <v>-</v>
      </c>
      <c r="I15" s="109"/>
      <c r="J15" s="91" t="str">
        <f>IF(AND(D15="Y",booking!H15&lt;&gt;booking!I15,booking!I15&gt;0),booking!I15,"-")</f>
        <v>-</v>
      </c>
      <c r="K15" s="74" t="str">
        <f>IFERROR(VLOOKUP(J15,Database!$A$2:$L$175,8,FALSE),"-")</f>
        <v>-</v>
      </c>
      <c r="L15" s="74" t="str">
        <f>IFERROR(VLOOKUP(J15,Database!$A$2:$L$175,6,FALSE),"-")</f>
        <v>-</v>
      </c>
      <c r="M15" s="88" t="str">
        <f>IFERROR(VLOOKUP(J15,Database!$A$2:$L$175,9,FALSE),"-")</f>
        <v>-</v>
      </c>
      <c r="N15" s="91" t="str">
        <f>IF(AND(D15="Y",booking!L15&lt;&gt;booking!M15,booking!M15&gt;0),booking!M15,"-")</f>
        <v>-</v>
      </c>
      <c r="O15" s="74" t="str">
        <f>IFERROR(VLOOKUP(N15,Database!$A$2:$L$175,8,FALSE),"-")</f>
        <v>-</v>
      </c>
      <c r="P15" s="74" t="str">
        <f>IFERROR(VLOOKUP(N15,Database!$A$2:$L$175,6,FALSE),"-")</f>
        <v>-</v>
      </c>
      <c r="Q15" s="78" t="str">
        <f>IFERROR(VLOOKUP(N15,Database!$A$2:$L$175,9,FALSE),"-")</f>
        <v>-</v>
      </c>
      <c r="R15" s="92" t="str">
        <f>IF(AND(D15="Y",booking!P15&lt;&gt;booking!Q15,booking!Q15&gt;0),booking!Q15,"-")</f>
        <v>-</v>
      </c>
      <c r="S15" s="74" t="str">
        <f>IFERROR(VLOOKUP(R15,Database!$A$2:$L$175,8,FALSE),"-")</f>
        <v>-</v>
      </c>
      <c r="T15" s="74" t="str">
        <f>IFERROR(VLOOKUP(R15,Database!$A$2:$L$175,6,FALSE),"-")</f>
        <v>-</v>
      </c>
      <c r="U15" s="78" t="str">
        <f>IFERROR(VLOOKUP(R15,Database!$A$2:$L$175,9,FALSE),"-")</f>
        <v>-</v>
      </c>
      <c r="V15" s="91">
        <f>IF(AND(D15="Y",booking!T15&lt;&gt;booking!U15,booking!U15&gt;0),booking!U15,"-")</f>
        <v>20</v>
      </c>
      <c r="W15" s="75">
        <f>IFERROR(VLOOKUP(V15,Database!$A$2:$L$175,8,FALSE),"-")</f>
        <v>0</v>
      </c>
      <c r="X15" s="75" t="str">
        <f>IFERROR(VLOOKUP(V15,Database!$A$2:$L$175,6,FALSE),"-")</f>
        <v>DK</v>
      </c>
      <c r="Y15" s="77">
        <f>IFERROR(VLOOKUP(V15,Database!$A$2:$L$175,9,FALSE),"-")</f>
        <v>0</v>
      </c>
    </row>
    <row r="16" spans="1:26" ht="15" customHeight="1" thickBot="1" x14ac:dyDescent="0.4">
      <c r="A16" s="83" t="str">
        <f>rengøring!A16</f>
        <v>mandag</v>
      </c>
      <c r="B16" s="81">
        <f>rengøring!B16</f>
        <v>45789</v>
      </c>
      <c r="C16" s="10"/>
      <c r="D16" s="84" t="str">
        <f>IF(booking!AD16&gt;0,"Y","-")</f>
        <v>Y</v>
      </c>
      <c r="E16" s="90" t="str">
        <f>IF(AND(D16="Y",booking!D16&lt;&gt;booking!E16,booking!E16&gt;0),booking!E16,"-")</f>
        <v>-</v>
      </c>
      <c r="F16" s="74" t="str">
        <f>IFERROR(VLOOKUP(E16,Database!$A$2:$L$175,8,FALSE),"-")</f>
        <v>-</v>
      </c>
      <c r="G16" s="74" t="str">
        <f>IFERROR(VLOOKUP(E16,Database!$A$2:$L$175,6,FALSE),"-")</f>
        <v>-</v>
      </c>
      <c r="H16" s="88" t="str">
        <f>IFERROR(VLOOKUP(E16,Database!$A$2:$L$175,9,FALSE),"-")</f>
        <v>-</v>
      </c>
      <c r="I16" s="109"/>
      <c r="J16" s="91" t="str">
        <f>IF(AND(D16="Y",booking!H16&lt;&gt;booking!I16,booking!I16&gt;0),booking!I16,"-")</f>
        <v>-</v>
      </c>
      <c r="K16" s="74" t="str">
        <f>IFERROR(VLOOKUP(J16,Database!$A$2:$L$175,8,FALSE),"-")</f>
        <v>-</v>
      </c>
      <c r="L16" s="74" t="str">
        <f>IFERROR(VLOOKUP(J16,Database!$A$2:$L$175,6,FALSE),"-")</f>
        <v>-</v>
      </c>
      <c r="M16" s="88" t="str">
        <f>IFERROR(VLOOKUP(J16,Database!$A$2:$L$175,9,FALSE),"-")</f>
        <v>-</v>
      </c>
      <c r="N16" s="91">
        <f>IF(AND(D16="Y",booking!L16&lt;&gt;booking!M16,booking!M16&gt;0),booking!M16,"-")</f>
        <v>82</v>
      </c>
      <c r="O16" s="74" t="str">
        <f>IFERROR(VLOOKUP(N16,Database!$A$2:$L$175,8,FALSE),"-")</f>
        <v>1430-1530</v>
      </c>
      <c r="P16" s="74" t="str">
        <f>IFERROR(VLOOKUP(N16,Database!$A$2:$L$175,6,FALSE),"-")</f>
        <v>DK</v>
      </c>
      <c r="Q16" s="78" t="str">
        <f>IFERROR(VLOOKUP(N16,Database!$A$2:$L$175,9,FALSE),"-")</f>
        <v>DB</v>
      </c>
      <c r="R16" s="92" t="str">
        <f>IF(AND(D16="Y",booking!P16&lt;&gt;booking!Q16,booking!Q16&gt;0),booking!Q16,"-")</f>
        <v>-</v>
      </c>
      <c r="S16" s="74" t="str">
        <f>IFERROR(VLOOKUP(R16,Database!$A$2:$L$175,8,FALSE),"-")</f>
        <v>-</v>
      </c>
      <c r="T16" s="74" t="str">
        <f>IFERROR(VLOOKUP(R16,Database!$A$2:$L$175,6,FALSE),"-")</f>
        <v>-</v>
      </c>
      <c r="U16" s="78" t="str">
        <f>IFERROR(VLOOKUP(R16,Database!$A$2:$L$175,9,FALSE),"-")</f>
        <v>-</v>
      </c>
      <c r="V16" s="91" t="str">
        <f>IF(AND(D16="Y",booking!T16&lt;&gt;booking!U16,booking!U16&gt;0),booking!U16,"-")</f>
        <v>-</v>
      </c>
      <c r="W16" s="75" t="str">
        <f>IFERROR(VLOOKUP(V16,Database!$A$2:$L$175,8,FALSE),"-")</f>
        <v>-</v>
      </c>
      <c r="X16" s="75" t="str">
        <f>IFERROR(VLOOKUP(V16,Database!$A$2:$L$175,6,FALSE),"-")</f>
        <v>-</v>
      </c>
      <c r="Y16" s="77" t="str">
        <f>IFERROR(VLOOKUP(V16,Database!$A$2:$L$175,9,FALSE),"-")</f>
        <v>-</v>
      </c>
    </row>
    <row r="17" spans="1:25" ht="15" customHeight="1" thickBot="1" x14ac:dyDescent="0.4">
      <c r="A17" s="83" t="str">
        <f>rengøring!A17</f>
        <v>tirsdag</v>
      </c>
      <c r="B17" s="81">
        <f>rengøring!B17</f>
        <v>45790</v>
      </c>
      <c r="C17" s="10"/>
      <c r="D17" s="84" t="str">
        <f>IF(booking!AD17&gt;0,"Y","-")</f>
        <v>-</v>
      </c>
      <c r="E17" s="90" t="str">
        <f>IF(AND(D17="Y",booking!D17&lt;&gt;booking!E17,booking!E17&gt;0),booking!E17,"-")</f>
        <v>-</v>
      </c>
      <c r="F17" s="74" t="str">
        <f>IFERROR(VLOOKUP(E17,Database!$A$2:$L$175,8,FALSE),"-")</f>
        <v>-</v>
      </c>
      <c r="G17" s="74" t="str">
        <f>IFERROR(VLOOKUP(E17,Database!$A$2:$L$175,6,FALSE),"-")</f>
        <v>-</v>
      </c>
      <c r="H17" s="88" t="str">
        <f>IFERROR(VLOOKUP(E17,Database!$A$2:$L$175,9,FALSE),"-")</f>
        <v>-</v>
      </c>
      <c r="I17" s="109"/>
      <c r="J17" s="91" t="str">
        <f>IF(AND(D17="Y",booking!H17&lt;&gt;booking!I17,booking!I17&gt;0),booking!I17,"-")</f>
        <v>-</v>
      </c>
      <c r="K17" s="74" t="str">
        <f>IFERROR(VLOOKUP(J17,Database!$A$2:$L$175,8,FALSE),"-")</f>
        <v>-</v>
      </c>
      <c r="L17" s="74" t="str">
        <f>IFERROR(VLOOKUP(J17,Database!$A$2:$L$175,6,FALSE),"-")</f>
        <v>-</v>
      </c>
      <c r="M17" s="88" t="str">
        <f>IFERROR(VLOOKUP(J17,Database!$A$2:$L$175,9,FALSE),"-")</f>
        <v>-</v>
      </c>
      <c r="N17" s="91" t="str">
        <f>IF(AND(D17="Y",booking!L17&lt;&gt;booking!M17,booking!M17&gt;0),booking!M17,"-")</f>
        <v>-</v>
      </c>
      <c r="O17" s="74" t="str">
        <f>IFERROR(VLOOKUP(N17,Database!$A$2:$L$175,8,FALSE),"-")</f>
        <v>-</v>
      </c>
      <c r="P17" s="74" t="str">
        <f>IFERROR(VLOOKUP(N17,Database!$A$2:$L$175,6,FALSE),"-")</f>
        <v>-</v>
      </c>
      <c r="Q17" s="78" t="str">
        <f>IFERROR(VLOOKUP(N17,Database!$A$2:$L$175,9,FALSE),"-")</f>
        <v>-</v>
      </c>
      <c r="R17" s="92" t="str">
        <f>IF(AND(D17="Y",booking!P17&lt;&gt;booking!Q17,booking!Q17&gt;0),booking!Q17,"-")</f>
        <v>-</v>
      </c>
      <c r="S17" s="74" t="str">
        <f>IFERROR(VLOOKUP(R17,Database!$A$2:$L$175,8,FALSE),"-")</f>
        <v>-</v>
      </c>
      <c r="T17" s="74" t="str">
        <f>IFERROR(VLOOKUP(R17,Database!$A$2:$L$175,6,FALSE),"-")</f>
        <v>-</v>
      </c>
      <c r="U17" s="78" t="str">
        <f>IFERROR(VLOOKUP(R17,Database!$A$2:$L$175,9,FALSE),"-")</f>
        <v>-</v>
      </c>
      <c r="V17" s="91" t="str">
        <f>IF(AND(D17="Y",booking!T17&lt;&gt;booking!U17,booking!U17&gt;0),booking!U17,"-")</f>
        <v>-</v>
      </c>
      <c r="W17" s="75" t="str">
        <f>IFERROR(VLOOKUP(V17,Database!$A$2:$L$175,8,FALSE),"-")</f>
        <v>-</v>
      </c>
      <c r="X17" s="75" t="str">
        <f>IFERROR(VLOOKUP(V17,Database!$A$2:$L$175,6,FALSE),"-")</f>
        <v>-</v>
      </c>
      <c r="Y17" s="77" t="str">
        <f>IFERROR(VLOOKUP(V17,Database!$A$2:$L$175,9,FALSE),"-")</f>
        <v>-</v>
      </c>
    </row>
    <row r="18" spans="1:25" ht="15" customHeight="1" thickBot="1" x14ac:dyDescent="0.4">
      <c r="A18" s="83" t="str">
        <f>rengøring!A18</f>
        <v>onsdag</v>
      </c>
      <c r="B18" s="81">
        <f>rengøring!B18</f>
        <v>45791</v>
      </c>
      <c r="C18" s="10"/>
      <c r="D18" s="84" t="str">
        <f>IF(booking!AD18&gt;0,"Y","-")</f>
        <v>Y</v>
      </c>
      <c r="E18" s="90" t="str">
        <f>IF(AND(D18="Y",booking!D18&lt;&gt;booking!E18,booking!E18&gt;0),booking!E18,"-")</f>
        <v>-</v>
      </c>
      <c r="F18" s="74" t="str">
        <f>IFERROR(VLOOKUP(E18,Database!$A$2:$L$175,8,FALSE),"-")</f>
        <v>-</v>
      </c>
      <c r="G18" s="74" t="str">
        <f>IFERROR(VLOOKUP(E18,Database!$A$2:$L$175,6,FALSE),"-")</f>
        <v>-</v>
      </c>
      <c r="H18" s="88" t="str">
        <f>IFERROR(VLOOKUP(E18,Database!$A$2:$L$175,9,FALSE),"-")</f>
        <v>-</v>
      </c>
      <c r="I18" s="109"/>
      <c r="J18" s="91">
        <f>IF(AND(D18="Y",booking!H18&lt;&gt;booking!I18,booking!I18&gt;0),booking!I18,"-")</f>
        <v>49</v>
      </c>
      <c r="K18" s="74">
        <f>IFERROR(VLOOKUP(J18,Database!$A$2:$L$175,8,FALSE),"-")</f>
        <v>0</v>
      </c>
      <c r="L18" s="74" t="str">
        <f>IFERROR(VLOOKUP(J18,Database!$A$2:$L$175,6,FALSE),"-")</f>
        <v>DK</v>
      </c>
      <c r="M18" s="88" t="str">
        <f>IFERROR(VLOOKUP(J18,Database!$A$2:$L$175,9,FALSE),"-")</f>
        <v>sing</v>
      </c>
      <c r="N18" s="91" t="str">
        <f>IF(AND(D18="Y",booking!L18&lt;&gt;booking!M18,booking!M18&gt;0),booking!M18,"-")</f>
        <v>-</v>
      </c>
      <c r="O18" s="74" t="str">
        <f>IFERROR(VLOOKUP(N18,Database!$A$2:$L$175,8,FALSE),"-")</f>
        <v>-</v>
      </c>
      <c r="P18" s="74" t="str">
        <f>IFERROR(VLOOKUP(N18,Database!$A$2:$L$175,6,FALSE),"-")</f>
        <v>-</v>
      </c>
      <c r="Q18" s="78" t="str">
        <f>IFERROR(VLOOKUP(N18,Database!$A$2:$L$175,9,FALSE),"-")</f>
        <v>-</v>
      </c>
      <c r="R18" s="92">
        <f>IF(AND(D18="Y",booking!P18&lt;&gt;booking!Q18,booking!Q18&gt;0),booking!Q18,"-")</f>
        <v>12</v>
      </c>
      <c r="S18" s="74">
        <f>IFERROR(VLOOKUP(R18,Database!$A$2:$L$175,8,FALSE),"-")</f>
        <v>0</v>
      </c>
      <c r="T18" s="74" t="str">
        <f>IFERROR(VLOOKUP(R18,Database!$A$2:$L$175,6,FALSE),"-")</f>
        <v>DK</v>
      </c>
      <c r="U18" s="78" t="str">
        <f>IFERROR(VLOOKUP(R18,Database!$A$2:$L$175,9,FALSE),"-")</f>
        <v>DB</v>
      </c>
      <c r="V18" s="91" t="str">
        <f>IF(AND(D18="Y",booking!T18&lt;&gt;booking!U18,booking!U18&gt;0),booking!U18,"-")</f>
        <v>-</v>
      </c>
      <c r="W18" s="75" t="str">
        <f>IFERROR(VLOOKUP(V18,Database!$A$2:$L$175,8,FALSE),"-")</f>
        <v>-</v>
      </c>
      <c r="X18" s="75" t="str">
        <f>IFERROR(VLOOKUP(V18,Database!$A$2:$L$175,6,FALSE),"-")</f>
        <v>-</v>
      </c>
      <c r="Y18" s="77" t="str">
        <f>IFERROR(VLOOKUP(V18,Database!$A$2:$L$175,9,FALSE),"-")</f>
        <v>-</v>
      </c>
    </row>
    <row r="19" spans="1:25" ht="15" customHeight="1" thickBot="1" x14ac:dyDescent="0.4">
      <c r="A19" s="83" t="str">
        <f>rengøring!A19</f>
        <v>torsdag</v>
      </c>
      <c r="B19" s="81">
        <f>rengøring!B19</f>
        <v>45792</v>
      </c>
      <c r="C19" s="10"/>
      <c r="D19" s="84" t="str">
        <f>IF(booking!AD19&gt;0,"Y","-")</f>
        <v>Y</v>
      </c>
      <c r="E19" s="90" t="str">
        <f>IF(AND(D19="Y",booking!D19&lt;&gt;booking!E19,booking!E19&gt;0),booking!E19,"-")</f>
        <v>-</v>
      </c>
      <c r="F19" s="74" t="str">
        <f>IFERROR(VLOOKUP(E19,Database!$A$2:$L$175,8,FALSE),"-")</f>
        <v>-</v>
      </c>
      <c r="G19" s="74" t="str">
        <f>IFERROR(VLOOKUP(E19,Database!$A$2:$L$175,6,FALSE),"-")</f>
        <v>-</v>
      </c>
      <c r="H19" s="88" t="str">
        <f>IFERROR(VLOOKUP(E19,Database!$A$2:$L$175,9,FALSE),"-")</f>
        <v>-</v>
      </c>
      <c r="I19" s="109"/>
      <c r="J19" s="91" t="str">
        <f>IF(AND(D19="Y",booking!H19&lt;&gt;booking!I19,booking!I19&gt;0),booking!I19,"-")</f>
        <v>-</v>
      </c>
      <c r="K19" s="74" t="str">
        <f>IFERROR(VLOOKUP(J19,Database!$A$2:$L$175,8,FALSE),"-")</f>
        <v>-</v>
      </c>
      <c r="L19" s="74" t="str">
        <f>IFERROR(VLOOKUP(J19,Database!$A$2:$L$175,6,FALSE),"-")</f>
        <v>-</v>
      </c>
      <c r="M19" s="88" t="str">
        <f>IFERROR(VLOOKUP(J19,Database!$A$2:$L$175,9,FALSE),"-")</f>
        <v>-</v>
      </c>
      <c r="N19" s="91" t="str">
        <f>IF(AND(D19="Y",booking!L19&lt;&gt;booking!M19,booking!M19&gt;0),booking!M19,"-")</f>
        <v>-</v>
      </c>
      <c r="O19" s="74" t="str">
        <f>IFERROR(VLOOKUP(N19,Database!$A$2:$L$175,8,FALSE),"-")</f>
        <v>-</v>
      </c>
      <c r="P19" s="74" t="str">
        <f>IFERROR(VLOOKUP(N19,Database!$A$2:$L$175,6,FALSE),"-")</f>
        <v>-</v>
      </c>
      <c r="Q19" s="78" t="str">
        <f>IFERROR(VLOOKUP(N19,Database!$A$2:$L$175,9,FALSE),"-")</f>
        <v>-</v>
      </c>
      <c r="R19" s="92" t="str">
        <f>IF(AND(D19="Y",booking!P19&lt;&gt;booking!Q19,booking!Q19&gt;0),booking!Q19,"-")</f>
        <v>-</v>
      </c>
      <c r="S19" s="74" t="str">
        <f>IFERROR(VLOOKUP(R19,Database!$A$2:$L$175,8,FALSE),"-")</f>
        <v>-</v>
      </c>
      <c r="T19" s="74" t="str">
        <f>IFERROR(VLOOKUP(R19,Database!$A$2:$L$175,6,FALSE),"-")</f>
        <v>-</v>
      </c>
      <c r="U19" s="78" t="str">
        <f>IFERROR(VLOOKUP(R19,Database!$A$2:$L$175,9,FALSE),"-")</f>
        <v>-</v>
      </c>
      <c r="V19" s="91">
        <f>IF(AND(D19="Y",booking!T19&lt;&gt;booking!U19,booking!U19&gt;0),booking!U19,"-")</f>
        <v>5</v>
      </c>
      <c r="W19" s="75">
        <f>IFERROR(VLOOKUP(V19,Database!$A$2:$L$175,8,FALSE),"-")</f>
        <v>0</v>
      </c>
      <c r="X19" s="75" t="str">
        <f>IFERROR(VLOOKUP(V19,Database!$A$2:$L$175,6,FALSE),"-")</f>
        <v>D</v>
      </c>
      <c r="Y19" s="77" t="str">
        <f>IFERROR(VLOOKUP(V19,Database!$A$2:$L$175,9,FALSE),"-")</f>
        <v>sing</v>
      </c>
    </row>
    <row r="20" spans="1:25" ht="15" customHeight="1" thickBot="1" x14ac:dyDescent="0.4">
      <c r="A20" s="83" t="str">
        <f>rengøring!A20</f>
        <v>fredag</v>
      </c>
      <c r="B20" s="81">
        <f>rengøring!B20</f>
        <v>45793</v>
      </c>
      <c r="C20" s="10"/>
      <c r="D20" s="84" t="str">
        <f>IF(booking!AD20&gt;0,"Y","-")</f>
        <v>Y</v>
      </c>
      <c r="E20" s="90">
        <f>IF(AND(D20="Y",booking!D20&lt;&gt;booking!E20,booking!E20&gt;0),booking!E20,"-")</f>
        <v>73</v>
      </c>
      <c r="F20" s="74">
        <f>IFERROR(VLOOKUP(E20,Database!$A$2:$L$175,8,FALSE),"-")</f>
        <v>0</v>
      </c>
      <c r="G20" s="74" t="str">
        <f>IFERROR(VLOOKUP(E20,Database!$A$2:$L$175,6,FALSE),"-")</f>
        <v>DK</v>
      </c>
      <c r="H20" s="88">
        <f>IFERROR(VLOOKUP(E20,Database!$A$2:$L$175,9,FALSE),"-")</f>
        <v>0</v>
      </c>
      <c r="I20" s="109"/>
      <c r="J20" s="91" t="str">
        <f>IF(AND(D20="Y",booking!H20&lt;&gt;booking!I20,booking!I20&gt;0),booking!I20,"-")</f>
        <v>-</v>
      </c>
      <c r="K20" s="74" t="str">
        <f>IFERROR(VLOOKUP(J20,Database!$A$2:$L$175,8,FALSE),"-")</f>
        <v>-</v>
      </c>
      <c r="L20" s="74" t="str">
        <f>IFERROR(VLOOKUP(J20,Database!$A$2:$L$175,6,FALSE),"-")</f>
        <v>-</v>
      </c>
      <c r="M20" s="88" t="str">
        <f>IFERROR(VLOOKUP(J20,Database!$A$2:$L$175,9,FALSE),"-")</f>
        <v>-</v>
      </c>
      <c r="N20" s="91" t="str">
        <f>IF(AND(D20="Y",booking!L20&lt;&gt;booking!M20,booking!M20&gt;0),booking!M20,"-")</f>
        <v>-</v>
      </c>
      <c r="O20" s="74" t="str">
        <f>IFERROR(VLOOKUP(N20,Database!$A$2:$L$175,8,FALSE),"-")</f>
        <v>-</v>
      </c>
      <c r="P20" s="74" t="str">
        <f>IFERROR(VLOOKUP(N20,Database!$A$2:$L$175,6,FALSE),"-")</f>
        <v>-</v>
      </c>
      <c r="Q20" s="78" t="str">
        <f>IFERROR(VLOOKUP(N20,Database!$A$2:$L$175,9,FALSE),"-")</f>
        <v>-</v>
      </c>
      <c r="R20" s="92" t="str">
        <f>IF(AND(D20="Y",booking!P20&lt;&gt;booking!Q20,booking!Q20&gt;0),booking!Q20,"-")</f>
        <v>-</v>
      </c>
      <c r="S20" s="74" t="str">
        <f>IFERROR(VLOOKUP(R20,Database!$A$2:$L$175,8,FALSE),"-")</f>
        <v>-</v>
      </c>
      <c r="T20" s="74" t="str">
        <f>IFERROR(VLOOKUP(R20,Database!$A$2:$L$175,6,FALSE),"-")</f>
        <v>-</v>
      </c>
      <c r="U20" s="78" t="str">
        <f>IFERROR(VLOOKUP(R20,Database!$A$2:$L$175,9,FALSE),"-")</f>
        <v>-</v>
      </c>
      <c r="V20" s="91" t="str">
        <f>IF(AND(D20="Y",booking!T20&lt;&gt;booking!U20,booking!U20&gt;0),booking!U20,"-")</f>
        <v>-</v>
      </c>
      <c r="W20" s="75" t="str">
        <f>IFERROR(VLOOKUP(V20,Database!$A$2:$L$175,8,FALSE),"-")</f>
        <v>-</v>
      </c>
      <c r="X20" s="75" t="str">
        <f>IFERROR(VLOOKUP(V20,Database!$A$2:$L$175,6,FALSE),"-")</f>
        <v>-</v>
      </c>
      <c r="Y20" s="77" t="str">
        <f>IFERROR(VLOOKUP(V20,Database!$A$2:$L$175,9,FALSE),"-")</f>
        <v>-</v>
      </c>
    </row>
    <row r="21" spans="1:25" ht="15" customHeight="1" thickBot="1" x14ac:dyDescent="0.4">
      <c r="A21" s="83" t="str">
        <f>rengøring!A21</f>
        <v>lørdag</v>
      </c>
      <c r="B21" s="81">
        <f>rengøring!B21</f>
        <v>45794</v>
      </c>
      <c r="C21" s="10"/>
      <c r="D21" s="84" t="str">
        <f>IF(booking!AD21&gt;0,"Y","-")</f>
        <v>-</v>
      </c>
      <c r="E21" s="90" t="str">
        <f>IF(AND(D21="Y",booking!D21&lt;&gt;booking!E21,booking!E21&gt;0),booking!E21,"-")</f>
        <v>-</v>
      </c>
      <c r="F21" s="74" t="str">
        <f>IFERROR(VLOOKUP(E21,Database!$A$2:$L$175,8,FALSE),"-")</f>
        <v>-</v>
      </c>
      <c r="G21" s="74" t="str">
        <f>IFERROR(VLOOKUP(E21,Database!$A$2:$L$175,6,FALSE),"-")</f>
        <v>-</v>
      </c>
      <c r="H21" s="88" t="str">
        <f>IFERROR(VLOOKUP(E21,Database!$A$2:$L$175,9,FALSE),"-")</f>
        <v>-</v>
      </c>
      <c r="I21" s="109"/>
      <c r="J21" s="91" t="str">
        <f>IF(AND(D21="Y",booking!H21&lt;&gt;booking!I21,booking!I21&gt;0),booking!I21,"-")</f>
        <v>-</v>
      </c>
      <c r="K21" s="74" t="str">
        <f>IFERROR(VLOOKUP(J21,Database!$A$2:$L$175,8,FALSE),"-")</f>
        <v>-</v>
      </c>
      <c r="L21" s="74" t="str">
        <f>IFERROR(VLOOKUP(J21,Database!$A$2:$L$175,6,FALSE),"-")</f>
        <v>-</v>
      </c>
      <c r="M21" s="88" t="str">
        <f>IFERROR(VLOOKUP(J21,Database!$A$2:$L$175,9,FALSE),"-")</f>
        <v>-</v>
      </c>
      <c r="N21" s="91" t="str">
        <f>IF(AND(D21="Y",booking!L21&lt;&gt;booking!M21,booking!M21&gt;0),booking!M21,"-")</f>
        <v>-</v>
      </c>
      <c r="O21" s="74" t="str">
        <f>IFERROR(VLOOKUP(N21,Database!$A$2:$L$175,8,FALSE),"-")</f>
        <v>-</v>
      </c>
      <c r="P21" s="74" t="str">
        <f>IFERROR(VLOOKUP(N21,Database!$A$2:$L$175,6,FALSE),"-")</f>
        <v>-</v>
      </c>
      <c r="Q21" s="78" t="str">
        <f>IFERROR(VLOOKUP(N21,Database!$A$2:$L$175,9,FALSE),"-")</f>
        <v>-</v>
      </c>
      <c r="R21" s="92" t="str">
        <f>IF(AND(D21="Y",booking!P21&lt;&gt;booking!Q21,booking!Q21&gt;0),booking!Q21,"-")</f>
        <v>-</v>
      </c>
      <c r="S21" s="74" t="str">
        <f>IFERROR(VLOOKUP(R21,Database!$A$2:$L$175,8,FALSE),"-")</f>
        <v>-</v>
      </c>
      <c r="T21" s="74" t="str">
        <f>IFERROR(VLOOKUP(R21,Database!$A$2:$L$175,6,FALSE),"-")</f>
        <v>-</v>
      </c>
      <c r="U21" s="78" t="str">
        <f>IFERROR(VLOOKUP(R21,Database!$A$2:$L$175,9,FALSE),"-")</f>
        <v>-</v>
      </c>
      <c r="V21" s="91" t="str">
        <f>IF(AND(D21="Y",booking!T21&lt;&gt;booking!U21,booking!U21&gt;0),booking!U21,"-")</f>
        <v>-</v>
      </c>
      <c r="W21" s="75" t="str">
        <f>IFERROR(VLOOKUP(V21,Database!$A$2:$L$175,8,FALSE),"-")</f>
        <v>-</v>
      </c>
      <c r="X21" s="75" t="str">
        <f>IFERROR(VLOOKUP(V21,Database!$A$2:$L$175,6,FALSE),"-")</f>
        <v>-</v>
      </c>
      <c r="Y21" s="77" t="str">
        <f>IFERROR(VLOOKUP(V21,Database!$A$2:$L$175,9,FALSE),"-")</f>
        <v>-</v>
      </c>
    </row>
    <row r="22" spans="1:25" ht="15" customHeight="1" thickBot="1" x14ac:dyDescent="0.4">
      <c r="A22" s="83" t="str">
        <f>rengøring!A22</f>
        <v>søndag</v>
      </c>
      <c r="B22" s="81">
        <f>rengøring!B22</f>
        <v>45795</v>
      </c>
      <c r="C22" s="10"/>
      <c r="D22" s="84" t="str">
        <f>IF(booking!AD22&gt;0,"Y","-")</f>
        <v>-</v>
      </c>
      <c r="E22" s="90" t="str">
        <f>IF(AND(D22="Y",booking!D22&lt;&gt;booking!E22,booking!E22&gt;0),booking!E22,"-")</f>
        <v>-</v>
      </c>
      <c r="F22" s="74" t="str">
        <f>IFERROR(VLOOKUP(E22,Database!$A$2:$L$175,8,FALSE),"-")</f>
        <v>-</v>
      </c>
      <c r="G22" s="74" t="str">
        <f>IFERROR(VLOOKUP(E22,Database!$A$2:$L$175,6,FALSE),"-")</f>
        <v>-</v>
      </c>
      <c r="H22" s="88" t="str">
        <f>IFERROR(VLOOKUP(E22,Database!$A$2:$L$175,9,FALSE),"-")</f>
        <v>-</v>
      </c>
      <c r="I22" s="109"/>
      <c r="J22" s="91" t="str">
        <f>IF(AND(D22="Y",booking!H22&lt;&gt;booking!I22,booking!I22&gt;0),booking!I22,"-")</f>
        <v>-</v>
      </c>
      <c r="K22" s="74" t="str">
        <f>IFERROR(VLOOKUP(J22,Database!$A$2:$L$175,8,FALSE),"-")</f>
        <v>-</v>
      </c>
      <c r="L22" s="74" t="str">
        <f>IFERROR(VLOOKUP(J22,Database!$A$2:$L$175,6,FALSE),"-")</f>
        <v>-</v>
      </c>
      <c r="M22" s="88" t="str">
        <f>IFERROR(VLOOKUP(J22,Database!$A$2:$L$175,9,FALSE),"-")</f>
        <v>-</v>
      </c>
      <c r="N22" s="91" t="str">
        <f>IF(AND(D22="Y",booking!L22&lt;&gt;booking!M22,booking!M22&gt;0),booking!M22,"-")</f>
        <v>-</v>
      </c>
      <c r="O22" s="74" t="str">
        <f>IFERROR(VLOOKUP(N22,Database!$A$2:$L$175,8,FALSE),"-")</f>
        <v>-</v>
      </c>
      <c r="P22" s="74" t="str">
        <f>IFERROR(VLOOKUP(N22,Database!$A$2:$L$175,6,FALSE),"-")</f>
        <v>-</v>
      </c>
      <c r="Q22" s="78" t="str">
        <f>IFERROR(VLOOKUP(N22,Database!$A$2:$L$175,9,FALSE),"-")</f>
        <v>-</v>
      </c>
      <c r="R22" s="92" t="str">
        <f>IF(AND(D22="Y",booking!P22&lt;&gt;booking!Q22,booking!Q22&gt;0),booking!Q22,"-")</f>
        <v>-</v>
      </c>
      <c r="S22" s="74" t="str">
        <f>IFERROR(VLOOKUP(R22,Database!$A$2:$L$175,8,FALSE),"-")</f>
        <v>-</v>
      </c>
      <c r="T22" s="74" t="str">
        <f>IFERROR(VLOOKUP(R22,Database!$A$2:$L$175,6,FALSE),"-")</f>
        <v>-</v>
      </c>
      <c r="U22" s="78" t="str">
        <f>IFERROR(VLOOKUP(R22,Database!$A$2:$L$175,9,FALSE),"-")</f>
        <v>-</v>
      </c>
      <c r="V22" s="91" t="str">
        <f>IF(AND(D22="Y",booking!T22&lt;&gt;booking!U22,booking!U22&gt;0),booking!U22,"-")</f>
        <v>-</v>
      </c>
      <c r="W22" s="75" t="str">
        <f>IFERROR(VLOOKUP(V22,Database!$A$2:$L$175,8,FALSE),"-")</f>
        <v>-</v>
      </c>
      <c r="X22" s="75" t="str">
        <f>IFERROR(VLOOKUP(V22,Database!$A$2:$L$175,6,FALSE),"-")</f>
        <v>-</v>
      </c>
      <c r="Y22" s="77" t="str">
        <f>IFERROR(VLOOKUP(V22,Database!$A$2:$L$175,9,FALSE),"-")</f>
        <v>-</v>
      </c>
    </row>
    <row r="23" spans="1:25" ht="15" customHeight="1" thickBot="1" x14ac:dyDescent="0.4">
      <c r="A23" s="83" t="str">
        <f>rengøring!A23</f>
        <v>mandag</v>
      </c>
      <c r="B23" s="81">
        <f>rengøring!B23</f>
        <v>45796</v>
      </c>
      <c r="C23" s="10"/>
      <c r="D23" s="84" t="str">
        <f>IF(booking!AD23&gt;0,"Y","-")</f>
        <v>Y</v>
      </c>
      <c r="E23" s="90">
        <f>IF(AND(D23="Y",booking!D23&lt;&gt;booking!E23,booking!E23&gt;0),booking!E23,"-")</f>
        <v>99</v>
      </c>
      <c r="F23" s="74" t="str">
        <f>IFERROR(VLOOKUP(E23,Database!$A$2:$L$175,8,FALSE),"-")</f>
        <v>1430</v>
      </c>
      <c r="G23" s="74" t="str">
        <f>IFERROR(VLOOKUP(E23,Database!$A$2:$L$175,6,FALSE),"-")</f>
        <v>DK</v>
      </c>
      <c r="H23" s="88" t="str">
        <f>IFERROR(VLOOKUP(E23,Database!$A$2:$L$175,9,FALSE),"-")</f>
        <v>DB</v>
      </c>
      <c r="I23" s="109"/>
      <c r="J23" s="91" t="str">
        <f>IF(AND(D23="Y",booking!H23&lt;&gt;booking!I23,booking!I23&gt;0),booking!I23,"-")</f>
        <v>-</v>
      </c>
      <c r="K23" s="74" t="str">
        <f>IFERROR(VLOOKUP(J23,Database!$A$2:$L$175,8,FALSE),"-")</f>
        <v>-</v>
      </c>
      <c r="L23" s="74" t="str">
        <f>IFERROR(VLOOKUP(J23,Database!$A$2:$L$175,6,FALSE),"-")</f>
        <v>-</v>
      </c>
      <c r="M23" s="88" t="str">
        <f>IFERROR(VLOOKUP(J23,Database!$A$2:$L$175,9,FALSE),"-")</f>
        <v>-</v>
      </c>
      <c r="N23" s="91">
        <f>IF(AND(D23="Y",booking!L23&lt;&gt;booking!M23,booking!M23&gt;0),booking!M23,"-")</f>
        <v>75</v>
      </c>
      <c r="O23" s="74" t="str">
        <f>IFERROR(VLOOKUP(N23,Database!$A$2:$L$175,8,FALSE),"-")</f>
        <v>1430-1500</v>
      </c>
      <c r="P23" s="74" t="str">
        <f>IFERROR(VLOOKUP(N23,Database!$A$2:$L$175,6,FALSE),"-")</f>
        <v>DK</v>
      </c>
      <c r="Q23" s="78" t="str">
        <f>IFERROR(VLOOKUP(N23,Database!$A$2:$L$175,9,FALSE),"-")</f>
        <v>DB</v>
      </c>
      <c r="R23" s="92">
        <f>IF(AND(D23="Y",booking!P23&lt;&gt;booking!Q23,booking!Q23&gt;0),booking!Q23,"-")</f>
        <v>46</v>
      </c>
      <c r="S23" s="74">
        <f>IFERROR(VLOOKUP(R23,Database!$A$2:$L$175,8,FALSE),"-")</f>
        <v>0</v>
      </c>
      <c r="T23" s="74" t="str">
        <f>IFERROR(VLOOKUP(R23,Database!$A$2:$L$175,6,FALSE),"-")</f>
        <v>DK</v>
      </c>
      <c r="U23" s="78" t="str">
        <f>IFERROR(VLOOKUP(R23,Database!$A$2:$L$175,9,FALSE),"-")</f>
        <v>DB</v>
      </c>
      <c r="V23" s="91" t="str">
        <f>IF(AND(D23="Y",booking!T23&lt;&gt;booking!U23,booking!U23&gt;0),booking!U23,"-")</f>
        <v>-</v>
      </c>
      <c r="W23" s="75" t="str">
        <f>IFERROR(VLOOKUP(V23,Database!$A$2:$L$175,8,FALSE),"-")</f>
        <v>-</v>
      </c>
      <c r="X23" s="75" t="str">
        <f>IFERROR(VLOOKUP(V23,Database!$A$2:$L$175,6,FALSE),"-")</f>
        <v>-</v>
      </c>
      <c r="Y23" s="77" t="str">
        <f>IFERROR(VLOOKUP(V23,Database!$A$2:$L$175,9,FALSE),"-")</f>
        <v>-</v>
      </c>
    </row>
    <row r="24" spans="1:25" ht="15" customHeight="1" thickBot="1" x14ac:dyDescent="0.4">
      <c r="A24" s="83" t="str">
        <f>rengøring!A24</f>
        <v>tirsdag</v>
      </c>
      <c r="B24" s="81">
        <f>rengøring!B24</f>
        <v>45797</v>
      </c>
      <c r="C24" s="10"/>
      <c r="D24" s="84" t="str">
        <f>IF(booking!AD24&gt;0,"Y","-")</f>
        <v>-</v>
      </c>
      <c r="E24" s="90" t="str">
        <f>IF(AND(D24="Y",booking!D24&lt;&gt;booking!E24,booking!E24&gt;0),booking!E24,"-")</f>
        <v>-</v>
      </c>
      <c r="F24" s="74" t="str">
        <f>IFERROR(VLOOKUP(E24,Database!$A$2:$L$175,8,FALSE),"-")</f>
        <v>-</v>
      </c>
      <c r="G24" s="74" t="str">
        <f>IFERROR(VLOOKUP(E24,Database!$A$2:$L$175,6,FALSE),"-")</f>
        <v>-</v>
      </c>
      <c r="H24" s="88" t="str">
        <f>IFERROR(VLOOKUP(E24,Database!$A$2:$L$175,9,FALSE),"-")</f>
        <v>-</v>
      </c>
      <c r="I24" s="109"/>
      <c r="J24" s="91" t="str">
        <f>IF(AND(D24="Y",booking!H24&lt;&gt;booking!I24,booking!I24&gt;0),booking!I24,"-")</f>
        <v>-</v>
      </c>
      <c r="K24" s="74" t="str">
        <f>IFERROR(VLOOKUP(J24,Database!$A$2:$L$175,8,FALSE),"-")</f>
        <v>-</v>
      </c>
      <c r="L24" s="74" t="str">
        <f>IFERROR(VLOOKUP(J24,Database!$A$2:$L$175,6,FALSE),"-")</f>
        <v>-</v>
      </c>
      <c r="M24" s="88" t="str">
        <f>IFERROR(VLOOKUP(J24,Database!$A$2:$L$175,9,FALSE),"-")</f>
        <v>-</v>
      </c>
      <c r="N24" s="91" t="str">
        <f>IF(AND(D24="Y",booking!L24&lt;&gt;booking!M24,booking!M24&gt;0),booking!M24,"-")</f>
        <v>-</v>
      </c>
      <c r="O24" s="74" t="str">
        <f>IFERROR(VLOOKUP(N24,Database!$A$2:$L$175,8,FALSE),"-")</f>
        <v>-</v>
      </c>
      <c r="P24" s="74" t="str">
        <f>IFERROR(VLOOKUP(N24,Database!$A$2:$L$175,6,FALSE),"-")</f>
        <v>-</v>
      </c>
      <c r="Q24" s="78" t="str">
        <f>IFERROR(VLOOKUP(N24,Database!$A$2:$L$175,9,FALSE),"-")</f>
        <v>-</v>
      </c>
      <c r="R24" s="92" t="str">
        <f>IF(AND(D24="Y",booking!P24&lt;&gt;booking!Q24,booking!Q24&gt;0),booking!Q24,"-")</f>
        <v>-</v>
      </c>
      <c r="S24" s="74" t="str">
        <f>IFERROR(VLOOKUP(R24,Database!$A$2:$L$175,8,FALSE),"-")</f>
        <v>-</v>
      </c>
      <c r="T24" s="74" t="str">
        <f>IFERROR(VLOOKUP(R24,Database!$A$2:$L$175,6,FALSE),"-")</f>
        <v>-</v>
      </c>
      <c r="U24" s="78" t="str">
        <f>IFERROR(VLOOKUP(R24,Database!$A$2:$L$175,9,FALSE),"-")</f>
        <v>-</v>
      </c>
      <c r="V24" s="91" t="str">
        <f>IF(AND(D24="Y",booking!T24&lt;&gt;booking!U24,booking!U24&gt;0),booking!U24,"-")</f>
        <v>-</v>
      </c>
      <c r="W24" s="75" t="str">
        <f>IFERROR(VLOOKUP(V24,Database!$A$2:$L$175,8,FALSE),"-")</f>
        <v>-</v>
      </c>
      <c r="X24" s="75" t="str">
        <f>IFERROR(VLOOKUP(V24,Database!$A$2:$L$175,6,FALSE),"-")</f>
        <v>-</v>
      </c>
      <c r="Y24" s="77" t="str">
        <f>IFERROR(VLOOKUP(V24,Database!$A$2:$L$175,9,FALSE),"-")</f>
        <v>-</v>
      </c>
    </row>
    <row r="25" spans="1:25" ht="15" customHeight="1" thickBot="1" x14ac:dyDescent="0.4">
      <c r="A25" s="83" t="str">
        <f>rengøring!A25</f>
        <v>onsdag</v>
      </c>
      <c r="B25" s="81">
        <f>rengøring!B25</f>
        <v>45798</v>
      </c>
      <c r="C25" s="10"/>
      <c r="D25" s="84" t="str">
        <f>IF(booking!AD25&gt;0,"Y","-")</f>
        <v>-</v>
      </c>
      <c r="E25" s="90" t="str">
        <f>IF(AND(D25="Y",booking!D25&lt;&gt;booking!E25,booking!E25&gt;0),booking!E25,"-")</f>
        <v>-</v>
      </c>
      <c r="F25" s="74" t="str">
        <f>IFERROR(VLOOKUP(E25,Database!$A$2:$L$175,8,FALSE),"-")</f>
        <v>-</v>
      </c>
      <c r="G25" s="74" t="str">
        <f>IFERROR(VLOOKUP(E25,Database!$A$2:$L$175,6,FALSE),"-")</f>
        <v>-</v>
      </c>
      <c r="H25" s="88" t="str">
        <f>IFERROR(VLOOKUP(E25,Database!$A$2:$L$175,9,FALSE),"-")</f>
        <v>-</v>
      </c>
      <c r="I25" s="109"/>
      <c r="J25" s="91" t="str">
        <f>IF(AND(D25="Y",booking!H25&lt;&gt;booking!I25,booking!I25&gt;0),booking!I25,"-")</f>
        <v>-</v>
      </c>
      <c r="K25" s="74" t="str">
        <f>IFERROR(VLOOKUP(J25,Database!$A$2:$L$175,8,FALSE),"-")</f>
        <v>-</v>
      </c>
      <c r="L25" s="74" t="str">
        <f>IFERROR(VLOOKUP(J25,Database!$A$2:$L$175,6,FALSE),"-")</f>
        <v>-</v>
      </c>
      <c r="M25" s="88" t="str">
        <f>IFERROR(VLOOKUP(J25,Database!$A$2:$L$175,9,FALSE),"-")</f>
        <v>-</v>
      </c>
      <c r="N25" s="91" t="str">
        <f>IF(AND(D25="Y",booking!L25&lt;&gt;booking!M25,booking!M25&gt;0),booking!M25,"-")</f>
        <v>-</v>
      </c>
      <c r="O25" s="74" t="str">
        <f>IFERROR(VLOOKUP(N25,Database!$A$2:$L$175,8,FALSE),"-")</f>
        <v>-</v>
      </c>
      <c r="P25" s="74" t="str">
        <f>IFERROR(VLOOKUP(N25,Database!$A$2:$L$175,6,FALSE),"-")</f>
        <v>-</v>
      </c>
      <c r="Q25" s="78" t="str">
        <f>IFERROR(VLOOKUP(N25,Database!$A$2:$L$175,9,FALSE),"-")</f>
        <v>-</v>
      </c>
      <c r="R25" s="92" t="str">
        <f>IF(AND(D25="Y",booking!P25&lt;&gt;booking!Q25,booking!Q25&gt;0),booking!Q25,"-")</f>
        <v>-</v>
      </c>
      <c r="S25" s="74" t="str">
        <f>IFERROR(VLOOKUP(R25,Database!$A$2:$L$175,8,FALSE),"-")</f>
        <v>-</v>
      </c>
      <c r="T25" s="74" t="str">
        <f>IFERROR(VLOOKUP(R25,Database!$A$2:$L$175,6,FALSE),"-")</f>
        <v>-</v>
      </c>
      <c r="U25" s="78" t="str">
        <f>IFERROR(VLOOKUP(R25,Database!$A$2:$L$175,9,FALSE),"-")</f>
        <v>-</v>
      </c>
      <c r="V25" s="91" t="str">
        <f>IF(AND(D25="Y",booking!T25&lt;&gt;booking!U25,booking!U25&gt;0),booking!U25,"-")</f>
        <v>-</v>
      </c>
      <c r="W25" s="75" t="str">
        <f>IFERROR(VLOOKUP(V25,Database!$A$2:$L$175,8,FALSE),"-")</f>
        <v>-</v>
      </c>
      <c r="X25" s="75" t="str">
        <f>IFERROR(VLOOKUP(V25,Database!$A$2:$L$175,6,FALSE),"-")</f>
        <v>-</v>
      </c>
      <c r="Y25" s="77" t="str">
        <f>IFERROR(VLOOKUP(V25,Database!$A$2:$L$175,9,FALSE),"-")</f>
        <v>-</v>
      </c>
    </row>
    <row r="26" spans="1:25" ht="15" customHeight="1" thickBot="1" x14ac:dyDescent="0.4">
      <c r="A26" s="83" t="str">
        <f>rengøring!A26</f>
        <v>torsdag</v>
      </c>
      <c r="B26" s="81">
        <f>rengøring!B26</f>
        <v>45799</v>
      </c>
      <c r="C26" s="10"/>
      <c r="D26" s="84" t="str">
        <f>IF(booking!AD26&gt;0,"Y","-")</f>
        <v>-</v>
      </c>
      <c r="E26" s="90" t="str">
        <f>IF(AND(D26="Y",booking!D26&lt;&gt;booking!E26,booking!E26&gt;0),booking!E26,"-")</f>
        <v>-</v>
      </c>
      <c r="F26" s="74" t="str">
        <f>IFERROR(VLOOKUP(E26,Database!$A$2:$L$175,8,FALSE),"-")</f>
        <v>-</v>
      </c>
      <c r="G26" s="74" t="str">
        <f>IFERROR(VLOOKUP(E26,Database!$A$2:$L$175,6,FALSE),"-")</f>
        <v>-</v>
      </c>
      <c r="H26" s="88" t="str">
        <f>IFERROR(VLOOKUP(E26,Database!$A$2:$L$175,9,FALSE),"-")</f>
        <v>-</v>
      </c>
      <c r="I26" s="109"/>
      <c r="J26" s="91" t="str">
        <f>IF(AND(D26="Y",booking!H26&lt;&gt;booking!I26,booking!I26&gt;0),booking!I26,"-")</f>
        <v>-</v>
      </c>
      <c r="K26" s="74" t="str">
        <f>IFERROR(VLOOKUP(J26,Database!$A$2:$L$175,8,FALSE),"-")</f>
        <v>-</v>
      </c>
      <c r="L26" s="74" t="str">
        <f>IFERROR(VLOOKUP(J26,Database!$A$2:$L$175,6,FALSE),"-")</f>
        <v>-</v>
      </c>
      <c r="M26" s="88" t="str">
        <f>IFERROR(VLOOKUP(J26,Database!$A$2:$L$175,9,FALSE),"-")</f>
        <v>-</v>
      </c>
      <c r="N26" s="91" t="str">
        <f>IF(AND(D26="Y",booking!L26&lt;&gt;booking!M26,booking!M26&gt;0),booking!M26,"-")</f>
        <v>-</v>
      </c>
      <c r="O26" s="74" t="str">
        <f>IFERROR(VLOOKUP(N26,Database!$A$2:$L$175,8,FALSE),"-")</f>
        <v>-</v>
      </c>
      <c r="P26" s="74" t="str">
        <f>IFERROR(VLOOKUP(N26,Database!$A$2:$L$175,6,FALSE),"-")</f>
        <v>-</v>
      </c>
      <c r="Q26" s="78" t="str">
        <f>IFERROR(VLOOKUP(N26,Database!$A$2:$L$175,9,FALSE),"-")</f>
        <v>-</v>
      </c>
      <c r="R26" s="92" t="str">
        <f>IF(AND(D26="Y",booking!P26&lt;&gt;booking!Q26,booking!Q26&gt;0),booking!Q26,"-")</f>
        <v>-</v>
      </c>
      <c r="S26" s="74" t="str">
        <f>IFERROR(VLOOKUP(R26,Database!$A$2:$L$175,8,FALSE),"-")</f>
        <v>-</v>
      </c>
      <c r="T26" s="74" t="str">
        <f>IFERROR(VLOOKUP(R26,Database!$A$2:$L$175,6,FALSE),"-")</f>
        <v>-</v>
      </c>
      <c r="U26" s="78" t="str">
        <f>IFERROR(VLOOKUP(R26,Database!$A$2:$L$175,9,FALSE),"-")</f>
        <v>-</v>
      </c>
      <c r="V26" s="91" t="str">
        <f>IF(AND(D26="Y",booking!T26&lt;&gt;booking!U26,booking!U26&gt;0),booking!U26,"-")</f>
        <v>-</v>
      </c>
      <c r="W26" s="75" t="str">
        <f>IFERROR(VLOOKUP(V26,Database!$A$2:$L$175,8,FALSE),"-")</f>
        <v>-</v>
      </c>
      <c r="X26" s="75" t="str">
        <f>IFERROR(VLOOKUP(V26,Database!$A$2:$L$175,6,FALSE),"-")</f>
        <v>-</v>
      </c>
      <c r="Y26" s="77" t="str">
        <f>IFERROR(VLOOKUP(V26,Database!$A$2:$L$175,9,FALSE),"-")</f>
        <v>-</v>
      </c>
    </row>
    <row r="27" spans="1:25" ht="15" customHeight="1" thickBot="1" x14ac:dyDescent="0.4">
      <c r="A27" s="83" t="str">
        <f>rengøring!A27</f>
        <v>fredag</v>
      </c>
      <c r="B27" s="81">
        <f>rengøring!B27</f>
        <v>45800</v>
      </c>
      <c r="C27" s="10"/>
      <c r="D27" s="84" t="str">
        <f>IF(booking!AD27&gt;0,"Y","-")</f>
        <v>Y</v>
      </c>
      <c r="E27" s="90" t="str">
        <f>IF(AND(D27="Y",booking!D27&lt;&gt;booking!E27,booking!E27&gt;0),booking!E27,"-")</f>
        <v>evt</v>
      </c>
      <c r="F27" s="74" t="str">
        <f>IFERROR(VLOOKUP(E27,Database!$A$2:$L$175,8,FALSE),"-")</f>
        <v>-</v>
      </c>
      <c r="G27" s="74" t="str">
        <f>IFERROR(VLOOKUP(E27,Database!$A$2:$L$175,6,FALSE),"-")</f>
        <v>-</v>
      </c>
      <c r="H27" s="88" t="str">
        <f>IFERROR(VLOOKUP(E27,Database!$A$2:$L$175,9,FALSE),"-")</f>
        <v>-</v>
      </c>
      <c r="I27" s="109"/>
      <c r="J27" s="91" t="str">
        <f>IF(AND(D27="Y",booking!H27&lt;&gt;booking!I27,booking!I27&gt;0),booking!I27,"-")</f>
        <v>-</v>
      </c>
      <c r="K27" s="74" t="str">
        <f>IFERROR(VLOOKUP(J27,Database!$A$2:$L$175,8,FALSE),"-")</f>
        <v>-</v>
      </c>
      <c r="L27" s="74" t="str">
        <f>IFERROR(VLOOKUP(J27,Database!$A$2:$L$175,6,FALSE),"-")</f>
        <v>-</v>
      </c>
      <c r="M27" s="88" t="str">
        <f>IFERROR(VLOOKUP(J27,Database!$A$2:$L$175,9,FALSE),"-")</f>
        <v>-</v>
      </c>
      <c r="N27" s="91" t="str">
        <f>IF(AND(D27="Y",booking!L27&lt;&gt;booking!M27,booking!M27&gt;0),booking!M27,"-")</f>
        <v>-</v>
      </c>
      <c r="O27" s="74" t="str">
        <f>IFERROR(VLOOKUP(N27,Database!$A$2:$L$175,8,FALSE),"-")</f>
        <v>-</v>
      </c>
      <c r="P27" s="74" t="str">
        <f>IFERROR(VLOOKUP(N27,Database!$A$2:$L$175,6,FALSE),"-")</f>
        <v>-</v>
      </c>
      <c r="Q27" s="78" t="str">
        <f>IFERROR(VLOOKUP(N27,Database!$A$2:$L$175,9,FALSE),"-")</f>
        <v>-</v>
      </c>
      <c r="R27" s="92" t="str">
        <f>IF(AND(D27="Y",booking!P27&lt;&gt;booking!Q27,booking!Q27&gt;0),booking!Q27,"-")</f>
        <v>-</v>
      </c>
      <c r="S27" s="74" t="str">
        <f>IFERROR(VLOOKUP(R27,Database!$A$2:$L$175,8,FALSE),"-")</f>
        <v>-</v>
      </c>
      <c r="T27" s="74" t="str">
        <f>IFERROR(VLOOKUP(R27,Database!$A$2:$L$175,6,FALSE),"-")</f>
        <v>-</v>
      </c>
      <c r="U27" s="78" t="str">
        <f>IFERROR(VLOOKUP(R27,Database!$A$2:$L$175,9,FALSE),"-")</f>
        <v>-</v>
      </c>
      <c r="V27" s="91" t="str">
        <f>IF(AND(D27="Y",booking!T27&lt;&gt;booking!U27,booking!U27&gt;0),booking!U27,"-")</f>
        <v>-</v>
      </c>
      <c r="W27" s="75" t="str">
        <f>IFERROR(VLOOKUP(V27,Database!$A$2:$L$175,8,FALSE),"-")</f>
        <v>-</v>
      </c>
      <c r="X27" s="75" t="str">
        <f>IFERROR(VLOOKUP(V27,Database!$A$2:$L$175,6,FALSE),"-")</f>
        <v>-</v>
      </c>
      <c r="Y27" s="77" t="str">
        <f>IFERROR(VLOOKUP(V27,Database!$A$2:$L$175,9,FALSE),"-")</f>
        <v>-</v>
      </c>
    </row>
    <row r="28" spans="1:25" ht="15" customHeight="1" thickBot="1" x14ac:dyDescent="0.4">
      <c r="A28" s="83" t="str">
        <f>rengøring!A28</f>
        <v>lørdag</v>
      </c>
      <c r="B28" s="81">
        <f>rengøring!B28</f>
        <v>45801</v>
      </c>
      <c r="C28" s="10"/>
      <c r="D28" s="84" t="str">
        <f>IF(booking!AD28&gt;0,"Y","-")</f>
        <v>-</v>
      </c>
      <c r="E28" s="90" t="str">
        <f>IF(AND(D28="Y",booking!D28&lt;&gt;booking!E28,booking!E28&gt;0),booking!E28,"-")</f>
        <v>-</v>
      </c>
      <c r="F28" s="74" t="str">
        <f>IFERROR(VLOOKUP(E28,Database!$A$2:$L$175,8,FALSE),"-")</f>
        <v>-</v>
      </c>
      <c r="G28" s="74" t="str">
        <f>IFERROR(VLOOKUP(E28,Database!$A$2:$L$175,6,FALSE),"-")</f>
        <v>-</v>
      </c>
      <c r="H28" s="88" t="str">
        <f>IFERROR(VLOOKUP(E28,Database!$A$2:$L$175,9,FALSE),"-")</f>
        <v>-</v>
      </c>
      <c r="I28" s="109"/>
      <c r="J28" s="91" t="str">
        <f>IF(AND(D28="Y",booking!H28&lt;&gt;booking!I28,booking!I28&gt;0),booking!I28,"-")</f>
        <v>-</v>
      </c>
      <c r="K28" s="74" t="str">
        <f>IFERROR(VLOOKUP(J28,Database!$A$2:$L$175,8,FALSE),"-")</f>
        <v>-</v>
      </c>
      <c r="L28" s="74" t="str">
        <f>IFERROR(VLOOKUP(J28,Database!$A$2:$L$175,6,FALSE),"-")</f>
        <v>-</v>
      </c>
      <c r="M28" s="88" t="str">
        <f>IFERROR(VLOOKUP(J28,Database!$A$2:$L$175,9,FALSE),"-")</f>
        <v>-</v>
      </c>
      <c r="N28" s="91" t="str">
        <f>IF(AND(D28="Y",booking!L28&lt;&gt;booking!M28,booking!M28&gt;0),booking!M28,"-")</f>
        <v>-</v>
      </c>
      <c r="O28" s="74" t="str">
        <f>IFERROR(VLOOKUP(N28,Database!$A$2:$L$175,8,FALSE),"-")</f>
        <v>-</v>
      </c>
      <c r="P28" s="74" t="str">
        <f>IFERROR(VLOOKUP(N28,Database!$A$2:$L$175,6,FALSE),"-")</f>
        <v>-</v>
      </c>
      <c r="Q28" s="78" t="str">
        <f>IFERROR(VLOOKUP(N28,Database!$A$2:$L$175,9,FALSE),"-")</f>
        <v>-</v>
      </c>
      <c r="R28" s="92" t="str">
        <f>IF(AND(D28="Y",booking!P28&lt;&gt;booking!Q28,booking!Q28&gt;0),booking!Q28,"-")</f>
        <v>-</v>
      </c>
      <c r="S28" s="74" t="str">
        <f>IFERROR(VLOOKUP(R28,Database!$A$2:$L$175,8,FALSE),"-")</f>
        <v>-</v>
      </c>
      <c r="T28" s="74" t="str">
        <f>IFERROR(VLOOKUP(R28,Database!$A$2:$L$175,6,FALSE),"-")</f>
        <v>-</v>
      </c>
      <c r="U28" s="78" t="str">
        <f>IFERROR(VLOOKUP(R28,Database!$A$2:$L$175,9,FALSE),"-")</f>
        <v>-</v>
      </c>
      <c r="V28" s="91" t="str">
        <f>IF(AND(D28="Y",booking!T28&lt;&gt;booking!U28,booking!U28&gt;0),booking!U28,"-")</f>
        <v>-</v>
      </c>
      <c r="W28" s="75" t="str">
        <f>IFERROR(VLOOKUP(V28,Database!$A$2:$L$175,8,FALSE),"-")</f>
        <v>-</v>
      </c>
      <c r="X28" s="75" t="str">
        <f>IFERROR(VLOOKUP(V28,Database!$A$2:$L$175,6,FALSE),"-")</f>
        <v>-</v>
      </c>
      <c r="Y28" s="77" t="str">
        <f>IFERROR(VLOOKUP(V28,Database!$A$2:$L$175,9,FALSE),"-")</f>
        <v>-</v>
      </c>
    </row>
    <row r="29" spans="1:25" ht="15" customHeight="1" thickBot="1" x14ac:dyDescent="0.4">
      <c r="A29" s="83" t="str">
        <f>rengøring!A29</f>
        <v>søndag</v>
      </c>
      <c r="B29" s="81">
        <f>rengøring!B29</f>
        <v>45802</v>
      </c>
      <c r="C29" s="10"/>
      <c r="D29" s="84" t="str">
        <f>IF(booking!AD29&gt;0,"Y","-")</f>
        <v>Y</v>
      </c>
      <c r="E29" s="90" t="str">
        <f>IF(AND(D29="Y",booking!D29&lt;&gt;booking!E29,booking!E29&gt;0),booking!E29,"-")</f>
        <v>-</v>
      </c>
      <c r="F29" s="74" t="str">
        <f>IFERROR(VLOOKUP(E29,Database!$A$2:$L$175,8,FALSE),"-")</f>
        <v>-</v>
      </c>
      <c r="G29" s="74" t="str">
        <f>IFERROR(VLOOKUP(E29,Database!$A$2:$L$175,6,FALSE),"-")</f>
        <v>-</v>
      </c>
      <c r="H29" s="88" t="str">
        <f>IFERROR(VLOOKUP(E29,Database!$A$2:$L$175,9,FALSE),"-")</f>
        <v>-</v>
      </c>
      <c r="I29" s="109"/>
      <c r="J29" s="91">
        <f>IF(AND(D29="Y",booking!H29&lt;&gt;booking!I29,booking!I29&gt;0),booking!I29,"-")</f>
        <v>77</v>
      </c>
      <c r="K29" s="74" t="str">
        <f>IFERROR(VLOOKUP(J29,Database!$A$2:$L$175,8,FALSE),"-")</f>
        <v>1430</v>
      </c>
      <c r="L29" s="74" t="str">
        <f>IFERROR(VLOOKUP(J29,Database!$A$2:$L$175,6,FALSE),"-")</f>
        <v>DK</v>
      </c>
      <c r="M29" s="88" t="str">
        <f>IFERROR(VLOOKUP(J29,Database!$A$2:$L$175,9,FALSE),"-")</f>
        <v>DB</v>
      </c>
      <c r="N29" s="91" t="str">
        <f>IF(AND(D29="Y",booking!L29&lt;&gt;booking!M29,booking!M29&gt;0),booking!M29,"-")</f>
        <v>-</v>
      </c>
      <c r="O29" s="74" t="str">
        <f>IFERROR(VLOOKUP(N29,Database!$A$2:$L$175,8,FALSE),"-")</f>
        <v>-</v>
      </c>
      <c r="P29" s="74" t="str">
        <f>IFERROR(VLOOKUP(N29,Database!$A$2:$L$175,6,FALSE),"-")</f>
        <v>-</v>
      </c>
      <c r="Q29" s="78" t="str">
        <f>IFERROR(VLOOKUP(N29,Database!$A$2:$L$175,9,FALSE),"-")</f>
        <v>-</v>
      </c>
      <c r="R29" s="92" t="str">
        <f>IF(AND(D29="Y",booking!P29&lt;&gt;booking!Q29,booking!Q29&gt;0),booking!Q29,"-")</f>
        <v>-</v>
      </c>
      <c r="S29" s="74" t="str">
        <f>IFERROR(VLOOKUP(R29,Database!$A$2:$L$175,8,FALSE),"-")</f>
        <v>-</v>
      </c>
      <c r="T29" s="74" t="str">
        <f>IFERROR(VLOOKUP(R29,Database!$A$2:$L$175,6,FALSE),"-")</f>
        <v>-</v>
      </c>
      <c r="U29" s="78" t="str">
        <f>IFERROR(VLOOKUP(R29,Database!$A$2:$L$175,9,FALSE),"-")</f>
        <v>-</v>
      </c>
      <c r="V29" s="91" t="str">
        <f>IF(AND(D29="Y",booking!T29&lt;&gt;booking!U29,booking!U29&gt;0),booking!U29,"-")</f>
        <v>-</v>
      </c>
      <c r="W29" s="75" t="str">
        <f>IFERROR(VLOOKUP(V29,Database!$A$2:$L$175,8,FALSE),"-")</f>
        <v>-</v>
      </c>
      <c r="X29" s="75" t="str">
        <f>IFERROR(VLOOKUP(V29,Database!$A$2:$L$175,6,FALSE),"-")</f>
        <v>-</v>
      </c>
      <c r="Y29" s="77" t="str">
        <f>IFERROR(VLOOKUP(V29,Database!$A$2:$L$175,9,FALSE),"-")</f>
        <v>-</v>
      </c>
    </row>
    <row r="30" spans="1:25" ht="15" customHeight="1" thickBot="1" x14ac:dyDescent="0.4">
      <c r="A30" s="83" t="str">
        <f>rengøring!A30</f>
        <v>mandag</v>
      </c>
      <c r="B30" s="81">
        <f>rengøring!B30</f>
        <v>45803</v>
      </c>
      <c r="C30" s="10"/>
      <c r="D30" s="84" t="str">
        <f>IF(booking!AD30&gt;0,"Y","-")</f>
        <v>Y</v>
      </c>
      <c r="E30" s="90">
        <f>IF(AND(D30="Y",booking!D30&lt;&gt;booking!E30,booking!E30&gt;0),booking!E30,"-")</f>
        <v>63</v>
      </c>
      <c r="F30" s="74">
        <f>IFERROR(VLOOKUP(E30,Database!$A$2:$L$175,8,FALSE),"-")</f>
        <v>0</v>
      </c>
      <c r="G30" s="74" t="str">
        <f>IFERROR(VLOOKUP(E30,Database!$A$2:$L$175,6,FALSE),"-")</f>
        <v>DK</v>
      </c>
      <c r="H30" s="88" t="str">
        <f>IFERROR(VLOOKUP(E30,Database!$A$2:$L$175,9,FALSE),"-")</f>
        <v>sing</v>
      </c>
      <c r="I30" s="109"/>
      <c r="J30" s="91" t="str">
        <f>IF(AND(D30="Y",booking!H30&lt;&gt;booking!I30,booking!I30&gt;0),booking!I30,"-")</f>
        <v>-</v>
      </c>
      <c r="K30" s="74" t="str">
        <f>IFERROR(VLOOKUP(J30,Database!$A$2:$L$175,8,FALSE),"-")</f>
        <v>-</v>
      </c>
      <c r="L30" s="74" t="str">
        <f>IFERROR(VLOOKUP(J30,Database!$A$2:$L$175,6,FALSE),"-")</f>
        <v>-</v>
      </c>
      <c r="M30" s="88" t="str">
        <f>IFERROR(VLOOKUP(J30,Database!$A$2:$L$175,9,FALSE),"-")</f>
        <v>-</v>
      </c>
      <c r="N30" s="91">
        <f>IF(AND(D30="Y",booking!L30&lt;&gt;booking!M30,booking!M30&gt;0),booking!M30,"-")</f>
        <v>71</v>
      </c>
      <c r="O30" s="74">
        <f>IFERROR(VLOOKUP(N30,Database!$A$2:$L$175,8,FALSE),"-")</f>
        <v>0</v>
      </c>
      <c r="P30" s="74" t="str">
        <f>IFERROR(VLOOKUP(N30,Database!$A$2:$L$175,6,FALSE),"-")</f>
        <v>DK</v>
      </c>
      <c r="Q30" s="78" t="str">
        <f>IFERROR(VLOOKUP(N30,Database!$A$2:$L$175,9,FALSE),"-")</f>
        <v>sing</v>
      </c>
      <c r="R30" s="92">
        <f>IF(AND(D30="Y",booking!P30&lt;&gt;booking!Q30,booking!Q30&gt;0),booking!Q30,"-")</f>
        <v>45</v>
      </c>
      <c r="S30" s="74">
        <f>IFERROR(VLOOKUP(R30,Database!$A$2:$L$175,8,FALSE),"-")</f>
        <v>0</v>
      </c>
      <c r="T30" s="74" t="str">
        <f>IFERROR(VLOOKUP(R30,Database!$A$2:$L$175,6,FALSE),"-")</f>
        <v>DK</v>
      </c>
      <c r="U30" s="78">
        <f>IFERROR(VLOOKUP(R30,Database!$A$2:$L$175,9,FALSE),"-")</f>
        <v>0</v>
      </c>
      <c r="V30" s="91">
        <f>IF(AND(D30="Y",booking!T30&lt;&gt;booking!U30,booking!U30&gt;0),booking!U30,"-")</f>
        <v>45</v>
      </c>
      <c r="W30" s="75">
        <f>IFERROR(VLOOKUP(V30,Database!$A$2:$L$175,8,FALSE),"-")</f>
        <v>0</v>
      </c>
      <c r="X30" s="75" t="str">
        <f>IFERROR(VLOOKUP(V30,Database!$A$2:$L$175,6,FALSE),"-")</f>
        <v>DK</v>
      </c>
      <c r="Y30" s="77">
        <f>IFERROR(VLOOKUP(V30,Database!$A$2:$L$175,9,FALSE),"-")</f>
        <v>0</v>
      </c>
    </row>
    <row r="31" spans="1:25" ht="15" customHeight="1" thickBot="1" x14ac:dyDescent="0.4">
      <c r="A31" s="83" t="str">
        <f>rengøring!A31</f>
        <v>tirsdag</v>
      </c>
      <c r="B31" s="81">
        <f>rengøring!B31</f>
        <v>45804</v>
      </c>
      <c r="C31" s="10"/>
      <c r="D31" s="84" t="str">
        <f>IF(booking!AD31&gt;0,"Y","-")</f>
        <v>-</v>
      </c>
      <c r="E31" s="90" t="str">
        <f>IF(AND(D31="Y",booking!D31&lt;&gt;booking!E31,booking!E31&gt;0),booking!E31,"-")</f>
        <v>-</v>
      </c>
      <c r="F31" s="74" t="str">
        <f>IFERROR(VLOOKUP(E31,Database!$A$2:$L$175,8,FALSE),"-")</f>
        <v>-</v>
      </c>
      <c r="G31" s="74" t="str">
        <f>IFERROR(VLOOKUP(E31,Database!$A$2:$L$175,6,FALSE),"-")</f>
        <v>-</v>
      </c>
      <c r="H31" s="88" t="str">
        <f>IFERROR(VLOOKUP(E31,Database!$A$2:$L$175,9,FALSE),"-")</f>
        <v>-</v>
      </c>
      <c r="I31" s="109"/>
      <c r="J31" s="91" t="str">
        <f>IF(AND(D31="Y",booking!H31&lt;&gt;booking!I31,booking!I31&gt;0),booking!I31,"-")</f>
        <v>-</v>
      </c>
      <c r="K31" s="74" t="str">
        <f>IFERROR(VLOOKUP(J31,Database!$A$2:$L$175,8,FALSE),"-")</f>
        <v>-</v>
      </c>
      <c r="L31" s="74" t="str">
        <f>IFERROR(VLOOKUP(J31,Database!$A$2:$L$175,6,FALSE),"-")</f>
        <v>-</v>
      </c>
      <c r="M31" s="88" t="str">
        <f>IFERROR(VLOOKUP(J31,Database!$A$2:$L$175,9,FALSE),"-")</f>
        <v>-</v>
      </c>
      <c r="N31" s="91" t="str">
        <f>IF(AND(D31="Y",booking!L31&lt;&gt;booking!M31,booking!M31&gt;0),booking!M31,"-")</f>
        <v>-</v>
      </c>
      <c r="O31" s="74" t="str">
        <f>IFERROR(VLOOKUP(N31,Database!$A$2:$L$175,8,FALSE),"-")</f>
        <v>-</v>
      </c>
      <c r="P31" s="74" t="str">
        <f>IFERROR(VLOOKUP(N31,Database!$A$2:$L$175,6,FALSE),"-")</f>
        <v>-</v>
      </c>
      <c r="Q31" s="78" t="str">
        <f>IFERROR(VLOOKUP(N31,Database!$A$2:$L$175,9,FALSE),"-")</f>
        <v>-</v>
      </c>
      <c r="R31" s="92" t="str">
        <f>IF(AND(D31="Y",booking!P31&lt;&gt;booking!Q31,booking!Q31&gt;0),booking!Q31,"-")</f>
        <v>-</v>
      </c>
      <c r="S31" s="74" t="str">
        <f>IFERROR(VLOOKUP(R31,Database!$A$2:$L$175,8,FALSE),"-")</f>
        <v>-</v>
      </c>
      <c r="T31" s="74" t="str">
        <f>IFERROR(VLOOKUP(R31,Database!$A$2:$L$175,6,FALSE),"-")</f>
        <v>-</v>
      </c>
      <c r="U31" s="78" t="str">
        <f>IFERROR(VLOOKUP(R31,Database!$A$2:$L$175,9,FALSE),"-")</f>
        <v>-</v>
      </c>
      <c r="V31" s="91" t="str">
        <f>IF(AND(D31="Y",booking!T31&lt;&gt;booking!U31,booking!U31&gt;0),booking!U31,"-")</f>
        <v>-</v>
      </c>
      <c r="W31" s="75" t="str">
        <f>IFERROR(VLOOKUP(V31,Database!$A$2:$L$175,8,FALSE),"-")</f>
        <v>-</v>
      </c>
      <c r="X31" s="75" t="str">
        <f>IFERROR(VLOOKUP(V31,Database!$A$2:$L$175,6,FALSE),"-")</f>
        <v>-</v>
      </c>
      <c r="Y31" s="77" t="str">
        <f>IFERROR(VLOOKUP(V31,Database!$A$2:$L$175,9,FALSE),"-")</f>
        <v>-</v>
      </c>
    </row>
    <row r="32" spans="1:25" ht="15" customHeight="1" thickBot="1" x14ac:dyDescent="0.4">
      <c r="A32" s="83" t="str">
        <f>rengøring!A32</f>
        <v>onsdag</v>
      </c>
      <c r="B32" s="81">
        <f>rengøring!B32</f>
        <v>45805</v>
      </c>
      <c r="C32" s="10"/>
      <c r="D32" s="84" t="str">
        <f>IF(booking!AD32&gt;0,"Y","-")</f>
        <v>-</v>
      </c>
      <c r="E32" s="90" t="str">
        <f>IF(AND(D32="Y",booking!D32&lt;&gt;booking!E32,booking!E32&gt;0),booking!E32,"-")</f>
        <v>-</v>
      </c>
      <c r="F32" s="74" t="str">
        <f>IFERROR(VLOOKUP(E32,Database!$A$2:$L$175,8,FALSE),"-")</f>
        <v>-</v>
      </c>
      <c r="G32" s="74" t="str">
        <f>IFERROR(VLOOKUP(E32,Database!$A$2:$L$175,6,FALSE),"-")</f>
        <v>-</v>
      </c>
      <c r="H32" s="88" t="str">
        <f>IFERROR(VLOOKUP(E32,Database!$A$2:$L$175,9,FALSE),"-")</f>
        <v>-</v>
      </c>
      <c r="I32" s="109"/>
      <c r="J32" s="91" t="str">
        <f>IF(AND(D32="Y",booking!H32&lt;&gt;booking!I32,booking!I32&gt;0),booking!I32,"-")</f>
        <v>-</v>
      </c>
      <c r="K32" s="74" t="str">
        <f>IFERROR(VLOOKUP(J32,Database!$A$2:$L$175,8,FALSE),"-")</f>
        <v>-</v>
      </c>
      <c r="L32" s="74" t="str">
        <f>IFERROR(VLOOKUP(J32,Database!$A$2:$L$175,6,FALSE),"-")</f>
        <v>-</v>
      </c>
      <c r="M32" s="88" t="str">
        <f>IFERROR(VLOOKUP(J32,Database!$A$2:$L$175,9,FALSE),"-")</f>
        <v>-</v>
      </c>
      <c r="N32" s="91" t="str">
        <f>IF(AND(D32="Y",booking!L32&lt;&gt;booking!M32,booking!M32&gt;0),booking!M32,"-")</f>
        <v>-</v>
      </c>
      <c r="O32" s="74" t="str">
        <f>IFERROR(VLOOKUP(N32,Database!$A$2:$L$175,8,FALSE),"-")</f>
        <v>-</v>
      </c>
      <c r="P32" s="74" t="str">
        <f>IFERROR(VLOOKUP(N32,Database!$A$2:$L$175,6,FALSE),"-")</f>
        <v>-</v>
      </c>
      <c r="Q32" s="78" t="str">
        <f>IFERROR(VLOOKUP(N32,Database!$A$2:$L$175,9,FALSE),"-")</f>
        <v>-</v>
      </c>
      <c r="R32" s="92" t="str">
        <f>IF(AND(D32="Y",booking!P32&lt;&gt;booking!Q32,booking!Q32&gt;0),booking!Q32,"-")</f>
        <v>-</v>
      </c>
      <c r="S32" s="74" t="str">
        <f>IFERROR(VLOOKUP(R32,Database!$A$2:$L$175,8,FALSE),"-")</f>
        <v>-</v>
      </c>
      <c r="T32" s="74" t="str">
        <f>IFERROR(VLOOKUP(R32,Database!$A$2:$L$175,6,FALSE),"-")</f>
        <v>-</v>
      </c>
      <c r="U32" s="78" t="str">
        <f>IFERROR(VLOOKUP(R32,Database!$A$2:$L$175,9,FALSE),"-")</f>
        <v>-</v>
      </c>
      <c r="V32" s="91" t="str">
        <f>IF(AND(D32="Y",booking!T32&lt;&gt;booking!U32,booking!U32&gt;0),booking!U32,"-")</f>
        <v>-</v>
      </c>
      <c r="W32" s="75" t="str">
        <f>IFERROR(VLOOKUP(V32,Database!$A$2:$L$175,8,FALSE),"-")</f>
        <v>-</v>
      </c>
      <c r="X32" s="75" t="str">
        <f>IFERROR(VLOOKUP(V32,Database!$A$2:$L$175,6,FALSE),"-")</f>
        <v>-</v>
      </c>
      <c r="Y32" s="77" t="str">
        <f>IFERROR(VLOOKUP(V32,Database!$A$2:$L$175,9,FALSE),"-")</f>
        <v>-</v>
      </c>
    </row>
    <row r="33" spans="1:25" ht="15" customHeight="1" thickBot="1" x14ac:dyDescent="0.4">
      <c r="A33" s="83" t="str">
        <f>rengøring!A33</f>
        <v>torsdag</v>
      </c>
      <c r="B33" s="81">
        <f>rengøring!B33</f>
        <v>45806</v>
      </c>
      <c r="C33" s="10"/>
      <c r="D33" s="84" t="str">
        <f>IF(booking!AD33&gt;0,"Y","-")</f>
        <v>-</v>
      </c>
      <c r="E33" s="90" t="str">
        <f>IF(AND(D33="Y",booking!D33&lt;&gt;booking!E33,booking!E33&gt;0),booking!E33,"-")</f>
        <v>-</v>
      </c>
      <c r="F33" s="74" t="str">
        <f>IFERROR(VLOOKUP(E33,Database!$A$2:$L$175,8,FALSE),"-")</f>
        <v>-</v>
      </c>
      <c r="G33" s="74" t="str">
        <f>IFERROR(VLOOKUP(E33,Database!$A$2:$L$175,6,FALSE),"-")</f>
        <v>-</v>
      </c>
      <c r="H33" s="88" t="str">
        <f>IFERROR(VLOOKUP(E33,Database!$A$2:$L$175,9,FALSE),"-")</f>
        <v>-</v>
      </c>
      <c r="I33" s="109"/>
      <c r="J33" s="91" t="str">
        <f>IF(AND(D33="Y",booking!H33&lt;&gt;booking!I33,booking!I33&gt;0),booking!I33,"-")</f>
        <v>-</v>
      </c>
      <c r="K33" s="74" t="str">
        <f>IFERROR(VLOOKUP(J33,Database!$A$2:$L$175,8,FALSE),"-")</f>
        <v>-</v>
      </c>
      <c r="L33" s="74" t="str">
        <f>IFERROR(VLOOKUP(J33,Database!$A$2:$L$175,6,FALSE),"-")</f>
        <v>-</v>
      </c>
      <c r="M33" s="88" t="str">
        <f>IFERROR(VLOOKUP(J33,Database!$A$2:$L$175,9,FALSE),"-")</f>
        <v>-</v>
      </c>
      <c r="N33" s="91" t="str">
        <f>IF(AND(D33="Y",booking!L33&lt;&gt;booking!M33,booking!M33&gt;0),booking!M33,"-")</f>
        <v>-</v>
      </c>
      <c r="O33" s="74" t="str">
        <f>IFERROR(VLOOKUP(N33,Database!$A$2:$L$175,8,FALSE),"-")</f>
        <v>-</v>
      </c>
      <c r="P33" s="74" t="str">
        <f>IFERROR(VLOOKUP(N33,Database!$A$2:$L$175,6,FALSE),"-")</f>
        <v>-</v>
      </c>
      <c r="Q33" s="78" t="str">
        <f>IFERROR(VLOOKUP(N33,Database!$A$2:$L$175,9,FALSE),"-")</f>
        <v>-</v>
      </c>
      <c r="R33" s="92" t="str">
        <f>IF(AND(D33="Y",booking!P33&lt;&gt;booking!Q33,booking!Q33&gt;0),booking!Q33,"-")</f>
        <v>-</v>
      </c>
      <c r="S33" s="74" t="str">
        <f>IFERROR(VLOOKUP(R33,Database!$A$2:$L$175,8,FALSE),"-")</f>
        <v>-</v>
      </c>
      <c r="T33" s="74" t="str">
        <f>IFERROR(VLOOKUP(R33,Database!$A$2:$L$175,6,FALSE),"-")</f>
        <v>-</v>
      </c>
      <c r="U33" s="78" t="str">
        <f>IFERROR(VLOOKUP(R33,Database!$A$2:$L$175,9,FALSE),"-")</f>
        <v>-</v>
      </c>
      <c r="V33" s="91" t="str">
        <f>IF(AND(D33="Y",booking!T33&lt;&gt;booking!U33,booking!U33&gt;0),booking!U33,"-")</f>
        <v>-</v>
      </c>
      <c r="W33" s="75" t="str">
        <f>IFERROR(VLOOKUP(V33,Database!$A$2:$L$175,8,FALSE),"-")</f>
        <v>-</v>
      </c>
      <c r="X33" s="75" t="str">
        <f>IFERROR(VLOOKUP(V33,Database!$A$2:$L$175,6,FALSE),"-")</f>
        <v>-</v>
      </c>
      <c r="Y33" s="77" t="str">
        <f>IFERROR(VLOOKUP(V33,Database!$A$2:$L$175,9,FALSE),"-")</f>
        <v>-</v>
      </c>
    </row>
    <row r="34" spans="1:25" ht="15" customHeight="1" thickBot="1" x14ac:dyDescent="0.4">
      <c r="A34" s="83" t="str">
        <f>rengøring!A34</f>
        <v>fredag</v>
      </c>
      <c r="B34" s="81">
        <f>rengøring!B34</f>
        <v>45807</v>
      </c>
      <c r="C34" s="10"/>
      <c r="D34" s="84" t="str">
        <f>IF(booking!AD34&gt;0,"Y","-")</f>
        <v>Y</v>
      </c>
      <c r="E34" s="90" t="str">
        <f>IF(AND(D34="Y",booking!D34&lt;&gt;booking!E34,booking!E34&gt;0),booking!E34,"-")</f>
        <v>-</v>
      </c>
      <c r="F34" s="74" t="str">
        <f>IFERROR(VLOOKUP(E34,Database!$A$2:$L$175,8,FALSE),"-")</f>
        <v>-</v>
      </c>
      <c r="G34" s="74" t="str">
        <f>IFERROR(VLOOKUP(E34,Database!$A$2:$L$175,6,FALSE),"-")</f>
        <v>-</v>
      </c>
      <c r="H34" s="88" t="str">
        <f>IFERROR(VLOOKUP(E34,Database!$A$2:$L$175,9,FALSE),"-")</f>
        <v>-</v>
      </c>
      <c r="I34" s="109"/>
      <c r="J34" s="91">
        <f>IF(AND(D34="Y",booking!H34&lt;&gt;booking!I34,booking!I34&gt;0),booking!I34,"-")</f>
        <v>107</v>
      </c>
      <c r="K34" s="74">
        <f>IFERROR(VLOOKUP(J34,Database!$A$2:$L$175,8,FALSE),"-")</f>
        <v>0</v>
      </c>
      <c r="L34" s="74" t="str">
        <f>IFERROR(VLOOKUP(J34,Database!$A$2:$L$175,6,FALSE),"-")</f>
        <v>S</v>
      </c>
      <c r="M34" s="88">
        <f>IFERROR(VLOOKUP(J34,Database!$A$2:$L$175,9,FALSE),"-")</f>
        <v>0</v>
      </c>
      <c r="N34" s="91" t="str">
        <f>IF(AND(D34="Y",booking!L34&lt;&gt;booking!M34,booking!M34&gt;0),booking!M34,"-")</f>
        <v>-</v>
      </c>
      <c r="O34" s="74" t="str">
        <f>IFERROR(VLOOKUP(N34,Database!$A$2:$L$175,8,FALSE),"-")</f>
        <v>-</v>
      </c>
      <c r="P34" s="74" t="str">
        <f>IFERROR(VLOOKUP(N34,Database!$A$2:$L$175,6,FALSE),"-")</f>
        <v>-</v>
      </c>
      <c r="Q34" s="78" t="str">
        <f>IFERROR(VLOOKUP(N34,Database!$A$2:$L$175,9,FALSE),"-")</f>
        <v>-</v>
      </c>
      <c r="R34" s="92">
        <f>IF(AND(D34="Y",booking!P34&lt;&gt;booking!Q34,booking!Q34&gt;0),booking!Q34,"-")</f>
        <v>36</v>
      </c>
      <c r="S34" s="74">
        <f>IFERROR(VLOOKUP(R34,Database!$A$2:$L$175,8,FALSE),"-")</f>
        <v>0</v>
      </c>
      <c r="T34" s="74" t="str">
        <f>IFERROR(VLOOKUP(R34,Database!$A$2:$L$175,6,FALSE),"-")</f>
        <v>DK</v>
      </c>
      <c r="U34" s="78">
        <f>IFERROR(VLOOKUP(R34,Database!$A$2:$L$175,9,FALSE),"-")</f>
        <v>0</v>
      </c>
      <c r="V34" s="91">
        <f>IF(AND(D34="Y",booking!T34&lt;&gt;booking!U34,booking!U34&gt;0),booking!U34,"-")</f>
        <v>36</v>
      </c>
      <c r="W34" s="75">
        <f>IFERROR(VLOOKUP(V34,Database!$A$2:$L$175,8,FALSE),"-")</f>
        <v>0</v>
      </c>
      <c r="X34" s="75" t="str">
        <f>IFERROR(VLOOKUP(V34,Database!$A$2:$L$175,6,FALSE),"-")</f>
        <v>DK</v>
      </c>
      <c r="Y34" s="77">
        <f>IFERROR(VLOOKUP(V34,Database!$A$2:$L$175,9,FALSE),"-")</f>
        <v>0</v>
      </c>
    </row>
    <row r="35" spans="1:25" ht="15" customHeight="1" thickBot="1" x14ac:dyDescent="0.4">
      <c r="A35" s="83" t="str">
        <f>rengøring!A35</f>
        <v>lørdag</v>
      </c>
      <c r="B35" s="81">
        <f>rengøring!B35</f>
        <v>45808</v>
      </c>
      <c r="C35" s="10"/>
      <c r="D35" s="84" t="str">
        <f>IF(booking!AD35&gt;0,"Y","-")</f>
        <v>Y</v>
      </c>
      <c r="E35" s="90" t="str">
        <f>IF(AND(D35="Y",booking!D35&lt;&gt;booking!E35,booking!E35&gt;0),booking!E35,"-")</f>
        <v>-</v>
      </c>
      <c r="F35" s="74" t="str">
        <f>IFERROR(VLOOKUP(E35,Database!$A$2:$L$175,8,FALSE),"-")</f>
        <v>-</v>
      </c>
      <c r="G35" s="74" t="str">
        <f>IFERROR(VLOOKUP(E35,Database!$A$2:$L$175,6,FALSE),"-")</f>
        <v>-</v>
      </c>
      <c r="H35" s="88" t="str">
        <f>IFERROR(VLOOKUP(E35,Database!$A$2:$L$175,9,FALSE),"-")</f>
        <v>-</v>
      </c>
      <c r="I35" s="109"/>
      <c r="J35" s="91" t="str">
        <f>IF(AND(D35="Y",booking!H35&lt;&gt;booking!I35,booking!I35&gt;0),booking!I35,"-")</f>
        <v>-</v>
      </c>
      <c r="K35" s="74" t="str">
        <f>IFERROR(VLOOKUP(J35,Database!$A$2:$L$175,8,FALSE),"-")</f>
        <v>-</v>
      </c>
      <c r="L35" s="74" t="str">
        <f>IFERROR(VLOOKUP(J35,Database!$A$2:$L$175,6,FALSE),"-")</f>
        <v>-</v>
      </c>
      <c r="M35" s="88" t="str">
        <f>IFERROR(VLOOKUP(J35,Database!$A$2:$L$175,9,FALSE),"-")</f>
        <v>-</v>
      </c>
      <c r="N35" s="91">
        <f>IF(AND(D35="Y",booking!L35&lt;&gt;booking!M35,booking!M35&gt;0),booking!M35,"-")</f>
        <v>53</v>
      </c>
      <c r="O35" s="74">
        <f>IFERROR(VLOOKUP(N35,Database!$A$2:$L$175,8,FALSE),"-")</f>
        <v>0</v>
      </c>
      <c r="P35" s="74" t="str">
        <f>IFERROR(VLOOKUP(N35,Database!$A$2:$L$175,6,FALSE),"-")</f>
        <v>D</v>
      </c>
      <c r="Q35" s="78">
        <f>IFERROR(VLOOKUP(N35,Database!$A$2:$L$175,9,FALSE),"-")</f>
        <v>0</v>
      </c>
      <c r="R35" s="92" t="str">
        <f>IF(AND(D35="Y",booking!P35&lt;&gt;booking!Q35,booking!Q35&gt;0),booking!Q35,"-")</f>
        <v>-</v>
      </c>
      <c r="S35" s="74" t="str">
        <f>IFERROR(VLOOKUP(R35,Database!$A$2:$L$175,8,FALSE),"-")</f>
        <v>-</v>
      </c>
      <c r="T35" s="74" t="str">
        <f>IFERROR(VLOOKUP(R35,Database!$A$2:$L$175,6,FALSE),"-")</f>
        <v>-</v>
      </c>
      <c r="U35" s="78" t="str">
        <f>IFERROR(VLOOKUP(R35,Database!$A$2:$L$175,9,FALSE),"-")</f>
        <v>-</v>
      </c>
      <c r="V35" s="91" t="str">
        <f>IF(AND(D35="Y",booking!T35&lt;&gt;booking!U35,booking!U35&gt;0),booking!U35,"-")</f>
        <v>-</v>
      </c>
      <c r="W35" s="75" t="str">
        <f>IFERROR(VLOOKUP(V35,Database!$A$2:$L$175,8,FALSE),"-")</f>
        <v>-</v>
      </c>
      <c r="X35" s="75" t="str">
        <f>IFERROR(VLOOKUP(V35,Database!$A$2:$L$175,6,FALSE),"-")</f>
        <v>-</v>
      </c>
      <c r="Y35" s="77" t="str">
        <f>IFERROR(VLOOKUP(V35,Database!$A$2:$L$175,9,FALSE),"-")</f>
        <v>-</v>
      </c>
    </row>
    <row r="36" spans="1:25" ht="15" customHeight="1" thickBot="1" x14ac:dyDescent="0.4">
      <c r="A36" s="83" t="str">
        <f>rengøring!A36</f>
        <v>søndag</v>
      </c>
      <c r="B36" s="81">
        <f>rengøring!B36</f>
        <v>45809</v>
      </c>
      <c r="C36" s="10"/>
      <c r="D36" s="84" t="str">
        <f>IF(booking!AD36&gt;0,"Y","-")</f>
        <v>Y</v>
      </c>
      <c r="E36" s="90" t="str">
        <f>IF(AND(D36="Y",booking!D36&lt;&gt;booking!E36,booking!E36&gt;0),booking!E36,"-")</f>
        <v>-</v>
      </c>
      <c r="F36" s="74" t="str">
        <f>IFERROR(VLOOKUP(E36,Database!$A$2:$L$175,8,FALSE),"-")</f>
        <v>-</v>
      </c>
      <c r="G36" s="74" t="str">
        <f>IFERROR(VLOOKUP(E36,Database!$A$2:$L$175,6,FALSE),"-")</f>
        <v>-</v>
      </c>
      <c r="H36" s="88" t="str">
        <f>IFERROR(VLOOKUP(E36,Database!$A$2:$L$175,9,FALSE),"-")</f>
        <v>-</v>
      </c>
      <c r="I36" s="109"/>
      <c r="J36" s="91" t="str">
        <f>IF(AND(D36="Y",booking!H36&lt;&gt;booking!I36,booking!I36&gt;0),booking!I36,"-")</f>
        <v>-</v>
      </c>
      <c r="K36" s="74" t="str">
        <f>IFERROR(VLOOKUP(J36,Database!$A$2:$L$175,8,FALSE),"-")</f>
        <v>-</v>
      </c>
      <c r="L36" s="74" t="str">
        <f>IFERROR(VLOOKUP(J36,Database!$A$2:$L$175,6,FALSE),"-")</f>
        <v>-</v>
      </c>
      <c r="M36" s="88" t="str">
        <f>IFERROR(VLOOKUP(J36,Database!$A$2:$L$175,9,FALSE),"-")</f>
        <v>-</v>
      </c>
      <c r="N36" s="91" t="str">
        <f>IF(AND(D36="Y",booking!L36&lt;&gt;booking!M36,booking!M36&gt;0),booking!M36,"-")</f>
        <v>-</v>
      </c>
      <c r="O36" s="74" t="str">
        <f>IFERROR(VLOOKUP(N36,Database!$A$2:$L$175,8,FALSE),"-")</f>
        <v>-</v>
      </c>
      <c r="P36" s="74" t="str">
        <f>IFERROR(VLOOKUP(N36,Database!$A$2:$L$175,6,FALSE),"-")</f>
        <v>-</v>
      </c>
      <c r="Q36" s="78" t="str">
        <f>IFERROR(VLOOKUP(N36,Database!$A$2:$L$175,9,FALSE),"-")</f>
        <v>-</v>
      </c>
      <c r="R36" s="92" t="str">
        <f>IF(AND(D36="Y",booking!P36&lt;&gt;booking!Q36,booking!Q36&gt;0),booking!Q36,"-")</f>
        <v>-</v>
      </c>
      <c r="S36" s="74" t="str">
        <f>IFERROR(VLOOKUP(R36,Database!$A$2:$L$175,8,FALSE),"-")</f>
        <v>-</v>
      </c>
      <c r="T36" s="74" t="str">
        <f>IFERROR(VLOOKUP(R36,Database!$A$2:$L$175,6,FALSE),"-")</f>
        <v>-</v>
      </c>
      <c r="U36" s="78" t="str">
        <f>IFERROR(VLOOKUP(R36,Database!$A$2:$L$175,9,FALSE),"-")</f>
        <v>-</v>
      </c>
      <c r="V36" s="91">
        <f>IF(AND(D36="Y",booking!T36&lt;&gt;booking!U36,booking!U36&gt;0),booking!U36,"-")</f>
        <v>28</v>
      </c>
      <c r="W36" s="75">
        <f>IFERROR(VLOOKUP(V36,Database!$A$2:$L$175,8,FALSE),"-")</f>
        <v>0</v>
      </c>
      <c r="X36" s="75" t="str">
        <f>IFERROR(VLOOKUP(V36,Database!$A$2:$L$175,6,FALSE),"-")</f>
        <v>DK</v>
      </c>
      <c r="Y36" s="77">
        <f>IFERROR(VLOOKUP(V36,Database!$A$2:$L$175,9,FALSE),"-")</f>
        <v>0</v>
      </c>
    </row>
    <row r="37" spans="1:25" ht="15" customHeight="1" thickBot="1" x14ac:dyDescent="0.4">
      <c r="A37" s="83" t="str">
        <f>rengøring!A37</f>
        <v>mandag</v>
      </c>
      <c r="B37" s="81">
        <f>rengøring!B37</f>
        <v>45810</v>
      </c>
      <c r="C37" s="10"/>
      <c r="D37" s="84" t="str">
        <f>IF(booking!AD37&gt;0,"Y","-")</f>
        <v>-</v>
      </c>
      <c r="E37" s="90" t="str">
        <f>IF(AND(D37="Y",booking!D37&lt;&gt;booking!E37,booking!E37&gt;0),booking!E37,"-")</f>
        <v>-</v>
      </c>
      <c r="F37" s="74" t="str">
        <f>IFERROR(VLOOKUP(E37,Database!$A$2:$L$175,8,FALSE),"-")</f>
        <v>-</v>
      </c>
      <c r="G37" s="74" t="str">
        <f>IFERROR(VLOOKUP(E37,Database!$A$2:$L$175,6,FALSE),"-")</f>
        <v>-</v>
      </c>
      <c r="H37" s="88" t="str">
        <f>IFERROR(VLOOKUP(E37,Database!$A$2:$L$175,9,FALSE),"-")</f>
        <v>-</v>
      </c>
      <c r="I37" s="109"/>
      <c r="J37" s="91" t="str">
        <f>IF(AND(D37="Y",booking!H37&lt;&gt;booking!I37,booking!I37&gt;0),booking!I37,"-")</f>
        <v>-</v>
      </c>
      <c r="K37" s="74" t="str">
        <f>IFERROR(VLOOKUP(J37,Database!$A$2:$L$175,8,FALSE),"-")</f>
        <v>-</v>
      </c>
      <c r="L37" s="74" t="str">
        <f>IFERROR(VLOOKUP(J37,Database!$A$2:$L$175,6,FALSE),"-")</f>
        <v>-</v>
      </c>
      <c r="M37" s="88" t="str">
        <f>IFERROR(VLOOKUP(J37,Database!$A$2:$L$175,9,FALSE),"-")</f>
        <v>-</v>
      </c>
      <c r="N37" s="91" t="str">
        <f>IF(AND(D37="Y",booking!L37&lt;&gt;booking!M37,booking!M37&gt;0),booking!M37,"-")</f>
        <v>-</v>
      </c>
      <c r="O37" s="74" t="str">
        <f>IFERROR(VLOOKUP(N37,Database!$A$2:$L$175,8,FALSE),"-")</f>
        <v>-</v>
      </c>
      <c r="P37" s="74" t="str">
        <f>IFERROR(VLOOKUP(N37,Database!$A$2:$L$175,6,FALSE),"-")</f>
        <v>-</v>
      </c>
      <c r="Q37" s="78" t="str">
        <f>IFERROR(VLOOKUP(N37,Database!$A$2:$L$175,9,FALSE),"-")</f>
        <v>-</v>
      </c>
      <c r="R37" s="92" t="str">
        <f>IF(AND(D37="Y",booking!P37&lt;&gt;booking!Q37,booking!Q37&gt;0),booking!Q37,"-")</f>
        <v>-</v>
      </c>
      <c r="S37" s="74" t="str">
        <f>IFERROR(VLOOKUP(R37,Database!$A$2:$L$175,8,FALSE),"-")</f>
        <v>-</v>
      </c>
      <c r="T37" s="74" t="str">
        <f>IFERROR(VLOOKUP(R37,Database!$A$2:$L$175,6,FALSE),"-")</f>
        <v>-</v>
      </c>
      <c r="U37" s="78" t="str">
        <f>IFERROR(VLOOKUP(R37,Database!$A$2:$L$175,9,FALSE),"-")</f>
        <v>-</v>
      </c>
      <c r="V37" s="91" t="str">
        <f>IF(AND(D37="Y",booking!T37&lt;&gt;booking!U37,booking!U37&gt;0),booking!U37,"-")</f>
        <v>-</v>
      </c>
      <c r="W37" s="75" t="str">
        <f>IFERROR(VLOOKUP(V37,Database!$A$2:$L$175,8,FALSE),"-")</f>
        <v>-</v>
      </c>
      <c r="X37" s="75" t="str">
        <f>IFERROR(VLOOKUP(V37,Database!$A$2:$L$175,6,FALSE),"-")</f>
        <v>-</v>
      </c>
      <c r="Y37" s="77" t="str">
        <f>IFERROR(VLOOKUP(V37,Database!$A$2:$L$175,9,FALSE),"-")</f>
        <v>-</v>
      </c>
    </row>
    <row r="38" spans="1:25" ht="15" customHeight="1" thickBot="1" x14ac:dyDescent="0.4">
      <c r="A38" s="83" t="str">
        <f>rengøring!A38</f>
        <v>tirsdag</v>
      </c>
      <c r="B38" s="81">
        <f>rengøring!B38</f>
        <v>45811</v>
      </c>
      <c r="C38" s="10"/>
      <c r="D38" s="84" t="str">
        <f>IF(booking!AD38&gt;0,"Y","-")</f>
        <v>-</v>
      </c>
      <c r="E38" s="90" t="str">
        <f>IF(AND(D38="Y",booking!D38&lt;&gt;booking!E38,booking!E38&gt;0),booking!E38,"-")</f>
        <v>-</v>
      </c>
      <c r="F38" s="74" t="str">
        <f>IFERROR(VLOOKUP(E38,Database!$A$2:$L$175,8,FALSE),"-")</f>
        <v>-</v>
      </c>
      <c r="G38" s="74" t="str">
        <f>IFERROR(VLOOKUP(E38,Database!$A$2:$L$175,6,FALSE),"-")</f>
        <v>-</v>
      </c>
      <c r="H38" s="88" t="str">
        <f>IFERROR(VLOOKUP(E38,Database!$A$2:$L$175,9,FALSE),"-")</f>
        <v>-</v>
      </c>
      <c r="I38" s="109"/>
      <c r="J38" s="91" t="str">
        <f>IF(AND(D38="Y",booking!H38&lt;&gt;booking!I38,booking!I38&gt;0),booking!I38,"-")</f>
        <v>-</v>
      </c>
      <c r="K38" s="74" t="str">
        <f>IFERROR(VLOOKUP(J38,Database!$A$2:$L$175,8,FALSE),"-")</f>
        <v>-</v>
      </c>
      <c r="L38" s="74" t="str">
        <f>IFERROR(VLOOKUP(J38,Database!$A$2:$L$175,6,FALSE),"-")</f>
        <v>-</v>
      </c>
      <c r="M38" s="88" t="str">
        <f>IFERROR(VLOOKUP(J38,Database!$A$2:$L$175,9,FALSE),"-")</f>
        <v>-</v>
      </c>
      <c r="N38" s="91" t="str">
        <f>IF(AND(D38="Y",booking!L38&lt;&gt;booking!M38,booking!M38&gt;0),booking!M38,"-")</f>
        <v>-</v>
      </c>
      <c r="O38" s="74" t="str">
        <f>IFERROR(VLOOKUP(N38,Database!$A$2:$L$175,8,FALSE),"-")</f>
        <v>-</v>
      </c>
      <c r="P38" s="74" t="str">
        <f>IFERROR(VLOOKUP(N38,Database!$A$2:$L$175,6,FALSE),"-")</f>
        <v>-</v>
      </c>
      <c r="Q38" s="78" t="str">
        <f>IFERROR(VLOOKUP(N38,Database!$A$2:$L$175,9,FALSE),"-")</f>
        <v>-</v>
      </c>
      <c r="R38" s="92" t="str">
        <f>IF(AND(D38="Y",booking!P38&lt;&gt;booking!Q38,booking!Q38&gt;0),booking!Q38,"-")</f>
        <v>-</v>
      </c>
      <c r="S38" s="74" t="str">
        <f>IFERROR(VLOOKUP(R38,Database!$A$2:$L$175,8,FALSE),"-")</f>
        <v>-</v>
      </c>
      <c r="T38" s="74" t="str">
        <f>IFERROR(VLOOKUP(R38,Database!$A$2:$L$175,6,FALSE),"-")</f>
        <v>-</v>
      </c>
      <c r="U38" s="78" t="str">
        <f>IFERROR(VLOOKUP(R38,Database!$A$2:$L$175,9,FALSE),"-")</f>
        <v>-</v>
      </c>
      <c r="V38" s="91" t="str">
        <f>IF(AND(D38="Y",booking!T38&lt;&gt;booking!U38,booking!U38&gt;0),booking!U38,"-")</f>
        <v>-</v>
      </c>
      <c r="W38" s="75" t="str">
        <f>IFERROR(VLOOKUP(V38,Database!$A$2:$L$175,8,FALSE),"-")</f>
        <v>-</v>
      </c>
      <c r="X38" s="75" t="str">
        <f>IFERROR(VLOOKUP(V38,Database!$A$2:$L$175,6,FALSE),"-")</f>
        <v>-</v>
      </c>
      <c r="Y38" s="77" t="str">
        <f>IFERROR(VLOOKUP(V38,Database!$A$2:$L$175,9,FALSE),"-")</f>
        <v>-</v>
      </c>
    </row>
    <row r="39" spans="1:25" ht="15" customHeight="1" thickBot="1" x14ac:dyDescent="0.4">
      <c r="A39" s="83" t="str">
        <f>rengøring!A39</f>
        <v>onsdag</v>
      </c>
      <c r="B39" s="81">
        <f>rengøring!B39</f>
        <v>45812</v>
      </c>
      <c r="C39" s="10"/>
      <c r="D39" s="84" t="str">
        <f>IF(booking!AD39&gt;0,"Y","-")</f>
        <v>-</v>
      </c>
      <c r="E39" s="90" t="str">
        <f>IF(AND(D39="Y",booking!D39&lt;&gt;booking!E39,booking!E39&gt;0),booking!E39,"-")</f>
        <v>-</v>
      </c>
      <c r="F39" s="74" t="str">
        <f>IFERROR(VLOOKUP(E39,Database!$A$2:$L$175,8,FALSE),"-")</f>
        <v>-</v>
      </c>
      <c r="G39" s="74" t="str">
        <f>IFERROR(VLOOKUP(E39,Database!$A$2:$L$175,6,FALSE),"-")</f>
        <v>-</v>
      </c>
      <c r="H39" s="88" t="str">
        <f>IFERROR(VLOOKUP(E39,Database!$A$2:$L$175,9,FALSE),"-")</f>
        <v>-</v>
      </c>
      <c r="I39" s="109"/>
      <c r="J39" s="91" t="str">
        <f>IF(AND(D39="Y",booking!H39&lt;&gt;booking!I39,booking!I39&gt;0),booking!I39,"-")</f>
        <v>-</v>
      </c>
      <c r="K39" s="74" t="str">
        <f>IFERROR(VLOOKUP(J39,Database!$A$2:$L$175,8,FALSE),"-")</f>
        <v>-</v>
      </c>
      <c r="L39" s="74" t="str">
        <f>IFERROR(VLOOKUP(J39,Database!$A$2:$L$175,6,FALSE),"-")</f>
        <v>-</v>
      </c>
      <c r="M39" s="88" t="str">
        <f>IFERROR(VLOOKUP(J39,Database!$A$2:$L$175,9,FALSE),"-")</f>
        <v>-</v>
      </c>
      <c r="N39" s="91" t="str">
        <f>IF(AND(D39="Y",booking!L39&lt;&gt;booking!M39,booking!M39&gt;0),booking!M39,"-")</f>
        <v>-</v>
      </c>
      <c r="O39" s="74" t="str">
        <f>IFERROR(VLOOKUP(N39,Database!$A$2:$L$175,8,FALSE),"-")</f>
        <v>-</v>
      </c>
      <c r="P39" s="74" t="str">
        <f>IFERROR(VLOOKUP(N39,Database!$A$2:$L$175,6,FALSE),"-")</f>
        <v>-</v>
      </c>
      <c r="Q39" s="78" t="str">
        <f>IFERROR(VLOOKUP(N39,Database!$A$2:$L$175,9,FALSE),"-")</f>
        <v>-</v>
      </c>
      <c r="R39" s="92" t="str">
        <f>IF(AND(D39="Y",booking!P39&lt;&gt;booking!Q39,booking!Q39&gt;0),booking!Q39,"-")</f>
        <v>-</v>
      </c>
      <c r="S39" s="74" t="str">
        <f>IFERROR(VLOOKUP(R39,Database!$A$2:$L$175,8,FALSE),"-")</f>
        <v>-</v>
      </c>
      <c r="T39" s="74" t="str">
        <f>IFERROR(VLOOKUP(R39,Database!$A$2:$L$175,6,FALSE),"-")</f>
        <v>-</v>
      </c>
      <c r="U39" s="78" t="str">
        <f>IFERROR(VLOOKUP(R39,Database!$A$2:$L$175,9,FALSE),"-")</f>
        <v>-</v>
      </c>
      <c r="V39" s="91" t="str">
        <f>IF(AND(D39="Y",booking!T39&lt;&gt;booking!U39,booking!U39&gt;0),booking!U39,"-")</f>
        <v>-</v>
      </c>
      <c r="W39" s="75" t="str">
        <f>IFERROR(VLOOKUP(V39,Database!$A$2:$L$175,8,FALSE),"-")</f>
        <v>-</v>
      </c>
      <c r="X39" s="75" t="str">
        <f>IFERROR(VLOOKUP(V39,Database!$A$2:$L$175,6,FALSE),"-")</f>
        <v>-</v>
      </c>
      <c r="Y39" s="77" t="str">
        <f>IFERROR(VLOOKUP(V39,Database!$A$2:$L$175,9,FALSE),"-")</f>
        <v>-</v>
      </c>
    </row>
    <row r="40" spans="1:25" ht="15" customHeight="1" thickBot="1" x14ac:dyDescent="0.4">
      <c r="A40" s="83" t="str">
        <f>rengøring!A40</f>
        <v>torsdag</v>
      </c>
      <c r="B40" s="81">
        <f>rengøring!B40</f>
        <v>45813</v>
      </c>
      <c r="C40" s="10"/>
      <c r="D40" s="84" t="str">
        <f>IF(booking!AD40&gt;0,"Y","-")</f>
        <v>Y</v>
      </c>
      <c r="E40" s="90">
        <f>IF(AND(D40="Y",booking!D40&lt;&gt;booking!E40,booking!E40&gt;0),booking!E40,"-")</f>
        <v>3</v>
      </c>
      <c r="F40" s="74">
        <f>IFERROR(VLOOKUP(E40,Database!$A$2:$L$175,8,FALSE),"-")</f>
        <v>0</v>
      </c>
      <c r="G40" s="74" t="str">
        <f>IFERROR(VLOOKUP(E40,Database!$A$2:$L$175,6,FALSE),"-")</f>
        <v>dk</v>
      </c>
      <c r="H40" s="88">
        <f>IFERROR(VLOOKUP(E40,Database!$A$2:$L$175,9,FALSE),"-")</f>
        <v>0</v>
      </c>
      <c r="I40" s="109"/>
      <c r="J40" s="91">
        <f>IF(AND(D40="Y",booking!H40&lt;&gt;booking!I40,booking!I40&gt;0),booking!I40,"-")</f>
        <v>3</v>
      </c>
      <c r="K40" s="74">
        <f>IFERROR(VLOOKUP(J40,Database!$A$2:$L$175,8,FALSE),"-")</f>
        <v>0</v>
      </c>
      <c r="L40" s="74" t="str">
        <f>IFERROR(VLOOKUP(J40,Database!$A$2:$L$175,6,FALSE),"-")</f>
        <v>dk</v>
      </c>
      <c r="M40" s="88">
        <f>IFERROR(VLOOKUP(J40,Database!$A$2:$L$175,9,FALSE),"-")</f>
        <v>0</v>
      </c>
      <c r="N40" s="91">
        <f>IF(AND(D40="Y",booking!L40&lt;&gt;booking!M40,booking!M40&gt;0),booking!M40,"-")</f>
        <v>60</v>
      </c>
      <c r="O40" s="74">
        <f>IFERROR(VLOOKUP(N40,Database!$A$2:$L$175,8,FALSE),"-")</f>
        <v>0</v>
      </c>
      <c r="P40" s="74" t="str">
        <f>IFERROR(VLOOKUP(N40,Database!$A$2:$L$175,6,FALSE),"-")</f>
        <v>DK</v>
      </c>
      <c r="Q40" s="78">
        <f>IFERROR(VLOOKUP(N40,Database!$A$2:$L$175,9,FALSE),"-")</f>
        <v>0</v>
      </c>
      <c r="R40" s="92">
        <f>IF(AND(D40="Y",booking!P40&lt;&gt;booking!Q40,booking!Q40&gt;0),booking!Q40,"-")</f>
        <v>60</v>
      </c>
      <c r="S40" s="74">
        <f>IFERROR(VLOOKUP(R40,Database!$A$2:$L$175,8,FALSE),"-")</f>
        <v>0</v>
      </c>
      <c r="T40" s="74" t="str">
        <f>IFERROR(VLOOKUP(R40,Database!$A$2:$L$175,6,FALSE),"-")</f>
        <v>DK</v>
      </c>
      <c r="U40" s="78">
        <f>IFERROR(VLOOKUP(R40,Database!$A$2:$L$175,9,FALSE),"-")</f>
        <v>0</v>
      </c>
      <c r="V40" s="91">
        <f>IF(AND(D40="Y",booking!T40&lt;&gt;booking!U40,booking!U40&gt;0),booking!U40,"-")</f>
        <v>60</v>
      </c>
      <c r="W40" s="75">
        <f>IFERROR(VLOOKUP(V40,Database!$A$2:$L$175,8,FALSE),"-")</f>
        <v>0</v>
      </c>
      <c r="X40" s="75" t="str">
        <f>IFERROR(VLOOKUP(V40,Database!$A$2:$L$175,6,FALSE),"-")</f>
        <v>DK</v>
      </c>
      <c r="Y40" s="77">
        <f>IFERROR(VLOOKUP(V40,Database!$A$2:$L$175,9,FALSE),"-")</f>
        <v>0</v>
      </c>
    </row>
    <row r="41" spans="1:25" ht="15" customHeight="1" thickBot="1" x14ac:dyDescent="0.4">
      <c r="A41" s="83" t="str">
        <f>rengøring!A41</f>
        <v>fredag</v>
      </c>
      <c r="B41" s="81">
        <f>rengøring!B41</f>
        <v>45814</v>
      </c>
      <c r="C41" s="10"/>
      <c r="D41" s="84" t="str">
        <f>IF(booking!AD41&gt;0,"Y","-")</f>
        <v>-</v>
      </c>
      <c r="E41" s="90" t="str">
        <f>IF(AND(D41="Y",booking!D41&lt;&gt;booking!E41,booking!E41&gt;0),booking!E41,"-")</f>
        <v>-</v>
      </c>
      <c r="F41" s="74" t="str">
        <f>IFERROR(VLOOKUP(E41,Database!$A$2:$L$175,8,FALSE),"-")</f>
        <v>-</v>
      </c>
      <c r="G41" s="74" t="str">
        <f>IFERROR(VLOOKUP(E41,Database!$A$2:$L$175,6,FALSE),"-")</f>
        <v>-</v>
      </c>
      <c r="H41" s="88" t="str">
        <f>IFERROR(VLOOKUP(E41,Database!$A$2:$L$175,9,FALSE),"-")</f>
        <v>-</v>
      </c>
      <c r="I41" s="109"/>
      <c r="J41" s="91" t="str">
        <f>IF(AND(D41="Y",booking!H41&lt;&gt;booking!I41,booking!I41&gt;0),booking!I41,"-")</f>
        <v>-</v>
      </c>
      <c r="K41" s="74" t="str">
        <f>IFERROR(VLOOKUP(J41,Database!$A$2:$L$175,8,FALSE),"-")</f>
        <v>-</v>
      </c>
      <c r="L41" s="74" t="str">
        <f>IFERROR(VLOOKUP(J41,Database!$A$2:$L$175,6,FALSE),"-")</f>
        <v>-</v>
      </c>
      <c r="M41" s="88" t="str">
        <f>IFERROR(VLOOKUP(J41,Database!$A$2:$L$175,9,FALSE),"-")</f>
        <v>-</v>
      </c>
      <c r="N41" s="91" t="str">
        <f>IF(AND(D41="Y",booking!L41&lt;&gt;booking!M41,booking!M41&gt;0),booking!M41,"-")</f>
        <v>-</v>
      </c>
      <c r="O41" s="74" t="str">
        <f>IFERROR(VLOOKUP(N41,Database!$A$2:$L$175,8,FALSE),"-")</f>
        <v>-</v>
      </c>
      <c r="P41" s="74" t="str">
        <f>IFERROR(VLOOKUP(N41,Database!$A$2:$L$175,6,FALSE),"-")</f>
        <v>-</v>
      </c>
      <c r="Q41" s="78" t="str">
        <f>IFERROR(VLOOKUP(N41,Database!$A$2:$L$175,9,FALSE),"-")</f>
        <v>-</v>
      </c>
      <c r="R41" s="92" t="str">
        <f>IF(AND(D41="Y",booking!P41&lt;&gt;booking!Q41,booking!Q41&gt;0),booking!Q41,"-")</f>
        <v>-</v>
      </c>
      <c r="S41" s="74" t="str">
        <f>IFERROR(VLOOKUP(R41,Database!$A$2:$L$175,8,FALSE),"-")</f>
        <v>-</v>
      </c>
      <c r="T41" s="74" t="str">
        <f>IFERROR(VLOOKUP(R41,Database!$A$2:$L$175,6,FALSE),"-")</f>
        <v>-</v>
      </c>
      <c r="U41" s="78" t="str">
        <f>IFERROR(VLOOKUP(R41,Database!$A$2:$L$175,9,FALSE),"-")</f>
        <v>-</v>
      </c>
      <c r="V41" s="91" t="str">
        <f>IF(AND(D41="Y",booking!T41&lt;&gt;booking!U41,booking!U41&gt;0),booking!U41,"-")</f>
        <v>-</v>
      </c>
      <c r="W41" s="75" t="str">
        <f>IFERROR(VLOOKUP(V41,Database!$A$2:$L$175,8,FALSE),"-")</f>
        <v>-</v>
      </c>
      <c r="X41" s="75" t="str">
        <f>IFERROR(VLOOKUP(V41,Database!$A$2:$L$175,6,FALSE),"-")</f>
        <v>-</v>
      </c>
      <c r="Y41" s="77" t="str">
        <f>IFERROR(VLOOKUP(V41,Database!$A$2:$L$175,9,FALSE),"-")</f>
        <v>-</v>
      </c>
    </row>
    <row r="42" spans="1:25" ht="15" customHeight="1" thickBot="1" x14ac:dyDescent="0.4">
      <c r="A42" s="83" t="str">
        <f>rengøring!A42</f>
        <v>lørdag</v>
      </c>
      <c r="B42" s="81">
        <f>rengøring!B42</f>
        <v>45815</v>
      </c>
      <c r="C42" s="10"/>
      <c r="D42" s="84" t="str">
        <f>IF(booking!AD42&gt;0,"Y","-")</f>
        <v>-</v>
      </c>
      <c r="E42" s="90" t="str">
        <f>IF(AND(D42="Y",booking!D42&lt;&gt;booking!E42,booking!E42&gt;0),booking!E42,"-")</f>
        <v>-</v>
      </c>
      <c r="F42" s="74" t="str">
        <f>IFERROR(VLOOKUP(E42,Database!$A$2:$L$175,8,FALSE),"-")</f>
        <v>-</v>
      </c>
      <c r="G42" s="74" t="str">
        <f>IFERROR(VLOOKUP(E42,Database!$A$2:$L$175,6,FALSE),"-")</f>
        <v>-</v>
      </c>
      <c r="H42" s="88" t="str">
        <f>IFERROR(VLOOKUP(E42,Database!$A$2:$L$175,9,FALSE),"-")</f>
        <v>-</v>
      </c>
      <c r="I42" s="109"/>
      <c r="J42" s="91" t="str">
        <f>IF(AND(D42="Y",booking!H42&lt;&gt;booking!I42,booking!I42&gt;0),booking!I42,"-")</f>
        <v>-</v>
      </c>
      <c r="K42" s="74" t="str">
        <f>IFERROR(VLOOKUP(J42,Database!$A$2:$L$175,8,FALSE),"-")</f>
        <v>-</v>
      </c>
      <c r="L42" s="74" t="str">
        <f>IFERROR(VLOOKUP(J42,Database!$A$2:$L$175,6,FALSE),"-")</f>
        <v>-</v>
      </c>
      <c r="M42" s="88" t="str">
        <f>IFERROR(VLOOKUP(J42,Database!$A$2:$L$175,9,FALSE),"-")</f>
        <v>-</v>
      </c>
      <c r="N42" s="91" t="str">
        <f>IF(AND(D42="Y",booking!L42&lt;&gt;booking!M42,booking!M42&gt;0),booking!M42,"-")</f>
        <v>-</v>
      </c>
      <c r="O42" s="74" t="str">
        <f>IFERROR(VLOOKUP(N42,Database!$A$2:$L$175,8,FALSE),"-")</f>
        <v>-</v>
      </c>
      <c r="P42" s="74" t="str">
        <f>IFERROR(VLOOKUP(N42,Database!$A$2:$L$175,6,FALSE),"-")</f>
        <v>-</v>
      </c>
      <c r="Q42" s="78" t="str">
        <f>IFERROR(VLOOKUP(N42,Database!$A$2:$L$175,9,FALSE),"-")</f>
        <v>-</v>
      </c>
      <c r="R42" s="92" t="str">
        <f>IF(AND(D42="Y",booking!P42&lt;&gt;booking!Q42,booking!Q42&gt;0),booking!Q42,"-")</f>
        <v>-</v>
      </c>
      <c r="S42" s="74" t="str">
        <f>IFERROR(VLOOKUP(R42,Database!$A$2:$L$175,8,FALSE),"-")</f>
        <v>-</v>
      </c>
      <c r="T42" s="74" t="str">
        <f>IFERROR(VLOOKUP(R42,Database!$A$2:$L$175,6,FALSE),"-")</f>
        <v>-</v>
      </c>
      <c r="U42" s="78" t="str">
        <f>IFERROR(VLOOKUP(R42,Database!$A$2:$L$175,9,FALSE),"-")</f>
        <v>-</v>
      </c>
      <c r="V42" s="91" t="str">
        <f>IF(AND(D42="Y",booking!T42&lt;&gt;booking!U42,booking!U42&gt;0),booking!U42,"-")</f>
        <v>-</v>
      </c>
      <c r="W42" s="75" t="str">
        <f>IFERROR(VLOOKUP(V42,Database!$A$2:$L$175,8,FALSE),"-")</f>
        <v>-</v>
      </c>
      <c r="X42" s="75" t="str">
        <f>IFERROR(VLOOKUP(V42,Database!$A$2:$L$175,6,FALSE),"-")</f>
        <v>-</v>
      </c>
      <c r="Y42" s="77" t="str">
        <f>IFERROR(VLOOKUP(V42,Database!$A$2:$L$175,9,FALSE),"-")</f>
        <v>-</v>
      </c>
    </row>
    <row r="43" spans="1:25" ht="15" customHeight="1" thickBot="1" x14ac:dyDescent="0.4">
      <c r="A43" s="83" t="str">
        <f>rengøring!A43</f>
        <v>søndag</v>
      </c>
      <c r="B43" s="81">
        <f>rengøring!B43</f>
        <v>45816</v>
      </c>
      <c r="C43" s="10"/>
      <c r="D43" s="84" t="str">
        <f>IF(booking!AD43&gt;0,"Y","-")</f>
        <v>-</v>
      </c>
      <c r="E43" s="90" t="str">
        <f>IF(AND(D43="Y",booking!D43&lt;&gt;booking!E43,booking!E43&gt;0),booking!E43,"-")</f>
        <v>-</v>
      </c>
      <c r="F43" s="74" t="str">
        <f>IFERROR(VLOOKUP(E43,Database!$A$2:$L$175,8,FALSE),"-")</f>
        <v>-</v>
      </c>
      <c r="G43" s="74" t="str">
        <f>IFERROR(VLOOKUP(E43,Database!$A$2:$L$175,6,FALSE),"-")</f>
        <v>-</v>
      </c>
      <c r="H43" s="88" t="str">
        <f>IFERROR(VLOOKUP(E43,Database!$A$2:$L$175,9,FALSE),"-")</f>
        <v>-</v>
      </c>
      <c r="I43" s="109"/>
      <c r="J43" s="91" t="str">
        <f>IF(AND(D43="Y",booking!H43&lt;&gt;booking!I43,booking!I43&gt;0),booking!I43,"-")</f>
        <v>-</v>
      </c>
      <c r="K43" s="74" t="str">
        <f>IFERROR(VLOOKUP(J43,Database!$A$2:$L$175,8,FALSE),"-")</f>
        <v>-</v>
      </c>
      <c r="L43" s="74" t="str">
        <f>IFERROR(VLOOKUP(J43,Database!$A$2:$L$175,6,FALSE),"-")</f>
        <v>-</v>
      </c>
      <c r="M43" s="88" t="str">
        <f>IFERROR(VLOOKUP(J43,Database!$A$2:$L$175,9,FALSE),"-")</f>
        <v>-</v>
      </c>
      <c r="N43" s="91" t="str">
        <f>IF(AND(D43="Y",booking!L43&lt;&gt;booking!M43,booking!M43&gt;0),booking!M43,"-")</f>
        <v>-</v>
      </c>
      <c r="O43" s="74" t="str">
        <f>IFERROR(VLOOKUP(N43,Database!$A$2:$L$175,8,FALSE),"-")</f>
        <v>-</v>
      </c>
      <c r="P43" s="74" t="str">
        <f>IFERROR(VLOOKUP(N43,Database!$A$2:$L$175,6,FALSE),"-")</f>
        <v>-</v>
      </c>
      <c r="Q43" s="78" t="str">
        <f>IFERROR(VLOOKUP(N43,Database!$A$2:$L$175,9,FALSE),"-")</f>
        <v>-</v>
      </c>
      <c r="R43" s="92" t="str">
        <f>IF(AND(D43="Y",booking!P43&lt;&gt;booking!Q43,booking!Q43&gt;0),booking!Q43,"-")</f>
        <v>-</v>
      </c>
      <c r="S43" s="74" t="str">
        <f>IFERROR(VLOOKUP(R43,Database!$A$2:$L$175,8,FALSE),"-")</f>
        <v>-</v>
      </c>
      <c r="T43" s="74" t="str">
        <f>IFERROR(VLOOKUP(R43,Database!$A$2:$L$175,6,FALSE),"-")</f>
        <v>-</v>
      </c>
      <c r="U43" s="78" t="str">
        <f>IFERROR(VLOOKUP(R43,Database!$A$2:$L$175,9,FALSE),"-")</f>
        <v>-</v>
      </c>
      <c r="V43" s="91" t="str">
        <f>IF(AND(D43="Y",booking!T43&lt;&gt;booking!U43,booking!U43&gt;0),booking!U43,"-")</f>
        <v>-</v>
      </c>
      <c r="W43" s="75" t="str">
        <f>IFERROR(VLOOKUP(V43,Database!$A$2:$L$175,8,FALSE),"-")</f>
        <v>-</v>
      </c>
      <c r="X43" s="75" t="str">
        <f>IFERROR(VLOOKUP(V43,Database!$A$2:$L$175,6,FALSE),"-")</f>
        <v>-</v>
      </c>
      <c r="Y43" s="77" t="str">
        <f>IFERROR(VLOOKUP(V43,Database!$A$2:$L$175,9,FALSE),"-")</f>
        <v>-</v>
      </c>
    </row>
    <row r="44" spans="1:25" ht="15" customHeight="1" thickBot="1" x14ac:dyDescent="0.4">
      <c r="A44" s="83" t="str">
        <f>rengøring!A44</f>
        <v>mandag</v>
      </c>
      <c r="B44" s="81">
        <f>rengøring!B44</f>
        <v>45817</v>
      </c>
      <c r="C44" s="10"/>
      <c r="D44" s="84" t="str">
        <f>IF(booking!AD44&gt;0,"Y","-")</f>
        <v>Y</v>
      </c>
      <c r="E44" s="90" t="str">
        <f>IF(AND(D44="Y",booking!D44&lt;&gt;booking!E44,booking!E44&gt;0),booking!E44,"-")</f>
        <v>-</v>
      </c>
      <c r="F44" s="74" t="str">
        <f>IFERROR(VLOOKUP(E44,Database!$A$2:$L$175,8,FALSE),"-")</f>
        <v>-</v>
      </c>
      <c r="G44" s="74" t="str">
        <f>IFERROR(VLOOKUP(E44,Database!$A$2:$L$175,6,FALSE),"-")</f>
        <v>-</v>
      </c>
      <c r="H44" s="88" t="str">
        <f>IFERROR(VLOOKUP(E44,Database!$A$2:$L$175,9,FALSE),"-")</f>
        <v>-</v>
      </c>
      <c r="I44" s="109"/>
      <c r="J44" s="91" t="str">
        <f>IF(AND(D44="Y",booking!H44&lt;&gt;booking!I44,booking!I44&gt;0),booking!I44,"-")</f>
        <v>-</v>
      </c>
      <c r="K44" s="74" t="str">
        <f>IFERROR(VLOOKUP(J44,Database!$A$2:$L$175,8,FALSE),"-")</f>
        <v>-</v>
      </c>
      <c r="L44" s="74" t="str">
        <f>IFERROR(VLOOKUP(J44,Database!$A$2:$L$175,6,FALSE),"-")</f>
        <v>-</v>
      </c>
      <c r="M44" s="88" t="str">
        <f>IFERROR(VLOOKUP(J44,Database!$A$2:$L$175,9,FALSE),"-")</f>
        <v>-</v>
      </c>
      <c r="N44" s="91">
        <f>IF(AND(D44="Y",booking!L44&lt;&gt;booking!M44,booking!M44&gt;0),booking!M44,"-")</f>
        <v>25</v>
      </c>
      <c r="O44" s="74">
        <f>IFERROR(VLOOKUP(N44,Database!$A$2:$L$175,8,FALSE),"-")</f>
        <v>0</v>
      </c>
      <c r="P44" s="74" t="str">
        <f>IFERROR(VLOOKUP(N44,Database!$A$2:$L$175,6,FALSE),"-")</f>
        <v>DK</v>
      </c>
      <c r="Q44" s="78">
        <f>IFERROR(VLOOKUP(N44,Database!$A$2:$L$175,9,FALSE),"-")</f>
        <v>0</v>
      </c>
      <c r="R44" s="92" t="str">
        <f>IF(AND(D44="Y",booking!P44&lt;&gt;booking!Q44,booking!Q44&gt;0),booking!Q44,"-")</f>
        <v>-</v>
      </c>
      <c r="S44" s="74" t="str">
        <f>IFERROR(VLOOKUP(R44,Database!$A$2:$L$175,8,FALSE),"-")</f>
        <v>-</v>
      </c>
      <c r="T44" s="74" t="str">
        <f>IFERROR(VLOOKUP(R44,Database!$A$2:$L$175,6,FALSE),"-")</f>
        <v>-</v>
      </c>
      <c r="U44" s="78" t="str">
        <f>IFERROR(VLOOKUP(R44,Database!$A$2:$L$175,9,FALSE),"-")</f>
        <v>-</v>
      </c>
      <c r="V44" s="91" t="str">
        <f>IF(AND(D44="Y",booking!T44&lt;&gt;booking!U44,booking!U44&gt;0),booking!U44,"-")</f>
        <v>-</v>
      </c>
      <c r="W44" s="75" t="str">
        <f>IFERROR(VLOOKUP(V44,Database!$A$2:$L$175,8,FALSE),"-")</f>
        <v>-</v>
      </c>
      <c r="X44" s="75" t="str">
        <f>IFERROR(VLOOKUP(V44,Database!$A$2:$L$175,6,FALSE),"-")</f>
        <v>-</v>
      </c>
      <c r="Y44" s="77" t="str">
        <f>IFERROR(VLOOKUP(V44,Database!$A$2:$L$175,9,FALSE),"-")</f>
        <v>-</v>
      </c>
    </row>
    <row r="45" spans="1:25" ht="15" customHeight="1" thickBot="1" x14ac:dyDescent="0.4">
      <c r="A45" s="83" t="str">
        <f>rengøring!A45</f>
        <v>tirsdag</v>
      </c>
      <c r="B45" s="81">
        <f>rengøring!B45</f>
        <v>45818</v>
      </c>
      <c r="C45" s="10"/>
      <c r="D45" s="84" t="str">
        <f>IF(booking!AD45&gt;0,"Y","-")</f>
        <v>Y</v>
      </c>
      <c r="E45" s="90">
        <f>IF(AND(D45="Y",booking!D45&lt;&gt;booking!E45,booking!E45&gt;0),booking!E45,"-")</f>
        <v>52</v>
      </c>
      <c r="F45" s="74">
        <f>IFERROR(VLOOKUP(E45,Database!$A$2:$L$175,8,FALSE),"-")</f>
        <v>0</v>
      </c>
      <c r="G45" s="74" t="str">
        <f>IFERROR(VLOOKUP(E45,Database!$A$2:$L$175,6,FALSE),"-")</f>
        <v>DK</v>
      </c>
      <c r="H45" s="88" t="str">
        <f>IFERROR(VLOOKUP(E45,Database!$A$2:$L$175,9,FALSE),"-")</f>
        <v>sing</v>
      </c>
      <c r="I45" s="109"/>
      <c r="J45" s="91">
        <f>IF(AND(D45="Y",booking!H45&lt;&gt;booking!I45,booking!I45&gt;0),booking!I45,"-")</f>
        <v>18</v>
      </c>
      <c r="K45" s="74">
        <f>IFERROR(VLOOKUP(J45,Database!$A$2:$L$175,8,FALSE),"-")</f>
        <v>0</v>
      </c>
      <c r="L45" s="74" t="str">
        <f>IFERROR(VLOOKUP(J45,Database!$A$2:$L$175,6,FALSE),"-")</f>
        <v>DK</v>
      </c>
      <c r="M45" s="88">
        <f>IFERROR(VLOOKUP(J45,Database!$A$2:$L$175,9,FALSE),"-")</f>
        <v>0</v>
      </c>
      <c r="N45" s="91" t="str">
        <f>IF(AND(D45="Y",booking!L45&lt;&gt;booking!M45,booking!M45&gt;0),booking!M45,"-")</f>
        <v>-</v>
      </c>
      <c r="O45" s="74" t="str">
        <f>IFERROR(VLOOKUP(N45,Database!$A$2:$L$175,8,FALSE),"-")</f>
        <v>-</v>
      </c>
      <c r="P45" s="74" t="str">
        <f>IFERROR(VLOOKUP(N45,Database!$A$2:$L$175,6,FALSE),"-")</f>
        <v>-</v>
      </c>
      <c r="Q45" s="78" t="str">
        <f>IFERROR(VLOOKUP(N45,Database!$A$2:$L$175,9,FALSE),"-")</f>
        <v>-</v>
      </c>
      <c r="R45" s="92" t="str">
        <f>IF(AND(D45="Y",booking!P45&lt;&gt;booking!Q45,booking!Q45&gt;0),booking!Q45,"-")</f>
        <v>-</v>
      </c>
      <c r="S45" s="74" t="str">
        <f>IFERROR(VLOOKUP(R45,Database!$A$2:$L$175,8,FALSE),"-")</f>
        <v>-</v>
      </c>
      <c r="T45" s="74" t="str">
        <f>IFERROR(VLOOKUP(R45,Database!$A$2:$L$175,6,FALSE),"-")</f>
        <v>-</v>
      </c>
      <c r="U45" s="78" t="str">
        <f>IFERROR(VLOOKUP(R45,Database!$A$2:$L$175,9,FALSE),"-")</f>
        <v>-</v>
      </c>
      <c r="V45" s="91">
        <f>IF(AND(D45="Y",booking!T45&lt;&gt;booking!U45,booking!U45&gt;0),booking!U45,"-")</f>
        <v>51</v>
      </c>
      <c r="W45" s="75">
        <f>IFERROR(VLOOKUP(V45,Database!$A$2:$L$175,8,FALSE),"-")</f>
        <v>0</v>
      </c>
      <c r="X45" s="75" t="str">
        <f>IFERROR(VLOOKUP(V45,Database!$A$2:$L$175,6,FALSE),"-")</f>
        <v>DK</v>
      </c>
      <c r="Y45" s="77">
        <f>IFERROR(VLOOKUP(V45,Database!$A$2:$L$175,9,FALSE),"-")</f>
        <v>0</v>
      </c>
    </row>
    <row r="46" spans="1:25" ht="15" customHeight="1" thickBot="1" x14ac:dyDescent="0.4">
      <c r="A46" s="83" t="str">
        <f>rengøring!A46</f>
        <v>onsdag</v>
      </c>
      <c r="B46" s="81">
        <f>rengøring!B46</f>
        <v>45819</v>
      </c>
      <c r="C46" s="10"/>
      <c r="D46" s="84" t="str">
        <f>IF(booking!AD46&gt;0,"Y","-")</f>
        <v>Y</v>
      </c>
      <c r="E46" s="90" t="str">
        <f>IF(AND(D46="Y",booking!D46&lt;&gt;booking!E46,booking!E46&gt;0),booking!E46,"-")</f>
        <v>-</v>
      </c>
      <c r="F46" s="74" t="str">
        <f>IFERROR(VLOOKUP(E46,Database!$A$2:$L$175,8,FALSE),"-")</f>
        <v>-</v>
      </c>
      <c r="G46" s="74" t="str">
        <f>IFERROR(VLOOKUP(E46,Database!$A$2:$L$175,6,FALSE),"-")</f>
        <v>-</v>
      </c>
      <c r="H46" s="88" t="str">
        <f>IFERROR(VLOOKUP(E46,Database!$A$2:$L$175,9,FALSE),"-")</f>
        <v>-</v>
      </c>
      <c r="I46" s="109"/>
      <c r="J46" s="91" t="str">
        <f>IF(AND(D46="Y",booking!H46&lt;&gt;booking!I46,booking!I46&gt;0),booking!I46,"-")</f>
        <v>-</v>
      </c>
      <c r="K46" s="74" t="str">
        <f>IFERROR(VLOOKUP(J46,Database!$A$2:$L$175,8,FALSE),"-")</f>
        <v>-</v>
      </c>
      <c r="L46" s="74" t="str">
        <f>IFERROR(VLOOKUP(J46,Database!$A$2:$L$175,6,FALSE),"-")</f>
        <v>-</v>
      </c>
      <c r="M46" s="88" t="str">
        <f>IFERROR(VLOOKUP(J46,Database!$A$2:$L$175,9,FALSE),"-")</f>
        <v>-</v>
      </c>
      <c r="N46" s="91" t="str">
        <f>IF(AND(D46="Y",booking!L46&lt;&gt;booking!M46,booking!M46&gt;0),booking!M46,"-")</f>
        <v>-</v>
      </c>
      <c r="O46" s="74" t="str">
        <f>IFERROR(VLOOKUP(N46,Database!$A$2:$L$175,8,FALSE),"-")</f>
        <v>-</v>
      </c>
      <c r="P46" s="74" t="str">
        <f>IFERROR(VLOOKUP(N46,Database!$A$2:$L$175,6,FALSE),"-")</f>
        <v>-</v>
      </c>
      <c r="Q46" s="78" t="str">
        <f>IFERROR(VLOOKUP(N46,Database!$A$2:$L$175,9,FALSE),"-")</f>
        <v>-</v>
      </c>
      <c r="R46" s="92">
        <f>IF(AND(D46="Y",booking!P46&lt;&gt;booking!Q46,booking!Q46&gt;0),booking!Q46,"-")</f>
        <v>26</v>
      </c>
      <c r="S46" s="74">
        <f>IFERROR(VLOOKUP(R46,Database!$A$2:$L$175,8,FALSE),"-")</f>
        <v>0</v>
      </c>
      <c r="T46" s="74" t="str">
        <f>IFERROR(VLOOKUP(R46,Database!$A$2:$L$175,6,FALSE),"-")</f>
        <v>DK</v>
      </c>
      <c r="U46" s="78">
        <f>IFERROR(VLOOKUP(R46,Database!$A$2:$L$175,9,FALSE),"-")</f>
        <v>0</v>
      </c>
      <c r="V46" s="91" t="str">
        <f>IF(AND(D46="Y",booking!T46&lt;&gt;booking!U46,booking!U46&gt;0),booking!U46,"-")</f>
        <v>-</v>
      </c>
      <c r="W46" s="75" t="str">
        <f>IFERROR(VLOOKUP(V46,Database!$A$2:$L$175,8,FALSE),"-")</f>
        <v>-</v>
      </c>
      <c r="X46" s="75" t="str">
        <f>IFERROR(VLOOKUP(V46,Database!$A$2:$L$175,6,FALSE),"-")</f>
        <v>-</v>
      </c>
      <c r="Y46" s="77" t="str">
        <f>IFERROR(VLOOKUP(V46,Database!$A$2:$L$175,9,FALSE),"-")</f>
        <v>-</v>
      </c>
    </row>
    <row r="47" spans="1:25" ht="15" customHeight="1" thickBot="1" x14ac:dyDescent="0.4">
      <c r="A47" s="83" t="str">
        <f>rengøring!A47</f>
        <v>torsdag</v>
      </c>
      <c r="B47" s="81">
        <f>rengøring!B47</f>
        <v>45820</v>
      </c>
      <c r="C47" s="10"/>
      <c r="D47" s="84" t="str">
        <f>IF(booking!AD47&gt;0,"Y","-")</f>
        <v>-</v>
      </c>
      <c r="E47" s="90" t="str">
        <f>IF(AND(D47="Y",booking!D47&lt;&gt;booking!E47,booking!E47&gt;0),booking!E47,"-")</f>
        <v>-</v>
      </c>
      <c r="F47" s="74" t="str">
        <f>IFERROR(VLOOKUP(E47,Database!$A$2:$L$175,8,FALSE),"-")</f>
        <v>-</v>
      </c>
      <c r="G47" s="74" t="str">
        <f>IFERROR(VLOOKUP(E47,Database!$A$2:$L$175,6,FALSE),"-")</f>
        <v>-</v>
      </c>
      <c r="H47" s="88" t="str">
        <f>IFERROR(VLOOKUP(E47,Database!$A$2:$L$175,9,FALSE),"-")</f>
        <v>-</v>
      </c>
      <c r="I47" s="109"/>
      <c r="J47" s="91" t="str">
        <f>IF(AND(D47="Y",booking!H47&lt;&gt;booking!I47,booking!I47&gt;0),booking!I47,"-")</f>
        <v>-</v>
      </c>
      <c r="K47" s="74" t="str">
        <f>IFERROR(VLOOKUP(J47,Database!$A$2:$L$175,8,FALSE),"-")</f>
        <v>-</v>
      </c>
      <c r="L47" s="74" t="str">
        <f>IFERROR(VLOOKUP(J47,Database!$A$2:$L$175,6,FALSE),"-")</f>
        <v>-</v>
      </c>
      <c r="M47" s="88" t="str">
        <f>IFERROR(VLOOKUP(J47,Database!$A$2:$L$175,9,FALSE),"-")</f>
        <v>-</v>
      </c>
      <c r="N47" s="91" t="str">
        <f>IF(AND(D47="Y",booking!L47&lt;&gt;booking!M47,booking!M47&gt;0),booking!M47,"-")</f>
        <v>-</v>
      </c>
      <c r="O47" s="74" t="str">
        <f>IFERROR(VLOOKUP(N47,Database!$A$2:$L$175,8,FALSE),"-")</f>
        <v>-</v>
      </c>
      <c r="P47" s="74" t="str">
        <f>IFERROR(VLOOKUP(N47,Database!$A$2:$L$175,6,FALSE),"-")</f>
        <v>-</v>
      </c>
      <c r="Q47" s="78" t="str">
        <f>IFERROR(VLOOKUP(N47,Database!$A$2:$L$175,9,FALSE),"-")</f>
        <v>-</v>
      </c>
      <c r="R47" s="92" t="str">
        <f>IF(AND(D47="Y",booking!P47&lt;&gt;booking!Q47,booking!Q47&gt;0),booking!Q47,"-")</f>
        <v>-</v>
      </c>
      <c r="S47" s="74" t="str">
        <f>IFERROR(VLOOKUP(R47,Database!$A$2:$L$175,8,FALSE),"-")</f>
        <v>-</v>
      </c>
      <c r="T47" s="74" t="str">
        <f>IFERROR(VLOOKUP(R47,Database!$A$2:$L$175,6,FALSE),"-")</f>
        <v>-</v>
      </c>
      <c r="U47" s="78" t="str">
        <f>IFERROR(VLOOKUP(R47,Database!$A$2:$L$175,9,FALSE),"-")</f>
        <v>-</v>
      </c>
      <c r="V47" s="91" t="str">
        <f>IF(AND(D47="Y",booking!T47&lt;&gt;booking!U47,booking!U47&gt;0),booking!U47,"-")</f>
        <v>-</v>
      </c>
      <c r="W47" s="75" t="str">
        <f>IFERROR(VLOOKUP(V47,Database!$A$2:$L$175,8,FALSE),"-")</f>
        <v>-</v>
      </c>
      <c r="X47" s="75" t="str">
        <f>IFERROR(VLOOKUP(V47,Database!$A$2:$L$175,6,FALSE),"-")</f>
        <v>-</v>
      </c>
      <c r="Y47" s="77" t="str">
        <f>IFERROR(VLOOKUP(V47,Database!$A$2:$L$175,9,FALSE),"-")</f>
        <v>-</v>
      </c>
    </row>
    <row r="48" spans="1:25" ht="15" customHeight="1" thickBot="1" x14ac:dyDescent="0.4">
      <c r="A48" s="83" t="str">
        <f>rengøring!A48</f>
        <v>fredag</v>
      </c>
      <c r="B48" s="81">
        <f>rengøring!B48</f>
        <v>45821</v>
      </c>
      <c r="C48" s="10"/>
      <c r="D48" s="84" t="str">
        <f>IF(booking!AD48&gt;0,"Y","-")</f>
        <v>-</v>
      </c>
      <c r="E48" s="90" t="str">
        <f>IF(AND(D48="Y",booking!D48&lt;&gt;booking!E48,booking!E48&gt;0),booking!E48,"-")</f>
        <v>-</v>
      </c>
      <c r="F48" s="74" t="str">
        <f>IFERROR(VLOOKUP(E48,Database!$A$2:$L$175,8,FALSE),"-")</f>
        <v>-</v>
      </c>
      <c r="G48" s="74" t="str">
        <f>IFERROR(VLOOKUP(E48,Database!$A$2:$L$175,6,FALSE),"-")</f>
        <v>-</v>
      </c>
      <c r="H48" s="88" t="str">
        <f>IFERROR(VLOOKUP(E48,Database!$A$2:$L$175,9,FALSE),"-")</f>
        <v>-</v>
      </c>
      <c r="I48" s="109"/>
      <c r="J48" s="91" t="str">
        <f>IF(AND(D48="Y",booking!H48&lt;&gt;booking!I48,booking!I48&gt;0),booking!I48,"-")</f>
        <v>-</v>
      </c>
      <c r="K48" s="74" t="str">
        <f>IFERROR(VLOOKUP(J48,Database!$A$2:$L$175,8,FALSE),"-")</f>
        <v>-</v>
      </c>
      <c r="L48" s="74" t="str">
        <f>IFERROR(VLOOKUP(J48,Database!$A$2:$L$175,6,FALSE),"-")</f>
        <v>-</v>
      </c>
      <c r="M48" s="88" t="str">
        <f>IFERROR(VLOOKUP(J48,Database!$A$2:$L$175,9,FALSE),"-")</f>
        <v>-</v>
      </c>
      <c r="N48" s="91" t="str">
        <f>IF(AND(D48="Y",booking!L48&lt;&gt;booking!M48,booking!M48&gt;0),booking!M48,"-")</f>
        <v>-</v>
      </c>
      <c r="O48" s="74" t="str">
        <f>IFERROR(VLOOKUP(N48,Database!$A$2:$L$175,8,FALSE),"-")</f>
        <v>-</v>
      </c>
      <c r="P48" s="74" t="str">
        <f>IFERROR(VLOOKUP(N48,Database!$A$2:$L$175,6,FALSE),"-")</f>
        <v>-</v>
      </c>
      <c r="Q48" s="78" t="str">
        <f>IFERROR(VLOOKUP(N48,Database!$A$2:$L$175,9,FALSE),"-")</f>
        <v>-</v>
      </c>
      <c r="R48" s="92" t="str">
        <f>IF(AND(D48="Y",booking!P48&lt;&gt;booking!Q48,booking!Q48&gt;0),booking!Q48,"-")</f>
        <v>-</v>
      </c>
      <c r="S48" s="74" t="str">
        <f>IFERROR(VLOOKUP(R48,Database!$A$2:$L$175,8,FALSE),"-")</f>
        <v>-</v>
      </c>
      <c r="T48" s="74" t="str">
        <f>IFERROR(VLOOKUP(R48,Database!$A$2:$L$175,6,FALSE),"-")</f>
        <v>-</v>
      </c>
      <c r="U48" s="78" t="str">
        <f>IFERROR(VLOOKUP(R48,Database!$A$2:$L$175,9,FALSE),"-")</f>
        <v>-</v>
      </c>
      <c r="V48" s="91" t="str">
        <f>IF(AND(D48="Y",booking!T48&lt;&gt;booking!U48,booking!U48&gt;0),booking!U48,"-")</f>
        <v>-</v>
      </c>
      <c r="W48" s="75" t="str">
        <f>IFERROR(VLOOKUP(V48,Database!$A$2:$L$175,8,FALSE),"-")</f>
        <v>-</v>
      </c>
      <c r="X48" s="75" t="str">
        <f>IFERROR(VLOOKUP(V48,Database!$A$2:$L$175,6,FALSE),"-")</f>
        <v>-</v>
      </c>
      <c r="Y48" s="77" t="str">
        <f>IFERROR(VLOOKUP(V48,Database!$A$2:$L$175,9,FALSE),"-")</f>
        <v>-</v>
      </c>
    </row>
    <row r="49" spans="1:25" ht="15" customHeight="1" thickBot="1" x14ac:dyDescent="0.4">
      <c r="A49" s="83" t="str">
        <f>rengøring!A49</f>
        <v>lørdag</v>
      </c>
      <c r="B49" s="81">
        <f>rengøring!B49</f>
        <v>45822</v>
      </c>
      <c r="C49" s="10"/>
      <c r="D49" s="84" t="str">
        <f>IF(booking!AD49&gt;0,"Y","-")</f>
        <v>-</v>
      </c>
      <c r="E49" s="90" t="str">
        <f>IF(AND(D49="Y",booking!D49&lt;&gt;booking!E49,booking!E49&gt;0),booking!E49,"-")</f>
        <v>-</v>
      </c>
      <c r="F49" s="74" t="str">
        <f>IFERROR(VLOOKUP(E49,Database!$A$2:$L$175,8,FALSE),"-")</f>
        <v>-</v>
      </c>
      <c r="G49" s="74" t="str">
        <f>IFERROR(VLOOKUP(E49,Database!$A$2:$L$175,6,FALSE),"-")</f>
        <v>-</v>
      </c>
      <c r="H49" s="88" t="str">
        <f>IFERROR(VLOOKUP(E49,Database!$A$2:$L$175,9,FALSE),"-")</f>
        <v>-</v>
      </c>
      <c r="I49" s="109"/>
      <c r="J49" s="91" t="str">
        <f>IF(AND(D49="Y",booking!H49&lt;&gt;booking!I49,booking!I49&gt;0),booking!I49,"-")</f>
        <v>-</v>
      </c>
      <c r="K49" s="74" t="str">
        <f>IFERROR(VLOOKUP(J49,Database!$A$2:$L$175,8,FALSE),"-")</f>
        <v>-</v>
      </c>
      <c r="L49" s="74" t="str">
        <f>IFERROR(VLOOKUP(J49,Database!$A$2:$L$175,6,FALSE),"-")</f>
        <v>-</v>
      </c>
      <c r="M49" s="88" t="str">
        <f>IFERROR(VLOOKUP(J49,Database!$A$2:$L$175,9,FALSE),"-")</f>
        <v>-</v>
      </c>
      <c r="N49" s="91" t="str">
        <f>IF(AND(D49="Y",booking!L49&lt;&gt;booking!M49,booking!M49&gt;0),booking!M49,"-")</f>
        <v>-</v>
      </c>
      <c r="O49" s="74" t="str">
        <f>IFERROR(VLOOKUP(N49,Database!$A$2:$L$175,8,FALSE),"-")</f>
        <v>-</v>
      </c>
      <c r="P49" s="74" t="str">
        <f>IFERROR(VLOOKUP(N49,Database!$A$2:$L$175,6,FALSE),"-")</f>
        <v>-</v>
      </c>
      <c r="Q49" s="78" t="str">
        <f>IFERROR(VLOOKUP(N49,Database!$A$2:$L$175,9,FALSE),"-")</f>
        <v>-</v>
      </c>
      <c r="R49" s="92" t="str">
        <f>IF(AND(D49="Y",booking!P49&lt;&gt;booking!Q49,booking!Q49&gt;0),booking!Q49,"-")</f>
        <v>-</v>
      </c>
      <c r="S49" s="74" t="str">
        <f>IFERROR(VLOOKUP(R49,Database!$A$2:$L$175,8,FALSE),"-")</f>
        <v>-</v>
      </c>
      <c r="T49" s="74" t="str">
        <f>IFERROR(VLOOKUP(R49,Database!$A$2:$L$175,6,FALSE),"-")</f>
        <v>-</v>
      </c>
      <c r="U49" s="78" t="str">
        <f>IFERROR(VLOOKUP(R49,Database!$A$2:$L$175,9,FALSE),"-")</f>
        <v>-</v>
      </c>
      <c r="V49" s="91" t="str">
        <f>IF(AND(D49="Y",booking!T49&lt;&gt;booking!U49,booking!U49&gt;0),booking!U49,"-")</f>
        <v>-</v>
      </c>
      <c r="W49" s="75" t="str">
        <f>IFERROR(VLOOKUP(V49,Database!$A$2:$L$175,8,FALSE),"-")</f>
        <v>-</v>
      </c>
      <c r="X49" s="75" t="str">
        <f>IFERROR(VLOOKUP(V49,Database!$A$2:$L$175,6,FALSE),"-")</f>
        <v>-</v>
      </c>
      <c r="Y49" s="77" t="str">
        <f>IFERROR(VLOOKUP(V49,Database!$A$2:$L$175,9,FALSE),"-")</f>
        <v>-</v>
      </c>
    </row>
    <row r="50" spans="1:25" ht="15" customHeight="1" thickBot="1" x14ac:dyDescent="0.4">
      <c r="A50" s="83" t="str">
        <f>rengøring!A50</f>
        <v>søndag</v>
      </c>
      <c r="B50" s="81">
        <f>rengøring!B50</f>
        <v>45823</v>
      </c>
      <c r="C50" s="10"/>
      <c r="D50" s="84" t="str">
        <f>IF(booking!AD50&gt;0,"Y","-")</f>
        <v>Y</v>
      </c>
      <c r="E50" s="90">
        <f>IF(AND(D50="Y",booking!D50&lt;&gt;booking!E50,booking!E50&gt;0),booking!E50,"-")</f>
        <v>11</v>
      </c>
      <c r="F50" s="74">
        <f>IFERROR(VLOOKUP(E50,Database!$A$2:$L$175,8,FALSE),"-")</f>
        <v>0</v>
      </c>
      <c r="G50" s="74" t="str">
        <f>IFERROR(VLOOKUP(E50,Database!$A$2:$L$175,6,FALSE),"-")</f>
        <v>D</v>
      </c>
      <c r="H50" s="88" t="str">
        <f>IFERROR(VLOOKUP(E50,Database!$A$2:$L$175,9,FALSE),"-")</f>
        <v>DB</v>
      </c>
      <c r="I50" s="109"/>
      <c r="J50" s="91" t="str">
        <f>IF(AND(D50="Y",booking!H50&lt;&gt;booking!I50,booking!I50&gt;0),booking!I50,"-")</f>
        <v>-</v>
      </c>
      <c r="K50" s="74" t="str">
        <f>IFERROR(VLOOKUP(J50,Database!$A$2:$L$175,8,FALSE),"-")</f>
        <v>-</v>
      </c>
      <c r="L50" s="74" t="str">
        <f>IFERROR(VLOOKUP(J50,Database!$A$2:$L$175,6,FALSE),"-")</f>
        <v>-</v>
      </c>
      <c r="M50" s="88" t="str">
        <f>IFERROR(VLOOKUP(J50,Database!$A$2:$L$175,9,FALSE),"-")</f>
        <v>-</v>
      </c>
      <c r="N50" s="91">
        <f>IF(AND(D50="Y",booking!L50&lt;&gt;booking!M50,booking!M50&gt;0),booking!M50,"-")</f>
        <v>81</v>
      </c>
      <c r="O50" s="74">
        <f>IFERROR(VLOOKUP(N50,Database!$A$2:$L$175,8,FALSE),"-")</f>
        <v>0</v>
      </c>
      <c r="P50" s="74" t="str">
        <f>IFERROR(VLOOKUP(N50,Database!$A$2:$L$175,6,FALSE),"-")</f>
        <v>PL</v>
      </c>
      <c r="Q50" s="78" t="str">
        <f>IFERROR(VLOOKUP(N50,Database!$A$2:$L$175,9,FALSE),"-")</f>
        <v>SING</v>
      </c>
      <c r="R50" s="92" t="str">
        <f>IF(AND(D50="Y",booking!P50&lt;&gt;booking!Q50,booking!Q50&gt;0),booking!Q50,"-")</f>
        <v>-</v>
      </c>
      <c r="S50" s="74" t="str">
        <f>IFERROR(VLOOKUP(R50,Database!$A$2:$L$175,8,FALSE),"-")</f>
        <v>-</v>
      </c>
      <c r="T50" s="74" t="str">
        <f>IFERROR(VLOOKUP(R50,Database!$A$2:$L$175,6,FALSE),"-")</f>
        <v>-</v>
      </c>
      <c r="U50" s="78" t="str">
        <f>IFERROR(VLOOKUP(R50,Database!$A$2:$L$175,9,FALSE),"-")</f>
        <v>-</v>
      </c>
      <c r="V50" s="91" t="str">
        <f>IF(AND(D50="Y",booking!T50&lt;&gt;booking!U50,booking!U50&gt;0),booking!U50,"-")</f>
        <v>-</v>
      </c>
      <c r="W50" s="75" t="str">
        <f>IFERROR(VLOOKUP(V50,Database!$A$2:$L$175,8,FALSE),"-")</f>
        <v>-</v>
      </c>
      <c r="X50" s="75" t="str">
        <f>IFERROR(VLOOKUP(V50,Database!$A$2:$L$175,6,FALSE),"-")</f>
        <v>-</v>
      </c>
      <c r="Y50" s="77" t="str">
        <f>IFERROR(VLOOKUP(V50,Database!$A$2:$L$175,9,FALSE),"-")</f>
        <v>-</v>
      </c>
    </row>
    <row r="51" spans="1:25" ht="15" customHeight="1" thickBot="1" x14ac:dyDescent="0.4">
      <c r="A51" s="83" t="str">
        <f>rengøring!A51</f>
        <v>mandag</v>
      </c>
      <c r="B51" s="81">
        <f>rengøring!B51</f>
        <v>45824</v>
      </c>
      <c r="C51" s="10"/>
      <c r="D51" s="84" t="str">
        <f>IF(booking!AD51&gt;0,"Y","-")</f>
        <v>Y</v>
      </c>
      <c r="E51" s="90" t="str">
        <f>IF(AND(D51="Y",booking!D51&lt;&gt;booking!E51,booking!E51&gt;0),booking!E51,"-")</f>
        <v>-</v>
      </c>
      <c r="F51" s="74" t="str">
        <f>IFERROR(VLOOKUP(E51,Database!$A$2:$L$175,8,FALSE),"-")</f>
        <v>-</v>
      </c>
      <c r="G51" s="74" t="str">
        <f>IFERROR(VLOOKUP(E51,Database!$A$2:$L$175,6,FALSE),"-")</f>
        <v>-</v>
      </c>
      <c r="H51" s="88" t="str">
        <f>IFERROR(VLOOKUP(E51,Database!$A$2:$L$175,9,FALSE),"-")</f>
        <v>-</v>
      </c>
      <c r="I51" s="109"/>
      <c r="J51" s="91">
        <f>IF(AND(D51="Y",booking!H51&lt;&gt;booking!I51,booking!I51&gt;0),booking!I51,"-")</f>
        <v>93</v>
      </c>
      <c r="K51" s="74" t="str">
        <f>IFERROR(VLOOKUP(J51,Database!$A$2:$L$175,8,FALSE),"-")</f>
        <v>17-18</v>
      </c>
      <c r="L51" s="74" t="str">
        <f>IFERROR(VLOOKUP(J51,Database!$A$2:$L$175,6,FALSE),"-")</f>
        <v>DK</v>
      </c>
      <c r="M51" s="88" t="str">
        <f>IFERROR(VLOOKUP(J51,Database!$A$2:$L$175,9,FALSE),"-")</f>
        <v>DB</v>
      </c>
      <c r="N51" s="91" t="str">
        <f>IF(AND(D51="Y",booking!L51&lt;&gt;booking!M51,booking!M51&gt;0),booking!M51,"-")</f>
        <v>-</v>
      </c>
      <c r="O51" s="74" t="str">
        <f>IFERROR(VLOOKUP(N51,Database!$A$2:$L$175,8,FALSE),"-")</f>
        <v>-</v>
      </c>
      <c r="P51" s="74" t="str">
        <f>IFERROR(VLOOKUP(N51,Database!$A$2:$L$175,6,FALSE),"-")</f>
        <v>-</v>
      </c>
      <c r="Q51" s="78" t="str">
        <f>IFERROR(VLOOKUP(N51,Database!$A$2:$L$175,9,FALSE),"-")</f>
        <v>-</v>
      </c>
      <c r="R51" s="92" t="str">
        <f>IF(AND(D51="Y",booking!P51&lt;&gt;booking!Q51,booking!Q51&gt;0),booking!Q51,"-")</f>
        <v>-</v>
      </c>
      <c r="S51" s="74" t="str">
        <f>IFERROR(VLOOKUP(R51,Database!$A$2:$L$175,8,FALSE),"-")</f>
        <v>-</v>
      </c>
      <c r="T51" s="74" t="str">
        <f>IFERROR(VLOOKUP(R51,Database!$A$2:$L$175,6,FALSE),"-")</f>
        <v>-</v>
      </c>
      <c r="U51" s="78" t="str">
        <f>IFERROR(VLOOKUP(R51,Database!$A$2:$L$175,9,FALSE),"-")</f>
        <v>-</v>
      </c>
      <c r="V51" s="91" t="str">
        <f>IF(AND(D51="Y",booking!T51&lt;&gt;booking!U51,booking!U51&gt;0),booking!U51,"-")</f>
        <v>-</v>
      </c>
      <c r="W51" s="75" t="str">
        <f>IFERROR(VLOOKUP(V51,Database!$A$2:$L$175,8,FALSE),"-")</f>
        <v>-</v>
      </c>
      <c r="X51" s="75" t="str">
        <f>IFERROR(VLOOKUP(V51,Database!$A$2:$L$175,6,FALSE),"-")</f>
        <v>-</v>
      </c>
      <c r="Y51" s="77" t="str">
        <f>IFERROR(VLOOKUP(V51,Database!$A$2:$L$175,9,FALSE),"-")</f>
        <v>-</v>
      </c>
    </row>
    <row r="52" spans="1:25" ht="15" customHeight="1" thickBot="1" x14ac:dyDescent="0.4">
      <c r="A52" s="83" t="str">
        <f>rengøring!A52</f>
        <v>tirsdag</v>
      </c>
      <c r="B52" s="81">
        <f>rengøring!B52</f>
        <v>45825</v>
      </c>
      <c r="C52" s="10"/>
      <c r="D52" s="84" t="str">
        <f>IF(booking!AD52&gt;0,"Y","-")</f>
        <v>Y</v>
      </c>
      <c r="E52" s="90" t="str">
        <f>IF(AND(D52="Y",booking!D52&lt;&gt;booking!E52,booking!E52&gt;0),booking!E52,"-")</f>
        <v>-</v>
      </c>
      <c r="F52" s="74" t="str">
        <f>IFERROR(VLOOKUP(E52,Database!$A$2:$L$175,8,FALSE),"-")</f>
        <v>-</v>
      </c>
      <c r="G52" s="74" t="str">
        <f>IFERROR(VLOOKUP(E52,Database!$A$2:$L$175,6,FALSE),"-")</f>
        <v>-</v>
      </c>
      <c r="H52" s="88" t="str">
        <f>IFERROR(VLOOKUP(E52,Database!$A$2:$L$175,9,FALSE),"-")</f>
        <v>-</v>
      </c>
      <c r="I52" s="109"/>
      <c r="J52" s="91" t="str">
        <f>IF(AND(D52="Y",booking!H52&lt;&gt;booking!I52,booking!I52&gt;0),booking!I52,"-")</f>
        <v>-</v>
      </c>
      <c r="K52" s="74" t="str">
        <f>IFERROR(VLOOKUP(J52,Database!$A$2:$L$175,8,FALSE),"-")</f>
        <v>-</v>
      </c>
      <c r="L52" s="74" t="str">
        <f>IFERROR(VLOOKUP(J52,Database!$A$2:$L$175,6,FALSE),"-")</f>
        <v>-</v>
      </c>
      <c r="M52" s="88" t="str">
        <f>IFERROR(VLOOKUP(J52,Database!$A$2:$L$175,9,FALSE),"-")</f>
        <v>-</v>
      </c>
      <c r="N52" s="91" t="str">
        <f>IF(AND(D52="Y",booking!L52&lt;&gt;booking!M52,booking!M52&gt;0),booking!M52,"-")</f>
        <v>-</v>
      </c>
      <c r="O52" s="74" t="str">
        <f>IFERROR(VLOOKUP(N52,Database!$A$2:$L$175,8,FALSE),"-")</f>
        <v>-</v>
      </c>
      <c r="P52" s="74" t="str">
        <f>IFERROR(VLOOKUP(N52,Database!$A$2:$L$175,6,FALSE),"-")</f>
        <v>-</v>
      </c>
      <c r="Q52" s="78" t="str">
        <f>IFERROR(VLOOKUP(N52,Database!$A$2:$L$175,9,FALSE),"-")</f>
        <v>-</v>
      </c>
      <c r="R52" s="92" t="str">
        <f>IF(AND(D52="Y",booking!P52&lt;&gt;booking!Q52,booking!Q52&gt;0),booking!Q52,"-")</f>
        <v>-</v>
      </c>
      <c r="S52" s="74" t="str">
        <f>IFERROR(VLOOKUP(R52,Database!$A$2:$L$175,8,FALSE),"-")</f>
        <v>-</v>
      </c>
      <c r="T52" s="74" t="str">
        <f>IFERROR(VLOOKUP(R52,Database!$A$2:$L$175,6,FALSE),"-")</f>
        <v>-</v>
      </c>
      <c r="U52" s="78" t="str">
        <f>IFERROR(VLOOKUP(R52,Database!$A$2:$L$175,9,FALSE),"-")</f>
        <v>-</v>
      </c>
      <c r="V52" s="91">
        <f>IF(AND(D52="Y",booking!T52&lt;&gt;booking!U52,booking!U52&gt;0),booking!U52,"-")</f>
        <v>38</v>
      </c>
      <c r="W52" s="75">
        <f>IFERROR(VLOOKUP(V52,Database!$A$2:$L$175,8,FALSE),"-")</f>
        <v>0</v>
      </c>
      <c r="X52" s="75" t="str">
        <f>IFERROR(VLOOKUP(V52,Database!$A$2:$L$175,6,FALSE),"-")</f>
        <v>DK</v>
      </c>
      <c r="Y52" s="77" t="str">
        <f>IFERROR(VLOOKUP(V52,Database!$A$2:$L$175,9,FALSE),"-")</f>
        <v>DB</v>
      </c>
    </row>
    <row r="53" spans="1:25" ht="15" customHeight="1" thickBot="1" x14ac:dyDescent="0.4">
      <c r="A53" s="83" t="str">
        <f>rengøring!A53</f>
        <v>onsdag</v>
      </c>
      <c r="B53" s="81">
        <f>rengøring!B53</f>
        <v>45826</v>
      </c>
      <c r="C53" s="10"/>
      <c r="D53" s="84" t="str">
        <f>IF(booking!AD53&gt;0,"Y","-")</f>
        <v>-</v>
      </c>
      <c r="E53" s="90" t="str">
        <f>IF(AND(D53="Y",booking!D53&lt;&gt;booking!E53,booking!E53&gt;0),booking!E53,"-")</f>
        <v>-</v>
      </c>
      <c r="F53" s="74" t="str">
        <f>IFERROR(VLOOKUP(E53,Database!$A$2:$L$175,8,FALSE),"-")</f>
        <v>-</v>
      </c>
      <c r="G53" s="74" t="str">
        <f>IFERROR(VLOOKUP(E53,Database!$A$2:$L$175,6,FALSE),"-")</f>
        <v>-</v>
      </c>
      <c r="H53" s="88" t="str">
        <f>IFERROR(VLOOKUP(E53,Database!$A$2:$L$175,9,FALSE),"-")</f>
        <v>-</v>
      </c>
      <c r="I53" s="109"/>
      <c r="J53" s="91" t="str">
        <f>IF(AND(D53="Y",booking!H53&lt;&gt;booking!I53,booking!I53&gt;0),booking!I53,"-")</f>
        <v>-</v>
      </c>
      <c r="K53" s="74" t="str">
        <f>IFERROR(VLOOKUP(J53,Database!$A$2:$L$175,8,FALSE),"-")</f>
        <v>-</v>
      </c>
      <c r="L53" s="74" t="str">
        <f>IFERROR(VLOOKUP(J53,Database!$A$2:$L$175,6,FALSE),"-")</f>
        <v>-</v>
      </c>
      <c r="M53" s="88" t="str">
        <f>IFERROR(VLOOKUP(J53,Database!$A$2:$L$175,9,FALSE),"-")</f>
        <v>-</v>
      </c>
      <c r="N53" s="91" t="str">
        <f>IF(AND(D53="Y",booking!L53&lt;&gt;booking!M53,booking!M53&gt;0),booking!M53,"-")</f>
        <v>-</v>
      </c>
      <c r="O53" s="74" t="str">
        <f>IFERROR(VLOOKUP(N53,Database!$A$2:$L$175,8,FALSE),"-")</f>
        <v>-</v>
      </c>
      <c r="P53" s="74" t="str">
        <f>IFERROR(VLOOKUP(N53,Database!$A$2:$L$175,6,FALSE),"-")</f>
        <v>-</v>
      </c>
      <c r="Q53" s="78" t="str">
        <f>IFERROR(VLOOKUP(N53,Database!$A$2:$L$175,9,FALSE),"-")</f>
        <v>-</v>
      </c>
      <c r="R53" s="92" t="str">
        <f>IF(AND(D53="Y",booking!P53&lt;&gt;booking!Q53,booking!Q53&gt;0),booking!Q53,"-")</f>
        <v>-</v>
      </c>
      <c r="S53" s="74" t="str">
        <f>IFERROR(VLOOKUP(R53,Database!$A$2:$L$175,8,FALSE),"-")</f>
        <v>-</v>
      </c>
      <c r="T53" s="74" t="str">
        <f>IFERROR(VLOOKUP(R53,Database!$A$2:$L$175,6,FALSE),"-")</f>
        <v>-</v>
      </c>
      <c r="U53" s="78" t="str">
        <f>IFERROR(VLOOKUP(R53,Database!$A$2:$L$175,9,FALSE),"-")</f>
        <v>-</v>
      </c>
      <c r="V53" s="91" t="str">
        <f>IF(AND(D53="Y",booking!T53&lt;&gt;booking!U53,booking!U53&gt;0),booking!U53,"-")</f>
        <v>-</v>
      </c>
      <c r="W53" s="75" t="str">
        <f>IFERROR(VLOOKUP(V53,Database!$A$2:$L$175,8,FALSE),"-")</f>
        <v>-</v>
      </c>
      <c r="X53" s="75" t="str">
        <f>IFERROR(VLOOKUP(V53,Database!$A$2:$L$175,6,FALSE),"-")</f>
        <v>-</v>
      </c>
      <c r="Y53" s="77" t="str">
        <f>IFERROR(VLOOKUP(V53,Database!$A$2:$L$175,9,FALSE),"-")</f>
        <v>-</v>
      </c>
    </row>
    <row r="54" spans="1:25" ht="15" customHeight="1" thickBot="1" x14ac:dyDescent="0.4">
      <c r="A54" s="83" t="str">
        <f>rengøring!A54</f>
        <v>torsdag</v>
      </c>
      <c r="B54" s="81">
        <f>rengøring!B54</f>
        <v>45827</v>
      </c>
      <c r="C54" s="10"/>
      <c r="D54" s="84" t="str">
        <f>IF(booking!AD54&gt;0,"Y","-")</f>
        <v>Y</v>
      </c>
      <c r="E54" s="90" t="str">
        <f>IF(AND(D54="Y",booking!D54&lt;&gt;booking!E54,booking!E54&gt;0),booking!E54,"-")</f>
        <v>-</v>
      </c>
      <c r="F54" s="74" t="str">
        <f>IFERROR(VLOOKUP(E54,Database!$A$2:$L$175,8,FALSE),"-")</f>
        <v>-</v>
      </c>
      <c r="G54" s="74" t="str">
        <f>IFERROR(VLOOKUP(E54,Database!$A$2:$L$175,6,FALSE),"-")</f>
        <v>-</v>
      </c>
      <c r="H54" s="88" t="str">
        <f>IFERROR(VLOOKUP(E54,Database!$A$2:$L$175,9,FALSE),"-")</f>
        <v>-</v>
      </c>
      <c r="I54" s="109"/>
      <c r="J54" s="91">
        <f>IF(AND(D54="Y",booking!H54&lt;&gt;booking!I54,booking!I54&gt;0),booking!I54,"-")</f>
        <v>50</v>
      </c>
      <c r="K54" s="74">
        <f>IFERROR(VLOOKUP(J54,Database!$A$2:$L$175,8,FALSE),"-")</f>
        <v>0</v>
      </c>
      <c r="L54" s="74" t="str">
        <f>IFERROR(VLOOKUP(J54,Database!$A$2:$L$175,6,FALSE),"-")</f>
        <v>DK</v>
      </c>
      <c r="M54" s="88" t="str">
        <f>IFERROR(VLOOKUP(J54,Database!$A$2:$L$175,9,FALSE),"-")</f>
        <v>Sing</v>
      </c>
      <c r="N54" s="91" t="str">
        <f>IF(AND(D54="Y",booking!L54&lt;&gt;booking!M54,booking!M54&gt;0),booking!M54,"-")</f>
        <v>-</v>
      </c>
      <c r="O54" s="74" t="str">
        <f>IFERROR(VLOOKUP(N54,Database!$A$2:$L$175,8,FALSE),"-")</f>
        <v>-</v>
      </c>
      <c r="P54" s="74" t="str">
        <f>IFERROR(VLOOKUP(N54,Database!$A$2:$L$175,6,FALSE),"-")</f>
        <v>-</v>
      </c>
      <c r="Q54" s="78" t="str">
        <f>IFERROR(VLOOKUP(N54,Database!$A$2:$L$175,9,FALSE),"-")</f>
        <v>-</v>
      </c>
      <c r="R54" s="92" t="str">
        <f>IF(AND(D54="Y",booking!P54&lt;&gt;booking!Q54,booking!Q54&gt;0),booking!Q54,"-")</f>
        <v>-</v>
      </c>
      <c r="S54" s="74" t="str">
        <f>IFERROR(VLOOKUP(R54,Database!$A$2:$L$175,8,FALSE),"-")</f>
        <v>-</v>
      </c>
      <c r="T54" s="74" t="str">
        <f>IFERROR(VLOOKUP(R54,Database!$A$2:$L$175,6,FALSE),"-")</f>
        <v>-</v>
      </c>
      <c r="U54" s="78" t="str">
        <f>IFERROR(VLOOKUP(R54,Database!$A$2:$L$175,9,FALSE),"-")</f>
        <v>-</v>
      </c>
      <c r="V54" s="91" t="str">
        <f>IF(AND(D54="Y",booking!T54&lt;&gt;booking!U54,booking!U54&gt;0),booking!U54,"-")</f>
        <v>-</v>
      </c>
      <c r="W54" s="75" t="str">
        <f>IFERROR(VLOOKUP(V54,Database!$A$2:$L$175,8,FALSE),"-")</f>
        <v>-</v>
      </c>
      <c r="X54" s="75" t="str">
        <f>IFERROR(VLOOKUP(V54,Database!$A$2:$L$175,6,FALSE),"-")</f>
        <v>-</v>
      </c>
      <c r="Y54" s="77" t="str">
        <f>IFERROR(VLOOKUP(V54,Database!$A$2:$L$175,9,FALSE),"-")</f>
        <v>-</v>
      </c>
    </row>
    <row r="55" spans="1:25" ht="15" customHeight="1" thickBot="1" x14ac:dyDescent="0.4">
      <c r="A55" s="83" t="str">
        <f>rengøring!A55</f>
        <v>fredag</v>
      </c>
      <c r="B55" s="81">
        <f>rengøring!B55</f>
        <v>45828</v>
      </c>
      <c r="C55" s="10"/>
      <c r="D55" s="84" t="str">
        <f>IF(booking!AD55&gt;0,"Y","-")</f>
        <v>-</v>
      </c>
      <c r="E55" s="90" t="str">
        <f>IF(AND(D55="Y",booking!D55&lt;&gt;booking!E55,booking!E55&gt;0),booking!E55,"-")</f>
        <v>-</v>
      </c>
      <c r="F55" s="74" t="str">
        <f>IFERROR(VLOOKUP(E55,Database!$A$2:$L$175,8,FALSE),"-")</f>
        <v>-</v>
      </c>
      <c r="G55" s="74" t="str">
        <f>IFERROR(VLOOKUP(E55,Database!$A$2:$L$175,6,FALSE),"-")</f>
        <v>-</v>
      </c>
      <c r="H55" s="88" t="str">
        <f>IFERROR(VLOOKUP(E55,Database!$A$2:$L$175,9,FALSE),"-")</f>
        <v>-</v>
      </c>
      <c r="I55" s="109"/>
      <c r="J55" s="91" t="str">
        <f>IF(AND(D55="Y",booking!H55&lt;&gt;booking!I55,booking!I55&gt;0),booking!I55,"-")</f>
        <v>-</v>
      </c>
      <c r="K55" s="74" t="str">
        <f>IFERROR(VLOOKUP(J55,Database!$A$2:$L$175,8,FALSE),"-")</f>
        <v>-</v>
      </c>
      <c r="L55" s="74" t="str">
        <f>IFERROR(VLOOKUP(J55,Database!$A$2:$L$175,6,FALSE),"-")</f>
        <v>-</v>
      </c>
      <c r="M55" s="88" t="str">
        <f>IFERROR(VLOOKUP(J55,Database!$A$2:$L$175,9,FALSE),"-")</f>
        <v>-</v>
      </c>
      <c r="N55" s="91" t="str">
        <f>IF(AND(D55="Y",booking!L55&lt;&gt;booking!M55,booking!M55&gt;0),booking!M55,"-")</f>
        <v>-</v>
      </c>
      <c r="O55" s="74" t="str">
        <f>IFERROR(VLOOKUP(N55,Database!$A$2:$L$175,8,FALSE),"-")</f>
        <v>-</v>
      </c>
      <c r="P55" s="74" t="str">
        <f>IFERROR(VLOOKUP(N55,Database!$A$2:$L$175,6,FALSE),"-")</f>
        <v>-</v>
      </c>
      <c r="Q55" s="78" t="str">
        <f>IFERROR(VLOOKUP(N55,Database!$A$2:$L$175,9,FALSE),"-")</f>
        <v>-</v>
      </c>
      <c r="R55" s="92" t="str">
        <f>IF(AND(D55="Y",booking!P55&lt;&gt;booking!Q55,booking!Q55&gt;0),booking!Q55,"-")</f>
        <v>-</v>
      </c>
      <c r="S55" s="74" t="str">
        <f>IFERROR(VLOOKUP(R55,Database!$A$2:$L$175,8,FALSE),"-")</f>
        <v>-</v>
      </c>
      <c r="T55" s="74" t="str">
        <f>IFERROR(VLOOKUP(R55,Database!$A$2:$L$175,6,FALSE),"-")</f>
        <v>-</v>
      </c>
      <c r="U55" s="78" t="str">
        <f>IFERROR(VLOOKUP(R55,Database!$A$2:$L$175,9,FALSE),"-")</f>
        <v>-</v>
      </c>
      <c r="V55" s="91" t="str">
        <f>IF(AND(D55="Y",booking!T55&lt;&gt;booking!U55,booking!U55&gt;0),booking!U55,"-")</f>
        <v>-</v>
      </c>
      <c r="W55" s="75" t="str">
        <f>IFERROR(VLOOKUP(V55,Database!$A$2:$L$175,8,FALSE),"-")</f>
        <v>-</v>
      </c>
      <c r="X55" s="75" t="str">
        <f>IFERROR(VLOOKUP(V55,Database!$A$2:$L$175,6,FALSE),"-")</f>
        <v>-</v>
      </c>
      <c r="Y55" s="77" t="str">
        <f>IFERROR(VLOOKUP(V55,Database!$A$2:$L$175,9,FALSE),"-")</f>
        <v>-</v>
      </c>
    </row>
    <row r="56" spans="1:25" ht="15" customHeight="1" thickBot="1" x14ac:dyDescent="0.4">
      <c r="A56" s="83" t="str">
        <f>rengøring!A56</f>
        <v>lørdag</v>
      </c>
      <c r="B56" s="81">
        <f>rengøring!B56</f>
        <v>45829</v>
      </c>
      <c r="C56" s="10"/>
      <c r="D56" s="84" t="str">
        <f>IF(booking!AD56&gt;0,"Y","-")</f>
        <v>Y</v>
      </c>
      <c r="E56" s="90" t="str">
        <f>IF(AND(D56="Y",booking!D56&lt;&gt;booking!E56,booking!E56&gt;0),booking!E56,"-")</f>
        <v>-</v>
      </c>
      <c r="F56" s="74" t="str">
        <f>IFERROR(VLOOKUP(E56,Database!$A$2:$L$175,8,FALSE),"-")</f>
        <v>-</v>
      </c>
      <c r="G56" s="74" t="str">
        <f>IFERROR(VLOOKUP(E56,Database!$A$2:$L$175,6,FALSE),"-")</f>
        <v>-</v>
      </c>
      <c r="H56" s="88" t="str">
        <f>IFERROR(VLOOKUP(E56,Database!$A$2:$L$175,9,FALSE),"-")</f>
        <v>-</v>
      </c>
      <c r="I56" s="109"/>
      <c r="J56" s="91" t="str">
        <f>IF(AND(D56="Y",booking!H56&lt;&gt;booking!I56,booking!I56&gt;0),booking!I56,"-")</f>
        <v>-</v>
      </c>
      <c r="K56" s="74" t="str">
        <f>IFERROR(VLOOKUP(J56,Database!$A$2:$L$175,8,FALSE),"-")</f>
        <v>-</v>
      </c>
      <c r="L56" s="74" t="str">
        <f>IFERROR(VLOOKUP(J56,Database!$A$2:$L$175,6,FALSE),"-")</f>
        <v>-</v>
      </c>
      <c r="M56" s="88" t="str">
        <f>IFERROR(VLOOKUP(J56,Database!$A$2:$L$175,9,FALSE),"-")</f>
        <v>-</v>
      </c>
      <c r="N56" s="91">
        <f>IF(AND(D56="Y",booking!L56&lt;&gt;booking!M56,booking!M56&gt;0),booking!M56,"-")</f>
        <v>62</v>
      </c>
      <c r="O56" s="74" t="str">
        <f>IFERROR(VLOOKUP(N56,Database!$A$2:$L$175,8,FALSE),"-")</f>
        <v>19-20</v>
      </c>
      <c r="P56" s="74" t="str">
        <f>IFERROR(VLOOKUP(N56,Database!$A$2:$L$175,6,FALSE),"-")</f>
        <v>D</v>
      </c>
      <c r="Q56" s="78">
        <f>IFERROR(VLOOKUP(N56,Database!$A$2:$L$175,9,FALSE),"-")</f>
        <v>0</v>
      </c>
      <c r="R56" s="92" t="str">
        <f>IF(AND(D56="Y",booking!P56&lt;&gt;booking!Q56,booking!Q56&gt;0),booking!Q56,"-")</f>
        <v>-</v>
      </c>
      <c r="S56" s="74" t="str">
        <f>IFERROR(VLOOKUP(R56,Database!$A$2:$L$175,8,FALSE),"-")</f>
        <v>-</v>
      </c>
      <c r="T56" s="74" t="str">
        <f>IFERROR(VLOOKUP(R56,Database!$A$2:$L$175,6,FALSE),"-")</f>
        <v>-</v>
      </c>
      <c r="U56" s="78" t="str">
        <f>IFERROR(VLOOKUP(R56,Database!$A$2:$L$175,9,FALSE),"-")</f>
        <v>-</v>
      </c>
      <c r="V56" s="91" t="str">
        <f>IF(AND(D56="Y",booking!T56&lt;&gt;booking!U56,booking!U56&gt;0),booking!U56,"-")</f>
        <v>-</v>
      </c>
      <c r="W56" s="75" t="str">
        <f>IFERROR(VLOOKUP(V56,Database!$A$2:$L$175,8,FALSE),"-")</f>
        <v>-</v>
      </c>
      <c r="X56" s="75" t="str">
        <f>IFERROR(VLOOKUP(V56,Database!$A$2:$L$175,6,FALSE),"-")</f>
        <v>-</v>
      </c>
      <c r="Y56" s="77" t="str">
        <f>IFERROR(VLOOKUP(V56,Database!$A$2:$L$175,9,FALSE),"-")</f>
        <v>-</v>
      </c>
    </row>
    <row r="57" spans="1:25" ht="15" customHeight="1" thickBot="1" x14ac:dyDescent="0.4">
      <c r="A57" s="83" t="str">
        <f>rengøring!A57</f>
        <v>søndag</v>
      </c>
      <c r="B57" s="81">
        <f>rengøring!B57</f>
        <v>45830</v>
      </c>
      <c r="C57" s="10"/>
      <c r="D57" s="84" t="str">
        <f>IF(booking!AD57&gt;0,"Y","-")</f>
        <v>Y</v>
      </c>
      <c r="E57" s="90">
        <f>IF(AND(D57="Y",booking!D57&lt;&gt;booking!E57,booking!E57&gt;0),booking!E57,"-")</f>
        <v>104</v>
      </c>
      <c r="F57" s="74">
        <f>IFERROR(VLOOKUP(E57,Database!$A$2:$L$175,8,FALSE),"-")</f>
        <v>0</v>
      </c>
      <c r="G57" s="74" t="str">
        <f>IFERROR(VLOOKUP(E57,Database!$A$2:$L$175,6,FALSE),"-")</f>
        <v>PL</v>
      </c>
      <c r="H57" s="88">
        <f>IFERROR(VLOOKUP(E57,Database!$A$2:$L$175,9,FALSE),"-")</f>
        <v>0</v>
      </c>
      <c r="I57" s="109"/>
      <c r="J57" s="91" t="str">
        <f>IF(AND(D57="Y",booking!H57&lt;&gt;booking!I57,booking!I57&gt;0),booking!I57,"-")</f>
        <v>-</v>
      </c>
      <c r="K57" s="74" t="str">
        <f>IFERROR(VLOOKUP(J57,Database!$A$2:$L$175,8,FALSE),"-")</f>
        <v>-</v>
      </c>
      <c r="L57" s="74" t="str">
        <f>IFERROR(VLOOKUP(J57,Database!$A$2:$L$175,6,FALSE),"-")</f>
        <v>-</v>
      </c>
      <c r="M57" s="88" t="str">
        <f>IFERROR(VLOOKUP(J57,Database!$A$2:$L$175,9,FALSE),"-")</f>
        <v>-</v>
      </c>
      <c r="N57" s="91" t="str">
        <f>IF(AND(D57="Y",booking!L57&lt;&gt;booking!M57,booking!M57&gt;0),booking!M57,"-")</f>
        <v>-</v>
      </c>
      <c r="O57" s="74" t="str">
        <f>IFERROR(VLOOKUP(N57,Database!$A$2:$L$175,8,FALSE),"-")</f>
        <v>-</v>
      </c>
      <c r="P57" s="74" t="str">
        <f>IFERROR(VLOOKUP(N57,Database!$A$2:$L$175,6,FALSE),"-")</f>
        <v>-</v>
      </c>
      <c r="Q57" s="78" t="str">
        <f>IFERROR(VLOOKUP(N57,Database!$A$2:$L$175,9,FALSE),"-")</f>
        <v>-</v>
      </c>
      <c r="R57" s="92" t="str">
        <f>IF(AND(D57="Y",booking!P57&lt;&gt;booking!Q57,booking!Q57&gt;0),booking!Q57,"-")</f>
        <v>-</v>
      </c>
      <c r="S57" s="74" t="str">
        <f>IFERROR(VLOOKUP(R57,Database!$A$2:$L$175,8,FALSE),"-")</f>
        <v>-</v>
      </c>
      <c r="T57" s="74" t="str">
        <f>IFERROR(VLOOKUP(R57,Database!$A$2:$L$175,6,FALSE),"-")</f>
        <v>-</v>
      </c>
      <c r="U57" s="78" t="str">
        <f>IFERROR(VLOOKUP(R57,Database!$A$2:$L$175,9,FALSE),"-")</f>
        <v>-</v>
      </c>
      <c r="V57" s="91">
        <f>IF(AND(D57="Y",booking!T57&lt;&gt;booking!U57,booking!U57&gt;0),booking!U57,"-")</f>
        <v>66</v>
      </c>
      <c r="W57" s="75">
        <f>IFERROR(VLOOKUP(V57,Database!$A$2:$L$175,8,FALSE),"-")</f>
        <v>0</v>
      </c>
      <c r="X57" s="75" t="str">
        <f>IFERROR(VLOOKUP(V57,Database!$A$2:$L$175,6,FALSE),"-")</f>
        <v>DK</v>
      </c>
      <c r="Y57" s="77" t="str">
        <f>IFERROR(VLOOKUP(V57,Database!$A$2:$L$175,9,FALSE),"-")</f>
        <v>sing</v>
      </c>
    </row>
    <row r="58" spans="1:25" ht="15" customHeight="1" thickBot="1" x14ac:dyDescent="0.4">
      <c r="A58" s="83" t="str">
        <f>rengøring!A58</f>
        <v>mandag</v>
      </c>
      <c r="B58" s="81">
        <f>rengøring!B58</f>
        <v>45831</v>
      </c>
      <c r="C58" s="10"/>
      <c r="D58" s="84" t="str">
        <f>IF(booking!AD58&gt;0,"Y","-")</f>
        <v>Y</v>
      </c>
      <c r="E58" s="90" t="str">
        <f>IF(AND(D58="Y",booking!D58&lt;&gt;booking!E58,booking!E58&gt;0),booking!E58,"-")</f>
        <v>-</v>
      </c>
      <c r="F58" s="74" t="str">
        <f>IFERROR(VLOOKUP(E58,Database!$A$2:$L$175,8,FALSE),"-")</f>
        <v>-</v>
      </c>
      <c r="G58" s="74" t="str">
        <f>IFERROR(VLOOKUP(E58,Database!$A$2:$L$175,6,FALSE),"-")</f>
        <v>-</v>
      </c>
      <c r="H58" s="88" t="str">
        <f>IFERROR(VLOOKUP(E58,Database!$A$2:$L$175,9,FALSE),"-")</f>
        <v>-</v>
      </c>
      <c r="I58" s="109"/>
      <c r="J58" s="91" t="str">
        <f>IF(AND(D58="Y",booking!H58&lt;&gt;booking!I58,booking!I58&gt;0),booking!I58,"-")</f>
        <v>-</v>
      </c>
      <c r="K58" s="74" t="str">
        <f>IFERROR(VLOOKUP(J58,Database!$A$2:$L$175,8,FALSE),"-")</f>
        <v>-</v>
      </c>
      <c r="L58" s="74" t="str">
        <f>IFERROR(VLOOKUP(J58,Database!$A$2:$L$175,6,FALSE),"-")</f>
        <v>-</v>
      </c>
      <c r="M58" s="88" t="str">
        <f>IFERROR(VLOOKUP(J58,Database!$A$2:$L$175,9,FALSE),"-")</f>
        <v>-</v>
      </c>
      <c r="N58" s="91" t="str">
        <f>IF(AND(D58="Y",booking!L58&lt;&gt;booking!M58,booking!M58&gt;0),booking!M58,"-")</f>
        <v>-</v>
      </c>
      <c r="O58" s="74" t="str">
        <f>IFERROR(VLOOKUP(N58,Database!$A$2:$L$175,8,FALSE),"-")</f>
        <v>-</v>
      </c>
      <c r="P58" s="74" t="str">
        <f>IFERROR(VLOOKUP(N58,Database!$A$2:$L$175,6,FALSE),"-")</f>
        <v>-</v>
      </c>
      <c r="Q58" s="78" t="str">
        <f>IFERROR(VLOOKUP(N58,Database!$A$2:$L$175,9,FALSE),"-")</f>
        <v>-</v>
      </c>
      <c r="R58" s="92">
        <f>IF(AND(D58="Y",booking!P58&lt;&gt;booking!Q58,booking!Q58&gt;0),booking!Q58,"-")</f>
        <v>106</v>
      </c>
      <c r="S58" s="74">
        <f>IFERROR(VLOOKUP(R58,Database!$A$2:$L$175,8,FALSE),"-")</f>
        <v>0</v>
      </c>
      <c r="T58" s="74" t="str">
        <f>IFERROR(VLOOKUP(R58,Database!$A$2:$L$175,6,FALSE),"-")</f>
        <v>Fi</v>
      </c>
      <c r="U58" s="78">
        <f>IFERROR(VLOOKUP(R58,Database!$A$2:$L$175,9,FALSE),"-")</f>
        <v>0</v>
      </c>
      <c r="V58" s="91" t="str">
        <f>IF(AND(D58="Y",booking!T58&lt;&gt;booking!U58,booking!U58&gt;0),booking!U58,"-")</f>
        <v>-</v>
      </c>
      <c r="W58" s="75" t="str">
        <f>IFERROR(VLOOKUP(V58,Database!$A$2:$L$175,8,FALSE),"-")</f>
        <v>-</v>
      </c>
      <c r="X58" s="75" t="str">
        <f>IFERROR(VLOOKUP(V58,Database!$A$2:$L$175,6,FALSE),"-")</f>
        <v>-</v>
      </c>
      <c r="Y58" s="77" t="str">
        <f>IFERROR(VLOOKUP(V58,Database!$A$2:$L$175,9,FALSE),"-")</f>
        <v>-</v>
      </c>
    </row>
    <row r="59" spans="1:25" ht="15" customHeight="1" thickBot="1" x14ac:dyDescent="0.4">
      <c r="A59" s="83" t="str">
        <f>rengøring!A59</f>
        <v>tirsdag</v>
      </c>
      <c r="B59" s="81">
        <f>rengøring!B59</f>
        <v>45832</v>
      </c>
      <c r="C59" s="10"/>
      <c r="D59" s="84" t="str">
        <f>IF(booking!AD59&gt;0,"Y","-")</f>
        <v>-</v>
      </c>
      <c r="E59" s="90" t="str">
        <f>IF(AND(D59="Y",booking!D59&lt;&gt;booking!E59,booking!E59&gt;0),booking!E59,"-")</f>
        <v>-</v>
      </c>
      <c r="F59" s="74" t="str">
        <f>IFERROR(VLOOKUP(E59,Database!$A$2:$L$175,8,FALSE),"-")</f>
        <v>-</v>
      </c>
      <c r="G59" s="74" t="str">
        <f>IFERROR(VLOOKUP(E59,Database!$A$2:$L$175,6,FALSE),"-")</f>
        <v>-</v>
      </c>
      <c r="H59" s="88" t="str">
        <f>IFERROR(VLOOKUP(E59,Database!$A$2:$L$175,9,FALSE),"-")</f>
        <v>-</v>
      </c>
      <c r="I59" s="109"/>
      <c r="J59" s="91" t="str">
        <f>IF(AND(D59="Y",booking!H59&lt;&gt;booking!I59,booking!I59&gt;0),booking!I59,"-")</f>
        <v>-</v>
      </c>
      <c r="K59" s="74" t="str">
        <f>IFERROR(VLOOKUP(J59,Database!$A$2:$L$175,8,FALSE),"-")</f>
        <v>-</v>
      </c>
      <c r="L59" s="74" t="str">
        <f>IFERROR(VLOOKUP(J59,Database!$A$2:$L$175,6,FALSE),"-")</f>
        <v>-</v>
      </c>
      <c r="M59" s="88" t="str">
        <f>IFERROR(VLOOKUP(J59,Database!$A$2:$L$175,9,FALSE),"-")</f>
        <v>-</v>
      </c>
      <c r="N59" s="91" t="str">
        <f>IF(AND(D59="Y",booking!L59&lt;&gt;booking!M59,booking!M59&gt;0),booking!M59,"-")</f>
        <v>-</v>
      </c>
      <c r="O59" s="74" t="str">
        <f>IFERROR(VLOOKUP(N59,Database!$A$2:$L$175,8,FALSE),"-")</f>
        <v>-</v>
      </c>
      <c r="P59" s="74" t="str">
        <f>IFERROR(VLOOKUP(N59,Database!$A$2:$L$175,6,FALSE),"-")</f>
        <v>-</v>
      </c>
      <c r="Q59" s="78" t="str">
        <f>IFERROR(VLOOKUP(N59,Database!$A$2:$L$175,9,FALSE),"-")</f>
        <v>-</v>
      </c>
      <c r="R59" s="92" t="str">
        <f>IF(AND(D59="Y",booking!P59&lt;&gt;booking!Q59,booking!Q59&gt;0),booking!Q59,"-")</f>
        <v>-</v>
      </c>
      <c r="S59" s="74" t="str">
        <f>IFERROR(VLOOKUP(R59,Database!$A$2:$L$175,8,FALSE),"-")</f>
        <v>-</v>
      </c>
      <c r="T59" s="74" t="str">
        <f>IFERROR(VLOOKUP(R59,Database!$A$2:$L$175,6,FALSE),"-")</f>
        <v>-</v>
      </c>
      <c r="U59" s="78" t="str">
        <f>IFERROR(VLOOKUP(R59,Database!$A$2:$L$175,9,FALSE),"-")</f>
        <v>-</v>
      </c>
      <c r="V59" s="91" t="str">
        <f>IF(AND(D59="Y",booking!T59&lt;&gt;booking!U59,booking!U59&gt;0),booking!U59,"-")</f>
        <v>-</v>
      </c>
      <c r="W59" s="75" t="str">
        <f>IFERROR(VLOOKUP(V59,Database!$A$2:$L$175,8,FALSE),"-")</f>
        <v>-</v>
      </c>
      <c r="X59" s="75" t="str">
        <f>IFERROR(VLOOKUP(V59,Database!$A$2:$L$175,6,FALSE),"-")</f>
        <v>-</v>
      </c>
      <c r="Y59" s="77" t="str">
        <f>IFERROR(VLOOKUP(V59,Database!$A$2:$L$175,9,FALSE),"-")</f>
        <v>-</v>
      </c>
    </row>
    <row r="60" spans="1:25" ht="15" customHeight="1" thickBot="1" x14ac:dyDescent="0.4">
      <c r="A60" s="83" t="str">
        <f>rengøring!A60</f>
        <v>onsdag</v>
      </c>
      <c r="B60" s="81">
        <f>rengøring!B60</f>
        <v>45833</v>
      </c>
      <c r="C60" s="10"/>
      <c r="D60" s="84" t="str">
        <f>IF(booking!AD60&gt;0,"Y","-")</f>
        <v>Y</v>
      </c>
      <c r="E60" s="90" t="str">
        <f>IF(AND(D60="Y",booking!D60&lt;&gt;booking!E60,booking!E60&gt;0),booking!E60,"-")</f>
        <v>-</v>
      </c>
      <c r="F60" s="74" t="str">
        <f>IFERROR(VLOOKUP(E60,Database!$A$2:$L$175,8,FALSE),"-")</f>
        <v>-</v>
      </c>
      <c r="G60" s="74" t="str">
        <f>IFERROR(VLOOKUP(E60,Database!$A$2:$L$175,6,FALSE),"-")</f>
        <v>-</v>
      </c>
      <c r="H60" s="88" t="str">
        <f>IFERROR(VLOOKUP(E60,Database!$A$2:$L$175,9,FALSE),"-")</f>
        <v>-</v>
      </c>
      <c r="I60" s="109"/>
      <c r="J60" s="91">
        <f>IF(AND(D60="Y",booking!H60&lt;&gt;booking!I60,booking!I60&gt;0),booking!I60,"-")</f>
        <v>74</v>
      </c>
      <c r="K60" s="74" t="str">
        <f>IFERROR(VLOOKUP(J60,Database!$A$2:$L$175,8,FALSE),"-")</f>
        <v>14-15</v>
      </c>
      <c r="L60" s="74" t="str">
        <f>IFERROR(VLOOKUP(J60,Database!$A$2:$L$175,6,FALSE),"-")</f>
        <v>US</v>
      </c>
      <c r="M60" s="88" t="str">
        <f>IFERROR(VLOOKUP(J60,Database!$A$2:$L$175,9,FALSE),"-")</f>
        <v>DB</v>
      </c>
      <c r="N60" s="91" t="str">
        <f>IF(AND(D60="Y",booking!L60&lt;&gt;booking!M60,booking!M60&gt;0),booking!M60,"-")</f>
        <v>-</v>
      </c>
      <c r="O60" s="74" t="str">
        <f>IFERROR(VLOOKUP(N60,Database!$A$2:$L$175,8,FALSE),"-")</f>
        <v>-</v>
      </c>
      <c r="P60" s="74" t="str">
        <f>IFERROR(VLOOKUP(N60,Database!$A$2:$L$175,6,FALSE),"-")</f>
        <v>-</v>
      </c>
      <c r="Q60" s="78" t="str">
        <f>IFERROR(VLOOKUP(N60,Database!$A$2:$L$175,9,FALSE),"-")</f>
        <v>-</v>
      </c>
      <c r="R60" s="92" t="str">
        <f>IF(AND(D60="Y",booking!P60&lt;&gt;booking!Q60,booking!Q60&gt;0),booking!Q60,"-")</f>
        <v>-</v>
      </c>
      <c r="S60" s="74" t="str">
        <f>IFERROR(VLOOKUP(R60,Database!$A$2:$L$175,8,FALSE),"-")</f>
        <v>-</v>
      </c>
      <c r="T60" s="74" t="str">
        <f>IFERROR(VLOOKUP(R60,Database!$A$2:$L$175,6,FALSE),"-")</f>
        <v>-</v>
      </c>
      <c r="U60" s="78" t="str">
        <f>IFERROR(VLOOKUP(R60,Database!$A$2:$L$175,9,FALSE),"-")</f>
        <v>-</v>
      </c>
      <c r="V60" s="91" t="str">
        <f>IF(AND(D60="Y",booking!T60&lt;&gt;booking!U60,booking!U60&gt;0),booking!U60,"-")</f>
        <v>-</v>
      </c>
      <c r="W60" s="75" t="str">
        <f>IFERROR(VLOOKUP(V60,Database!$A$2:$L$175,8,FALSE),"-")</f>
        <v>-</v>
      </c>
      <c r="X60" s="75" t="str">
        <f>IFERROR(VLOOKUP(V60,Database!$A$2:$L$175,6,FALSE),"-")</f>
        <v>-</v>
      </c>
      <c r="Y60" s="77" t="str">
        <f>IFERROR(VLOOKUP(V60,Database!$A$2:$L$175,9,FALSE),"-")</f>
        <v>-</v>
      </c>
    </row>
    <row r="61" spans="1:25" ht="15" customHeight="1" thickBot="1" x14ac:dyDescent="0.4">
      <c r="A61" s="83" t="str">
        <f>rengøring!A61</f>
        <v>torsdag</v>
      </c>
      <c r="B61" s="81">
        <f>rengøring!B61</f>
        <v>45834</v>
      </c>
      <c r="C61" s="10"/>
      <c r="D61" s="84" t="str">
        <f>IF(booking!AD61&gt;0,"Y","-")</f>
        <v>-</v>
      </c>
      <c r="E61" s="90" t="str">
        <f>IF(AND(D61="Y",booking!D61&lt;&gt;booking!E61,booking!E61&gt;0),booking!E61,"-")</f>
        <v>-</v>
      </c>
      <c r="F61" s="74" t="str">
        <f>IFERROR(VLOOKUP(E61,Database!$A$2:$L$175,8,FALSE),"-")</f>
        <v>-</v>
      </c>
      <c r="G61" s="74" t="str">
        <f>IFERROR(VLOOKUP(E61,Database!$A$2:$L$175,6,FALSE),"-")</f>
        <v>-</v>
      </c>
      <c r="H61" s="88" t="str">
        <f>IFERROR(VLOOKUP(E61,Database!$A$2:$L$175,9,FALSE),"-")</f>
        <v>-</v>
      </c>
      <c r="I61" s="109"/>
      <c r="J61" s="91" t="str">
        <f>IF(AND(D61="Y",booking!H61&lt;&gt;booking!I61,booking!I61&gt;0),booking!I61,"-")</f>
        <v>-</v>
      </c>
      <c r="K61" s="74" t="str">
        <f>IFERROR(VLOOKUP(J61,Database!$A$2:$L$175,8,FALSE),"-")</f>
        <v>-</v>
      </c>
      <c r="L61" s="74" t="str">
        <f>IFERROR(VLOOKUP(J61,Database!$A$2:$L$175,6,FALSE),"-")</f>
        <v>-</v>
      </c>
      <c r="M61" s="88" t="str">
        <f>IFERROR(VLOOKUP(J61,Database!$A$2:$L$175,9,FALSE),"-")</f>
        <v>-</v>
      </c>
      <c r="N61" s="91" t="str">
        <f>IF(AND(D61="Y",booking!L61&lt;&gt;booking!M61,booking!M61&gt;0),booking!M61,"-")</f>
        <v>-</v>
      </c>
      <c r="O61" s="74" t="str">
        <f>IFERROR(VLOOKUP(N61,Database!$A$2:$L$175,8,FALSE),"-")</f>
        <v>-</v>
      </c>
      <c r="P61" s="74" t="str">
        <f>IFERROR(VLOOKUP(N61,Database!$A$2:$L$175,6,FALSE),"-")</f>
        <v>-</v>
      </c>
      <c r="Q61" s="78" t="str">
        <f>IFERROR(VLOOKUP(N61,Database!$A$2:$L$175,9,FALSE),"-")</f>
        <v>-</v>
      </c>
      <c r="R61" s="92" t="str">
        <f>IF(AND(D61="Y",booking!P61&lt;&gt;booking!Q61,booking!Q61&gt;0),booking!Q61,"-")</f>
        <v>-</v>
      </c>
      <c r="S61" s="74" t="str">
        <f>IFERROR(VLOOKUP(R61,Database!$A$2:$L$175,8,FALSE),"-")</f>
        <v>-</v>
      </c>
      <c r="T61" s="74" t="str">
        <f>IFERROR(VLOOKUP(R61,Database!$A$2:$L$175,6,FALSE),"-")</f>
        <v>-</v>
      </c>
      <c r="U61" s="78" t="str">
        <f>IFERROR(VLOOKUP(R61,Database!$A$2:$L$175,9,FALSE),"-")</f>
        <v>-</v>
      </c>
      <c r="V61" s="91" t="str">
        <f>IF(AND(D61="Y",booking!T61&lt;&gt;booking!U61,booking!U61&gt;0),booking!U61,"-")</f>
        <v>-</v>
      </c>
      <c r="W61" s="75" t="str">
        <f>IFERROR(VLOOKUP(V61,Database!$A$2:$L$175,8,FALSE),"-")</f>
        <v>-</v>
      </c>
      <c r="X61" s="75" t="str">
        <f>IFERROR(VLOOKUP(V61,Database!$A$2:$L$175,6,FALSE),"-")</f>
        <v>-</v>
      </c>
      <c r="Y61" s="77" t="str">
        <f>IFERROR(VLOOKUP(V61,Database!$A$2:$L$175,9,FALSE),"-")</f>
        <v>-</v>
      </c>
    </row>
    <row r="62" spans="1:25" ht="15" customHeight="1" thickBot="1" x14ac:dyDescent="0.4">
      <c r="A62" s="83" t="str">
        <f>rengøring!A62</f>
        <v>fredag</v>
      </c>
      <c r="B62" s="81">
        <f>rengøring!B62</f>
        <v>45835</v>
      </c>
      <c r="C62" s="10"/>
      <c r="D62" s="84" t="str">
        <f>IF(booking!AD62&gt;0,"Y","-")</f>
        <v>Y</v>
      </c>
      <c r="E62" s="90" t="str">
        <f>IF(AND(D62="Y",booking!D62&lt;&gt;booking!E62,booking!E62&gt;0),booking!E62,"-")</f>
        <v>-</v>
      </c>
      <c r="F62" s="74" t="str">
        <f>IFERROR(VLOOKUP(E62,Database!$A$2:$L$175,8,FALSE),"-")</f>
        <v>-</v>
      </c>
      <c r="G62" s="74" t="str">
        <f>IFERROR(VLOOKUP(E62,Database!$A$2:$L$175,6,FALSE),"-")</f>
        <v>-</v>
      </c>
      <c r="H62" s="88" t="str">
        <f>IFERROR(VLOOKUP(E62,Database!$A$2:$L$175,9,FALSE),"-")</f>
        <v>-</v>
      </c>
      <c r="I62" s="109"/>
      <c r="J62" s="91" t="str">
        <f>IF(AND(D62="Y",booking!H62&lt;&gt;booking!I62,booking!I62&gt;0),booking!I62,"-")</f>
        <v>-</v>
      </c>
      <c r="K62" s="74" t="str">
        <f>IFERROR(VLOOKUP(J62,Database!$A$2:$L$175,8,FALSE),"-")</f>
        <v>-</v>
      </c>
      <c r="L62" s="74" t="str">
        <f>IFERROR(VLOOKUP(J62,Database!$A$2:$L$175,6,FALSE),"-")</f>
        <v>-</v>
      </c>
      <c r="M62" s="88" t="str">
        <f>IFERROR(VLOOKUP(J62,Database!$A$2:$L$175,9,FALSE),"-")</f>
        <v>-</v>
      </c>
      <c r="N62" s="91" t="str">
        <f>IF(AND(D62="Y",booking!L62&lt;&gt;booking!M62,booking!M62&gt;0),booking!M62,"-")</f>
        <v>-</v>
      </c>
      <c r="O62" s="74" t="str">
        <f>IFERROR(VLOOKUP(N62,Database!$A$2:$L$175,8,FALSE),"-")</f>
        <v>-</v>
      </c>
      <c r="P62" s="74" t="str">
        <f>IFERROR(VLOOKUP(N62,Database!$A$2:$L$175,6,FALSE),"-")</f>
        <v>-</v>
      </c>
      <c r="Q62" s="78" t="str">
        <f>IFERROR(VLOOKUP(N62,Database!$A$2:$L$175,9,FALSE),"-")</f>
        <v>-</v>
      </c>
      <c r="R62" s="92">
        <f>IF(AND(D62="Y",booking!P62&lt;&gt;booking!Q62,booking!Q62&gt;0),booking!Q62,"-")</f>
        <v>55</v>
      </c>
      <c r="S62" s="74">
        <f>IFERROR(VLOOKUP(R62,Database!$A$2:$L$175,8,FALSE),"-")</f>
        <v>0</v>
      </c>
      <c r="T62" s="74" t="str">
        <f>IFERROR(VLOOKUP(R62,Database!$A$2:$L$175,6,FALSE),"-")</f>
        <v>DK</v>
      </c>
      <c r="U62" s="78" t="str">
        <f>IFERROR(VLOOKUP(R62,Database!$A$2:$L$175,9,FALSE),"-")</f>
        <v>sing</v>
      </c>
      <c r="V62" s="91">
        <f>IF(AND(D62="Y",booking!T62&lt;&gt;booking!U62,booking!U62&gt;0),booking!U62,"-")</f>
        <v>43</v>
      </c>
      <c r="W62" s="75">
        <f>IFERROR(VLOOKUP(V62,Database!$A$2:$L$175,8,FALSE),"-")</f>
        <v>0</v>
      </c>
      <c r="X62" s="75" t="str">
        <f>IFERROR(VLOOKUP(V62,Database!$A$2:$L$175,6,FALSE),"-")</f>
        <v>D</v>
      </c>
      <c r="Y62" s="77" t="str">
        <f>IFERROR(VLOOKUP(V62,Database!$A$2:$L$175,9,FALSE),"-")</f>
        <v>sing</v>
      </c>
    </row>
    <row r="63" spans="1:25" ht="15" customHeight="1" thickBot="1" x14ac:dyDescent="0.4">
      <c r="A63" s="83" t="str">
        <f>rengøring!A63</f>
        <v>lørdag</v>
      </c>
      <c r="B63" s="81">
        <f>rengøring!B63</f>
        <v>45836</v>
      </c>
      <c r="C63" s="10"/>
      <c r="D63" s="84" t="str">
        <f>IF(booking!AD63&gt;0,"Y","-")</f>
        <v>Y</v>
      </c>
      <c r="E63" s="90" t="str">
        <f>IF(AND(D63="Y",booking!D63&lt;&gt;booking!E63,booking!E63&gt;0),booking!E63,"-")</f>
        <v>-</v>
      </c>
      <c r="F63" s="74" t="str">
        <f>IFERROR(VLOOKUP(E63,Database!$A$2:$L$175,8,FALSE),"-")</f>
        <v>-</v>
      </c>
      <c r="G63" s="74" t="str">
        <f>IFERROR(VLOOKUP(E63,Database!$A$2:$L$175,6,FALSE),"-")</f>
        <v>-</v>
      </c>
      <c r="H63" s="88" t="str">
        <f>IFERROR(VLOOKUP(E63,Database!$A$2:$L$175,9,FALSE),"-")</f>
        <v>-</v>
      </c>
      <c r="I63" s="109"/>
      <c r="J63" s="91" t="str">
        <f>IF(AND(D63="Y",booking!H63&lt;&gt;booking!I63,booking!I63&gt;0),booking!I63,"-")</f>
        <v>-</v>
      </c>
      <c r="K63" s="74" t="str">
        <f>IFERROR(VLOOKUP(J63,Database!$A$2:$L$175,8,FALSE),"-")</f>
        <v>-</v>
      </c>
      <c r="L63" s="74" t="str">
        <f>IFERROR(VLOOKUP(J63,Database!$A$2:$L$175,6,FALSE),"-")</f>
        <v>-</v>
      </c>
      <c r="M63" s="88" t="str">
        <f>IFERROR(VLOOKUP(J63,Database!$A$2:$L$175,9,FALSE),"-")</f>
        <v>-</v>
      </c>
      <c r="N63" s="91">
        <f>IF(AND(D63="Y",booking!L63&lt;&gt;booking!M63,booking!M63&gt;0),booking!M63,"-")</f>
        <v>96</v>
      </c>
      <c r="O63" s="74">
        <f>IFERROR(VLOOKUP(N63,Database!$A$2:$L$175,8,FALSE),"-")</f>
        <v>0</v>
      </c>
      <c r="P63" s="74" t="str">
        <f>IFERROR(VLOOKUP(N63,Database!$A$2:$L$175,6,FALSE),"-")</f>
        <v>S</v>
      </c>
      <c r="Q63" s="78">
        <f>IFERROR(VLOOKUP(N63,Database!$A$2:$L$175,9,FALSE),"-")</f>
        <v>0</v>
      </c>
      <c r="R63" s="92" t="str">
        <f>IF(AND(D63="Y",booking!P63&lt;&gt;booking!Q63,booking!Q63&gt;0),booking!Q63,"-")</f>
        <v>-</v>
      </c>
      <c r="S63" s="74" t="str">
        <f>IFERROR(VLOOKUP(R63,Database!$A$2:$L$175,8,FALSE),"-")</f>
        <v>-</v>
      </c>
      <c r="T63" s="74" t="str">
        <f>IFERROR(VLOOKUP(R63,Database!$A$2:$L$175,6,FALSE),"-")</f>
        <v>-</v>
      </c>
      <c r="U63" s="78" t="str">
        <f>IFERROR(VLOOKUP(R63,Database!$A$2:$L$175,9,FALSE),"-")</f>
        <v>-</v>
      </c>
      <c r="V63" s="91" t="str">
        <f>IF(AND(D63="Y",booking!T63&lt;&gt;booking!U63,booking!U63&gt;0),booking!U63,"-")</f>
        <v>-</v>
      </c>
      <c r="W63" s="75" t="str">
        <f>IFERROR(VLOOKUP(V63,Database!$A$2:$L$175,8,FALSE),"-")</f>
        <v>-</v>
      </c>
      <c r="X63" s="75" t="str">
        <f>IFERROR(VLOOKUP(V63,Database!$A$2:$L$175,6,FALSE),"-")</f>
        <v>-</v>
      </c>
      <c r="Y63" s="77" t="str">
        <f>IFERROR(VLOOKUP(V63,Database!$A$2:$L$175,9,FALSE),"-")</f>
        <v>-</v>
      </c>
    </row>
    <row r="64" spans="1:25" ht="15" customHeight="1" thickBot="1" x14ac:dyDescent="0.4">
      <c r="A64" s="83" t="str">
        <f>rengøring!A64</f>
        <v>søndag</v>
      </c>
      <c r="B64" s="81">
        <f>rengøring!B64</f>
        <v>45837</v>
      </c>
      <c r="C64" s="10"/>
      <c r="D64" s="84" t="str">
        <f>IF(booking!AD64&gt;0,"Y","-")</f>
        <v>Y</v>
      </c>
      <c r="E64" s="90" t="str">
        <f>IF(AND(D64="Y",booking!D64&lt;&gt;booking!E64,booking!E64&gt;0),booking!E64,"-")</f>
        <v>-</v>
      </c>
      <c r="F64" s="74" t="str">
        <f>IFERROR(VLOOKUP(E64,Database!$A$2:$L$175,8,FALSE),"-")</f>
        <v>-</v>
      </c>
      <c r="G64" s="74" t="str">
        <f>IFERROR(VLOOKUP(E64,Database!$A$2:$L$175,6,FALSE),"-")</f>
        <v>-</v>
      </c>
      <c r="H64" s="88" t="str">
        <f>IFERROR(VLOOKUP(E64,Database!$A$2:$L$175,9,FALSE),"-")</f>
        <v>-</v>
      </c>
      <c r="I64" s="109"/>
      <c r="J64" s="91">
        <f>IF(AND(D64="Y",booking!H64&lt;&gt;booking!I64,booking!I64&gt;0),booking!I64,"-")</f>
        <v>100</v>
      </c>
      <c r="K64" s="74">
        <f>IFERROR(VLOOKUP(J64,Database!$A$2:$L$175,8,FALSE),"-")</f>
        <v>0</v>
      </c>
      <c r="L64" s="74" t="str">
        <f>IFERROR(VLOOKUP(J64,Database!$A$2:$L$175,6,FALSE),"-")</f>
        <v>DK</v>
      </c>
      <c r="M64" s="88">
        <f>IFERROR(VLOOKUP(J64,Database!$A$2:$L$175,9,FALSE),"-")</f>
        <v>0</v>
      </c>
      <c r="N64" s="91" t="str">
        <f>IF(AND(D64="Y",booking!L64&lt;&gt;booking!M64,booking!M64&gt;0),booking!M64,"-")</f>
        <v>-</v>
      </c>
      <c r="O64" s="74" t="str">
        <f>IFERROR(VLOOKUP(N64,Database!$A$2:$L$175,8,FALSE),"-")</f>
        <v>-</v>
      </c>
      <c r="P64" s="74" t="str">
        <f>IFERROR(VLOOKUP(N64,Database!$A$2:$L$175,6,FALSE),"-")</f>
        <v>-</v>
      </c>
      <c r="Q64" s="78" t="str">
        <f>IFERROR(VLOOKUP(N64,Database!$A$2:$L$175,9,FALSE),"-")</f>
        <v>-</v>
      </c>
      <c r="R64" s="92" t="str">
        <f>IF(AND(D64="Y",booking!P64&lt;&gt;booking!Q64,booking!Q64&gt;0),booking!Q64,"-")</f>
        <v>-</v>
      </c>
      <c r="S64" s="74" t="str">
        <f>IFERROR(VLOOKUP(R64,Database!$A$2:$L$175,8,FALSE),"-")</f>
        <v>-</v>
      </c>
      <c r="T64" s="74" t="str">
        <f>IFERROR(VLOOKUP(R64,Database!$A$2:$L$175,6,FALSE),"-")</f>
        <v>-</v>
      </c>
      <c r="U64" s="78" t="str">
        <f>IFERROR(VLOOKUP(R64,Database!$A$2:$L$175,9,FALSE),"-")</f>
        <v>-</v>
      </c>
      <c r="V64" s="91" t="str">
        <f>IF(AND(D64="Y",booking!T64&lt;&gt;booking!U64,booking!U64&gt;0),booking!U64,"-")</f>
        <v>-</v>
      </c>
      <c r="W64" s="75" t="str">
        <f>IFERROR(VLOOKUP(V64,Database!$A$2:$L$175,8,FALSE),"-")</f>
        <v>-</v>
      </c>
      <c r="X64" s="75" t="str">
        <f>IFERROR(VLOOKUP(V64,Database!$A$2:$L$175,6,FALSE),"-")</f>
        <v>-</v>
      </c>
      <c r="Y64" s="77" t="str">
        <f>IFERROR(VLOOKUP(V64,Database!$A$2:$L$175,9,FALSE),"-")</f>
        <v>-</v>
      </c>
    </row>
    <row r="65" spans="1:25" ht="15" customHeight="1" thickBot="1" x14ac:dyDescent="0.4">
      <c r="A65" s="83" t="str">
        <f>rengøring!A65</f>
        <v>mandag</v>
      </c>
      <c r="B65" s="81">
        <f>rengøring!B65</f>
        <v>45838</v>
      </c>
      <c r="C65" s="10"/>
      <c r="D65" s="84" t="str">
        <f>IF(booking!AD65&gt;0,"Y","-")</f>
        <v>Y</v>
      </c>
      <c r="E65" s="90">
        <f>IF(AND(D65="Y",booking!D65&lt;&gt;booking!E65,booking!E65&gt;0),booking!E65,"-")</f>
        <v>68</v>
      </c>
      <c r="F65" s="74">
        <f>IFERROR(VLOOKUP(E65,Database!$A$2:$L$175,8,FALSE),"-")</f>
        <v>0</v>
      </c>
      <c r="G65" s="74" t="str">
        <f>IFERROR(VLOOKUP(E65,Database!$A$2:$L$175,6,FALSE),"-")</f>
        <v>DK</v>
      </c>
      <c r="H65" s="88" t="str">
        <f>IFERROR(VLOOKUP(E65,Database!$A$2:$L$175,9,FALSE),"-")</f>
        <v>SING</v>
      </c>
      <c r="I65" s="109"/>
      <c r="J65" s="91" t="str">
        <f>IF(AND(D65="Y",booking!H65&lt;&gt;booking!I65,booking!I65&gt;0),booking!I65,"-")</f>
        <v>-</v>
      </c>
      <c r="K65" s="74" t="str">
        <f>IFERROR(VLOOKUP(J65,Database!$A$2:$L$175,8,FALSE),"-")</f>
        <v>-</v>
      </c>
      <c r="L65" s="74" t="str">
        <f>IFERROR(VLOOKUP(J65,Database!$A$2:$L$175,6,FALSE),"-")</f>
        <v>-</v>
      </c>
      <c r="M65" s="88" t="str">
        <f>IFERROR(VLOOKUP(J65,Database!$A$2:$L$175,9,FALSE),"-")</f>
        <v>-</v>
      </c>
      <c r="N65" s="91" t="str">
        <f>IF(AND(D65="Y",booking!L65&lt;&gt;booking!M65,booking!M65&gt;0),booking!M65,"-")</f>
        <v>-</v>
      </c>
      <c r="O65" s="74" t="str">
        <f>IFERROR(VLOOKUP(N65,Database!$A$2:$L$175,8,FALSE),"-")</f>
        <v>-</v>
      </c>
      <c r="P65" s="74" t="str">
        <f>IFERROR(VLOOKUP(N65,Database!$A$2:$L$175,6,FALSE),"-")</f>
        <v>-</v>
      </c>
      <c r="Q65" s="78" t="str">
        <f>IFERROR(VLOOKUP(N65,Database!$A$2:$L$175,9,FALSE),"-")</f>
        <v>-</v>
      </c>
      <c r="R65" s="92">
        <f>IF(AND(D65="Y",booking!P65&lt;&gt;booking!Q65,booking!Q65&gt;0),booking!Q65,"-")</f>
        <v>120</v>
      </c>
      <c r="S65" s="74">
        <f>IFERROR(VLOOKUP(R65,Database!$A$2:$L$175,8,FALSE),"-")</f>
        <v>0</v>
      </c>
      <c r="T65" s="74" t="str">
        <f>IFERROR(VLOOKUP(R65,Database!$A$2:$L$175,6,FALSE),"-")</f>
        <v>S</v>
      </c>
      <c r="U65" s="78" t="str">
        <f>IFERROR(VLOOKUP(R65,Database!$A$2:$L$175,9,FALSE),"-")</f>
        <v>DB</v>
      </c>
      <c r="V65" s="91" t="str">
        <f>IF(AND(D65="Y",booking!T65&lt;&gt;booking!U65,booking!U65&gt;0),booking!U65,"-")</f>
        <v>-</v>
      </c>
      <c r="W65" s="75" t="str">
        <f>IFERROR(VLOOKUP(V65,Database!$A$2:$L$175,8,FALSE),"-")</f>
        <v>-</v>
      </c>
      <c r="X65" s="75" t="str">
        <f>IFERROR(VLOOKUP(V65,Database!$A$2:$L$175,6,FALSE),"-")</f>
        <v>-</v>
      </c>
      <c r="Y65" s="77" t="str">
        <f>IFERROR(VLOOKUP(V65,Database!$A$2:$L$175,9,FALSE),"-")</f>
        <v>-</v>
      </c>
    </row>
    <row r="66" spans="1:25" ht="15" customHeight="1" thickBot="1" x14ac:dyDescent="0.4">
      <c r="A66" s="83" t="str">
        <f>rengøring!A66</f>
        <v>tirsdag</v>
      </c>
      <c r="B66" s="81">
        <f>rengøring!B66</f>
        <v>45839</v>
      </c>
      <c r="C66" s="10"/>
      <c r="D66" s="84" t="str">
        <f>IF(booking!AD66&gt;0,"Y","-")</f>
        <v>-</v>
      </c>
      <c r="E66" s="90" t="str">
        <f>IF(AND(D66="Y",booking!D66&lt;&gt;booking!E66,booking!E66&gt;0),booking!E66,"-")</f>
        <v>-</v>
      </c>
      <c r="F66" s="74" t="str">
        <f>IFERROR(VLOOKUP(E66,Database!$A$2:$L$175,8,FALSE),"-")</f>
        <v>-</v>
      </c>
      <c r="G66" s="74" t="str">
        <f>IFERROR(VLOOKUP(E66,Database!$A$2:$L$175,6,FALSE),"-")</f>
        <v>-</v>
      </c>
      <c r="H66" s="88" t="str">
        <f>IFERROR(VLOOKUP(E66,Database!$A$2:$L$175,9,FALSE),"-")</f>
        <v>-</v>
      </c>
      <c r="I66" s="109"/>
      <c r="J66" s="91" t="str">
        <f>IF(AND(D66="Y",booking!H66&lt;&gt;booking!I66,booking!I66&gt;0),booking!I66,"-")</f>
        <v>-</v>
      </c>
      <c r="K66" s="74" t="str">
        <f>IFERROR(VLOOKUP(J66,Database!$A$2:$L$175,8,FALSE),"-")</f>
        <v>-</v>
      </c>
      <c r="L66" s="74" t="str">
        <f>IFERROR(VLOOKUP(J66,Database!$A$2:$L$175,6,FALSE),"-")</f>
        <v>-</v>
      </c>
      <c r="M66" s="88" t="str">
        <f>IFERROR(VLOOKUP(J66,Database!$A$2:$L$175,9,FALSE),"-")</f>
        <v>-</v>
      </c>
      <c r="N66" s="91" t="str">
        <f>IF(AND(D66="Y",booking!L66&lt;&gt;booking!M66,booking!M66&gt;0),booking!M66,"-")</f>
        <v>-</v>
      </c>
      <c r="O66" s="74" t="str">
        <f>IFERROR(VLOOKUP(N66,Database!$A$2:$L$175,8,FALSE),"-")</f>
        <v>-</v>
      </c>
      <c r="P66" s="74" t="str">
        <f>IFERROR(VLOOKUP(N66,Database!$A$2:$L$175,6,FALSE),"-")</f>
        <v>-</v>
      </c>
      <c r="Q66" s="78" t="str">
        <f>IFERROR(VLOOKUP(N66,Database!$A$2:$L$175,9,FALSE),"-")</f>
        <v>-</v>
      </c>
      <c r="R66" s="92" t="str">
        <f>IF(AND(D66="Y",booking!P66&lt;&gt;booking!Q66,booking!Q66&gt;0),booking!Q66,"-")</f>
        <v>-</v>
      </c>
      <c r="S66" s="74" t="str">
        <f>IFERROR(VLOOKUP(R66,Database!$A$2:$L$175,8,FALSE),"-")</f>
        <v>-</v>
      </c>
      <c r="T66" s="74" t="str">
        <f>IFERROR(VLOOKUP(R66,Database!$A$2:$L$175,6,FALSE),"-")</f>
        <v>-</v>
      </c>
      <c r="U66" s="78" t="str">
        <f>IFERROR(VLOOKUP(R66,Database!$A$2:$L$175,9,FALSE),"-")</f>
        <v>-</v>
      </c>
      <c r="V66" s="91" t="str">
        <f>IF(AND(D66="Y",booking!T66&lt;&gt;booking!U66,booking!U66&gt;0),booking!U66,"-")</f>
        <v>-</v>
      </c>
      <c r="W66" s="75" t="str">
        <f>IFERROR(VLOOKUP(V66,Database!$A$2:$L$175,8,FALSE),"-")</f>
        <v>-</v>
      </c>
      <c r="X66" s="75" t="str">
        <f>IFERROR(VLOOKUP(V66,Database!$A$2:$L$175,6,FALSE),"-")</f>
        <v>-</v>
      </c>
      <c r="Y66" s="77" t="str">
        <f>IFERROR(VLOOKUP(V66,Database!$A$2:$L$175,9,FALSE),"-")</f>
        <v>-</v>
      </c>
    </row>
    <row r="67" spans="1:25" ht="15" customHeight="1" thickBot="1" x14ac:dyDescent="0.4">
      <c r="A67" s="83" t="str">
        <f>rengøring!A67</f>
        <v>onsdag</v>
      </c>
      <c r="B67" s="81">
        <f>rengøring!B67</f>
        <v>45840</v>
      </c>
      <c r="C67" s="10"/>
      <c r="D67" s="84" t="str">
        <f>IF(booking!AD67&gt;0,"Y","-")</f>
        <v>Y</v>
      </c>
      <c r="E67" s="90" t="str">
        <f>IF(AND(D67="Y",booking!D67&lt;&gt;booking!E67,booking!E67&gt;0),booking!E67,"-")</f>
        <v>-</v>
      </c>
      <c r="F67" s="74" t="str">
        <f>IFERROR(VLOOKUP(E67,Database!$A$2:$L$175,8,FALSE),"-")</f>
        <v>-</v>
      </c>
      <c r="G67" s="74" t="str">
        <f>IFERROR(VLOOKUP(E67,Database!$A$2:$L$175,6,FALSE),"-")</f>
        <v>-</v>
      </c>
      <c r="H67" s="88" t="str">
        <f>IFERROR(VLOOKUP(E67,Database!$A$2:$L$175,9,FALSE),"-")</f>
        <v>-</v>
      </c>
      <c r="I67" s="109"/>
      <c r="J67" s="91" t="str">
        <f>IF(AND(D67="Y",booking!H67&lt;&gt;booking!I67,booking!I67&gt;0),booking!I67,"-")</f>
        <v>-</v>
      </c>
      <c r="K67" s="74" t="str">
        <f>IFERROR(VLOOKUP(J67,Database!$A$2:$L$175,8,FALSE),"-")</f>
        <v>-</v>
      </c>
      <c r="L67" s="74" t="str">
        <f>IFERROR(VLOOKUP(J67,Database!$A$2:$L$175,6,FALSE),"-")</f>
        <v>-</v>
      </c>
      <c r="M67" s="88" t="str">
        <f>IFERROR(VLOOKUP(J67,Database!$A$2:$L$175,9,FALSE),"-")</f>
        <v>-</v>
      </c>
      <c r="N67" s="91">
        <f>IF(AND(D67="Y",booking!L67&lt;&gt;booking!M67,booking!M67&gt;0),booking!M67,"-")</f>
        <v>31</v>
      </c>
      <c r="O67" s="74">
        <f>IFERROR(VLOOKUP(N67,Database!$A$2:$L$175,8,FALSE),"-")</f>
        <v>0</v>
      </c>
      <c r="P67" s="74" t="str">
        <f>IFERROR(VLOOKUP(N67,Database!$A$2:$L$175,6,FALSE),"-")</f>
        <v>D</v>
      </c>
      <c r="Q67" s="78" t="str">
        <f>IFERROR(VLOOKUP(N67,Database!$A$2:$L$175,9,FALSE),"-")</f>
        <v>db</v>
      </c>
      <c r="R67" s="92" t="str">
        <f>IF(AND(D67="Y",booking!P67&lt;&gt;booking!Q67,booking!Q67&gt;0),booking!Q67,"-")</f>
        <v>-</v>
      </c>
      <c r="S67" s="74" t="str">
        <f>IFERROR(VLOOKUP(R67,Database!$A$2:$L$175,8,FALSE),"-")</f>
        <v>-</v>
      </c>
      <c r="T67" s="74" t="str">
        <f>IFERROR(VLOOKUP(R67,Database!$A$2:$L$175,6,FALSE),"-")</f>
        <v>-</v>
      </c>
      <c r="U67" s="78" t="str">
        <f>IFERROR(VLOOKUP(R67,Database!$A$2:$L$175,9,FALSE),"-")</f>
        <v>-</v>
      </c>
      <c r="V67" s="91" t="str">
        <f>IF(AND(D67="Y",booking!T67&lt;&gt;booking!U67,booking!U67&gt;0),booking!U67,"-")</f>
        <v>-</v>
      </c>
      <c r="W67" s="75" t="str">
        <f>IFERROR(VLOOKUP(V67,Database!$A$2:$L$175,8,FALSE),"-")</f>
        <v>-</v>
      </c>
      <c r="X67" s="75" t="str">
        <f>IFERROR(VLOOKUP(V67,Database!$A$2:$L$175,6,FALSE),"-")</f>
        <v>-</v>
      </c>
      <c r="Y67" s="77" t="str">
        <f>IFERROR(VLOOKUP(V67,Database!$A$2:$L$175,9,FALSE),"-")</f>
        <v>-</v>
      </c>
    </row>
    <row r="68" spans="1:25" ht="15" customHeight="1" thickBot="1" x14ac:dyDescent="0.4">
      <c r="A68" s="83" t="str">
        <f>rengøring!A68</f>
        <v>torsdag</v>
      </c>
      <c r="B68" s="81">
        <f>rengøring!B68</f>
        <v>45841</v>
      </c>
      <c r="C68" s="10"/>
      <c r="D68" s="84" t="str">
        <f>IF(booking!AD68&gt;0,"Y","-")</f>
        <v>Y</v>
      </c>
      <c r="E68" s="90" t="str">
        <f>IF(AND(D68="Y",booking!D68&lt;&gt;booking!E68,booking!E68&gt;0),booking!E68,"-")</f>
        <v>-</v>
      </c>
      <c r="F68" s="74" t="str">
        <f>IFERROR(VLOOKUP(E68,Database!$A$2:$L$175,8,FALSE),"-")</f>
        <v>-</v>
      </c>
      <c r="G68" s="74" t="str">
        <f>IFERROR(VLOOKUP(E68,Database!$A$2:$L$175,6,FALSE),"-")</f>
        <v>-</v>
      </c>
      <c r="H68" s="88" t="str">
        <f>IFERROR(VLOOKUP(E68,Database!$A$2:$L$175,9,FALSE),"-")</f>
        <v>-</v>
      </c>
      <c r="I68" s="109"/>
      <c r="J68" s="91" t="str">
        <f>IF(AND(D68="Y",booking!H68&lt;&gt;booking!I68,booking!I68&gt;0),booking!I68,"-")</f>
        <v>-</v>
      </c>
      <c r="K68" s="74" t="str">
        <f>IFERROR(VLOOKUP(J68,Database!$A$2:$L$175,8,FALSE),"-")</f>
        <v>-</v>
      </c>
      <c r="L68" s="74" t="str">
        <f>IFERROR(VLOOKUP(J68,Database!$A$2:$L$175,6,FALSE),"-")</f>
        <v>-</v>
      </c>
      <c r="M68" s="88" t="str">
        <f>IFERROR(VLOOKUP(J68,Database!$A$2:$L$175,9,FALSE),"-")</f>
        <v>-</v>
      </c>
      <c r="N68" s="91" t="str">
        <f>IF(AND(D68="Y",booking!L68&lt;&gt;booking!M68,booking!M68&gt;0),booking!M68,"-")</f>
        <v>-</v>
      </c>
      <c r="O68" s="74" t="str">
        <f>IFERROR(VLOOKUP(N68,Database!$A$2:$L$175,8,FALSE),"-")</f>
        <v>-</v>
      </c>
      <c r="P68" s="74" t="str">
        <f>IFERROR(VLOOKUP(N68,Database!$A$2:$L$175,6,FALSE),"-")</f>
        <v>-</v>
      </c>
      <c r="Q68" s="78" t="str">
        <f>IFERROR(VLOOKUP(N68,Database!$A$2:$L$175,9,FALSE),"-")</f>
        <v>-</v>
      </c>
      <c r="R68" s="92">
        <f>IF(AND(D68="Y",booking!P68&lt;&gt;booking!Q68,booking!Q68&gt;0),booking!Q68,"-")</f>
        <v>8</v>
      </c>
      <c r="S68" s="74">
        <f>IFERROR(VLOOKUP(R68,Database!$A$2:$L$175,8,FALSE),"-")</f>
        <v>0</v>
      </c>
      <c r="T68" s="74" t="str">
        <f>IFERROR(VLOOKUP(R68,Database!$A$2:$L$175,6,FALSE),"-")</f>
        <v>DK</v>
      </c>
      <c r="U68" s="78">
        <f>IFERROR(VLOOKUP(R68,Database!$A$2:$L$175,9,FALSE),"-")</f>
        <v>0</v>
      </c>
      <c r="V68" s="91" t="str">
        <f>IF(AND(D68="Y",booking!T68&lt;&gt;booking!U68,booking!U68&gt;0),booking!U68,"-")</f>
        <v>-</v>
      </c>
      <c r="W68" s="75" t="str">
        <f>IFERROR(VLOOKUP(V68,Database!$A$2:$L$175,8,FALSE),"-")</f>
        <v>-</v>
      </c>
      <c r="X68" s="75" t="str">
        <f>IFERROR(VLOOKUP(V68,Database!$A$2:$L$175,6,FALSE),"-")</f>
        <v>-</v>
      </c>
      <c r="Y68" s="77" t="str">
        <f>IFERROR(VLOOKUP(V68,Database!$A$2:$L$175,9,FALSE),"-")</f>
        <v>-</v>
      </c>
    </row>
    <row r="69" spans="1:25" ht="15" customHeight="1" thickBot="1" x14ac:dyDescent="0.4">
      <c r="A69" s="83" t="str">
        <f>rengøring!A69</f>
        <v>fredag</v>
      </c>
      <c r="B69" s="81">
        <f>rengøring!B69</f>
        <v>45842</v>
      </c>
      <c r="C69" s="10"/>
      <c r="D69" s="84" t="str">
        <f>IF(booking!AD69&gt;0,"Y","-")</f>
        <v>Y</v>
      </c>
      <c r="E69" s="90" t="str">
        <f>IF(AND(D69="Y",booking!D69&lt;&gt;booking!E69,booking!E69&gt;0),booking!E69,"-")</f>
        <v>-</v>
      </c>
      <c r="F69" s="74" t="str">
        <f>IFERROR(VLOOKUP(E69,Database!$A$2:$L$175,8,FALSE),"-")</f>
        <v>-</v>
      </c>
      <c r="G69" s="74" t="str">
        <f>IFERROR(VLOOKUP(E69,Database!$A$2:$L$175,6,FALSE),"-")</f>
        <v>-</v>
      </c>
      <c r="H69" s="88" t="str">
        <f>IFERROR(VLOOKUP(E69,Database!$A$2:$L$175,9,FALSE),"-")</f>
        <v>-</v>
      </c>
      <c r="I69" s="109"/>
      <c r="J69" s="91">
        <f>IF(AND(D69="Y",booking!H69&lt;&gt;booking!I69,booking!I69&gt;0),booking!I69,"-")</f>
        <v>9</v>
      </c>
      <c r="K69" s="74">
        <f>IFERROR(VLOOKUP(J69,Database!$A$2:$L$175,8,FALSE),"-")</f>
        <v>0</v>
      </c>
      <c r="L69" s="74" t="str">
        <f>IFERROR(VLOOKUP(J69,Database!$A$2:$L$175,6,FALSE),"-")</f>
        <v>DK</v>
      </c>
      <c r="M69" s="88">
        <f>IFERROR(VLOOKUP(J69,Database!$A$2:$L$175,9,FALSE),"-")</f>
        <v>0</v>
      </c>
      <c r="N69" s="91" t="str">
        <f>IF(AND(D69="Y",booking!L69&lt;&gt;booking!M69,booking!M69&gt;0),booking!M69,"-")</f>
        <v>-</v>
      </c>
      <c r="O69" s="74" t="str">
        <f>IFERROR(VLOOKUP(N69,Database!$A$2:$L$175,8,FALSE),"-")</f>
        <v>-</v>
      </c>
      <c r="P69" s="74" t="str">
        <f>IFERROR(VLOOKUP(N69,Database!$A$2:$L$175,6,FALSE),"-")</f>
        <v>-</v>
      </c>
      <c r="Q69" s="78" t="str">
        <f>IFERROR(VLOOKUP(N69,Database!$A$2:$L$175,9,FALSE),"-")</f>
        <v>-</v>
      </c>
      <c r="R69" s="92" t="str">
        <f>IF(AND(D69="Y",booking!P69&lt;&gt;booking!Q69,booking!Q69&gt;0),booking!Q69,"-")</f>
        <v>-</v>
      </c>
      <c r="S69" s="74" t="str">
        <f>IFERROR(VLOOKUP(R69,Database!$A$2:$L$175,8,FALSE),"-")</f>
        <v>-</v>
      </c>
      <c r="T69" s="74" t="str">
        <f>IFERROR(VLOOKUP(R69,Database!$A$2:$L$175,6,FALSE),"-")</f>
        <v>-</v>
      </c>
      <c r="U69" s="78" t="str">
        <f>IFERROR(VLOOKUP(R69,Database!$A$2:$L$175,9,FALSE),"-")</f>
        <v>-</v>
      </c>
      <c r="V69" s="91" t="str">
        <f>IF(AND(D69="Y",booking!T69&lt;&gt;booking!U69,booking!U69&gt;0),booking!U69,"-")</f>
        <v>-</v>
      </c>
      <c r="W69" s="75" t="str">
        <f>IFERROR(VLOOKUP(V69,Database!$A$2:$L$175,8,FALSE),"-")</f>
        <v>-</v>
      </c>
      <c r="X69" s="75" t="str">
        <f>IFERROR(VLOOKUP(V69,Database!$A$2:$L$175,6,FALSE),"-")</f>
        <v>-</v>
      </c>
      <c r="Y69" s="77" t="str">
        <f>IFERROR(VLOOKUP(V69,Database!$A$2:$L$175,9,FALSE),"-")</f>
        <v>-</v>
      </c>
    </row>
    <row r="70" spans="1:25" ht="15" customHeight="1" thickBot="1" x14ac:dyDescent="0.4">
      <c r="A70" s="83" t="str">
        <f>rengøring!A70</f>
        <v>lørdag</v>
      </c>
      <c r="B70" s="81">
        <f>rengøring!B70</f>
        <v>45843</v>
      </c>
      <c r="C70" s="10"/>
      <c r="D70" s="84" t="str">
        <f>IF(booking!AD70&gt;0,"Y","-")</f>
        <v>Y</v>
      </c>
      <c r="E70" s="90" t="str">
        <f>IF(AND(D70="Y",booking!D70&lt;&gt;booking!E70,booking!E70&gt;0),booking!E70,"-")</f>
        <v>-</v>
      </c>
      <c r="F70" s="74" t="str">
        <f>IFERROR(VLOOKUP(E70,Database!$A$2:$L$175,8,FALSE),"-")</f>
        <v>-</v>
      </c>
      <c r="G70" s="74" t="str">
        <f>IFERROR(VLOOKUP(E70,Database!$A$2:$L$175,6,FALSE),"-")</f>
        <v>-</v>
      </c>
      <c r="H70" s="88" t="str">
        <f>IFERROR(VLOOKUP(E70,Database!$A$2:$L$175,9,FALSE),"-")</f>
        <v>-</v>
      </c>
      <c r="I70" s="109"/>
      <c r="J70" s="91" t="str">
        <f>IF(AND(D70="Y",booking!H70&lt;&gt;booking!I70,booking!I70&gt;0),booking!I70,"-")</f>
        <v>-</v>
      </c>
      <c r="K70" s="74" t="str">
        <f>IFERROR(VLOOKUP(J70,Database!$A$2:$L$175,8,FALSE),"-")</f>
        <v>-</v>
      </c>
      <c r="L70" s="74" t="str">
        <f>IFERROR(VLOOKUP(J70,Database!$A$2:$L$175,6,FALSE),"-")</f>
        <v>-</v>
      </c>
      <c r="M70" s="88" t="str">
        <f>IFERROR(VLOOKUP(J70,Database!$A$2:$L$175,9,FALSE),"-")</f>
        <v>-</v>
      </c>
      <c r="N70" s="91" t="str">
        <f>IF(AND(D70="Y",booking!L70&lt;&gt;booking!M70,booking!M70&gt;0),booking!M70,"-")</f>
        <v>-</v>
      </c>
      <c r="O70" s="74" t="str">
        <f>IFERROR(VLOOKUP(N70,Database!$A$2:$L$175,8,FALSE),"-")</f>
        <v>-</v>
      </c>
      <c r="P70" s="74" t="str">
        <f>IFERROR(VLOOKUP(N70,Database!$A$2:$L$175,6,FALSE),"-")</f>
        <v>-</v>
      </c>
      <c r="Q70" s="78" t="str">
        <f>IFERROR(VLOOKUP(N70,Database!$A$2:$L$175,9,FALSE),"-")</f>
        <v>-</v>
      </c>
      <c r="R70" s="92" t="str">
        <f>IF(AND(D70="Y",booking!P70&lt;&gt;booking!Q70,booking!Q70&gt;0),booking!Q70,"-")</f>
        <v>-</v>
      </c>
      <c r="S70" s="74" t="str">
        <f>IFERROR(VLOOKUP(R70,Database!$A$2:$L$175,8,FALSE),"-")</f>
        <v>-</v>
      </c>
      <c r="T70" s="74" t="str">
        <f>IFERROR(VLOOKUP(R70,Database!$A$2:$L$175,6,FALSE),"-")</f>
        <v>-</v>
      </c>
      <c r="U70" s="78" t="str">
        <f>IFERROR(VLOOKUP(R70,Database!$A$2:$L$175,9,FALSE),"-")</f>
        <v>-</v>
      </c>
      <c r="V70" s="91">
        <f>IF(AND(D70="Y",booking!T70&lt;&gt;booking!U70,booking!U70&gt;0),booking!U70,"-")</f>
        <v>90</v>
      </c>
      <c r="W70" s="75">
        <f>IFERROR(VLOOKUP(V70,Database!$A$2:$L$175,8,FALSE),"-")</f>
        <v>0</v>
      </c>
      <c r="X70" s="75" t="str">
        <f>IFERROR(VLOOKUP(V70,Database!$A$2:$L$175,6,FALSE),"-")</f>
        <v>DK</v>
      </c>
      <c r="Y70" s="77">
        <f>IFERROR(VLOOKUP(V70,Database!$A$2:$L$175,9,FALSE),"-")</f>
        <v>0</v>
      </c>
    </row>
    <row r="71" spans="1:25" ht="15" customHeight="1" thickBot="1" x14ac:dyDescent="0.4">
      <c r="A71" s="83" t="str">
        <f>rengøring!A71</f>
        <v>søndag</v>
      </c>
      <c r="B71" s="81">
        <f>rengøring!B71</f>
        <v>45844</v>
      </c>
      <c r="C71" s="10"/>
      <c r="D71" s="84" t="str">
        <f>IF(booking!AD71&gt;0,"Y","-")</f>
        <v>Y</v>
      </c>
      <c r="E71" s="90">
        <f>IF(AND(D71="Y",booking!D71&lt;&gt;booking!E71,booking!E71&gt;0),booking!E71,"-")</f>
        <v>13</v>
      </c>
      <c r="F71" s="74">
        <f>IFERROR(VLOOKUP(E71,Database!$A$2:$L$175,8,FALSE),"-")</f>
        <v>0</v>
      </c>
      <c r="G71" s="74" t="str">
        <f>IFERROR(VLOOKUP(E71,Database!$A$2:$L$175,6,FALSE),"-")</f>
        <v>DK</v>
      </c>
      <c r="H71" s="88">
        <f>IFERROR(VLOOKUP(E71,Database!$A$2:$L$175,9,FALSE),"-")</f>
        <v>0</v>
      </c>
      <c r="I71" s="109"/>
      <c r="J71" s="91" t="str">
        <f>IF(AND(D71="Y",booking!H71&lt;&gt;booking!I71,booking!I71&gt;0),booking!I71,"-")</f>
        <v>-</v>
      </c>
      <c r="K71" s="74" t="str">
        <f>IFERROR(VLOOKUP(J71,Database!$A$2:$L$175,8,FALSE),"-")</f>
        <v>-</v>
      </c>
      <c r="L71" s="74" t="str">
        <f>IFERROR(VLOOKUP(J71,Database!$A$2:$L$175,6,FALSE),"-")</f>
        <v>-</v>
      </c>
      <c r="M71" s="88" t="str">
        <f>IFERROR(VLOOKUP(J71,Database!$A$2:$L$175,9,FALSE),"-")</f>
        <v>-</v>
      </c>
      <c r="N71" s="91" t="str">
        <f>IF(AND(D71="Y",booking!L71&lt;&gt;booking!M71,booking!M71&gt;0),booking!M71,"-")</f>
        <v>-</v>
      </c>
      <c r="O71" s="74" t="str">
        <f>IFERROR(VLOOKUP(N71,Database!$A$2:$L$175,8,FALSE),"-")</f>
        <v>-</v>
      </c>
      <c r="P71" s="74" t="str">
        <f>IFERROR(VLOOKUP(N71,Database!$A$2:$L$175,6,FALSE),"-")</f>
        <v>-</v>
      </c>
      <c r="Q71" s="78" t="str">
        <f>IFERROR(VLOOKUP(N71,Database!$A$2:$L$175,9,FALSE),"-")</f>
        <v>-</v>
      </c>
      <c r="R71" s="92" t="str">
        <f>IF(AND(D71="Y",booking!P71&lt;&gt;booking!Q71,booking!Q71&gt;0),booking!Q71,"-")</f>
        <v>-</v>
      </c>
      <c r="S71" s="74" t="str">
        <f>IFERROR(VLOOKUP(R71,Database!$A$2:$L$175,8,FALSE),"-")</f>
        <v>-</v>
      </c>
      <c r="T71" s="74" t="str">
        <f>IFERROR(VLOOKUP(R71,Database!$A$2:$L$175,6,FALSE),"-")</f>
        <v>-</v>
      </c>
      <c r="U71" s="78" t="str">
        <f>IFERROR(VLOOKUP(R71,Database!$A$2:$L$175,9,FALSE),"-")</f>
        <v>-</v>
      </c>
      <c r="V71" s="91" t="str">
        <f>IF(AND(D71="Y",booking!T71&lt;&gt;booking!U71,booking!U71&gt;0),booking!U71,"-")</f>
        <v>-</v>
      </c>
      <c r="W71" s="75" t="str">
        <f>IFERROR(VLOOKUP(V71,Database!$A$2:$L$175,8,FALSE),"-")</f>
        <v>-</v>
      </c>
      <c r="X71" s="75" t="str">
        <f>IFERROR(VLOOKUP(V71,Database!$A$2:$L$175,6,FALSE),"-")</f>
        <v>-</v>
      </c>
      <c r="Y71" s="77" t="str">
        <f>IFERROR(VLOOKUP(V71,Database!$A$2:$L$175,9,FALSE),"-")</f>
        <v>-</v>
      </c>
    </row>
    <row r="72" spans="1:25" ht="15" customHeight="1" thickBot="1" x14ac:dyDescent="0.4">
      <c r="A72" s="83" t="str">
        <f>rengøring!A72</f>
        <v>mandag</v>
      </c>
      <c r="B72" s="81">
        <f>rengøring!B72</f>
        <v>45845</v>
      </c>
      <c r="C72" s="10"/>
      <c r="D72" s="84" t="str">
        <f>IF(booking!AD72&gt;0,"Y","-")</f>
        <v>Y</v>
      </c>
      <c r="E72" s="90" t="str">
        <f>IF(AND(D72="Y",booking!D72&lt;&gt;booking!E72,booking!E72&gt;0),booking!E72,"-")</f>
        <v>-</v>
      </c>
      <c r="F72" s="74" t="str">
        <f>IFERROR(VLOOKUP(E72,Database!$A$2:$L$175,8,FALSE),"-")</f>
        <v>-</v>
      </c>
      <c r="G72" s="74" t="str">
        <f>IFERROR(VLOOKUP(E72,Database!$A$2:$L$175,6,FALSE),"-")</f>
        <v>-</v>
      </c>
      <c r="H72" s="88" t="str">
        <f>IFERROR(VLOOKUP(E72,Database!$A$2:$L$175,9,FALSE),"-")</f>
        <v>-</v>
      </c>
      <c r="I72" s="109"/>
      <c r="J72" s="91" t="str">
        <f>IF(AND(D72="Y",booking!H72&lt;&gt;booking!I72,booking!I72&gt;0),booking!I72,"-")</f>
        <v>-</v>
      </c>
      <c r="K72" s="74" t="str">
        <f>IFERROR(VLOOKUP(J72,Database!$A$2:$L$175,8,FALSE),"-")</f>
        <v>-</v>
      </c>
      <c r="L72" s="74" t="str">
        <f>IFERROR(VLOOKUP(J72,Database!$A$2:$L$175,6,FALSE),"-")</f>
        <v>-</v>
      </c>
      <c r="M72" s="88" t="str">
        <f>IFERROR(VLOOKUP(J72,Database!$A$2:$L$175,9,FALSE),"-")</f>
        <v>-</v>
      </c>
      <c r="N72" s="91">
        <f>IF(AND(D72="Y",booking!L72&lt;&gt;booking!M72,booking!M72&gt;0),booking!M72,"-")</f>
        <v>111</v>
      </c>
      <c r="O72" s="74">
        <f>IFERROR(VLOOKUP(N72,Database!$A$2:$L$175,8,FALSE),"-")</f>
        <v>0</v>
      </c>
      <c r="P72" s="74" t="str">
        <f>IFERROR(VLOOKUP(N72,Database!$A$2:$L$175,6,FALSE),"-")</f>
        <v>DK</v>
      </c>
      <c r="Q72" s="78">
        <f>IFERROR(VLOOKUP(N72,Database!$A$2:$L$175,9,FALSE),"-")</f>
        <v>0</v>
      </c>
      <c r="R72" s="92" t="str">
        <f>IF(AND(D72="Y",booking!P72&lt;&gt;booking!Q72,booking!Q72&gt;0),booking!Q72,"-")</f>
        <v>-</v>
      </c>
      <c r="S72" s="74" t="str">
        <f>IFERROR(VLOOKUP(R72,Database!$A$2:$L$175,8,FALSE),"-")</f>
        <v>-</v>
      </c>
      <c r="T72" s="74" t="str">
        <f>IFERROR(VLOOKUP(R72,Database!$A$2:$L$175,6,FALSE),"-")</f>
        <v>-</v>
      </c>
      <c r="U72" s="78" t="str">
        <f>IFERROR(VLOOKUP(R72,Database!$A$2:$L$175,9,FALSE),"-")</f>
        <v>-</v>
      </c>
      <c r="V72" s="91" t="str">
        <f>IF(AND(D72="Y",booking!T72&lt;&gt;booking!U72,booking!U72&gt;0),booking!U72,"-")</f>
        <v>-</v>
      </c>
      <c r="W72" s="75" t="str">
        <f>IFERROR(VLOOKUP(V72,Database!$A$2:$L$175,8,FALSE),"-")</f>
        <v>-</v>
      </c>
      <c r="X72" s="75" t="str">
        <f>IFERROR(VLOOKUP(V72,Database!$A$2:$L$175,6,FALSE),"-")</f>
        <v>-</v>
      </c>
      <c r="Y72" s="77" t="str">
        <f>IFERROR(VLOOKUP(V72,Database!$A$2:$L$175,9,FALSE),"-")</f>
        <v>-</v>
      </c>
    </row>
    <row r="73" spans="1:25" ht="15" customHeight="1" thickBot="1" x14ac:dyDescent="0.4">
      <c r="A73" s="83" t="str">
        <f>rengøring!A73</f>
        <v>tirsdag</v>
      </c>
      <c r="B73" s="81">
        <f>rengøring!B73</f>
        <v>45846</v>
      </c>
      <c r="C73" s="10"/>
      <c r="D73" s="84" t="str">
        <f>IF(booking!AD73&gt;0,"Y","-")</f>
        <v>-</v>
      </c>
      <c r="E73" s="90" t="str">
        <f>IF(AND(D73="Y",booking!D73&lt;&gt;booking!E73,booking!E73&gt;0),booking!E73,"-")</f>
        <v>-</v>
      </c>
      <c r="F73" s="74" t="str">
        <f>IFERROR(VLOOKUP(E73,Database!$A$2:$L$175,8,FALSE),"-")</f>
        <v>-</v>
      </c>
      <c r="G73" s="74" t="str">
        <f>IFERROR(VLOOKUP(E73,Database!$A$2:$L$175,6,FALSE),"-")</f>
        <v>-</v>
      </c>
      <c r="H73" s="88" t="str">
        <f>IFERROR(VLOOKUP(E73,Database!$A$2:$L$175,9,FALSE),"-")</f>
        <v>-</v>
      </c>
      <c r="I73" s="109"/>
      <c r="J73" s="91" t="str">
        <f>IF(AND(D73="Y",booking!H73&lt;&gt;booking!I73,booking!I73&gt;0),booking!I73,"-")</f>
        <v>-</v>
      </c>
      <c r="K73" s="74" t="str">
        <f>IFERROR(VLOOKUP(J73,Database!$A$2:$L$175,8,FALSE),"-")</f>
        <v>-</v>
      </c>
      <c r="L73" s="74" t="str">
        <f>IFERROR(VLOOKUP(J73,Database!$A$2:$L$175,6,FALSE),"-")</f>
        <v>-</v>
      </c>
      <c r="M73" s="88" t="str">
        <f>IFERROR(VLOOKUP(J73,Database!$A$2:$L$175,9,FALSE),"-")</f>
        <v>-</v>
      </c>
      <c r="N73" s="91" t="str">
        <f>IF(AND(D73="Y",booking!L73&lt;&gt;booking!M73,booking!M73&gt;0),booking!M73,"-")</f>
        <v>-</v>
      </c>
      <c r="O73" s="74" t="str">
        <f>IFERROR(VLOOKUP(N73,Database!$A$2:$L$175,8,FALSE),"-")</f>
        <v>-</v>
      </c>
      <c r="P73" s="74" t="str">
        <f>IFERROR(VLOOKUP(N73,Database!$A$2:$L$175,6,FALSE),"-")</f>
        <v>-</v>
      </c>
      <c r="Q73" s="78" t="str">
        <f>IFERROR(VLOOKUP(N73,Database!$A$2:$L$175,9,FALSE),"-")</f>
        <v>-</v>
      </c>
      <c r="R73" s="92" t="str">
        <f>IF(AND(D73="Y",booking!P73&lt;&gt;booking!Q73,booking!Q73&gt;0),booking!Q73,"-")</f>
        <v>-</v>
      </c>
      <c r="S73" s="74" t="str">
        <f>IFERROR(VLOOKUP(R73,Database!$A$2:$L$175,8,FALSE),"-")</f>
        <v>-</v>
      </c>
      <c r="T73" s="74" t="str">
        <f>IFERROR(VLOOKUP(R73,Database!$A$2:$L$175,6,FALSE),"-")</f>
        <v>-</v>
      </c>
      <c r="U73" s="78" t="str">
        <f>IFERROR(VLOOKUP(R73,Database!$A$2:$L$175,9,FALSE),"-")</f>
        <v>-</v>
      </c>
      <c r="V73" s="91" t="str">
        <f>IF(AND(D73="Y",booking!T73&lt;&gt;booking!U73,booking!U73&gt;0),booking!U73,"-")</f>
        <v>-</v>
      </c>
      <c r="W73" s="75" t="str">
        <f>IFERROR(VLOOKUP(V73,Database!$A$2:$L$175,8,FALSE),"-")</f>
        <v>-</v>
      </c>
      <c r="X73" s="75" t="str">
        <f>IFERROR(VLOOKUP(V73,Database!$A$2:$L$175,6,FALSE),"-")</f>
        <v>-</v>
      </c>
      <c r="Y73" s="77" t="str">
        <f>IFERROR(VLOOKUP(V73,Database!$A$2:$L$175,9,FALSE),"-")</f>
        <v>-</v>
      </c>
    </row>
    <row r="74" spans="1:25" ht="15" customHeight="1" thickBot="1" x14ac:dyDescent="0.4">
      <c r="A74" s="83" t="str">
        <f>rengøring!A74</f>
        <v>onsdag</v>
      </c>
      <c r="B74" s="81">
        <f>rengøring!B74</f>
        <v>45847</v>
      </c>
      <c r="C74" s="10"/>
      <c r="D74" s="84" t="str">
        <f>IF(booking!AD74&gt;0,"Y","-")</f>
        <v>Y</v>
      </c>
      <c r="E74" s="90" t="str">
        <f>IF(AND(D74="Y",booking!D74&lt;&gt;booking!E74,booking!E74&gt;0),booking!E74,"-")</f>
        <v>-</v>
      </c>
      <c r="F74" s="74" t="str">
        <f>IFERROR(VLOOKUP(E74,Database!$A$2:$L$175,8,FALSE),"-")</f>
        <v>-</v>
      </c>
      <c r="G74" s="74" t="str">
        <f>IFERROR(VLOOKUP(E74,Database!$A$2:$L$175,6,FALSE),"-")</f>
        <v>-</v>
      </c>
      <c r="H74" s="88" t="str">
        <f>IFERROR(VLOOKUP(E74,Database!$A$2:$L$175,9,FALSE),"-")</f>
        <v>-</v>
      </c>
      <c r="I74" s="109"/>
      <c r="J74" s="91">
        <f>IF(AND(D74="Y",booking!H74&lt;&gt;booking!I74,booking!I74&gt;0),booking!I74,"-")</f>
        <v>21</v>
      </c>
      <c r="K74" s="74">
        <f>IFERROR(VLOOKUP(J74,Database!$A$2:$L$175,8,FALSE),"-")</f>
        <v>0</v>
      </c>
      <c r="L74" s="74" t="str">
        <f>IFERROR(VLOOKUP(J74,Database!$A$2:$L$175,6,FALSE),"-")</f>
        <v>DK</v>
      </c>
      <c r="M74" s="88" t="str">
        <f>IFERROR(VLOOKUP(J74,Database!$A$2:$L$175,9,FALSE),"-")</f>
        <v>DB</v>
      </c>
      <c r="N74" s="91" t="str">
        <f>IF(AND(D74="Y",booking!L74&lt;&gt;booking!M74,booking!M74&gt;0),booking!M74,"-")</f>
        <v>-</v>
      </c>
      <c r="O74" s="74" t="str">
        <f>IFERROR(VLOOKUP(N74,Database!$A$2:$L$175,8,FALSE),"-")</f>
        <v>-</v>
      </c>
      <c r="P74" s="74" t="str">
        <f>IFERROR(VLOOKUP(N74,Database!$A$2:$L$175,6,FALSE),"-")</f>
        <v>-</v>
      </c>
      <c r="Q74" s="78" t="str">
        <f>IFERROR(VLOOKUP(N74,Database!$A$2:$L$175,9,FALSE),"-")</f>
        <v>-</v>
      </c>
      <c r="R74" s="92" t="str">
        <f>IF(AND(D74="Y",booking!P74&lt;&gt;booking!Q74,booking!Q74&gt;0),booking!Q74,"-")</f>
        <v>-</v>
      </c>
      <c r="S74" s="74" t="str">
        <f>IFERROR(VLOOKUP(R74,Database!$A$2:$L$175,8,FALSE),"-")</f>
        <v>-</v>
      </c>
      <c r="T74" s="74" t="str">
        <f>IFERROR(VLOOKUP(R74,Database!$A$2:$L$175,6,FALSE),"-")</f>
        <v>-</v>
      </c>
      <c r="U74" s="78" t="str">
        <f>IFERROR(VLOOKUP(R74,Database!$A$2:$L$175,9,FALSE),"-")</f>
        <v>-</v>
      </c>
      <c r="V74" s="91" t="str">
        <f>IF(AND(D74="Y",booking!T74&lt;&gt;booking!U74,booking!U74&gt;0),booking!U74,"-")</f>
        <v>-</v>
      </c>
      <c r="W74" s="75" t="str">
        <f>IFERROR(VLOOKUP(V74,Database!$A$2:$L$175,8,FALSE),"-")</f>
        <v>-</v>
      </c>
      <c r="X74" s="75" t="str">
        <f>IFERROR(VLOOKUP(V74,Database!$A$2:$L$175,6,FALSE),"-")</f>
        <v>-</v>
      </c>
      <c r="Y74" s="77" t="str">
        <f>IFERROR(VLOOKUP(V74,Database!$A$2:$L$175,9,FALSE),"-")</f>
        <v>-</v>
      </c>
    </row>
    <row r="75" spans="1:25" ht="15" customHeight="1" thickBot="1" x14ac:dyDescent="0.4">
      <c r="A75" s="83" t="str">
        <f>rengøring!A75</f>
        <v>torsdag</v>
      </c>
      <c r="B75" s="81">
        <f>rengøring!B75</f>
        <v>45848</v>
      </c>
      <c r="C75" s="10"/>
      <c r="D75" s="84" t="str">
        <f>IF(booking!AD75&gt;0,"Y","-")</f>
        <v>Y</v>
      </c>
      <c r="E75" s="90" t="str">
        <f>IF(AND(D75="Y",booking!D75&lt;&gt;booking!E75,booking!E75&gt;0),booking!E75,"-")</f>
        <v>-</v>
      </c>
      <c r="F75" s="74" t="str">
        <f>IFERROR(VLOOKUP(E75,Database!$A$2:$L$175,8,FALSE),"-")</f>
        <v>-</v>
      </c>
      <c r="G75" s="74" t="str">
        <f>IFERROR(VLOOKUP(E75,Database!$A$2:$L$175,6,FALSE),"-")</f>
        <v>-</v>
      </c>
      <c r="H75" s="88" t="str">
        <f>IFERROR(VLOOKUP(E75,Database!$A$2:$L$175,9,FALSE),"-")</f>
        <v>-</v>
      </c>
      <c r="I75" s="109"/>
      <c r="J75" s="91" t="str">
        <f>IF(AND(D75="Y",booking!H75&lt;&gt;booking!I75,booking!I75&gt;0),booking!I75,"-")</f>
        <v>-</v>
      </c>
      <c r="K75" s="74" t="str">
        <f>IFERROR(VLOOKUP(J75,Database!$A$2:$L$175,8,FALSE),"-")</f>
        <v>-</v>
      </c>
      <c r="L75" s="74" t="str">
        <f>IFERROR(VLOOKUP(J75,Database!$A$2:$L$175,6,FALSE),"-")</f>
        <v>-</v>
      </c>
      <c r="M75" s="88" t="str">
        <f>IFERROR(VLOOKUP(J75,Database!$A$2:$L$175,9,FALSE),"-")</f>
        <v>-</v>
      </c>
      <c r="N75" s="91" t="str">
        <f>IF(AND(D75="Y",booking!L75&lt;&gt;booking!M75,booking!M75&gt;0),booking!M75,"-")</f>
        <v>-</v>
      </c>
      <c r="O75" s="74" t="str">
        <f>IFERROR(VLOOKUP(N75,Database!$A$2:$L$175,8,FALSE),"-")</f>
        <v>-</v>
      </c>
      <c r="P75" s="74" t="str">
        <f>IFERROR(VLOOKUP(N75,Database!$A$2:$L$175,6,FALSE),"-")</f>
        <v>-</v>
      </c>
      <c r="Q75" s="78" t="str">
        <f>IFERROR(VLOOKUP(N75,Database!$A$2:$L$175,9,FALSE),"-")</f>
        <v>-</v>
      </c>
      <c r="R75" s="92">
        <f>IF(AND(D75="Y",booking!P75&lt;&gt;booking!Q75,booking!Q75&gt;0),booking!Q75,"-")</f>
        <v>10</v>
      </c>
      <c r="S75" s="74">
        <f>IFERROR(VLOOKUP(R75,Database!$A$2:$L$175,8,FALSE),"-")</f>
        <v>0</v>
      </c>
      <c r="T75" s="74" t="str">
        <f>IFERROR(VLOOKUP(R75,Database!$A$2:$L$175,6,FALSE),"-")</f>
        <v>DK</v>
      </c>
      <c r="U75" s="78" t="str">
        <f>IFERROR(VLOOKUP(R75,Database!$A$2:$L$175,9,FALSE),"-")</f>
        <v>DB</v>
      </c>
      <c r="V75" s="91" t="str">
        <f>IF(AND(D75="Y",booking!T75&lt;&gt;booking!U75,booking!U75&gt;0),booking!U75,"-")</f>
        <v>-</v>
      </c>
      <c r="W75" s="75" t="str">
        <f>IFERROR(VLOOKUP(V75,Database!$A$2:$L$175,8,FALSE),"-")</f>
        <v>-</v>
      </c>
      <c r="X75" s="75" t="str">
        <f>IFERROR(VLOOKUP(V75,Database!$A$2:$L$175,6,FALSE),"-")</f>
        <v>-</v>
      </c>
      <c r="Y75" s="77" t="str">
        <f>IFERROR(VLOOKUP(V75,Database!$A$2:$L$175,9,FALSE),"-")</f>
        <v>-</v>
      </c>
    </row>
    <row r="76" spans="1:25" ht="15" customHeight="1" thickBot="1" x14ac:dyDescent="0.4">
      <c r="A76" s="83" t="str">
        <f>rengøring!A76</f>
        <v>fredag</v>
      </c>
      <c r="B76" s="81">
        <f>rengøring!B76</f>
        <v>45849</v>
      </c>
      <c r="C76" s="10"/>
      <c r="D76" s="84" t="str">
        <f>IF(booking!AD76&gt;0,"Y","-")</f>
        <v>-</v>
      </c>
      <c r="E76" s="90" t="str">
        <f>IF(AND(D76="Y",booking!D76&lt;&gt;booking!E76,booking!E76&gt;0),booking!E76,"-")</f>
        <v>-</v>
      </c>
      <c r="F76" s="74" t="str">
        <f>IFERROR(VLOOKUP(E76,Database!$A$2:$L$175,8,FALSE),"-")</f>
        <v>-</v>
      </c>
      <c r="G76" s="74" t="str">
        <f>IFERROR(VLOOKUP(E76,Database!$A$2:$L$175,6,FALSE),"-")</f>
        <v>-</v>
      </c>
      <c r="H76" s="88" t="str">
        <f>IFERROR(VLOOKUP(E76,Database!$A$2:$L$175,9,FALSE),"-")</f>
        <v>-</v>
      </c>
      <c r="I76" s="109"/>
      <c r="J76" s="91" t="str">
        <f>IF(AND(D76="Y",booking!H76&lt;&gt;booking!I76,booking!I76&gt;0),booking!I76,"-")</f>
        <v>-</v>
      </c>
      <c r="K76" s="74" t="str">
        <f>IFERROR(VLOOKUP(J76,Database!$A$2:$L$175,8,FALSE),"-")</f>
        <v>-</v>
      </c>
      <c r="L76" s="74" t="str">
        <f>IFERROR(VLOOKUP(J76,Database!$A$2:$L$175,6,FALSE),"-")</f>
        <v>-</v>
      </c>
      <c r="M76" s="88" t="str">
        <f>IFERROR(VLOOKUP(J76,Database!$A$2:$L$175,9,FALSE),"-")</f>
        <v>-</v>
      </c>
      <c r="N76" s="91" t="str">
        <f>IF(AND(D76="Y",booking!L76&lt;&gt;booking!M76,booking!M76&gt;0),booking!M76,"-")</f>
        <v>-</v>
      </c>
      <c r="O76" s="74" t="str">
        <f>IFERROR(VLOOKUP(N76,Database!$A$2:$L$175,8,FALSE),"-")</f>
        <v>-</v>
      </c>
      <c r="P76" s="74" t="str">
        <f>IFERROR(VLOOKUP(N76,Database!$A$2:$L$175,6,FALSE),"-")</f>
        <v>-</v>
      </c>
      <c r="Q76" s="78" t="str">
        <f>IFERROR(VLOOKUP(N76,Database!$A$2:$L$175,9,FALSE),"-")</f>
        <v>-</v>
      </c>
      <c r="R76" s="92" t="str">
        <f>IF(AND(D76="Y",booking!P76&lt;&gt;booking!Q76,booking!Q76&gt;0),booking!Q76,"-")</f>
        <v>-</v>
      </c>
      <c r="S76" s="74" t="str">
        <f>IFERROR(VLOOKUP(R76,Database!$A$2:$L$175,8,FALSE),"-")</f>
        <v>-</v>
      </c>
      <c r="T76" s="74" t="str">
        <f>IFERROR(VLOOKUP(R76,Database!$A$2:$L$175,6,FALSE),"-")</f>
        <v>-</v>
      </c>
      <c r="U76" s="78" t="str">
        <f>IFERROR(VLOOKUP(R76,Database!$A$2:$L$175,9,FALSE),"-")</f>
        <v>-</v>
      </c>
      <c r="V76" s="91" t="str">
        <f>IF(AND(D76="Y",booking!T76&lt;&gt;booking!U76,booking!U76&gt;0),booking!U76,"-")</f>
        <v>-</v>
      </c>
      <c r="W76" s="75" t="str">
        <f>IFERROR(VLOOKUP(V76,Database!$A$2:$L$175,8,FALSE),"-")</f>
        <v>-</v>
      </c>
      <c r="X76" s="75" t="str">
        <f>IFERROR(VLOOKUP(V76,Database!$A$2:$L$175,6,FALSE),"-")</f>
        <v>-</v>
      </c>
      <c r="Y76" s="77" t="str">
        <f>IFERROR(VLOOKUP(V76,Database!$A$2:$L$175,9,FALSE),"-")</f>
        <v>-</v>
      </c>
    </row>
    <row r="77" spans="1:25" ht="15" customHeight="1" thickBot="1" x14ac:dyDescent="0.4">
      <c r="A77" s="83" t="str">
        <f>rengøring!A77</f>
        <v>lørdag</v>
      </c>
      <c r="B77" s="81">
        <f>rengøring!B77</f>
        <v>45850</v>
      </c>
      <c r="C77" s="10"/>
      <c r="D77" s="84" t="str">
        <f>IF(booking!AD77&gt;0,"Y","-")</f>
        <v>Y</v>
      </c>
      <c r="E77" s="90" t="str">
        <f>IF(AND(D77="Y",booking!D77&lt;&gt;booking!E77,booking!E77&gt;0),booking!E77,"-")</f>
        <v>-</v>
      </c>
      <c r="F77" s="74" t="str">
        <f>IFERROR(VLOOKUP(E77,Database!$A$2:$L$175,8,FALSE),"-")</f>
        <v>-</v>
      </c>
      <c r="G77" s="74" t="str">
        <f>IFERROR(VLOOKUP(E77,Database!$A$2:$L$175,6,FALSE),"-")</f>
        <v>-</v>
      </c>
      <c r="H77" s="88" t="str">
        <f>IFERROR(VLOOKUP(E77,Database!$A$2:$L$175,9,FALSE),"-")</f>
        <v>-</v>
      </c>
      <c r="I77" s="109"/>
      <c r="J77" s="91" t="str">
        <f>IF(AND(D77="Y",booking!H77&lt;&gt;booking!I77,booking!I77&gt;0),booking!I77,"-")</f>
        <v>-</v>
      </c>
      <c r="K77" s="74" t="str">
        <f>IFERROR(VLOOKUP(J77,Database!$A$2:$L$175,8,FALSE),"-")</f>
        <v>-</v>
      </c>
      <c r="L77" s="74" t="str">
        <f>IFERROR(VLOOKUP(J77,Database!$A$2:$L$175,6,FALSE),"-")</f>
        <v>-</v>
      </c>
      <c r="M77" s="88" t="str">
        <f>IFERROR(VLOOKUP(J77,Database!$A$2:$L$175,9,FALSE),"-")</f>
        <v>-</v>
      </c>
      <c r="N77" s="91" t="str">
        <f>IF(AND(D77="Y",booking!L77&lt;&gt;booking!M77,booking!M77&gt;0),booking!M77,"-")</f>
        <v>-</v>
      </c>
      <c r="O77" s="74" t="str">
        <f>IFERROR(VLOOKUP(N77,Database!$A$2:$L$175,8,FALSE),"-")</f>
        <v>-</v>
      </c>
      <c r="P77" s="74" t="str">
        <f>IFERROR(VLOOKUP(N77,Database!$A$2:$L$175,6,FALSE),"-")</f>
        <v>-</v>
      </c>
      <c r="Q77" s="78" t="str">
        <f>IFERROR(VLOOKUP(N77,Database!$A$2:$L$175,9,FALSE),"-")</f>
        <v>-</v>
      </c>
      <c r="R77" s="92" t="str">
        <f>IF(AND(D77="Y",booking!P77&lt;&gt;booking!Q77,booking!Q77&gt;0),booking!Q77,"-")</f>
        <v>-</v>
      </c>
      <c r="S77" s="74" t="str">
        <f>IFERROR(VLOOKUP(R77,Database!$A$2:$L$175,8,FALSE),"-")</f>
        <v>-</v>
      </c>
      <c r="T77" s="74" t="str">
        <f>IFERROR(VLOOKUP(R77,Database!$A$2:$L$175,6,FALSE),"-")</f>
        <v>-</v>
      </c>
      <c r="U77" s="78" t="str">
        <f>IFERROR(VLOOKUP(R77,Database!$A$2:$L$175,9,FALSE),"-")</f>
        <v>-</v>
      </c>
      <c r="V77" s="91">
        <f>IF(AND(D77="Y",booking!T77&lt;&gt;booking!U77,booking!U77&gt;0),booking!U77,"-")</f>
        <v>4</v>
      </c>
      <c r="W77" s="75">
        <f>IFERROR(VLOOKUP(V77,Database!$A$2:$L$175,8,FALSE),"-")</f>
        <v>0</v>
      </c>
      <c r="X77" s="75" t="str">
        <f>IFERROR(VLOOKUP(V77,Database!$A$2:$L$175,6,FALSE),"-")</f>
        <v>D</v>
      </c>
      <c r="Y77" s="77" t="str">
        <f>IFERROR(VLOOKUP(V77,Database!$A$2:$L$175,9,FALSE),"-")</f>
        <v>db</v>
      </c>
    </row>
    <row r="78" spans="1:25" ht="15" customHeight="1" thickBot="1" x14ac:dyDescent="0.4">
      <c r="A78" s="83" t="str">
        <f>rengøring!A78</f>
        <v>søndag</v>
      </c>
      <c r="B78" s="81">
        <f>rengøring!B78</f>
        <v>45851</v>
      </c>
      <c r="C78" s="10"/>
      <c r="D78" s="84" t="str">
        <f>IF(booking!AD78&gt;0,"Y","-")</f>
        <v>Y</v>
      </c>
      <c r="E78" s="90">
        <f>IF(AND(D78="Y",booking!D78&lt;&gt;booking!E78,booking!E78&gt;0),booking!E78,"-")</f>
        <v>17</v>
      </c>
      <c r="F78" s="74">
        <f>IFERROR(VLOOKUP(E78,Database!$A$2:$L$175,8,FALSE),"-")</f>
        <v>0</v>
      </c>
      <c r="G78" s="74" t="str">
        <f>IFERROR(VLOOKUP(E78,Database!$A$2:$L$175,6,FALSE),"-")</f>
        <v>DK</v>
      </c>
      <c r="H78" s="88" t="str">
        <f>IFERROR(VLOOKUP(E78,Database!$A$2:$L$175,9,FALSE),"-")</f>
        <v>sing</v>
      </c>
      <c r="I78" s="109"/>
      <c r="J78" s="91" t="str">
        <f>IF(AND(D78="Y",booking!H78&lt;&gt;booking!I78,booking!I78&gt;0),booking!I78,"-")</f>
        <v>-</v>
      </c>
      <c r="K78" s="74" t="str">
        <f>IFERROR(VLOOKUP(J78,Database!$A$2:$L$175,8,FALSE),"-")</f>
        <v>-</v>
      </c>
      <c r="L78" s="74" t="str">
        <f>IFERROR(VLOOKUP(J78,Database!$A$2:$L$175,6,FALSE),"-")</f>
        <v>-</v>
      </c>
      <c r="M78" s="88" t="str">
        <f>IFERROR(VLOOKUP(J78,Database!$A$2:$L$175,9,FALSE),"-")</f>
        <v>-</v>
      </c>
      <c r="N78" s="91" t="str">
        <f>IF(AND(D78="Y",booking!L78&lt;&gt;booking!M78,booking!M78&gt;0),booking!M78,"-")</f>
        <v>-</v>
      </c>
      <c r="O78" s="74" t="str">
        <f>IFERROR(VLOOKUP(N78,Database!$A$2:$L$175,8,FALSE),"-")</f>
        <v>-</v>
      </c>
      <c r="P78" s="74" t="str">
        <f>IFERROR(VLOOKUP(N78,Database!$A$2:$L$175,6,FALSE),"-")</f>
        <v>-</v>
      </c>
      <c r="Q78" s="78" t="str">
        <f>IFERROR(VLOOKUP(N78,Database!$A$2:$L$175,9,FALSE),"-")</f>
        <v>-</v>
      </c>
      <c r="R78" s="92" t="str">
        <f>IF(AND(D78="Y",booking!P78&lt;&gt;booking!Q78,booking!Q78&gt;0),booking!Q78,"-")</f>
        <v>-</v>
      </c>
      <c r="S78" s="74" t="str">
        <f>IFERROR(VLOOKUP(R78,Database!$A$2:$L$175,8,FALSE),"-")</f>
        <v>-</v>
      </c>
      <c r="T78" s="74" t="str">
        <f>IFERROR(VLOOKUP(R78,Database!$A$2:$L$175,6,FALSE),"-")</f>
        <v>-</v>
      </c>
      <c r="U78" s="78" t="str">
        <f>IFERROR(VLOOKUP(R78,Database!$A$2:$L$175,9,FALSE),"-")</f>
        <v>-</v>
      </c>
      <c r="V78" s="91" t="str">
        <f>IF(AND(D78="Y",booking!T78&lt;&gt;booking!U78,booking!U78&gt;0),booking!U78,"-")</f>
        <v>-</v>
      </c>
      <c r="W78" s="75" t="str">
        <f>IFERROR(VLOOKUP(V78,Database!$A$2:$L$175,8,FALSE),"-")</f>
        <v>-</v>
      </c>
      <c r="X78" s="75" t="str">
        <f>IFERROR(VLOOKUP(V78,Database!$A$2:$L$175,6,FALSE),"-")</f>
        <v>-</v>
      </c>
      <c r="Y78" s="77" t="str">
        <f>IFERROR(VLOOKUP(V78,Database!$A$2:$L$175,9,FALSE),"-")</f>
        <v>-</v>
      </c>
    </row>
    <row r="79" spans="1:25" ht="15" customHeight="1" thickBot="1" x14ac:dyDescent="0.4">
      <c r="A79" s="83" t="str">
        <f>rengøring!A79</f>
        <v>mandag</v>
      </c>
      <c r="B79" s="81">
        <f>rengøring!B79</f>
        <v>45852</v>
      </c>
      <c r="C79" s="10"/>
      <c r="D79" s="84" t="str">
        <f>IF(booking!AD79&gt;0,"Y","-")</f>
        <v>Y</v>
      </c>
      <c r="E79" s="90" t="str">
        <f>IF(AND(D79="Y",booking!D79&lt;&gt;booking!E79,booking!E79&gt;0),booking!E79,"-")</f>
        <v>-</v>
      </c>
      <c r="F79" s="74" t="str">
        <f>IFERROR(VLOOKUP(E79,Database!$A$2:$L$175,8,FALSE),"-")</f>
        <v>-</v>
      </c>
      <c r="G79" s="74" t="str">
        <f>IFERROR(VLOOKUP(E79,Database!$A$2:$L$175,6,FALSE),"-")</f>
        <v>-</v>
      </c>
      <c r="H79" s="88" t="str">
        <f>IFERROR(VLOOKUP(E79,Database!$A$2:$L$175,9,FALSE),"-")</f>
        <v>-</v>
      </c>
      <c r="I79" s="109"/>
      <c r="J79" s="91" t="str">
        <f>IF(AND(D79="Y",booking!H79&lt;&gt;booking!I79,booking!I79&gt;0),booking!I79,"-")</f>
        <v>-</v>
      </c>
      <c r="K79" s="74" t="str">
        <f>IFERROR(VLOOKUP(J79,Database!$A$2:$L$175,8,FALSE),"-")</f>
        <v>-</v>
      </c>
      <c r="L79" s="74" t="str">
        <f>IFERROR(VLOOKUP(J79,Database!$A$2:$L$175,6,FALSE),"-")</f>
        <v>-</v>
      </c>
      <c r="M79" s="88" t="str">
        <f>IFERROR(VLOOKUP(J79,Database!$A$2:$L$175,9,FALSE),"-")</f>
        <v>-</v>
      </c>
      <c r="N79" s="91">
        <f>IF(AND(D79="Y",booking!L79&lt;&gt;booking!M79,booking!M79&gt;0),booking!M79,"-")</f>
        <v>97</v>
      </c>
      <c r="O79" s="74">
        <f>IFERROR(VLOOKUP(N79,Database!$A$2:$L$175,8,FALSE),"-")</f>
        <v>0</v>
      </c>
      <c r="P79" s="74" t="str">
        <f>IFERROR(VLOOKUP(N79,Database!$A$2:$L$175,6,FALSE),"-")</f>
        <v>DK</v>
      </c>
      <c r="Q79" s="78">
        <f>IFERROR(VLOOKUP(N79,Database!$A$2:$L$175,9,FALSE),"-")</f>
        <v>0</v>
      </c>
      <c r="R79" s="92" t="str">
        <f>IF(AND(D79="Y",booking!P79&lt;&gt;booking!Q79,booking!Q79&gt;0),booking!Q79,"-")</f>
        <v>-</v>
      </c>
      <c r="S79" s="74" t="str">
        <f>IFERROR(VLOOKUP(R79,Database!$A$2:$L$175,8,FALSE),"-")</f>
        <v>-</v>
      </c>
      <c r="T79" s="74" t="str">
        <f>IFERROR(VLOOKUP(R79,Database!$A$2:$L$175,6,FALSE),"-")</f>
        <v>-</v>
      </c>
      <c r="U79" s="78" t="str">
        <f>IFERROR(VLOOKUP(R79,Database!$A$2:$L$175,9,FALSE),"-")</f>
        <v>-</v>
      </c>
      <c r="V79" s="91" t="str">
        <f>IF(AND(D79="Y",booking!T79&lt;&gt;booking!U79,booking!U79&gt;0),booking!U79,"-")</f>
        <v>-</v>
      </c>
      <c r="W79" s="75" t="str">
        <f>IFERROR(VLOOKUP(V79,Database!$A$2:$L$175,8,FALSE),"-")</f>
        <v>-</v>
      </c>
      <c r="X79" s="75" t="str">
        <f>IFERROR(VLOOKUP(V79,Database!$A$2:$L$175,6,FALSE),"-")</f>
        <v>-</v>
      </c>
      <c r="Y79" s="77" t="str">
        <f>IFERROR(VLOOKUP(V79,Database!$A$2:$L$175,9,FALSE),"-")</f>
        <v>-</v>
      </c>
    </row>
    <row r="80" spans="1:25" ht="15" customHeight="1" thickBot="1" x14ac:dyDescent="0.4">
      <c r="A80" s="83" t="str">
        <f>rengøring!A80</f>
        <v>tirsdag</v>
      </c>
      <c r="B80" s="81">
        <f>rengøring!B80</f>
        <v>45853</v>
      </c>
      <c r="C80" s="10"/>
      <c r="D80" s="84" t="str">
        <f>IF(booking!AD80&gt;0,"Y","-")</f>
        <v>-</v>
      </c>
      <c r="E80" s="90" t="str">
        <f>IF(AND(D80="Y",booking!D80&lt;&gt;booking!E80,booking!E80&gt;0),booking!E80,"-")</f>
        <v>-</v>
      </c>
      <c r="F80" s="74" t="str">
        <f>IFERROR(VLOOKUP(E80,Database!$A$2:$L$175,8,FALSE),"-")</f>
        <v>-</v>
      </c>
      <c r="G80" s="74" t="str">
        <f>IFERROR(VLOOKUP(E80,Database!$A$2:$L$175,6,FALSE),"-")</f>
        <v>-</v>
      </c>
      <c r="H80" s="88" t="str">
        <f>IFERROR(VLOOKUP(E80,Database!$A$2:$L$175,9,FALSE),"-")</f>
        <v>-</v>
      </c>
      <c r="I80" s="109"/>
      <c r="J80" s="91" t="str">
        <f>IF(AND(D80="Y",booking!H80&lt;&gt;booking!I80,booking!I80&gt;0),booking!I80,"-")</f>
        <v>-</v>
      </c>
      <c r="K80" s="74" t="str">
        <f>IFERROR(VLOOKUP(J80,Database!$A$2:$L$175,8,FALSE),"-")</f>
        <v>-</v>
      </c>
      <c r="L80" s="74" t="str">
        <f>IFERROR(VLOOKUP(J80,Database!$A$2:$L$175,6,FALSE),"-")</f>
        <v>-</v>
      </c>
      <c r="M80" s="88" t="str">
        <f>IFERROR(VLOOKUP(J80,Database!$A$2:$L$175,9,FALSE),"-")</f>
        <v>-</v>
      </c>
      <c r="N80" s="91" t="str">
        <f>IF(AND(D80="Y",booking!L80&lt;&gt;booking!M80,booking!M80&gt;0),booking!M80,"-")</f>
        <v>-</v>
      </c>
      <c r="O80" s="74" t="str">
        <f>IFERROR(VLOOKUP(N80,Database!$A$2:$L$175,8,FALSE),"-")</f>
        <v>-</v>
      </c>
      <c r="P80" s="74" t="str">
        <f>IFERROR(VLOOKUP(N80,Database!$A$2:$L$175,6,FALSE),"-")</f>
        <v>-</v>
      </c>
      <c r="Q80" s="78" t="str">
        <f>IFERROR(VLOOKUP(N80,Database!$A$2:$L$175,9,FALSE),"-")</f>
        <v>-</v>
      </c>
      <c r="R80" s="92" t="str">
        <f>IF(AND(D80="Y",booking!P80&lt;&gt;booking!Q80,booking!Q80&gt;0),booking!Q80,"-")</f>
        <v>-</v>
      </c>
      <c r="S80" s="74" t="str">
        <f>IFERROR(VLOOKUP(R80,Database!$A$2:$L$175,8,FALSE),"-")</f>
        <v>-</v>
      </c>
      <c r="T80" s="74" t="str">
        <f>IFERROR(VLOOKUP(R80,Database!$A$2:$L$175,6,FALSE),"-")</f>
        <v>-</v>
      </c>
      <c r="U80" s="78" t="str">
        <f>IFERROR(VLOOKUP(R80,Database!$A$2:$L$175,9,FALSE),"-")</f>
        <v>-</v>
      </c>
      <c r="V80" s="91" t="str">
        <f>IF(AND(D80="Y",booking!T80&lt;&gt;booking!U80,booking!U80&gt;0),booking!U80,"-")</f>
        <v>-</v>
      </c>
      <c r="W80" s="75" t="str">
        <f>IFERROR(VLOOKUP(V80,Database!$A$2:$L$175,8,FALSE),"-")</f>
        <v>-</v>
      </c>
      <c r="X80" s="75" t="str">
        <f>IFERROR(VLOOKUP(V80,Database!$A$2:$L$175,6,FALSE),"-")</f>
        <v>-</v>
      </c>
      <c r="Y80" s="77" t="str">
        <f>IFERROR(VLOOKUP(V80,Database!$A$2:$L$175,9,FALSE),"-")</f>
        <v>-</v>
      </c>
    </row>
    <row r="81" spans="1:25" ht="15" customHeight="1" thickBot="1" x14ac:dyDescent="0.4">
      <c r="A81" s="83" t="str">
        <f>rengøring!A81</f>
        <v>onsdag</v>
      </c>
      <c r="B81" s="81">
        <f>rengøring!B81</f>
        <v>45854</v>
      </c>
      <c r="C81" s="10"/>
      <c r="D81" s="84" t="str">
        <f>IF(booking!AD81&gt;0,"Y","-")</f>
        <v>Y</v>
      </c>
      <c r="E81" s="90" t="str">
        <f>IF(AND(D81="Y",booking!D81&lt;&gt;booking!E81,booking!E81&gt;0),booking!E81,"-")</f>
        <v>-</v>
      </c>
      <c r="F81" s="74" t="str">
        <f>IFERROR(VLOOKUP(E81,Database!$A$2:$L$175,8,FALSE),"-")</f>
        <v>-</v>
      </c>
      <c r="G81" s="74" t="str">
        <f>IFERROR(VLOOKUP(E81,Database!$A$2:$L$175,6,FALSE),"-")</f>
        <v>-</v>
      </c>
      <c r="H81" s="88" t="str">
        <f>IFERROR(VLOOKUP(E81,Database!$A$2:$L$175,9,FALSE),"-")</f>
        <v>-</v>
      </c>
      <c r="I81" s="109"/>
      <c r="J81" s="91">
        <f>IF(AND(D81="Y",booking!H81&lt;&gt;booking!I81,booking!I81&gt;0),booking!I81,"-")</f>
        <v>22</v>
      </c>
      <c r="K81" s="74">
        <f>IFERROR(VLOOKUP(J81,Database!$A$2:$L$175,8,FALSE),"-")</f>
        <v>0</v>
      </c>
      <c r="L81" s="74" t="str">
        <f>IFERROR(VLOOKUP(J81,Database!$A$2:$L$175,6,FALSE),"-")</f>
        <v>DK</v>
      </c>
      <c r="M81" s="88" t="str">
        <f>IFERROR(VLOOKUP(J81,Database!$A$2:$L$175,9,FALSE),"-")</f>
        <v>DB</v>
      </c>
      <c r="N81" s="91" t="str">
        <f>IF(AND(D81="Y",booking!L81&lt;&gt;booking!M81,booking!M81&gt;0),booking!M81,"-")</f>
        <v>-</v>
      </c>
      <c r="O81" s="74" t="str">
        <f>IFERROR(VLOOKUP(N81,Database!$A$2:$L$175,8,FALSE),"-")</f>
        <v>-</v>
      </c>
      <c r="P81" s="74" t="str">
        <f>IFERROR(VLOOKUP(N81,Database!$A$2:$L$175,6,FALSE),"-")</f>
        <v>-</v>
      </c>
      <c r="Q81" s="78" t="str">
        <f>IFERROR(VLOOKUP(N81,Database!$A$2:$L$175,9,FALSE),"-")</f>
        <v>-</v>
      </c>
      <c r="R81" s="92" t="str">
        <f>IF(AND(D81="Y",booking!P81&lt;&gt;booking!Q81,booking!Q81&gt;0),booking!Q81,"-")</f>
        <v>-</v>
      </c>
      <c r="S81" s="74" t="str">
        <f>IFERROR(VLOOKUP(R81,Database!$A$2:$L$175,8,FALSE),"-")</f>
        <v>-</v>
      </c>
      <c r="T81" s="74" t="str">
        <f>IFERROR(VLOOKUP(R81,Database!$A$2:$L$175,6,FALSE),"-")</f>
        <v>-</v>
      </c>
      <c r="U81" s="78" t="str">
        <f>IFERROR(VLOOKUP(R81,Database!$A$2:$L$175,9,FALSE),"-")</f>
        <v>-</v>
      </c>
      <c r="V81" s="91" t="str">
        <f>IF(AND(D81="Y",booking!T81&lt;&gt;booking!U81,booking!U81&gt;0),booking!U81,"-")</f>
        <v>-</v>
      </c>
      <c r="W81" s="75" t="str">
        <f>IFERROR(VLOOKUP(V81,Database!$A$2:$L$175,8,FALSE),"-")</f>
        <v>-</v>
      </c>
      <c r="X81" s="75" t="str">
        <f>IFERROR(VLOOKUP(V81,Database!$A$2:$L$175,6,FALSE),"-")</f>
        <v>-</v>
      </c>
      <c r="Y81" s="77" t="str">
        <f>IFERROR(VLOOKUP(V81,Database!$A$2:$L$175,9,FALSE),"-")</f>
        <v>-</v>
      </c>
    </row>
    <row r="82" spans="1:25" ht="15" customHeight="1" thickBot="1" x14ac:dyDescent="0.4">
      <c r="A82" s="83" t="str">
        <f>rengøring!A82</f>
        <v>torsdag</v>
      </c>
      <c r="B82" s="81">
        <f>rengøring!B82</f>
        <v>45855</v>
      </c>
      <c r="C82" s="10"/>
      <c r="D82" s="84" t="str">
        <f>IF(booking!AD82&gt;0,"Y","-")</f>
        <v>Y</v>
      </c>
      <c r="E82" s="90" t="str">
        <f>IF(AND(D82="Y",booking!D82&lt;&gt;booking!E82,booking!E82&gt;0),booking!E82,"-")</f>
        <v>-</v>
      </c>
      <c r="F82" s="74" t="str">
        <f>IFERROR(VLOOKUP(E82,Database!$A$2:$L$175,8,FALSE),"-")</f>
        <v>-</v>
      </c>
      <c r="G82" s="74" t="str">
        <f>IFERROR(VLOOKUP(E82,Database!$A$2:$L$175,6,FALSE),"-")</f>
        <v>-</v>
      </c>
      <c r="H82" s="88" t="str">
        <f>IFERROR(VLOOKUP(E82,Database!$A$2:$L$175,9,FALSE),"-")</f>
        <v>-</v>
      </c>
      <c r="I82" s="109"/>
      <c r="J82" s="91" t="str">
        <f>IF(AND(D82="Y",booking!H82&lt;&gt;booking!I82,booking!I82&gt;0),booking!I82,"-")</f>
        <v>-</v>
      </c>
      <c r="K82" s="74" t="str">
        <f>IFERROR(VLOOKUP(J82,Database!$A$2:$L$175,8,FALSE),"-")</f>
        <v>-</v>
      </c>
      <c r="L82" s="74" t="str">
        <f>IFERROR(VLOOKUP(J82,Database!$A$2:$L$175,6,FALSE),"-")</f>
        <v>-</v>
      </c>
      <c r="M82" s="88" t="str">
        <f>IFERROR(VLOOKUP(J82,Database!$A$2:$L$175,9,FALSE),"-")</f>
        <v>-</v>
      </c>
      <c r="N82" s="91" t="str">
        <f>IF(AND(D82="Y",booking!L82&lt;&gt;booking!M82,booking!M82&gt;0),booking!M82,"-")</f>
        <v>-</v>
      </c>
      <c r="O82" s="74" t="str">
        <f>IFERROR(VLOOKUP(N82,Database!$A$2:$L$175,8,FALSE),"-")</f>
        <v>-</v>
      </c>
      <c r="P82" s="74" t="str">
        <f>IFERROR(VLOOKUP(N82,Database!$A$2:$L$175,6,FALSE),"-")</f>
        <v>-</v>
      </c>
      <c r="Q82" s="78" t="str">
        <f>IFERROR(VLOOKUP(N82,Database!$A$2:$L$175,9,FALSE),"-")</f>
        <v>-</v>
      </c>
      <c r="R82" s="92">
        <f>IF(AND(D82="Y",booking!P82&lt;&gt;booking!Q82,booking!Q82&gt;0),booking!Q82,"-")</f>
        <v>119</v>
      </c>
      <c r="S82" s="74">
        <f>IFERROR(VLOOKUP(R82,Database!$A$2:$L$175,8,FALSE),"-")</f>
        <v>0</v>
      </c>
      <c r="T82" s="74" t="str">
        <f>IFERROR(VLOOKUP(R82,Database!$A$2:$L$175,6,FALSE),"-")</f>
        <v>DK</v>
      </c>
      <c r="U82" s="78" t="str">
        <f>IFERROR(VLOOKUP(R82,Database!$A$2:$L$175,9,FALSE),"-")</f>
        <v>DB</v>
      </c>
      <c r="V82" s="91" t="str">
        <f>IF(AND(D82="Y",booking!T82&lt;&gt;booking!U82,booking!U82&gt;0),booking!U82,"-")</f>
        <v>-</v>
      </c>
      <c r="W82" s="75" t="str">
        <f>IFERROR(VLOOKUP(V82,Database!$A$2:$L$175,8,FALSE),"-")</f>
        <v>-</v>
      </c>
      <c r="X82" s="75" t="str">
        <f>IFERROR(VLOOKUP(V82,Database!$A$2:$L$175,6,FALSE),"-")</f>
        <v>-</v>
      </c>
      <c r="Y82" s="77" t="str">
        <f>IFERROR(VLOOKUP(V82,Database!$A$2:$L$175,9,FALSE),"-")</f>
        <v>-</v>
      </c>
    </row>
    <row r="83" spans="1:25" ht="15" customHeight="1" thickBot="1" x14ac:dyDescent="0.4">
      <c r="A83" s="83" t="str">
        <f>rengøring!A83</f>
        <v>fredag</v>
      </c>
      <c r="B83" s="81">
        <f>rengøring!B83</f>
        <v>45856</v>
      </c>
      <c r="C83" s="10"/>
      <c r="D83" s="84" t="str">
        <f>IF(booking!AD83&gt;0,"Y","-")</f>
        <v>-</v>
      </c>
      <c r="E83" s="90" t="str">
        <f>IF(AND(D83="Y",booking!D83&lt;&gt;booking!E83,booking!E83&gt;0),booking!E83,"-")</f>
        <v>-</v>
      </c>
      <c r="F83" s="74" t="str">
        <f>IFERROR(VLOOKUP(E83,Database!$A$2:$L$175,8,FALSE),"-")</f>
        <v>-</v>
      </c>
      <c r="G83" s="74" t="str">
        <f>IFERROR(VLOOKUP(E83,Database!$A$2:$L$175,6,FALSE),"-")</f>
        <v>-</v>
      </c>
      <c r="H83" s="88" t="str">
        <f>IFERROR(VLOOKUP(E83,Database!$A$2:$L$175,9,FALSE),"-")</f>
        <v>-</v>
      </c>
      <c r="I83" s="109"/>
      <c r="J83" s="91" t="str">
        <f>IF(AND(D83="Y",booking!H83&lt;&gt;booking!I83,booking!I83&gt;0),booking!I83,"-")</f>
        <v>-</v>
      </c>
      <c r="K83" s="74" t="str">
        <f>IFERROR(VLOOKUP(J83,Database!$A$2:$L$175,8,FALSE),"-")</f>
        <v>-</v>
      </c>
      <c r="L83" s="74" t="str">
        <f>IFERROR(VLOOKUP(J83,Database!$A$2:$L$175,6,FALSE),"-")</f>
        <v>-</v>
      </c>
      <c r="M83" s="88" t="str">
        <f>IFERROR(VLOOKUP(J83,Database!$A$2:$L$175,9,FALSE),"-")</f>
        <v>-</v>
      </c>
      <c r="N83" s="91" t="str">
        <f>IF(AND(D83="Y",booking!L83&lt;&gt;booking!M83,booking!M83&gt;0),booking!M83,"-")</f>
        <v>-</v>
      </c>
      <c r="O83" s="74" t="str">
        <f>IFERROR(VLOOKUP(N83,Database!$A$2:$L$175,8,FALSE),"-")</f>
        <v>-</v>
      </c>
      <c r="P83" s="74" t="str">
        <f>IFERROR(VLOOKUP(N83,Database!$A$2:$L$175,6,FALSE),"-")</f>
        <v>-</v>
      </c>
      <c r="Q83" s="78" t="str">
        <f>IFERROR(VLOOKUP(N83,Database!$A$2:$L$175,9,FALSE),"-")</f>
        <v>-</v>
      </c>
      <c r="R83" s="92" t="str">
        <f>IF(AND(D83="Y",booking!P83&lt;&gt;booking!Q83,booking!Q83&gt;0),booking!Q83,"-")</f>
        <v>-</v>
      </c>
      <c r="S83" s="74" t="str">
        <f>IFERROR(VLOOKUP(R83,Database!$A$2:$L$175,8,FALSE),"-")</f>
        <v>-</v>
      </c>
      <c r="T83" s="74" t="str">
        <f>IFERROR(VLOOKUP(R83,Database!$A$2:$L$175,6,FALSE),"-")</f>
        <v>-</v>
      </c>
      <c r="U83" s="78" t="str">
        <f>IFERROR(VLOOKUP(R83,Database!$A$2:$L$175,9,FALSE),"-")</f>
        <v>-</v>
      </c>
      <c r="V83" s="91" t="str">
        <f>IF(AND(D83="Y",booking!T83&lt;&gt;booking!U83,booking!U83&gt;0),booking!U83,"-")</f>
        <v>-</v>
      </c>
      <c r="W83" s="75" t="str">
        <f>IFERROR(VLOOKUP(V83,Database!$A$2:$L$175,8,FALSE),"-")</f>
        <v>-</v>
      </c>
      <c r="X83" s="75" t="str">
        <f>IFERROR(VLOOKUP(V83,Database!$A$2:$L$175,6,FALSE),"-")</f>
        <v>-</v>
      </c>
      <c r="Y83" s="77" t="str">
        <f>IFERROR(VLOOKUP(V83,Database!$A$2:$L$175,9,FALSE),"-")</f>
        <v>-</v>
      </c>
    </row>
    <row r="84" spans="1:25" ht="15" customHeight="1" thickBot="1" x14ac:dyDescent="0.4">
      <c r="A84" s="83" t="str">
        <f>rengøring!A84</f>
        <v>lørdag</v>
      </c>
      <c r="B84" s="81">
        <f>rengøring!B84</f>
        <v>45857</v>
      </c>
      <c r="C84" s="10"/>
      <c r="D84" s="84" t="str">
        <f>IF(booking!AD84&gt;0,"Y","-")</f>
        <v>Y</v>
      </c>
      <c r="E84" s="90" t="str">
        <f>IF(AND(D84="Y",booking!D84&lt;&gt;booking!E84,booking!E84&gt;0),booking!E84,"-")</f>
        <v>-</v>
      </c>
      <c r="F84" s="74" t="str">
        <f>IFERROR(VLOOKUP(E84,Database!$A$2:$L$175,8,FALSE),"-")</f>
        <v>-</v>
      </c>
      <c r="G84" s="74" t="str">
        <f>IFERROR(VLOOKUP(E84,Database!$A$2:$L$175,6,FALSE),"-")</f>
        <v>-</v>
      </c>
      <c r="H84" s="88" t="str">
        <f>IFERROR(VLOOKUP(E84,Database!$A$2:$L$175,9,FALSE),"-")</f>
        <v>-</v>
      </c>
      <c r="I84" s="109"/>
      <c r="J84" s="91" t="str">
        <f>IF(AND(D84="Y",booking!H84&lt;&gt;booking!I84,booking!I84&gt;0),booking!I84,"-")</f>
        <v>-</v>
      </c>
      <c r="K84" s="74" t="str">
        <f>IFERROR(VLOOKUP(J84,Database!$A$2:$L$175,8,FALSE),"-")</f>
        <v>-</v>
      </c>
      <c r="L84" s="74" t="str">
        <f>IFERROR(VLOOKUP(J84,Database!$A$2:$L$175,6,FALSE),"-")</f>
        <v>-</v>
      </c>
      <c r="M84" s="88" t="str">
        <f>IFERROR(VLOOKUP(J84,Database!$A$2:$L$175,9,FALSE),"-")</f>
        <v>-</v>
      </c>
      <c r="N84" s="91">
        <f>IF(AND(D84="Y",booking!L84&lt;&gt;booking!M84,booking!M84&gt;0),booking!M84,"-")</f>
        <v>27</v>
      </c>
      <c r="O84" s="74">
        <f>IFERROR(VLOOKUP(N84,Database!$A$2:$L$175,8,FALSE),"-")</f>
        <v>0</v>
      </c>
      <c r="P84" s="74" t="str">
        <f>IFERROR(VLOOKUP(N84,Database!$A$2:$L$175,6,FALSE),"-")</f>
        <v>DK</v>
      </c>
      <c r="Q84" s="78" t="str">
        <f>IFERROR(VLOOKUP(N84,Database!$A$2:$L$175,9,FALSE),"-")</f>
        <v>Sing</v>
      </c>
      <c r="R84" s="92" t="str">
        <f>IF(AND(D84="Y",booking!P84&lt;&gt;booking!Q84,booking!Q84&gt;0),booking!Q84,"-")</f>
        <v>-</v>
      </c>
      <c r="S84" s="74" t="str">
        <f>IFERROR(VLOOKUP(R84,Database!$A$2:$L$175,8,FALSE),"-")</f>
        <v>-</v>
      </c>
      <c r="T84" s="74" t="str">
        <f>IFERROR(VLOOKUP(R84,Database!$A$2:$L$175,6,FALSE),"-")</f>
        <v>-</v>
      </c>
      <c r="U84" s="78" t="str">
        <f>IFERROR(VLOOKUP(R84,Database!$A$2:$L$175,9,FALSE),"-")</f>
        <v>-</v>
      </c>
      <c r="V84" s="91" t="str">
        <f>IF(AND(D84="Y",booking!T84&lt;&gt;booking!U84,booking!U84&gt;0),booking!U84,"-")</f>
        <v>-</v>
      </c>
      <c r="W84" s="75" t="str">
        <f>IFERROR(VLOOKUP(V84,Database!$A$2:$L$175,8,FALSE),"-")</f>
        <v>-</v>
      </c>
      <c r="X84" s="75" t="str">
        <f>IFERROR(VLOOKUP(V84,Database!$A$2:$L$175,6,FALSE),"-")</f>
        <v>-</v>
      </c>
      <c r="Y84" s="77" t="str">
        <f>IFERROR(VLOOKUP(V84,Database!$A$2:$L$175,9,FALSE),"-")</f>
        <v>-</v>
      </c>
    </row>
    <row r="85" spans="1:25" ht="15" customHeight="1" thickBot="1" x14ac:dyDescent="0.4">
      <c r="A85" s="83" t="str">
        <f>rengøring!A85</f>
        <v>søndag</v>
      </c>
      <c r="B85" s="81">
        <f>rengøring!B85</f>
        <v>45858</v>
      </c>
      <c r="C85" s="10"/>
      <c r="D85" s="84" t="str">
        <f>IF(booking!AD85&gt;0,"Y","-")</f>
        <v>-</v>
      </c>
      <c r="E85" s="90" t="str">
        <f>IF(AND(D85="Y",booking!D85&lt;&gt;booking!E85,booking!E85&gt;0),booking!E85,"-")</f>
        <v>-</v>
      </c>
      <c r="F85" s="74" t="str">
        <f>IFERROR(VLOOKUP(E85,Database!$A$2:$L$175,8,FALSE),"-")</f>
        <v>-</v>
      </c>
      <c r="G85" s="74" t="str">
        <f>IFERROR(VLOOKUP(E85,Database!$A$2:$L$175,6,FALSE),"-")</f>
        <v>-</v>
      </c>
      <c r="H85" s="88" t="str">
        <f>IFERROR(VLOOKUP(E85,Database!$A$2:$L$175,9,FALSE),"-")</f>
        <v>-</v>
      </c>
      <c r="I85" s="109"/>
      <c r="J85" s="91" t="str">
        <f>IF(AND(D85="Y",booking!H85&lt;&gt;booking!I85,booking!I85&gt;0),booking!I85,"-")</f>
        <v>-</v>
      </c>
      <c r="K85" s="74" t="str">
        <f>IFERROR(VLOOKUP(J85,Database!$A$2:$L$175,8,FALSE),"-")</f>
        <v>-</v>
      </c>
      <c r="L85" s="74" t="str">
        <f>IFERROR(VLOOKUP(J85,Database!$A$2:$L$175,6,FALSE),"-")</f>
        <v>-</v>
      </c>
      <c r="M85" s="88" t="str">
        <f>IFERROR(VLOOKUP(J85,Database!$A$2:$L$175,9,FALSE),"-")</f>
        <v>-</v>
      </c>
      <c r="N85" s="91" t="str">
        <f>IF(AND(D85="Y",booking!L85&lt;&gt;booking!M85,booking!M85&gt;0),booking!M85,"-")</f>
        <v>-</v>
      </c>
      <c r="O85" s="74" t="str">
        <f>IFERROR(VLOOKUP(N85,Database!$A$2:$L$175,8,FALSE),"-")</f>
        <v>-</v>
      </c>
      <c r="P85" s="74" t="str">
        <f>IFERROR(VLOOKUP(N85,Database!$A$2:$L$175,6,FALSE),"-")</f>
        <v>-</v>
      </c>
      <c r="Q85" s="78" t="str">
        <f>IFERROR(VLOOKUP(N85,Database!$A$2:$L$175,9,FALSE),"-")</f>
        <v>-</v>
      </c>
      <c r="R85" s="92" t="str">
        <f>IF(AND(D85="Y",booking!P85&lt;&gt;booking!Q85,booking!Q85&gt;0),booking!Q85,"-")</f>
        <v>-</v>
      </c>
      <c r="S85" s="74" t="str">
        <f>IFERROR(VLOOKUP(R85,Database!$A$2:$L$175,8,FALSE),"-")</f>
        <v>-</v>
      </c>
      <c r="T85" s="74" t="str">
        <f>IFERROR(VLOOKUP(R85,Database!$A$2:$L$175,6,FALSE),"-")</f>
        <v>-</v>
      </c>
      <c r="U85" s="78" t="str">
        <f>IFERROR(VLOOKUP(R85,Database!$A$2:$L$175,9,FALSE),"-")</f>
        <v>-</v>
      </c>
      <c r="V85" s="91" t="str">
        <f>IF(AND(D85="Y",booking!T85&lt;&gt;booking!U85,booking!U85&gt;0),booking!U85,"-")</f>
        <v>-</v>
      </c>
      <c r="W85" s="75" t="str">
        <f>IFERROR(VLOOKUP(V85,Database!$A$2:$L$175,8,FALSE),"-")</f>
        <v>-</v>
      </c>
      <c r="X85" s="75" t="str">
        <f>IFERROR(VLOOKUP(V85,Database!$A$2:$L$175,6,FALSE),"-")</f>
        <v>-</v>
      </c>
      <c r="Y85" s="77" t="str">
        <f>IFERROR(VLOOKUP(V85,Database!$A$2:$L$175,9,FALSE),"-")</f>
        <v>-</v>
      </c>
    </row>
    <row r="86" spans="1:25" ht="15" customHeight="1" thickBot="1" x14ac:dyDescent="0.4">
      <c r="A86" s="83" t="str">
        <f>rengøring!A86</f>
        <v>mandag</v>
      </c>
      <c r="B86" s="81">
        <f>rengøring!B86</f>
        <v>45859</v>
      </c>
      <c r="C86" s="10"/>
      <c r="D86" s="84" t="str">
        <f>IF(booking!AD86&gt;0,"Y","-")</f>
        <v>-</v>
      </c>
      <c r="E86" s="90" t="str">
        <f>IF(AND(D86="Y",booking!D86&lt;&gt;booking!E86,booking!E86&gt;0),booking!E86,"-")</f>
        <v>-</v>
      </c>
      <c r="F86" s="74" t="str">
        <f>IFERROR(VLOOKUP(E86,Database!$A$2:$L$175,8,FALSE),"-")</f>
        <v>-</v>
      </c>
      <c r="G86" s="74" t="str">
        <f>IFERROR(VLOOKUP(E86,Database!$A$2:$L$175,6,FALSE),"-")</f>
        <v>-</v>
      </c>
      <c r="H86" s="88" t="str">
        <f>IFERROR(VLOOKUP(E86,Database!$A$2:$L$175,9,FALSE),"-")</f>
        <v>-</v>
      </c>
      <c r="I86" s="109"/>
      <c r="J86" s="91" t="str">
        <f>IF(AND(D86="Y",booking!H86&lt;&gt;booking!I86,booking!I86&gt;0),booking!I86,"-")</f>
        <v>-</v>
      </c>
      <c r="K86" s="74" t="str">
        <f>IFERROR(VLOOKUP(J86,Database!$A$2:$L$175,8,FALSE),"-")</f>
        <v>-</v>
      </c>
      <c r="L86" s="74" t="str">
        <f>IFERROR(VLOOKUP(J86,Database!$A$2:$L$175,6,FALSE),"-")</f>
        <v>-</v>
      </c>
      <c r="M86" s="88" t="str">
        <f>IFERROR(VLOOKUP(J86,Database!$A$2:$L$175,9,FALSE),"-")</f>
        <v>-</v>
      </c>
      <c r="N86" s="91" t="str">
        <f>IF(AND(D86="Y",booking!L86&lt;&gt;booking!M86,booking!M86&gt;0),booking!M86,"-")</f>
        <v>-</v>
      </c>
      <c r="O86" s="74" t="str">
        <f>IFERROR(VLOOKUP(N86,Database!$A$2:$L$175,8,FALSE),"-")</f>
        <v>-</v>
      </c>
      <c r="P86" s="74" t="str">
        <f>IFERROR(VLOOKUP(N86,Database!$A$2:$L$175,6,FALSE),"-")</f>
        <v>-</v>
      </c>
      <c r="Q86" s="78" t="str">
        <f>IFERROR(VLOOKUP(N86,Database!$A$2:$L$175,9,FALSE),"-")</f>
        <v>-</v>
      </c>
      <c r="R86" s="92" t="str">
        <f>IF(AND(D86="Y",booking!P86&lt;&gt;booking!Q86,booking!Q86&gt;0),booking!Q86,"-")</f>
        <v>-</v>
      </c>
      <c r="S86" s="74" t="str">
        <f>IFERROR(VLOOKUP(R86,Database!$A$2:$L$175,8,FALSE),"-")</f>
        <v>-</v>
      </c>
      <c r="T86" s="74" t="str">
        <f>IFERROR(VLOOKUP(R86,Database!$A$2:$L$175,6,FALSE),"-")</f>
        <v>-</v>
      </c>
      <c r="U86" s="78" t="str">
        <f>IFERROR(VLOOKUP(R86,Database!$A$2:$L$175,9,FALSE),"-")</f>
        <v>-</v>
      </c>
      <c r="V86" s="91" t="str">
        <f>IF(AND(D86="Y",booking!T86&lt;&gt;booking!U86,booking!U86&gt;0),booking!U86,"-")</f>
        <v>-</v>
      </c>
      <c r="W86" s="75" t="str">
        <f>IFERROR(VLOOKUP(V86,Database!$A$2:$L$175,8,FALSE),"-")</f>
        <v>-</v>
      </c>
      <c r="X86" s="75" t="str">
        <f>IFERROR(VLOOKUP(V86,Database!$A$2:$L$175,6,FALSE),"-")</f>
        <v>-</v>
      </c>
      <c r="Y86" s="77" t="str">
        <f>IFERROR(VLOOKUP(V86,Database!$A$2:$L$175,9,FALSE),"-")</f>
        <v>-</v>
      </c>
    </row>
    <row r="87" spans="1:25" ht="15" customHeight="1" thickBot="1" x14ac:dyDescent="0.4">
      <c r="A87" s="83" t="str">
        <f>rengøring!A87</f>
        <v>tirsdag</v>
      </c>
      <c r="B87" s="81">
        <f>rengøring!B87</f>
        <v>45860</v>
      </c>
      <c r="C87" s="10"/>
      <c r="D87" s="84" t="str">
        <f>IF(booking!AD87&gt;0,"Y","-")</f>
        <v>-</v>
      </c>
      <c r="E87" s="90" t="str">
        <f>IF(AND(D87="Y",booking!D87&lt;&gt;booking!E87,booking!E87&gt;0),booking!E87,"-")</f>
        <v>-</v>
      </c>
      <c r="F87" s="74" t="str">
        <f>IFERROR(VLOOKUP(E87,Database!$A$2:$L$175,8,FALSE),"-")</f>
        <v>-</v>
      </c>
      <c r="G87" s="74" t="str">
        <f>IFERROR(VLOOKUP(E87,Database!$A$2:$L$175,6,FALSE),"-")</f>
        <v>-</v>
      </c>
      <c r="H87" s="88" t="str">
        <f>IFERROR(VLOOKUP(E87,Database!$A$2:$L$175,9,FALSE),"-")</f>
        <v>-</v>
      </c>
      <c r="I87" s="109"/>
      <c r="J87" s="91" t="str">
        <f>IF(AND(D87="Y",booking!H87&lt;&gt;booking!I87,booking!I87&gt;0),booking!I87,"-")</f>
        <v>-</v>
      </c>
      <c r="K87" s="74" t="str">
        <f>IFERROR(VLOOKUP(J87,Database!$A$2:$L$175,8,FALSE),"-")</f>
        <v>-</v>
      </c>
      <c r="L87" s="74" t="str">
        <f>IFERROR(VLOOKUP(J87,Database!$A$2:$L$175,6,FALSE),"-")</f>
        <v>-</v>
      </c>
      <c r="M87" s="88" t="str">
        <f>IFERROR(VLOOKUP(J87,Database!$A$2:$L$175,9,FALSE),"-")</f>
        <v>-</v>
      </c>
      <c r="N87" s="91" t="str">
        <f>IF(AND(D87="Y",booking!L87&lt;&gt;booking!M87,booking!M87&gt;0),booking!M87,"-")</f>
        <v>-</v>
      </c>
      <c r="O87" s="74" t="str">
        <f>IFERROR(VLOOKUP(N87,Database!$A$2:$L$175,8,FALSE),"-")</f>
        <v>-</v>
      </c>
      <c r="P87" s="74" t="str">
        <f>IFERROR(VLOOKUP(N87,Database!$A$2:$L$175,6,FALSE),"-")</f>
        <v>-</v>
      </c>
      <c r="Q87" s="78" t="str">
        <f>IFERROR(VLOOKUP(N87,Database!$A$2:$L$175,9,FALSE),"-")</f>
        <v>-</v>
      </c>
      <c r="R87" s="92" t="str">
        <f>IF(AND(D87="Y",booking!P87&lt;&gt;booking!Q87,booking!Q87&gt;0),booking!Q87,"-")</f>
        <v>-</v>
      </c>
      <c r="S87" s="74" t="str">
        <f>IFERROR(VLOOKUP(R87,Database!$A$2:$L$175,8,FALSE),"-")</f>
        <v>-</v>
      </c>
      <c r="T87" s="74" t="str">
        <f>IFERROR(VLOOKUP(R87,Database!$A$2:$L$175,6,FALSE),"-")</f>
        <v>-</v>
      </c>
      <c r="U87" s="78" t="str">
        <f>IFERROR(VLOOKUP(R87,Database!$A$2:$L$175,9,FALSE),"-")</f>
        <v>-</v>
      </c>
      <c r="V87" s="91" t="str">
        <f>IF(AND(D87="Y",booking!T87&lt;&gt;booking!U87,booking!U87&gt;0),booking!U87,"-")</f>
        <v>-</v>
      </c>
      <c r="W87" s="75" t="str">
        <f>IFERROR(VLOOKUP(V87,Database!$A$2:$L$175,8,FALSE),"-")</f>
        <v>-</v>
      </c>
      <c r="X87" s="75" t="str">
        <f>IFERROR(VLOOKUP(V87,Database!$A$2:$L$175,6,FALSE),"-")</f>
        <v>-</v>
      </c>
      <c r="Y87" s="77" t="str">
        <f>IFERROR(VLOOKUP(V87,Database!$A$2:$L$175,9,FALSE),"-")</f>
        <v>-</v>
      </c>
    </row>
    <row r="88" spans="1:25" ht="15" customHeight="1" thickBot="1" x14ac:dyDescent="0.4">
      <c r="A88" s="83" t="str">
        <f>rengøring!A88</f>
        <v>onsdag</v>
      </c>
      <c r="B88" s="81">
        <f>rengøring!B88</f>
        <v>45861</v>
      </c>
      <c r="C88" s="10"/>
      <c r="D88" s="84" t="str">
        <f>IF(booking!AD88&gt;0,"Y","-")</f>
        <v>Y</v>
      </c>
      <c r="E88" s="90" t="str">
        <f>IF(AND(D88="Y",booking!D88&lt;&gt;booking!E88,booking!E88&gt;0),booking!E88,"-")</f>
        <v>-</v>
      </c>
      <c r="F88" s="74" t="str">
        <f>IFERROR(VLOOKUP(E88,Database!$A$2:$L$175,8,FALSE),"-")</f>
        <v>-</v>
      </c>
      <c r="G88" s="74" t="str">
        <f>IFERROR(VLOOKUP(E88,Database!$A$2:$L$175,6,FALSE),"-")</f>
        <v>-</v>
      </c>
      <c r="H88" s="88" t="str">
        <f>IFERROR(VLOOKUP(E88,Database!$A$2:$L$175,9,FALSE),"-")</f>
        <v>-</v>
      </c>
      <c r="I88" s="109"/>
      <c r="J88" s="91" t="str">
        <f>IF(AND(D88="Y",booking!H88&lt;&gt;booking!I88,booking!I88&gt;0),booking!I88,"-")</f>
        <v>-</v>
      </c>
      <c r="K88" s="74" t="str">
        <f>IFERROR(VLOOKUP(J88,Database!$A$2:$L$175,8,FALSE),"-")</f>
        <v>-</v>
      </c>
      <c r="L88" s="74" t="str">
        <f>IFERROR(VLOOKUP(J88,Database!$A$2:$L$175,6,FALSE),"-")</f>
        <v>-</v>
      </c>
      <c r="M88" s="88" t="str">
        <f>IFERROR(VLOOKUP(J88,Database!$A$2:$L$175,9,FALSE),"-")</f>
        <v>-</v>
      </c>
      <c r="N88" s="91" t="str">
        <f>IF(AND(D88="Y",booking!L88&lt;&gt;booking!M88,booking!M88&gt;0),booking!M88,"-")</f>
        <v>-</v>
      </c>
      <c r="O88" s="74" t="str">
        <f>IFERROR(VLOOKUP(N88,Database!$A$2:$L$175,8,FALSE),"-")</f>
        <v>-</v>
      </c>
      <c r="P88" s="74" t="str">
        <f>IFERROR(VLOOKUP(N88,Database!$A$2:$L$175,6,FALSE),"-")</f>
        <v>-</v>
      </c>
      <c r="Q88" s="78" t="str">
        <f>IFERROR(VLOOKUP(N88,Database!$A$2:$L$175,9,FALSE),"-")</f>
        <v>-</v>
      </c>
      <c r="R88" s="92">
        <f>IF(AND(D88="Y",booking!P88&lt;&gt;booking!Q88,booking!Q88&gt;0),booking!Q88,"-")</f>
        <v>39</v>
      </c>
      <c r="S88" s="74">
        <f>IFERROR(VLOOKUP(R88,Database!$A$2:$L$175,8,FALSE),"-")</f>
        <v>0</v>
      </c>
      <c r="T88" s="74" t="str">
        <f>IFERROR(VLOOKUP(R88,Database!$A$2:$L$175,6,FALSE),"-")</f>
        <v>D</v>
      </c>
      <c r="U88" s="78">
        <f>IFERROR(VLOOKUP(R88,Database!$A$2:$L$175,9,FALSE),"-")</f>
        <v>0</v>
      </c>
      <c r="V88" s="91" t="str">
        <f>IF(AND(D88="Y",booking!T88&lt;&gt;booking!U88,booking!U88&gt;0),booking!U88,"-")</f>
        <v>-</v>
      </c>
      <c r="W88" s="75" t="str">
        <f>IFERROR(VLOOKUP(V88,Database!$A$2:$L$175,8,FALSE),"-")</f>
        <v>-</v>
      </c>
      <c r="X88" s="75" t="str">
        <f>IFERROR(VLOOKUP(V88,Database!$A$2:$L$175,6,FALSE),"-")</f>
        <v>-</v>
      </c>
      <c r="Y88" s="77" t="str">
        <f>IFERROR(VLOOKUP(V88,Database!$A$2:$L$175,9,FALSE),"-")</f>
        <v>-</v>
      </c>
    </row>
    <row r="89" spans="1:25" ht="15" customHeight="1" thickBot="1" x14ac:dyDescent="0.4">
      <c r="A89" s="83" t="str">
        <f>rengøring!A89</f>
        <v>torsdag</v>
      </c>
      <c r="B89" s="81">
        <f>rengøring!B89</f>
        <v>45862</v>
      </c>
      <c r="C89" s="10"/>
      <c r="D89" s="84" t="str">
        <f>IF(booking!AD89&gt;0,"Y","-")</f>
        <v>Y</v>
      </c>
      <c r="E89" s="90" t="str">
        <f>IF(AND(D89="Y",booking!D89&lt;&gt;booking!E89,booking!E89&gt;0),booking!E89,"-")</f>
        <v>-</v>
      </c>
      <c r="F89" s="74" t="str">
        <f>IFERROR(VLOOKUP(E89,Database!$A$2:$L$175,8,FALSE),"-")</f>
        <v>-</v>
      </c>
      <c r="G89" s="74" t="str">
        <f>IFERROR(VLOOKUP(E89,Database!$A$2:$L$175,6,FALSE),"-")</f>
        <v>-</v>
      </c>
      <c r="H89" s="88" t="str">
        <f>IFERROR(VLOOKUP(E89,Database!$A$2:$L$175,9,FALSE),"-")</f>
        <v>-</v>
      </c>
      <c r="I89" s="109"/>
      <c r="J89" s="91">
        <f>IF(AND(D89="Y",booking!H89&lt;&gt;booking!I89,booking!I89&gt;0),booking!I89,"-")</f>
        <v>130</v>
      </c>
      <c r="K89" s="74" t="str">
        <f>IFERROR(VLOOKUP(J89,Database!$A$2:$L$175,8,FALSE),"-")</f>
        <v>16-17</v>
      </c>
      <c r="L89" s="74" t="str">
        <f>IFERROR(VLOOKUP(J89,Database!$A$2:$L$175,6,FALSE),"-")</f>
        <v>DK</v>
      </c>
      <c r="M89" s="88" t="str">
        <f>IFERROR(VLOOKUP(J89,Database!$A$2:$L$175,9,FALSE),"-")</f>
        <v>db</v>
      </c>
      <c r="N89" s="91" t="str">
        <f>IF(AND(D89="Y",booking!L89&lt;&gt;booking!M89,booking!M89&gt;0),booking!M89,"-")</f>
        <v>-</v>
      </c>
      <c r="O89" s="74" t="str">
        <f>IFERROR(VLOOKUP(N89,Database!$A$2:$L$175,8,FALSE),"-")</f>
        <v>-</v>
      </c>
      <c r="P89" s="74" t="str">
        <f>IFERROR(VLOOKUP(N89,Database!$A$2:$L$175,6,FALSE),"-")</f>
        <v>-</v>
      </c>
      <c r="Q89" s="78" t="str">
        <f>IFERROR(VLOOKUP(N89,Database!$A$2:$L$175,9,FALSE),"-")</f>
        <v>-</v>
      </c>
      <c r="R89" s="92" t="str">
        <f>IF(AND(D89="Y",booking!P89&lt;&gt;booking!Q89,booking!Q89&gt;0),booking!Q89,"-")</f>
        <v>-</v>
      </c>
      <c r="S89" s="74" t="str">
        <f>IFERROR(VLOOKUP(R89,Database!$A$2:$L$175,8,FALSE),"-")</f>
        <v>-</v>
      </c>
      <c r="T89" s="74" t="str">
        <f>IFERROR(VLOOKUP(R89,Database!$A$2:$L$175,6,FALSE),"-")</f>
        <v>-</v>
      </c>
      <c r="U89" s="78" t="str">
        <f>IFERROR(VLOOKUP(R89,Database!$A$2:$L$175,9,FALSE),"-")</f>
        <v>-</v>
      </c>
      <c r="V89" s="91" t="str">
        <f>IF(AND(D89="Y",booking!T89&lt;&gt;booking!U89,booking!U89&gt;0),booking!U89,"-")</f>
        <v>-</v>
      </c>
      <c r="W89" s="75" t="str">
        <f>IFERROR(VLOOKUP(V89,Database!$A$2:$L$175,8,FALSE),"-")</f>
        <v>-</v>
      </c>
      <c r="X89" s="75" t="str">
        <f>IFERROR(VLOOKUP(V89,Database!$A$2:$L$175,6,FALSE),"-")</f>
        <v>-</v>
      </c>
      <c r="Y89" s="77" t="str">
        <f>IFERROR(VLOOKUP(V89,Database!$A$2:$L$175,9,FALSE),"-")</f>
        <v>-</v>
      </c>
    </row>
    <row r="90" spans="1:25" ht="15" customHeight="1" thickBot="1" x14ac:dyDescent="0.4">
      <c r="A90" s="83" t="str">
        <f>rengøring!A90</f>
        <v>fredag</v>
      </c>
      <c r="B90" s="81">
        <f>rengøring!B90</f>
        <v>45863</v>
      </c>
      <c r="C90" s="10"/>
      <c r="D90" s="84" t="str">
        <f>IF(booking!AD90&gt;0,"Y","-")</f>
        <v>-</v>
      </c>
      <c r="E90" s="90" t="str">
        <f>IF(AND(D90="Y",booking!D90&lt;&gt;booking!E90,booking!E90&gt;0),booking!E90,"-")</f>
        <v>-</v>
      </c>
      <c r="F90" s="74" t="str">
        <f>IFERROR(VLOOKUP(E90,Database!$A$2:$L$175,8,FALSE),"-")</f>
        <v>-</v>
      </c>
      <c r="G90" s="74" t="str">
        <f>IFERROR(VLOOKUP(E90,Database!$A$2:$L$175,6,FALSE),"-")</f>
        <v>-</v>
      </c>
      <c r="H90" s="88" t="str">
        <f>IFERROR(VLOOKUP(E90,Database!$A$2:$L$175,9,FALSE),"-")</f>
        <v>-</v>
      </c>
      <c r="I90" s="109"/>
      <c r="J90" s="91" t="str">
        <f>IF(AND(D90="Y",booking!H90&lt;&gt;booking!I90,booking!I90&gt;0),booking!I90,"-")</f>
        <v>-</v>
      </c>
      <c r="K90" s="74" t="str">
        <f>IFERROR(VLOOKUP(J90,Database!$A$2:$L$175,8,FALSE),"-")</f>
        <v>-</v>
      </c>
      <c r="L90" s="74" t="str">
        <f>IFERROR(VLOOKUP(J90,Database!$A$2:$L$175,6,FALSE),"-")</f>
        <v>-</v>
      </c>
      <c r="M90" s="88" t="str">
        <f>IFERROR(VLOOKUP(J90,Database!$A$2:$L$175,9,FALSE),"-")</f>
        <v>-</v>
      </c>
      <c r="N90" s="91" t="str">
        <f>IF(AND(D90="Y",booking!L90&lt;&gt;booking!M90,booking!M90&gt;0),booking!M90,"-")</f>
        <v>-</v>
      </c>
      <c r="O90" s="74" t="str">
        <f>IFERROR(VLOOKUP(N90,Database!$A$2:$L$175,8,FALSE),"-")</f>
        <v>-</v>
      </c>
      <c r="P90" s="74" t="str">
        <f>IFERROR(VLOOKUP(N90,Database!$A$2:$L$175,6,FALSE),"-")</f>
        <v>-</v>
      </c>
      <c r="Q90" s="78" t="str">
        <f>IFERROR(VLOOKUP(N90,Database!$A$2:$L$175,9,FALSE),"-")</f>
        <v>-</v>
      </c>
      <c r="R90" s="92" t="str">
        <f>IF(AND(D90="Y",booking!P90&lt;&gt;booking!Q90,booking!Q90&gt;0),booking!Q90,"-")</f>
        <v>-</v>
      </c>
      <c r="S90" s="74" t="str">
        <f>IFERROR(VLOOKUP(R90,Database!$A$2:$L$175,8,FALSE),"-")</f>
        <v>-</v>
      </c>
      <c r="T90" s="74" t="str">
        <f>IFERROR(VLOOKUP(R90,Database!$A$2:$L$175,6,FALSE),"-")</f>
        <v>-</v>
      </c>
      <c r="U90" s="78" t="str">
        <f>IFERROR(VLOOKUP(R90,Database!$A$2:$L$175,9,FALSE),"-")</f>
        <v>-</v>
      </c>
      <c r="V90" s="91" t="str">
        <f>IF(AND(D90="Y",booking!T90&lt;&gt;booking!U90,booking!U90&gt;0),booking!U90,"-")</f>
        <v>-</v>
      </c>
      <c r="W90" s="75" t="str">
        <f>IFERROR(VLOOKUP(V90,Database!$A$2:$L$175,8,FALSE),"-")</f>
        <v>-</v>
      </c>
      <c r="X90" s="75" t="str">
        <f>IFERROR(VLOOKUP(V90,Database!$A$2:$L$175,6,FALSE),"-")</f>
        <v>-</v>
      </c>
      <c r="Y90" s="77" t="str">
        <f>IFERROR(VLOOKUP(V90,Database!$A$2:$L$175,9,FALSE),"-")</f>
        <v>-</v>
      </c>
    </row>
    <row r="91" spans="1:25" ht="15" customHeight="1" thickBot="1" x14ac:dyDescent="0.4">
      <c r="A91" s="83" t="str">
        <f>rengøring!A91</f>
        <v>lørdag</v>
      </c>
      <c r="B91" s="81">
        <f>rengøring!B91</f>
        <v>45864</v>
      </c>
      <c r="C91" s="10"/>
      <c r="D91" s="84" t="str">
        <f>IF(booking!AD91&gt;0,"Y","-")</f>
        <v>Y</v>
      </c>
      <c r="E91" s="90" t="str">
        <f>IF(AND(D91="Y",booking!D91&lt;&gt;booking!E91,booking!E91&gt;0),booking!E91,"-")</f>
        <v>-</v>
      </c>
      <c r="F91" s="74" t="str">
        <f>IFERROR(VLOOKUP(E91,Database!$A$2:$L$175,8,FALSE),"-")</f>
        <v>-</v>
      </c>
      <c r="G91" s="74" t="str">
        <f>IFERROR(VLOOKUP(E91,Database!$A$2:$L$175,6,FALSE),"-")</f>
        <v>-</v>
      </c>
      <c r="H91" s="88" t="str">
        <f>IFERROR(VLOOKUP(E91,Database!$A$2:$L$175,9,FALSE),"-")</f>
        <v>-</v>
      </c>
      <c r="I91" s="109"/>
      <c r="J91" s="91">
        <f>IF(AND(D91="Y",booking!H91&lt;&gt;booking!I91,booking!I91&gt;0),booking!I91,"-")</f>
        <v>34</v>
      </c>
      <c r="K91" s="74" t="str">
        <f>IFERROR(VLOOKUP(J91,Database!$A$2:$L$175,8,FALSE),"-")</f>
        <v>1400</v>
      </c>
      <c r="L91" s="74" t="str">
        <f>IFERROR(VLOOKUP(J91,Database!$A$2:$L$175,6,FALSE),"-")</f>
        <v>CH</v>
      </c>
      <c r="M91" s="88" t="str">
        <f>IFERROR(VLOOKUP(J91,Database!$A$2:$L$175,9,FALSE),"-")</f>
        <v>db</v>
      </c>
      <c r="N91" s="91">
        <f>IF(AND(D91="Y",booking!L91&lt;&gt;booking!M91,booking!M91&gt;0),booking!M91,"-")</f>
        <v>41</v>
      </c>
      <c r="O91" s="74">
        <f>IFERROR(VLOOKUP(N91,Database!$A$2:$L$175,8,FALSE),"-")</f>
        <v>0</v>
      </c>
      <c r="P91" s="74" t="str">
        <f>IFERROR(VLOOKUP(N91,Database!$A$2:$L$175,6,FALSE),"-")</f>
        <v>DK</v>
      </c>
      <c r="Q91" s="78" t="str">
        <f>IFERROR(VLOOKUP(N91,Database!$A$2:$L$175,9,FALSE),"-")</f>
        <v>db</v>
      </c>
      <c r="R91" s="92" t="str">
        <f>IF(AND(D91="Y",booking!P91&lt;&gt;booking!Q91,booking!Q91&gt;0),booking!Q91,"-")</f>
        <v>-</v>
      </c>
      <c r="S91" s="74" t="str">
        <f>IFERROR(VLOOKUP(R91,Database!$A$2:$L$175,8,FALSE),"-")</f>
        <v>-</v>
      </c>
      <c r="T91" s="74" t="str">
        <f>IFERROR(VLOOKUP(R91,Database!$A$2:$L$175,6,FALSE),"-")</f>
        <v>-</v>
      </c>
      <c r="U91" s="78" t="str">
        <f>IFERROR(VLOOKUP(R91,Database!$A$2:$L$175,9,FALSE),"-")</f>
        <v>-</v>
      </c>
      <c r="V91" s="91">
        <f>IF(AND(D91="Y",booking!T91&lt;&gt;booking!U91,booking!U91&gt;0),booking!U91,"-")</f>
        <v>40</v>
      </c>
      <c r="W91" s="75">
        <f>IFERROR(VLOOKUP(V91,Database!$A$2:$L$175,8,FALSE),"-")</f>
        <v>0</v>
      </c>
      <c r="X91" s="75" t="str">
        <f>IFERROR(VLOOKUP(V91,Database!$A$2:$L$175,6,FALSE),"-")</f>
        <v>DK</v>
      </c>
      <c r="Y91" s="77" t="str">
        <f>IFERROR(VLOOKUP(V91,Database!$A$2:$L$175,9,FALSE),"-")</f>
        <v>DB</v>
      </c>
    </row>
    <row r="92" spans="1:25" ht="15" customHeight="1" thickBot="1" x14ac:dyDescent="0.4">
      <c r="A92" s="83" t="str">
        <f>rengøring!A92</f>
        <v>søndag</v>
      </c>
      <c r="B92" s="81">
        <f>rengøring!B92</f>
        <v>45865</v>
      </c>
      <c r="C92" s="10"/>
      <c r="D92" s="84" t="str">
        <f>IF(booking!AD92&gt;0,"Y","-")</f>
        <v>Y</v>
      </c>
      <c r="E92" s="90">
        <f>IF(AND(D92="Y",booking!D92&lt;&gt;booking!E92,booking!E92&gt;0),booking!E92,"-")</f>
        <v>134</v>
      </c>
      <c r="F92" s="74">
        <f>IFERROR(VLOOKUP(E92,Database!$A$2:$L$175,8,FALSE),"-")</f>
        <v>0</v>
      </c>
      <c r="G92" s="74" t="str">
        <f>IFERROR(VLOOKUP(E92,Database!$A$2:$L$175,6,FALSE),"-")</f>
        <v>Dk</v>
      </c>
      <c r="H92" s="88" t="str">
        <f>IFERROR(VLOOKUP(E92,Database!$A$2:$L$175,9,FALSE),"-")</f>
        <v>sing</v>
      </c>
      <c r="I92" s="109"/>
      <c r="J92" s="91" t="str">
        <f>IF(AND(D92="Y",booking!H92&lt;&gt;booking!I92,booking!I92&gt;0),booking!I92,"-")</f>
        <v>-</v>
      </c>
      <c r="K92" s="74" t="str">
        <f>IFERROR(VLOOKUP(J92,Database!$A$2:$L$175,8,FALSE),"-")</f>
        <v>-</v>
      </c>
      <c r="L92" s="74" t="str">
        <f>IFERROR(VLOOKUP(J92,Database!$A$2:$L$175,6,FALSE),"-")</f>
        <v>-</v>
      </c>
      <c r="M92" s="88" t="str">
        <f>IFERROR(VLOOKUP(J92,Database!$A$2:$L$175,9,FALSE),"-")</f>
        <v>-</v>
      </c>
      <c r="N92" s="91" t="str">
        <f>IF(AND(D92="Y",booking!L92&lt;&gt;booking!M92,booking!M92&gt;0),booking!M92,"-")</f>
        <v>-</v>
      </c>
      <c r="O92" s="74" t="str">
        <f>IFERROR(VLOOKUP(N92,Database!$A$2:$L$175,8,FALSE),"-")</f>
        <v>-</v>
      </c>
      <c r="P92" s="74" t="str">
        <f>IFERROR(VLOOKUP(N92,Database!$A$2:$L$175,6,FALSE),"-")</f>
        <v>-</v>
      </c>
      <c r="Q92" s="78" t="str">
        <f>IFERROR(VLOOKUP(N92,Database!$A$2:$L$175,9,FALSE),"-")</f>
        <v>-</v>
      </c>
      <c r="R92" s="92" t="str">
        <f>IF(AND(D92="Y",booking!P92&lt;&gt;booking!Q92,booking!Q92&gt;0),booking!Q92,"-")</f>
        <v>-</v>
      </c>
      <c r="S92" s="74" t="str">
        <f>IFERROR(VLOOKUP(R92,Database!$A$2:$L$175,8,FALSE),"-")</f>
        <v>-</v>
      </c>
      <c r="T92" s="74" t="str">
        <f>IFERROR(VLOOKUP(R92,Database!$A$2:$L$175,6,FALSE),"-")</f>
        <v>-</v>
      </c>
      <c r="U92" s="78" t="str">
        <f>IFERROR(VLOOKUP(R92,Database!$A$2:$L$175,9,FALSE),"-")</f>
        <v>-</v>
      </c>
      <c r="V92" s="91" t="str">
        <f>IF(AND(D92="Y",booking!T92&lt;&gt;booking!U92,booking!U92&gt;0),booking!U92,"-")</f>
        <v>-</v>
      </c>
      <c r="W92" s="75" t="str">
        <f>IFERROR(VLOOKUP(V92,Database!$A$2:$L$175,8,FALSE),"-")</f>
        <v>-</v>
      </c>
      <c r="X92" s="75" t="str">
        <f>IFERROR(VLOOKUP(V92,Database!$A$2:$L$175,6,FALSE),"-")</f>
        <v>-</v>
      </c>
      <c r="Y92" s="77" t="str">
        <f>IFERROR(VLOOKUP(V92,Database!$A$2:$L$175,9,FALSE),"-")</f>
        <v>-</v>
      </c>
    </row>
    <row r="93" spans="1:25" ht="15" customHeight="1" thickBot="1" x14ac:dyDescent="0.4">
      <c r="A93" s="83" t="str">
        <f>rengøring!A93</f>
        <v>mandag</v>
      </c>
      <c r="B93" s="81">
        <f>rengøring!B93</f>
        <v>45866</v>
      </c>
      <c r="C93" s="10"/>
      <c r="D93" s="84" t="str">
        <f>IF(booking!AD93&gt;0,"Y","-")</f>
        <v>-</v>
      </c>
      <c r="E93" s="90" t="str">
        <f>IF(AND(D93="Y",booking!D93&lt;&gt;booking!E93,booking!E93&gt;0),booking!E93,"-")</f>
        <v>-</v>
      </c>
      <c r="F93" s="74" t="str">
        <f>IFERROR(VLOOKUP(E93,Database!$A$2:$L$175,8,FALSE),"-")</f>
        <v>-</v>
      </c>
      <c r="G93" s="74" t="str">
        <f>IFERROR(VLOOKUP(E93,Database!$A$2:$L$175,6,FALSE),"-")</f>
        <v>-</v>
      </c>
      <c r="H93" s="88" t="str">
        <f>IFERROR(VLOOKUP(E93,Database!$A$2:$L$175,9,FALSE),"-")</f>
        <v>-</v>
      </c>
      <c r="I93" s="109"/>
      <c r="J93" s="91" t="str">
        <f>IF(AND(D93="Y",booking!H93&lt;&gt;booking!I93,booking!I93&gt;0),booking!I93,"-")</f>
        <v>-</v>
      </c>
      <c r="K93" s="74" t="str">
        <f>IFERROR(VLOOKUP(J93,Database!$A$2:$L$175,8,FALSE),"-")</f>
        <v>-</v>
      </c>
      <c r="L93" s="74" t="str">
        <f>IFERROR(VLOOKUP(J93,Database!$A$2:$L$175,6,FALSE),"-")</f>
        <v>-</v>
      </c>
      <c r="M93" s="88" t="str">
        <f>IFERROR(VLOOKUP(J93,Database!$A$2:$L$175,9,FALSE),"-")</f>
        <v>-</v>
      </c>
      <c r="N93" s="91" t="str">
        <f>IF(AND(D93="Y",booking!L93&lt;&gt;booking!M93,booking!M93&gt;0),booking!M93,"-")</f>
        <v>-</v>
      </c>
      <c r="O93" s="74" t="str">
        <f>IFERROR(VLOOKUP(N93,Database!$A$2:$L$175,8,FALSE),"-")</f>
        <v>-</v>
      </c>
      <c r="P93" s="74" t="str">
        <f>IFERROR(VLOOKUP(N93,Database!$A$2:$L$175,6,FALSE),"-")</f>
        <v>-</v>
      </c>
      <c r="Q93" s="78" t="str">
        <f>IFERROR(VLOOKUP(N93,Database!$A$2:$L$175,9,FALSE),"-")</f>
        <v>-</v>
      </c>
      <c r="R93" s="92" t="str">
        <f>IF(AND(D93="Y",booking!P93&lt;&gt;booking!Q93,booking!Q93&gt;0),booking!Q93,"-")</f>
        <v>-</v>
      </c>
      <c r="S93" s="74" t="str">
        <f>IFERROR(VLOOKUP(R93,Database!$A$2:$L$175,8,FALSE),"-")</f>
        <v>-</v>
      </c>
      <c r="T93" s="74" t="str">
        <f>IFERROR(VLOOKUP(R93,Database!$A$2:$L$175,6,FALSE),"-")</f>
        <v>-</v>
      </c>
      <c r="U93" s="78" t="str">
        <f>IFERROR(VLOOKUP(R93,Database!$A$2:$L$175,9,FALSE),"-")</f>
        <v>-</v>
      </c>
      <c r="V93" s="91" t="str">
        <f>IF(AND(D93="Y",booking!T93&lt;&gt;booking!U93,booking!U93&gt;0),booking!U93,"-")</f>
        <v>-</v>
      </c>
      <c r="W93" s="75" t="str">
        <f>IFERROR(VLOOKUP(V93,Database!$A$2:$L$175,8,FALSE),"-")</f>
        <v>-</v>
      </c>
      <c r="X93" s="75" t="str">
        <f>IFERROR(VLOOKUP(V93,Database!$A$2:$L$175,6,FALSE),"-")</f>
        <v>-</v>
      </c>
      <c r="Y93" s="77" t="str">
        <f>IFERROR(VLOOKUP(V93,Database!$A$2:$L$175,9,FALSE),"-")</f>
        <v>-</v>
      </c>
    </row>
    <row r="94" spans="1:25" ht="15" customHeight="1" thickBot="1" x14ac:dyDescent="0.4">
      <c r="A94" s="83" t="str">
        <f>rengøring!A94</f>
        <v>tirsdag</v>
      </c>
      <c r="B94" s="81">
        <f>rengøring!B94</f>
        <v>45867</v>
      </c>
      <c r="C94" s="10"/>
      <c r="D94" s="84" t="str">
        <f>IF(booking!AD94&gt;0,"Y","-")</f>
        <v>Y</v>
      </c>
      <c r="E94" s="90">
        <f>IF(AND(D94="Y",booking!D94&lt;&gt;booking!E94,booking!E94&gt;0),booking!E94,"-")</f>
        <v>59</v>
      </c>
      <c r="F94" s="74">
        <f>IFERROR(VLOOKUP(E94,Database!$A$2:$L$175,8,FALSE),"-")</f>
        <v>0</v>
      </c>
      <c r="G94" s="74" t="str">
        <f>IFERROR(VLOOKUP(E94,Database!$A$2:$L$175,6,FALSE),"-")</f>
        <v>DK</v>
      </c>
      <c r="H94" s="88">
        <f>IFERROR(VLOOKUP(E94,Database!$A$2:$L$175,9,FALSE),"-")</f>
        <v>0</v>
      </c>
      <c r="I94" s="109"/>
      <c r="J94" s="91" t="str">
        <f>IF(AND(D94="Y",booking!H94&lt;&gt;booking!I94,booking!I94&gt;0),booking!I94,"-")</f>
        <v>-</v>
      </c>
      <c r="K94" s="74" t="str">
        <f>IFERROR(VLOOKUP(J94,Database!$A$2:$L$175,8,FALSE),"-")</f>
        <v>-</v>
      </c>
      <c r="L94" s="74" t="str">
        <f>IFERROR(VLOOKUP(J94,Database!$A$2:$L$175,6,FALSE),"-")</f>
        <v>-</v>
      </c>
      <c r="M94" s="88" t="str">
        <f>IFERROR(VLOOKUP(J94,Database!$A$2:$L$175,9,FALSE),"-")</f>
        <v>-</v>
      </c>
      <c r="N94" s="91" t="str">
        <f>IF(AND(D94="Y",booking!L94&lt;&gt;booking!M94,booking!M94&gt;0),booking!M94,"-")</f>
        <v>-</v>
      </c>
      <c r="O94" s="74" t="str">
        <f>IFERROR(VLOOKUP(N94,Database!$A$2:$L$175,8,FALSE),"-")</f>
        <v>-</v>
      </c>
      <c r="P94" s="74" t="str">
        <f>IFERROR(VLOOKUP(N94,Database!$A$2:$L$175,6,FALSE),"-")</f>
        <v>-</v>
      </c>
      <c r="Q94" s="78" t="str">
        <f>IFERROR(VLOOKUP(N94,Database!$A$2:$L$175,9,FALSE),"-")</f>
        <v>-</v>
      </c>
      <c r="R94" s="92" t="str">
        <f>IF(AND(D94="Y",booking!P94&lt;&gt;booking!Q94,booking!Q94&gt;0),booking!Q94,"-")</f>
        <v>-</v>
      </c>
      <c r="S94" s="74" t="str">
        <f>IFERROR(VLOOKUP(R94,Database!$A$2:$L$175,8,FALSE),"-")</f>
        <v>-</v>
      </c>
      <c r="T94" s="74" t="str">
        <f>IFERROR(VLOOKUP(R94,Database!$A$2:$L$175,6,FALSE),"-")</f>
        <v>-</v>
      </c>
      <c r="U94" s="78" t="str">
        <f>IFERROR(VLOOKUP(R94,Database!$A$2:$L$175,9,FALSE),"-")</f>
        <v>-</v>
      </c>
      <c r="V94" s="91" t="str">
        <f>IF(AND(D94="Y",booking!T94&lt;&gt;booking!U94,booking!U94&gt;0),booking!U94,"-")</f>
        <v>-</v>
      </c>
      <c r="W94" s="75" t="str">
        <f>IFERROR(VLOOKUP(V94,Database!$A$2:$L$175,8,FALSE),"-")</f>
        <v>-</v>
      </c>
      <c r="X94" s="75" t="str">
        <f>IFERROR(VLOOKUP(V94,Database!$A$2:$L$175,6,FALSE),"-")</f>
        <v>-</v>
      </c>
      <c r="Y94" s="77" t="str">
        <f>IFERROR(VLOOKUP(V94,Database!$A$2:$L$175,9,FALSE),"-")</f>
        <v>-</v>
      </c>
    </row>
    <row r="95" spans="1:25" ht="15" customHeight="1" thickBot="1" x14ac:dyDescent="0.4">
      <c r="A95" s="83" t="str">
        <f>rengøring!A95</f>
        <v>onsdag</v>
      </c>
      <c r="B95" s="81">
        <f>rengøring!B95</f>
        <v>45868</v>
      </c>
      <c r="C95" s="10"/>
      <c r="D95" s="84" t="str">
        <f>IF(booking!AD95&gt;0,"Y","-")</f>
        <v>-</v>
      </c>
      <c r="E95" s="90" t="str">
        <f>IF(AND(D95="Y",booking!D95&lt;&gt;booking!E95,booking!E95&gt;0),booking!E95,"-")</f>
        <v>-</v>
      </c>
      <c r="F95" s="74" t="str">
        <f>IFERROR(VLOOKUP(E95,Database!$A$2:$L$175,8,FALSE),"-")</f>
        <v>-</v>
      </c>
      <c r="G95" s="74" t="str">
        <f>IFERROR(VLOOKUP(E95,Database!$A$2:$L$175,6,FALSE),"-")</f>
        <v>-</v>
      </c>
      <c r="H95" s="88" t="str">
        <f>IFERROR(VLOOKUP(E95,Database!$A$2:$L$175,9,FALSE),"-")</f>
        <v>-</v>
      </c>
      <c r="I95" s="109"/>
      <c r="J95" s="91" t="str">
        <f>IF(AND(D95="Y",booking!H95&lt;&gt;booking!I95,booking!I95&gt;0),booking!I95,"-")</f>
        <v>-</v>
      </c>
      <c r="K95" s="74" t="str">
        <f>IFERROR(VLOOKUP(J95,Database!$A$2:$L$175,8,FALSE),"-")</f>
        <v>-</v>
      </c>
      <c r="L95" s="74" t="str">
        <f>IFERROR(VLOOKUP(J95,Database!$A$2:$L$175,6,FALSE),"-")</f>
        <v>-</v>
      </c>
      <c r="M95" s="88" t="str">
        <f>IFERROR(VLOOKUP(J95,Database!$A$2:$L$175,9,FALSE),"-")</f>
        <v>-</v>
      </c>
      <c r="N95" s="91" t="str">
        <f>IF(AND(D95="Y",booking!L95&lt;&gt;booking!M95,booking!M95&gt;0),booking!M95,"-")</f>
        <v>-</v>
      </c>
      <c r="O95" s="74" t="str">
        <f>IFERROR(VLOOKUP(N95,Database!$A$2:$L$175,8,FALSE),"-")</f>
        <v>-</v>
      </c>
      <c r="P95" s="74" t="str">
        <f>IFERROR(VLOOKUP(N95,Database!$A$2:$L$175,6,FALSE),"-")</f>
        <v>-</v>
      </c>
      <c r="Q95" s="78" t="str">
        <f>IFERROR(VLOOKUP(N95,Database!$A$2:$L$175,9,FALSE),"-")</f>
        <v>-</v>
      </c>
      <c r="R95" s="92" t="str">
        <f>IF(AND(D95="Y",booking!P95&lt;&gt;booking!Q95,booking!Q95&gt;0),booking!Q95,"-")</f>
        <v>-</v>
      </c>
      <c r="S95" s="74" t="str">
        <f>IFERROR(VLOOKUP(R95,Database!$A$2:$L$175,8,FALSE),"-")</f>
        <v>-</v>
      </c>
      <c r="T95" s="74" t="str">
        <f>IFERROR(VLOOKUP(R95,Database!$A$2:$L$175,6,FALSE),"-")</f>
        <v>-</v>
      </c>
      <c r="U95" s="78" t="str">
        <f>IFERROR(VLOOKUP(R95,Database!$A$2:$L$175,9,FALSE),"-")</f>
        <v>-</v>
      </c>
      <c r="V95" s="91" t="str">
        <f>IF(AND(D95="Y",booking!T95&lt;&gt;booking!U95,booking!U95&gt;0),booking!U95,"-")</f>
        <v>-</v>
      </c>
      <c r="W95" s="75" t="str">
        <f>IFERROR(VLOOKUP(V95,Database!$A$2:$L$175,8,FALSE),"-")</f>
        <v>-</v>
      </c>
      <c r="X95" s="75" t="str">
        <f>IFERROR(VLOOKUP(V95,Database!$A$2:$L$175,6,FALSE),"-")</f>
        <v>-</v>
      </c>
      <c r="Y95" s="77" t="str">
        <f>IFERROR(VLOOKUP(V95,Database!$A$2:$L$175,9,FALSE),"-")</f>
        <v>-</v>
      </c>
    </row>
    <row r="96" spans="1:25" ht="15" customHeight="1" thickBot="1" x14ac:dyDescent="0.4">
      <c r="A96" s="83" t="str">
        <f>rengøring!A96</f>
        <v>torsdag</v>
      </c>
      <c r="B96" s="81">
        <f>rengøring!B96</f>
        <v>45869</v>
      </c>
      <c r="C96" s="10"/>
      <c r="D96" s="84" t="str">
        <f>IF(booking!AD96&gt;0,"Y","-")</f>
        <v>-</v>
      </c>
      <c r="E96" s="90" t="str">
        <f>IF(AND(D96="Y",booking!D96&lt;&gt;booking!E96,booking!E96&gt;0),booking!E96,"-")</f>
        <v>-</v>
      </c>
      <c r="F96" s="74" t="str">
        <f>IFERROR(VLOOKUP(E96,Database!$A$2:$L$175,8,FALSE),"-")</f>
        <v>-</v>
      </c>
      <c r="G96" s="74" t="str">
        <f>IFERROR(VLOOKUP(E96,Database!$A$2:$L$175,6,FALSE),"-")</f>
        <v>-</v>
      </c>
      <c r="H96" s="88" t="str">
        <f>IFERROR(VLOOKUP(E96,Database!$A$2:$L$175,9,FALSE),"-")</f>
        <v>-</v>
      </c>
      <c r="I96" s="109"/>
      <c r="J96" s="91" t="str">
        <f>IF(AND(D96="Y",booking!H96&lt;&gt;booking!I96,booking!I96&gt;0),booking!I96,"-")</f>
        <v>-</v>
      </c>
      <c r="K96" s="74" t="str">
        <f>IFERROR(VLOOKUP(J96,Database!$A$2:$L$175,8,FALSE),"-")</f>
        <v>-</v>
      </c>
      <c r="L96" s="74" t="str">
        <f>IFERROR(VLOOKUP(J96,Database!$A$2:$L$175,6,FALSE),"-")</f>
        <v>-</v>
      </c>
      <c r="M96" s="88" t="str">
        <f>IFERROR(VLOOKUP(J96,Database!$A$2:$L$175,9,FALSE),"-")</f>
        <v>-</v>
      </c>
      <c r="N96" s="91" t="str">
        <f>IF(AND(D96="Y",booking!L96&lt;&gt;booking!M96,booking!M96&gt;0),booking!M96,"-")</f>
        <v>-</v>
      </c>
      <c r="O96" s="74" t="str">
        <f>IFERROR(VLOOKUP(N96,Database!$A$2:$L$175,8,FALSE),"-")</f>
        <v>-</v>
      </c>
      <c r="P96" s="74" t="str">
        <f>IFERROR(VLOOKUP(N96,Database!$A$2:$L$175,6,FALSE),"-")</f>
        <v>-</v>
      </c>
      <c r="Q96" s="78" t="str">
        <f>IFERROR(VLOOKUP(N96,Database!$A$2:$L$175,9,FALSE),"-")</f>
        <v>-</v>
      </c>
      <c r="R96" s="92" t="str">
        <f>IF(AND(D96="Y",booking!P96&lt;&gt;booking!Q96,booking!Q96&gt;0),booking!Q96,"-")</f>
        <v>-</v>
      </c>
      <c r="S96" s="74" t="str">
        <f>IFERROR(VLOOKUP(R96,Database!$A$2:$L$175,8,FALSE),"-")</f>
        <v>-</v>
      </c>
      <c r="T96" s="74" t="str">
        <f>IFERROR(VLOOKUP(R96,Database!$A$2:$L$175,6,FALSE),"-")</f>
        <v>-</v>
      </c>
      <c r="U96" s="78" t="str">
        <f>IFERROR(VLOOKUP(R96,Database!$A$2:$L$175,9,FALSE),"-")</f>
        <v>-</v>
      </c>
      <c r="V96" s="91" t="str">
        <f>IF(AND(D96="Y",booking!T96&lt;&gt;booking!U96,booking!U96&gt;0),booking!U96,"-")</f>
        <v>-</v>
      </c>
      <c r="W96" s="75" t="str">
        <f>IFERROR(VLOOKUP(V96,Database!$A$2:$L$175,8,FALSE),"-")</f>
        <v>-</v>
      </c>
      <c r="X96" s="75" t="str">
        <f>IFERROR(VLOOKUP(V96,Database!$A$2:$L$175,6,FALSE),"-")</f>
        <v>-</v>
      </c>
      <c r="Y96" s="77" t="str">
        <f>IFERROR(VLOOKUP(V96,Database!$A$2:$L$175,9,FALSE),"-")</f>
        <v>-</v>
      </c>
    </row>
    <row r="97" spans="1:25" ht="15" customHeight="1" thickBot="1" x14ac:dyDescent="0.4">
      <c r="A97" s="83" t="str">
        <f>rengøring!A97</f>
        <v>fredag</v>
      </c>
      <c r="B97" s="81">
        <f>rengøring!B97</f>
        <v>45870</v>
      </c>
      <c r="C97" s="10"/>
      <c r="D97" s="84" t="str">
        <f>IF(booking!AD97&gt;0,"Y","-")</f>
        <v>Y</v>
      </c>
      <c r="E97" s="90" t="str">
        <f>IF(AND(D97="Y",booking!D97&lt;&gt;booking!E97,booking!E97&gt;0),booking!E97,"-")</f>
        <v>-</v>
      </c>
      <c r="F97" s="74" t="str">
        <f>IFERROR(VLOOKUP(E97,Database!$A$2:$L$175,8,FALSE),"-")</f>
        <v>-</v>
      </c>
      <c r="G97" s="74" t="str">
        <f>IFERROR(VLOOKUP(E97,Database!$A$2:$L$175,6,FALSE),"-")</f>
        <v>-</v>
      </c>
      <c r="H97" s="88" t="str">
        <f>IFERROR(VLOOKUP(E97,Database!$A$2:$L$175,9,FALSE),"-")</f>
        <v>-</v>
      </c>
      <c r="I97" s="109"/>
      <c r="J97" s="91">
        <f>IF(AND(D97="Y",booking!H97&lt;&gt;booking!I97,booking!I97&gt;0),booking!I97,"-")</f>
        <v>72</v>
      </c>
      <c r="K97" s="74" t="str">
        <f>IFERROR(VLOOKUP(J97,Database!$A$2:$L$175,8,FALSE),"-")</f>
        <v>15-16</v>
      </c>
      <c r="L97" s="74" t="str">
        <f>IFERROR(VLOOKUP(J97,Database!$A$2:$L$175,6,FALSE),"-")</f>
        <v>S</v>
      </c>
      <c r="M97" s="88">
        <f>IFERROR(VLOOKUP(J97,Database!$A$2:$L$175,9,FALSE),"-")</f>
        <v>0</v>
      </c>
      <c r="N97" s="91">
        <f>IF(AND(D97="Y",booking!L97&lt;&gt;booking!M97,booking!M97&gt;0),booking!M97,"-")</f>
        <v>117</v>
      </c>
      <c r="O97" s="74" t="str">
        <f>IFERROR(VLOOKUP(N97,Database!$A$2:$L$175,8,FALSE),"-")</f>
        <v>14-15</v>
      </c>
      <c r="P97" s="74" t="str">
        <f>IFERROR(VLOOKUP(N97,Database!$A$2:$L$175,6,FALSE),"-")</f>
        <v>DK</v>
      </c>
      <c r="Q97" s="78" t="str">
        <f>IFERROR(VLOOKUP(N97,Database!$A$2:$L$175,9,FALSE),"-")</f>
        <v>DB</v>
      </c>
      <c r="R97" s="92" t="str">
        <f>IF(AND(D97="Y",booking!P97&lt;&gt;booking!Q97,booking!Q97&gt;0),booking!Q97,"-")</f>
        <v>-</v>
      </c>
      <c r="S97" s="74" t="str">
        <f>IFERROR(VLOOKUP(R97,Database!$A$2:$L$175,8,FALSE),"-")</f>
        <v>-</v>
      </c>
      <c r="T97" s="74" t="str">
        <f>IFERROR(VLOOKUP(R97,Database!$A$2:$L$175,6,FALSE),"-")</f>
        <v>-</v>
      </c>
      <c r="U97" s="78" t="str">
        <f>IFERROR(VLOOKUP(R97,Database!$A$2:$L$175,9,FALSE),"-")</f>
        <v>-</v>
      </c>
      <c r="V97" s="91" t="str">
        <f>IF(AND(D97="Y",booking!T97&lt;&gt;booking!U97,booking!U97&gt;0),booking!U97,"-")</f>
        <v>-</v>
      </c>
      <c r="W97" s="75" t="str">
        <f>IFERROR(VLOOKUP(V97,Database!$A$2:$L$175,8,FALSE),"-")</f>
        <v>-</v>
      </c>
      <c r="X97" s="75" t="str">
        <f>IFERROR(VLOOKUP(V97,Database!$A$2:$L$175,6,FALSE),"-")</f>
        <v>-</v>
      </c>
      <c r="Y97" s="77" t="str">
        <f>IFERROR(VLOOKUP(V97,Database!$A$2:$L$175,9,FALSE),"-")</f>
        <v>-</v>
      </c>
    </row>
    <row r="98" spans="1:25" ht="15" customHeight="1" thickBot="1" x14ac:dyDescent="0.4">
      <c r="A98" s="83" t="str">
        <f>rengøring!A98</f>
        <v>lørdag</v>
      </c>
      <c r="B98" s="81">
        <f>rengøring!B98</f>
        <v>45871</v>
      </c>
      <c r="C98" s="10"/>
      <c r="D98" s="84" t="str">
        <f>IF(booking!AD98&gt;0,"Y","-")</f>
        <v>-</v>
      </c>
      <c r="E98" s="90" t="str">
        <f>IF(AND(D98="Y",booking!D98&lt;&gt;booking!E98,booking!E98&gt;0),booking!E98,"-")</f>
        <v>-</v>
      </c>
      <c r="F98" s="74" t="str">
        <f>IFERROR(VLOOKUP(E98,Database!$A$2:$L$175,8,FALSE),"-")</f>
        <v>-</v>
      </c>
      <c r="G98" s="74" t="str">
        <f>IFERROR(VLOOKUP(E98,Database!$A$2:$L$175,6,FALSE),"-")</f>
        <v>-</v>
      </c>
      <c r="H98" s="88" t="str">
        <f>IFERROR(VLOOKUP(E98,Database!$A$2:$L$175,9,FALSE),"-")</f>
        <v>-</v>
      </c>
      <c r="I98" s="109"/>
      <c r="J98" s="91" t="str">
        <f>IF(AND(D98="Y",booking!H98&lt;&gt;booking!I98,booking!I98&gt;0),booking!I98,"-")</f>
        <v>-</v>
      </c>
      <c r="K98" s="74" t="str">
        <f>IFERROR(VLOOKUP(J98,Database!$A$2:$L$175,8,FALSE),"-")</f>
        <v>-</v>
      </c>
      <c r="L98" s="74" t="str">
        <f>IFERROR(VLOOKUP(J98,Database!$A$2:$L$175,6,FALSE),"-")</f>
        <v>-</v>
      </c>
      <c r="M98" s="88" t="str">
        <f>IFERROR(VLOOKUP(J98,Database!$A$2:$L$175,9,FALSE),"-")</f>
        <v>-</v>
      </c>
      <c r="N98" s="91" t="str">
        <f>IF(AND(D98="Y",booking!L98&lt;&gt;booking!M98,booking!M98&gt;0),booking!M98,"-")</f>
        <v>-</v>
      </c>
      <c r="O98" s="74" t="str">
        <f>IFERROR(VLOOKUP(N98,Database!$A$2:$L$175,8,FALSE),"-")</f>
        <v>-</v>
      </c>
      <c r="P98" s="74" t="str">
        <f>IFERROR(VLOOKUP(N98,Database!$A$2:$L$175,6,FALSE),"-")</f>
        <v>-</v>
      </c>
      <c r="Q98" s="78" t="str">
        <f>IFERROR(VLOOKUP(N98,Database!$A$2:$L$175,9,FALSE),"-")</f>
        <v>-</v>
      </c>
      <c r="R98" s="92" t="str">
        <f>IF(AND(D98="Y",booking!P98&lt;&gt;booking!Q98,booking!Q98&gt;0),booking!Q98,"-")</f>
        <v>-</v>
      </c>
      <c r="S98" s="74" t="str">
        <f>IFERROR(VLOOKUP(R98,Database!$A$2:$L$175,8,FALSE),"-")</f>
        <v>-</v>
      </c>
      <c r="T98" s="74" t="str">
        <f>IFERROR(VLOOKUP(R98,Database!$A$2:$L$175,6,FALSE),"-")</f>
        <v>-</v>
      </c>
      <c r="U98" s="78" t="str">
        <f>IFERROR(VLOOKUP(R98,Database!$A$2:$L$175,9,FALSE),"-")</f>
        <v>-</v>
      </c>
      <c r="V98" s="91" t="str">
        <f>IF(AND(D98="Y",booking!T98&lt;&gt;booking!U98,booking!U98&gt;0),booking!U98,"-")</f>
        <v>-</v>
      </c>
      <c r="W98" s="75" t="str">
        <f>IFERROR(VLOOKUP(V98,Database!$A$2:$L$175,8,FALSE),"-")</f>
        <v>-</v>
      </c>
      <c r="X98" s="75" t="str">
        <f>IFERROR(VLOOKUP(V98,Database!$A$2:$L$175,6,FALSE),"-")</f>
        <v>-</v>
      </c>
      <c r="Y98" s="77" t="str">
        <f>IFERROR(VLOOKUP(V98,Database!$A$2:$L$175,9,FALSE),"-")</f>
        <v>-</v>
      </c>
    </row>
    <row r="99" spans="1:25" ht="15" customHeight="1" thickBot="1" x14ac:dyDescent="0.4">
      <c r="A99" s="83" t="str">
        <f>rengøring!A99</f>
        <v>søndag</v>
      </c>
      <c r="B99" s="81">
        <f>rengøring!B99</f>
        <v>45872</v>
      </c>
      <c r="C99" s="10"/>
      <c r="D99" s="84" t="str">
        <f>IF(booking!AD99&gt;0,"Y","-")</f>
        <v>-</v>
      </c>
      <c r="E99" s="90" t="str">
        <f>IF(AND(D99="Y",booking!D99&lt;&gt;booking!E99,booking!E99&gt;0),booking!E99,"-")</f>
        <v>-</v>
      </c>
      <c r="F99" s="74" t="str">
        <f>IFERROR(VLOOKUP(E99,Database!$A$2:$L$175,8,FALSE),"-")</f>
        <v>-</v>
      </c>
      <c r="G99" s="74" t="str">
        <f>IFERROR(VLOOKUP(E99,Database!$A$2:$L$175,6,FALSE),"-")</f>
        <v>-</v>
      </c>
      <c r="H99" s="88" t="str">
        <f>IFERROR(VLOOKUP(E99,Database!$A$2:$L$175,9,FALSE),"-")</f>
        <v>-</v>
      </c>
      <c r="I99" s="109"/>
      <c r="J99" s="91" t="str">
        <f>IF(AND(D99="Y",booking!H99&lt;&gt;booking!I99,booking!I99&gt;0),booking!I99,"-")</f>
        <v>-</v>
      </c>
      <c r="K99" s="74" t="str">
        <f>IFERROR(VLOOKUP(J99,Database!$A$2:$L$175,8,FALSE),"-")</f>
        <v>-</v>
      </c>
      <c r="L99" s="74" t="str">
        <f>IFERROR(VLOOKUP(J99,Database!$A$2:$L$175,6,FALSE),"-")</f>
        <v>-</v>
      </c>
      <c r="M99" s="88" t="str">
        <f>IFERROR(VLOOKUP(J99,Database!$A$2:$L$175,9,FALSE),"-")</f>
        <v>-</v>
      </c>
      <c r="N99" s="91" t="str">
        <f>IF(AND(D99="Y",booking!L99&lt;&gt;booking!M99,booking!M99&gt;0),booking!M99,"-")</f>
        <v>-</v>
      </c>
      <c r="O99" s="74" t="str">
        <f>IFERROR(VLOOKUP(N99,Database!$A$2:$L$175,8,FALSE),"-")</f>
        <v>-</v>
      </c>
      <c r="P99" s="74" t="str">
        <f>IFERROR(VLOOKUP(N99,Database!$A$2:$L$175,6,FALSE),"-")</f>
        <v>-</v>
      </c>
      <c r="Q99" s="78" t="str">
        <f>IFERROR(VLOOKUP(N99,Database!$A$2:$L$175,9,FALSE),"-")</f>
        <v>-</v>
      </c>
      <c r="R99" s="92" t="str">
        <f>IF(AND(D99="Y",booking!P99&lt;&gt;booking!Q99,booking!Q99&gt;0),booking!Q99,"-")</f>
        <v>-</v>
      </c>
      <c r="S99" s="74" t="str">
        <f>IFERROR(VLOOKUP(R99,Database!$A$2:$L$175,8,FALSE),"-")</f>
        <v>-</v>
      </c>
      <c r="T99" s="74" t="str">
        <f>IFERROR(VLOOKUP(R99,Database!$A$2:$L$175,6,FALSE),"-")</f>
        <v>-</v>
      </c>
      <c r="U99" s="78" t="str">
        <f>IFERROR(VLOOKUP(R99,Database!$A$2:$L$175,9,FALSE),"-")</f>
        <v>-</v>
      </c>
      <c r="V99" s="91" t="str">
        <f>IF(AND(D99="Y",booking!T99&lt;&gt;booking!U99,booking!U99&gt;0),booking!U99,"-")</f>
        <v>-</v>
      </c>
      <c r="W99" s="75" t="str">
        <f>IFERROR(VLOOKUP(V99,Database!$A$2:$L$175,8,FALSE),"-")</f>
        <v>-</v>
      </c>
      <c r="X99" s="75" t="str">
        <f>IFERROR(VLOOKUP(V99,Database!$A$2:$L$175,6,FALSE),"-")</f>
        <v>-</v>
      </c>
      <c r="Y99" s="77" t="str">
        <f>IFERROR(VLOOKUP(V99,Database!$A$2:$L$175,9,FALSE),"-")</f>
        <v>-</v>
      </c>
    </row>
    <row r="100" spans="1:25" ht="15" customHeight="1" thickBot="1" x14ac:dyDescent="0.4">
      <c r="A100" s="83" t="str">
        <f>rengøring!A100</f>
        <v>mandag</v>
      </c>
      <c r="B100" s="81">
        <f>rengøring!B100</f>
        <v>45873</v>
      </c>
      <c r="C100" s="10"/>
      <c r="D100" s="84" t="str">
        <f>IF(booking!AD100&gt;0,"Y","-")</f>
        <v>Y</v>
      </c>
      <c r="E100" s="90">
        <f>IF(AND(D100="Y",booking!D100&lt;&gt;booking!E100,booking!E100&gt;0),booking!E100,"-")</f>
        <v>95</v>
      </c>
      <c r="F100" s="74" t="str">
        <f>IFERROR(VLOOKUP(E100,Database!$A$2:$L$175,8,FALSE),"-")</f>
        <v>0630tirs</v>
      </c>
      <c r="G100" s="74" t="str">
        <f>IFERROR(VLOOKUP(E100,Database!$A$2:$L$175,6,FALSE),"-")</f>
        <v>DK</v>
      </c>
      <c r="H100" s="88">
        <f>IFERROR(VLOOKUP(E100,Database!$A$2:$L$175,9,FALSE),"-")</f>
        <v>0</v>
      </c>
      <c r="I100" s="109"/>
      <c r="J100" s="91" t="str">
        <f>IF(AND(D100="Y",booking!H100&lt;&gt;booking!I100,booking!I100&gt;0),booking!I100,"-")</f>
        <v>-</v>
      </c>
      <c r="K100" s="74" t="str">
        <f>IFERROR(VLOOKUP(J100,Database!$A$2:$L$175,8,FALSE),"-")</f>
        <v>-</v>
      </c>
      <c r="L100" s="74" t="str">
        <f>IFERROR(VLOOKUP(J100,Database!$A$2:$L$175,6,FALSE),"-")</f>
        <v>-</v>
      </c>
      <c r="M100" s="88" t="str">
        <f>IFERROR(VLOOKUP(J100,Database!$A$2:$L$175,9,FALSE),"-")</f>
        <v>-</v>
      </c>
      <c r="N100" s="91" t="str">
        <f>IF(AND(D100="Y",booking!L100&lt;&gt;booking!M100,booking!M100&gt;0),booking!M100,"-")</f>
        <v>-</v>
      </c>
      <c r="O100" s="74" t="str">
        <f>IFERROR(VLOOKUP(N100,Database!$A$2:$L$175,8,FALSE),"-")</f>
        <v>-</v>
      </c>
      <c r="P100" s="74" t="str">
        <f>IFERROR(VLOOKUP(N100,Database!$A$2:$L$175,6,FALSE),"-")</f>
        <v>-</v>
      </c>
      <c r="Q100" s="78" t="str">
        <f>IFERROR(VLOOKUP(N100,Database!$A$2:$L$175,9,FALSE),"-")</f>
        <v>-</v>
      </c>
      <c r="R100" s="92">
        <f>IF(AND(D100="Y",booking!P100&lt;&gt;booking!Q100,booking!Q100&gt;0),booking!Q100,"-")</f>
        <v>7</v>
      </c>
      <c r="S100" s="74">
        <f>IFERROR(VLOOKUP(R100,Database!$A$2:$L$175,8,FALSE),"-")</f>
        <v>0</v>
      </c>
      <c r="T100" s="74" t="str">
        <f>IFERROR(VLOOKUP(R100,Database!$A$2:$L$175,6,FALSE),"-")</f>
        <v>N</v>
      </c>
      <c r="U100" s="78" t="str">
        <f>IFERROR(VLOOKUP(R100,Database!$A$2:$L$175,9,FALSE),"-")</f>
        <v>sing</v>
      </c>
      <c r="V100" s="91">
        <f>IF(AND(D100="Y",booking!T100&lt;&gt;booking!U100,booking!U100&gt;0),booking!U100,"-")</f>
        <v>6</v>
      </c>
      <c r="W100" s="75">
        <f>IFERROR(VLOOKUP(V100,Database!$A$2:$L$175,8,FALSE),"-")</f>
        <v>0</v>
      </c>
      <c r="X100" s="75" t="str">
        <f>IFERROR(VLOOKUP(V100,Database!$A$2:$L$175,6,FALSE),"-")</f>
        <v>N</v>
      </c>
      <c r="Y100" s="77">
        <f>IFERROR(VLOOKUP(V100,Database!$A$2:$L$175,9,FALSE),"-")</f>
        <v>0</v>
      </c>
    </row>
    <row r="101" spans="1:25" ht="15" customHeight="1" thickBot="1" x14ac:dyDescent="0.4">
      <c r="A101" s="83" t="str">
        <f>rengøring!A101</f>
        <v>tirsdag</v>
      </c>
      <c r="B101" s="81">
        <f>rengøring!B101</f>
        <v>45874</v>
      </c>
      <c r="C101" s="10"/>
      <c r="D101" s="84" t="str">
        <f>IF(booking!AD101&gt;0,"Y","-")</f>
        <v>Y</v>
      </c>
      <c r="E101" s="90" t="str">
        <f>IF(AND(D101="Y",booking!D101&lt;&gt;booking!E101,booking!E101&gt;0),booking!E101,"-")</f>
        <v>-</v>
      </c>
      <c r="F101" s="74" t="str">
        <f>IFERROR(VLOOKUP(E101,Database!$A$2:$L$175,8,FALSE),"-")</f>
        <v>-</v>
      </c>
      <c r="G101" s="74" t="str">
        <f>IFERROR(VLOOKUP(E101,Database!$A$2:$L$175,6,FALSE),"-")</f>
        <v>-</v>
      </c>
      <c r="H101" s="88" t="str">
        <f>IFERROR(VLOOKUP(E101,Database!$A$2:$L$175,9,FALSE),"-")</f>
        <v>-</v>
      </c>
      <c r="I101" s="109"/>
      <c r="J101" s="91">
        <f>IF(AND(D101="Y",booking!H101&lt;&gt;booking!I101,booking!I101&gt;0),booking!I101,"-")</f>
        <v>47</v>
      </c>
      <c r="K101" s="74">
        <f>IFERROR(VLOOKUP(J101,Database!$A$2:$L$175,8,FALSE),"-")</f>
        <v>0</v>
      </c>
      <c r="L101" s="74" t="str">
        <f>IFERROR(VLOOKUP(J101,Database!$A$2:$L$175,6,FALSE),"-")</f>
        <v>S</v>
      </c>
      <c r="M101" s="88" t="str">
        <f>IFERROR(VLOOKUP(J101,Database!$A$2:$L$175,9,FALSE),"-")</f>
        <v>sing</v>
      </c>
      <c r="N101" s="91">
        <f>IF(AND(D101="Y",booking!L101&lt;&gt;booking!M101,booking!M101&gt;0),booking!M101,"-")</f>
        <v>138</v>
      </c>
      <c r="O101" s="74">
        <f>IFERROR(VLOOKUP(N101,Database!$A$2:$L$175,8,FALSE),"-")</f>
        <v>0</v>
      </c>
      <c r="P101" s="74" t="str">
        <f>IFERROR(VLOOKUP(N101,Database!$A$2:$L$175,6,FALSE),"-")</f>
        <v>S</v>
      </c>
      <c r="Q101" s="78" t="str">
        <f>IFERROR(VLOOKUP(N101,Database!$A$2:$L$175,9,FALSE),"-")</f>
        <v>db</v>
      </c>
      <c r="R101" s="92" t="str">
        <f>IF(AND(D101="Y",booking!P101&lt;&gt;booking!Q101,booking!Q101&gt;0),booking!Q101,"-")</f>
        <v>-</v>
      </c>
      <c r="S101" s="74" t="str">
        <f>IFERROR(VLOOKUP(R101,Database!$A$2:$L$175,8,FALSE),"-")</f>
        <v>-</v>
      </c>
      <c r="T101" s="74" t="str">
        <f>IFERROR(VLOOKUP(R101,Database!$A$2:$L$175,6,FALSE),"-")</f>
        <v>-</v>
      </c>
      <c r="U101" s="78" t="str">
        <f>IFERROR(VLOOKUP(R101,Database!$A$2:$L$175,9,FALSE),"-")</f>
        <v>-</v>
      </c>
      <c r="V101" s="91" t="str">
        <f>IF(AND(D101="Y",booking!T101&lt;&gt;booking!U101,booking!U101&gt;0),booking!U101,"-")</f>
        <v>-</v>
      </c>
      <c r="W101" s="75" t="str">
        <f>IFERROR(VLOOKUP(V101,Database!$A$2:$L$175,8,FALSE),"-")</f>
        <v>-</v>
      </c>
      <c r="X101" s="75" t="str">
        <f>IFERROR(VLOOKUP(V101,Database!$A$2:$L$175,6,FALSE),"-")</f>
        <v>-</v>
      </c>
      <c r="Y101" s="77" t="str">
        <f>IFERROR(VLOOKUP(V101,Database!$A$2:$L$175,9,FALSE),"-")</f>
        <v>-</v>
      </c>
    </row>
    <row r="102" spans="1:25" ht="15" customHeight="1" thickBot="1" x14ac:dyDescent="0.4">
      <c r="A102" s="83" t="str">
        <f>rengøring!A102</f>
        <v>onsdag</v>
      </c>
      <c r="B102" s="81">
        <f>rengøring!B102</f>
        <v>45875</v>
      </c>
      <c r="C102" s="10"/>
      <c r="D102" s="84" t="str">
        <f>IF(booking!AD102&gt;0,"Y","-")</f>
        <v>-</v>
      </c>
      <c r="E102" s="90" t="str">
        <f>IF(AND(D102="Y",booking!D102&lt;&gt;booking!E102,booking!E102&gt;0),booking!E102,"-")</f>
        <v>-</v>
      </c>
      <c r="F102" s="74" t="str">
        <f>IFERROR(VLOOKUP(E102,Database!$A$2:$L$175,8,FALSE),"-")</f>
        <v>-</v>
      </c>
      <c r="G102" s="74" t="str">
        <f>IFERROR(VLOOKUP(E102,Database!$A$2:$L$175,6,FALSE),"-")</f>
        <v>-</v>
      </c>
      <c r="H102" s="88" t="str">
        <f>IFERROR(VLOOKUP(E102,Database!$A$2:$L$175,9,FALSE),"-")</f>
        <v>-</v>
      </c>
      <c r="I102" s="109"/>
      <c r="J102" s="91" t="str">
        <f>IF(AND(D102="Y",booking!H102&lt;&gt;booking!I102,booking!I102&gt;0),booking!I102,"-")</f>
        <v>-</v>
      </c>
      <c r="K102" s="74" t="str">
        <f>IFERROR(VLOOKUP(J102,Database!$A$2:$L$175,8,FALSE),"-")</f>
        <v>-</v>
      </c>
      <c r="L102" s="74" t="str">
        <f>IFERROR(VLOOKUP(J102,Database!$A$2:$L$175,6,FALSE),"-")</f>
        <v>-</v>
      </c>
      <c r="M102" s="88" t="str">
        <f>IFERROR(VLOOKUP(J102,Database!$A$2:$L$175,9,FALSE),"-")</f>
        <v>-</v>
      </c>
      <c r="N102" s="91" t="str">
        <f>IF(AND(D102="Y",booking!L102&lt;&gt;booking!M102,booking!M102&gt;0),booking!M102,"-")</f>
        <v>-</v>
      </c>
      <c r="O102" s="74" t="str">
        <f>IFERROR(VLOOKUP(N102,Database!$A$2:$L$175,8,FALSE),"-")</f>
        <v>-</v>
      </c>
      <c r="P102" s="74" t="str">
        <f>IFERROR(VLOOKUP(N102,Database!$A$2:$L$175,6,FALSE),"-")</f>
        <v>-</v>
      </c>
      <c r="Q102" s="78" t="str">
        <f>IFERROR(VLOOKUP(N102,Database!$A$2:$L$175,9,FALSE),"-")</f>
        <v>-</v>
      </c>
      <c r="R102" s="92" t="str">
        <f>IF(AND(D102="Y",booking!P102&lt;&gt;booking!Q102,booking!Q102&gt;0),booking!Q102,"-")</f>
        <v>-</v>
      </c>
      <c r="S102" s="74" t="str">
        <f>IFERROR(VLOOKUP(R102,Database!$A$2:$L$175,8,FALSE),"-")</f>
        <v>-</v>
      </c>
      <c r="T102" s="74" t="str">
        <f>IFERROR(VLOOKUP(R102,Database!$A$2:$L$175,6,FALSE),"-")</f>
        <v>-</v>
      </c>
      <c r="U102" s="78" t="str">
        <f>IFERROR(VLOOKUP(R102,Database!$A$2:$L$175,9,FALSE),"-")</f>
        <v>-</v>
      </c>
      <c r="V102" s="91" t="str">
        <f>IF(AND(D102="Y",booking!T102&lt;&gt;booking!U102,booking!U102&gt;0),booking!U102,"-")</f>
        <v>-</v>
      </c>
      <c r="W102" s="75" t="str">
        <f>IFERROR(VLOOKUP(V102,Database!$A$2:$L$175,8,FALSE),"-")</f>
        <v>-</v>
      </c>
      <c r="X102" s="75" t="str">
        <f>IFERROR(VLOOKUP(V102,Database!$A$2:$L$175,6,FALSE),"-")</f>
        <v>-</v>
      </c>
      <c r="Y102" s="77" t="str">
        <f>IFERROR(VLOOKUP(V102,Database!$A$2:$L$175,9,FALSE),"-")</f>
        <v>-</v>
      </c>
    </row>
    <row r="103" spans="1:25" ht="15" customHeight="1" thickBot="1" x14ac:dyDescent="0.4">
      <c r="A103" s="83" t="str">
        <f>rengøring!A103</f>
        <v>torsdag</v>
      </c>
      <c r="B103" s="81">
        <f>rengøring!B103</f>
        <v>45876</v>
      </c>
      <c r="C103" s="10"/>
      <c r="D103" s="84" t="str">
        <f>IF(booking!AD103&gt;0,"Y","-")</f>
        <v>-</v>
      </c>
      <c r="E103" s="90" t="str">
        <f>IF(AND(D103="Y",booking!D103&lt;&gt;booking!E103,booking!E103&gt;0),booking!E103,"-")</f>
        <v>-</v>
      </c>
      <c r="F103" s="74" t="str">
        <f>IFERROR(VLOOKUP(E103,Database!$A$2:$L$175,8,FALSE),"-")</f>
        <v>-</v>
      </c>
      <c r="G103" s="74" t="str">
        <f>IFERROR(VLOOKUP(E103,Database!$A$2:$L$175,6,FALSE),"-")</f>
        <v>-</v>
      </c>
      <c r="H103" s="88" t="str">
        <f>IFERROR(VLOOKUP(E103,Database!$A$2:$L$175,9,FALSE),"-")</f>
        <v>-</v>
      </c>
      <c r="I103" s="109"/>
      <c r="J103" s="91" t="str">
        <f>IF(AND(D103="Y",booking!H103&lt;&gt;booking!I103,booking!I103&gt;0),booking!I103,"-")</f>
        <v>-</v>
      </c>
      <c r="K103" s="74" t="str">
        <f>IFERROR(VLOOKUP(J103,Database!$A$2:$L$175,8,FALSE),"-")</f>
        <v>-</v>
      </c>
      <c r="L103" s="74" t="str">
        <f>IFERROR(VLOOKUP(J103,Database!$A$2:$L$175,6,FALSE),"-")</f>
        <v>-</v>
      </c>
      <c r="M103" s="88" t="str">
        <f>IFERROR(VLOOKUP(J103,Database!$A$2:$L$175,9,FALSE),"-")</f>
        <v>-</v>
      </c>
      <c r="N103" s="91" t="str">
        <f>IF(AND(D103="Y",booking!L103&lt;&gt;booking!M103,booking!M103&gt;0),booking!M103,"-")</f>
        <v>-</v>
      </c>
      <c r="O103" s="74" t="str">
        <f>IFERROR(VLOOKUP(N103,Database!$A$2:$L$175,8,FALSE),"-")</f>
        <v>-</v>
      </c>
      <c r="P103" s="74" t="str">
        <f>IFERROR(VLOOKUP(N103,Database!$A$2:$L$175,6,FALSE),"-")</f>
        <v>-</v>
      </c>
      <c r="Q103" s="78" t="str">
        <f>IFERROR(VLOOKUP(N103,Database!$A$2:$L$175,9,FALSE),"-")</f>
        <v>-</v>
      </c>
      <c r="R103" s="92" t="str">
        <f>IF(AND(D103="Y",booking!P103&lt;&gt;booking!Q103,booking!Q103&gt;0),booking!Q103,"-")</f>
        <v>-</v>
      </c>
      <c r="S103" s="74" t="str">
        <f>IFERROR(VLOOKUP(R103,Database!$A$2:$L$175,8,FALSE),"-")</f>
        <v>-</v>
      </c>
      <c r="T103" s="74" t="str">
        <f>IFERROR(VLOOKUP(R103,Database!$A$2:$L$175,6,FALSE),"-")</f>
        <v>-</v>
      </c>
      <c r="U103" s="78" t="str">
        <f>IFERROR(VLOOKUP(R103,Database!$A$2:$L$175,9,FALSE),"-")</f>
        <v>-</v>
      </c>
      <c r="V103" s="91" t="str">
        <f>IF(AND(D103="Y",booking!T103&lt;&gt;booking!U103,booking!U103&gt;0),booking!U103,"-")</f>
        <v>-</v>
      </c>
      <c r="W103" s="75" t="str">
        <f>IFERROR(VLOOKUP(V103,Database!$A$2:$L$175,8,FALSE),"-")</f>
        <v>-</v>
      </c>
      <c r="X103" s="75" t="str">
        <f>IFERROR(VLOOKUP(V103,Database!$A$2:$L$175,6,FALSE),"-")</f>
        <v>-</v>
      </c>
      <c r="Y103" s="77" t="str">
        <f>IFERROR(VLOOKUP(V103,Database!$A$2:$L$175,9,FALSE),"-")</f>
        <v>-</v>
      </c>
    </row>
    <row r="104" spans="1:25" ht="15" customHeight="1" thickBot="1" x14ac:dyDescent="0.4">
      <c r="A104" s="83" t="str">
        <f>rengøring!A104</f>
        <v>fredag</v>
      </c>
      <c r="B104" s="81">
        <f>rengøring!B104</f>
        <v>45877</v>
      </c>
      <c r="C104" s="10"/>
      <c r="D104" s="84" t="str">
        <f>IF(booking!AD104&gt;0,"Y","-")</f>
        <v>-</v>
      </c>
      <c r="E104" s="90" t="str">
        <f>IF(AND(D104="Y",booking!D104&lt;&gt;booking!E104,booking!E104&gt;0),booking!E104,"-")</f>
        <v>-</v>
      </c>
      <c r="F104" s="74" t="str">
        <f>IFERROR(VLOOKUP(E104,Database!$A$2:$L$175,8,FALSE),"-")</f>
        <v>-</v>
      </c>
      <c r="G104" s="74" t="str">
        <f>IFERROR(VLOOKUP(E104,Database!$A$2:$L$175,6,FALSE),"-")</f>
        <v>-</v>
      </c>
      <c r="H104" s="88" t="str">
        <f>IFERROR(VLOOKUP(E104,Database!$A$2:$L$175,9,FALSE),"-")</f>
        <v>-</v>
      </c>
      <c r="I104" s="109"/>
      <c r="J104" s="91" t="str">
        <f>IF(AND(D104="Y",booking!H104&lt;&gt;booking!I104,booking!I104&gt;0),booking!I104,"-")</f>
        <v>-</v>
      </c>
      <c r="K104" s="74" t="str">
        <f>IFERROR(VLOOKUP(J104,Database!$A$2:$L$175,8,FALSE),"-")</f>
        <v>-</v>
      </c>
      <c r="L104" s="74" t="str">
        <f>IFERROR(VLOOKUP(J104,Database!$A$2:$L$175,6,FALSE),"-")</f>
        <v>-</v>
      </c>
      <c r="M104" s="88" t="str">
        <f>IFERROR(VLOOKUP(J104,Database!$A$2:$L$175,9,FALSE),"-")</f>
        <v>-</v>
      </c>
      <c r="N104" s="91" t="str">
        <f>IF(AND(D104="Y",booking!L104&lt;&gt;booking!M104,booking!M104&gt;0),booking!M104,"-")</f>
        <v>-</v>
      </c>
      <c r="O104" s="74" t="str">
        <f>IFERROR(VLOOKUP(N104,Database!$A$2:$L$175,8,FALSE),"-")</f>
        <v>-</v>
      </c>
      <c r="P104" s="74" t="str">
        <f>IFERROR(VLOOKUP(N104,Database!$A$2:$L$175,6,FALSE),"-")</f>
        <v>-</v>
      </c>
      <c r="Q104" s="78" t="str">
        <f>IFERROR(VLOOKUP(N104,Database!$A$2:$L$175,9,FALSE),"-")</f>
        <v>-</v>
      </c>
      <c r="R104" s="92" t="str">
        <f>IF(AND(D104="Y",booking!P104&lt;&gt;booking!Q104,booking!Q104&gt;0),booking!Q104,"-")</f>
        <v>-</v>
      </c>
      <c r="S104" s="74" t="str">
        <f>IFERROR(VLOOKUP(R104,Database!$A$2:$L$175,8,FALSE),"-")</f>
        <v>-</v>
      </c>
      <c r="T104" s="74" t="str">
        <f>IFERROR(VLOOKUP(R104,Database!$A$2:$L$175,6,FALSE),"-")</f>
        <v>-</v>
      </c>
      <c r="U104" s="78" t="str">
        <f>IFERROR(VLOOKUP(R104,Database!$A$2:$L$175,9,FALSE),"-")</f>
        <v>-</v>
      </c>
      <c r="V104" s="91" t="str">
        <f>IF(AND(D104="Y",booking!T104&lt;&gt;booking!U104,booking!U104&gt;0),booking!U104,"-")</f>
        <v>-</v>
      </c>
      <c r="W104" s="75" t="str">
        <f>IFERROR(VLOOKUP(V104,Database!$A$2:$L$175,8,FALSE),"-")</f>
        <v>-</v>
      </c>
      <c r="X104" s="75" t="str">
        <f>IFERROR(VLOOKUP(V104,Database!$A$2:$L$175,6,FALSE),"-")</f>
        <v>-</v>
      </c>
      <c r="Y104" s="77" t="str">
        <f>IFERROR(VLOOKUP(V104,Database!$A$2:$L$175,9,FALSE),"-")</f>
        <v>-</v>
      </c>
    </row>
    <row r="105" spans="1:25" ht="15" customHeight="1" thickBot="1" x14ac:dyDescent="0.4">
      <c r="A105" s="83" t="str">
        <f>rengøring!A105</f>
        <v>lørdag</v>
      </c>
      <c r="B105" s="81">
        <f>rengøring!B105</f>
        <v>45878</v>
      </c>
      <c r="C105" s="10"/>
      <c r="D105" s="84" t="str">
        <f>IF(booking!AD105&gt;0,"Y","-")</f>
        <v>Y</v>
      </c>
      <c r="E105" s="90">
        <f>IF(AND(D105="Y",booking!D105&lt;&gt;booking!E105,booking!E105&gt;0),booking!E105,"-")</f>
        <v>16</v>
      </c>
      <c r="F105" s="74" t="str">
        <f>IFERROR(VLOOKUP(E105,Database!$A$2:$L$175,8,FALSE),"-")</f>
        <v>1150</v>
      </c>
      <c r="G105" s="74" t="str">
        <f>IFERROR(VLOOKUP(E105,Database!$A$2:$L$175,6,FALSE),"-")</f>
        <v>DK</v>
      </c>
      <c r="H105" s="88" t="str">
        <f>IFERROR(VLOOKUP(E105,Database!$A$2:$L$175,9,FALSE),"-")</f>
        <v>sing</v>
      </c>
      <c r="I105" s="109"/>
      <c r="J105" s="91" t="str">
        <f>IF(AND(D105="Y",booking!H105&lt;&gt;booking!I105,booking!I105&gt;0),booking!I105,"-")</f>
        <v>-</v>
      </c>
      <c r="K105" s="74" t="str">
        <f>IFERROR(VLOOKUP(J105,Database!$A$2:$L$175,8,FALSE),"-")</f>
        <v>-</v>
      </c>
      <c r="L105" s="74" t="str">
        <f>IFERROR(VLOOKUP(J105,Database!$A$2:$L$175,6,FALSE),"-")</f>
        <v>-</v>
      </c>
      <c r="M105" s="88" t="str">
        <f>IFERROR(VLOOKUP(J105,Database!$A$2:$L$175,9,FALSE),"-")</f>
        <v>-</v>
      </c>
      <c r="N105" s="91">
        <f>IF(AND(D105="Y",booking!L105&lt;&gt;booking!M105,booking!M105&gt;0),booking!M105,"-")</f>
        <v>144</v>
      </c>
      <c r="O105" s="74">
        <f>IFERROR(VLOOKUP(N105,Database!$A$2:$L$175,8,FALSE),"-")</f>
        <v>0</v>
      </c>
      <c r="P105" s="74" t="str">
        <f>IFERROR(VLOOKUP(N105,Database!$A$2:$L$175,6,FALSE),"-")</f>
        <v>DK</v>
      </c>
      <c r="Q105" s="78">
        <f>IFERROR(VLOOKUP(N105,Database!$A$2:$L$175,9,FALSE),"-")</f>
        <v>0</v>
      </c>
      <c r="R105" s="92" t="str">
        <f>IF(AND(D105="Y",booking!P105&lt;&gt;booking!Q105,booking!Q105&gt;0),booking!Q105,"-")</f>
        <v>-</v>
      </c>
      <c r="S105" s="74" t="str">
        <f>IFERROR(VLOOKUP(R105,Database!$A$2:$L$175,8,FALSE),"-")</f>
        <v>-</v>
      </c>
      <c r="T105" s="74" t="str">
        <f>IFERROR(VLOOKUP(R105,Database!$A$2:$L$175,6,FALSE),"-")</f>
        <v>-</v>
      </c>
      <c r="U105" s="78" t="str">
        <f>IFERROR(VLOOKUP(R105,Database!$A$2:$L$175,9,FALSE),"-")</f>
        <v>-</v>
      </c>
      <c r="V105" s="91" t="str">
        <f>IF(AND(D105="Y",booking!T105&lt;&gt;booking!U105,booking!U105&gt;0),booking!U105,"-")</f>
        <v>-</v>
      </c>
      <c r="W105" s="75" t="str">
        <f>IFERROR(VLOOKUP(V105,Database!$A$2:$L$175,8,FALSE),"-")</f>
        <v>-</v>
      </c>
      <c r="X105" s="75" t="str">
        <f>IFERROR(VLOOKUP(V105,Database!$A$2:$L$175,6,FALSE),"-")</f>
        <v>-</v>
      </c>
      <c r="Y105" s="77" t="str">
        <f>IFERROR(VLOOKUP(V105,Database!$A$2:$L$175,9,FALSE),"-")</f>
        <v>-</v>
      </c>
    </row>
    <row r="106" spans="1:25" ht="15" customHeight="1" thickBot="1" x14ac:dyDescent="0.4">
      <c r="A106" s="83" t="str">
        <f>rengøring!A106</f>
        <v>søndag</v>
      </c>
      <c r="B106" s="81">
        <f>rengøring!B106</f>
        <v>45879</v>
      </c>
      <c r="C106" s="10"/>
      <c r="D106" s="84" t="str">
        <f>IF(booking!AD106&gt;0,"Y","-")</f>
        <v>Y</v>
      </c>
      <c r="E106" s="90" t="str">
        <f>IF(AND(D106="Y",booking!D106&lt;&gt;booking!E106,booking!E106&gt;0),booking!E106,"-")</f>
        <v>-</v>
      </c>
      <c r="F106" s="74" t="str">
        <f>IFERROR(VLOOKUP(E106,Database!$A$2:$L$175,8,FALSE),"-")</f>
        <v>-</v>
      </c>
      <c r="G106" s="74" t="str">
        <f>IFERROR(VLOOKUP(E106,Database!$A$2:$L$175,6,FALSE),"-")</f>
        <v>-</v>
      </c>
      <c r="H106" s="88" t="str">
        <f>IFERROR(VLOOKUP(E106,Database!$A$2:$L$175,9,FALSE),"-")</f>
        <v>-</v>
      </c>
      <c r="I106" s="109"/>
      <c r="J106" s="91" t="str">
        <f>IF(AND(D106="Y",booking!H106&lt;&gt;booking!I106,booking!I106&gt;0),booking!I106,"-")</f>
        <v>-</v>
      </c>
      <c r="K106" s="74" t="str">
        <f>IFERROR(VLOOKUP(J106,Database!$A$2:$L$175,8,FALSE),"-")</f>
        <v>-</v>
      </c>
      <c r="L106" s="74" t="str">
        <f>IFERROR(VLOOKUP(J106,Database!$A$2:$L$175,6,FALSE),"-")</f>
        <v>-</v>
      </c>
      <c r="M106" s="88" t="str">
        <f>IFERROR(VLOOKUP(J106,Database!$A$2:$L$175,9,FALSE),"-")</f>
        <v>-</v>
      </c>
      <c r="N106" s="91" t="str">
        <f>IF(AND(D106="Y",booking!L106&lt;&gt;booking!M106,booking!M106&gt;0),booking!M106,"-")</f>
        <v>-</v>
      </c>
      <c r="O106" s="74" t="str">
        <f>IFERROR(VLOOKUP(N106,Database!$A$2:$L$175,8,FALSE),"-")</f>
        <v>-</v>
      </c>
      <c r="P106" s="74" t="str">
        <f>IFERROR(VLOOKUP(N106,Database!$A$2:$L$175,6,FALSE),"-")</f>
        <v>-</v>
      </c>
      <c r="Q106" s="78" t="str">
        <f>IFERROR(VLOOKUP(N106,Database!$A$2:$L$175,9,FALSE),"-")</f>
        <v>-</v>
      </c>
      <c r="R106" s="92">
        <f>IF(AND(D106="Y",booking!P106&lt;&gt;booking!Q106,booking!Q106&gt;0),booking!Q106,"-")</f>
        <v>127</v>
      </c>
      <c r="S106" s="74">
        <f>IFERROR(VLOOKUP(R106,Database!$A$2:$L$175,8,FALSE),"-")</f>
        <v>0</v>
      </c>
      <c r="T106" s="74" t="str">
        <f>IFERROR(VLOOKUP(R106,Database!$A$2:$L$175,6,FALSE),"-")</f>
        <v>S</v>
      </c>
      <c r="U106" s="78">
        <f>IFERROR(VLOOKUP(R106,Database!$A$2:$L$175,9,FALSE),"-")</f>
        <v>0</v>
      </c>
      <c r="V106" s="91">
        <f>IF(AND(D106="Y",booking!T106&lt;&gt;booking!U106,booking!U106&gt;0),booking!U106,"-")</f>
        <v>127</v>
      </c>
      <c r="W106" s="75">
        <f>IFERROR(VLOOKUP(V106,Database!$A$2:$L$175,8,FALSE),"-")</f>
        <v>0</v>
      </c>
      <c r="X106" s="75" t="str">
        <f>IFERROR(VLOOKUP(V106,Database!$A$2:$L$175,6,FALSE),"-")</f>
        <v>S</v>
      </c>
      <c r="Y106" s="77">
        <f>IFERROR(VLOOKUP(V106,Database!$A$2:$L$175,9,FALSE),"-")</f>
        <v>0</v>
      </c>
    </row>
    <row r="107" spans="1:25" ht="15" customHeight="1" thickBot="1" x14ac:dyDescent="0.4">
      <c r="A107" s="83" t="str">
        <f>rengøring!A107</f>
        <v>mandag</v>
      </c>
      <c r="B107" s="81">
        <f>rengøring!B107</f>
        <v>45880</v>
      </c>
      <c r="C107" s="10"/>
      <c r="D107" s="84" t="str">
        <f>IF(booking!AD107&gt;0,"Y","-")</f>
        <v>-</v>
      </c>
      <c r="E107" s="90" t="str">
        <f>IF(AND(D107="Y",booking!D107&lt;&gt;booking!E107,booking!E107&gt;0),booking!E107,"-")</f>
        <v>-</v>
      </c>
      <c r="F107" s="74" t="str">
        <f>IFERROR(VLOOKUP(E107,Database!$A$2:$L$175,8,FALSE),"-")</f>
        <v>-</v>
      </c>
      <c r="G107" s="74" t="str">
        <f>IFERROR(VLOOKUP(E107,Database!$A$2:$L$175,6,FALSE),"-")</f>
        <v>-</v>
      </c>
      <c r="H107" s="88" t="str">
        <f>IFERROR(VLOOKUP(E107,Database!$A$2:$L$175,9,FALSE),"-")</f>
        <v>-</v>
      </c>
      <c r="I107" s="109"/>
      <c r="J107" s="91" t="str">
        <f>IF(AND(D107="Y",booking!H107&lt;&gt;booking!I107,booking!I107&gt;0),booking!I107,"-")</f>
        <v>-</v>
      </c>
      <c r="K107" s="74" t="str">
        <f>IFERROR(VLOOKUP(J107,Database!$A$2:$L$175,8,FALSE),"-")</f>
        <v>-</v>
      </c>
      <c r="L107" s="74" t="str">
        <f>IFERROR(VLOOKUP(J107,Database!$A$2:$L$175,6,FALSE),"-")</f>
        <v>-</v>
      </c>
      <c r="M107" s="88" t="str">
        <f>IFERROR(VLOOKUP(J107,Database!$A$2:$L$175,9,FALSE),"-")</f>
        <v>-</v>
      </c>
      <c r="N107" s="91" t="str">
        <f>IF(AND(D107="Y",booking!L107&lt;&gt;booking!M107,booking!M107&gt;0),booking!M107,"-")</f>
        <v>-</v>
      </c>
      <c r="O107" s="74" t="str">
        <f>IFERROR(VLOOKUP(N107,Database!$A$2:$L$175,8,FALSE),"-")</f>
        <v>-</v>
      </c>
      <c r="P107" s="74" t="str">
        <f>IFERROR(VLOOKUP(N107,Database!$A$2:$L$175,6,FALSE),"-")</f>
        <v>-</v>
      </c>
      <c r="Q107" s="78" t="str">
        <f>IFERROR(VLOOKUP(N107,Database!$A$2:$L$175,9,FALSE),"-")</f>
        <v>-</v>
      </c>
      <c r="R107" s="92" t="str">
        <f>IF(AND(D107="Y",booking!P107&lt;&gt;booking!Q107,booking!Q107&gt;0),booking!Q107,"-")</f>
        <v>-</v>
      </c>
      <c r="S107" s="74" t="str">
        <f>IFERROR(VLOOKUP(R107,Database!$A$2:$L$175,8,FALSE),"-")</f>
        <v>-</v>
      </c>
      <c r="T107" s="74" t="str">
        <f>IFERROR(VLOOKUP(R107,Database!$A$2:$L$175,6,FALSE),"-")</f>
        <v>-</v>
      </c>
      <c r="U107" s="78" t="str">
        <f>IFERROR(VLOOKUP(R107,Database!$A$2:$L$175,9,FALSE),"-")</f>
        <v>-</v>
      </c>
      <c r="V107" s="91" t="str">
        <f>IF(AND(D107="Y",booking!T107&lt;&gt;booking!U107,booking!U107&gt;0),booking!U107,"-")</f>
        <v>-</v>
      </c>
      <c r="W107" s="75" t="str">
        <f>IFERROR(VLOOKUP(V107,Database!$A$2:$L$175,8,FALSE),"-")</f>
        <v>-</v>
      </c>
      <c r="X107" s="75" t="str">
        <f>IFERROR(VLOOKUP(V107,Database!$A$2:$L$175,6,FALSE),"-")</f>
        <v>-</v>
      </c>
      <c r="Y107" s="77" t="str">
        <f>IFERROR(VLOOKUP(V107,Database!$A$2:$L$175,9,FALSE),"-")</f>
        <v>-</v>
      </c>
    </row>
    <row r="108" spans="1:25" ht="15" customHeight="1" thickBot="1" x14ac:dyDescent="0.4">
      <c r="A108" s="83" t="str">
        <f>rengøring!A108</f>
        <v>tirsdag</v>
      </c>
      <c r="B108" s="81">
        <f>rengøring!B108</f>
        <v>45881</v>
      </c>
      <c r="C108" s="10"/>
      <c r="D108" s="84" t="str">
        <f>IF(booking!AD108&gt;0,"Y","-")</f>
        <v>-</v>
      </c>
      <c r="E108" s="90" t="str">
        <f>IF(AND(D108="Y",booking!D108&lt;&gt;booking!E108,booking!E108&gt;0),booking!E108,"-")</f>
        <v>-</v>
      </c>
      <c r="F108" s="74" t="str">
        <f>IFERROR(VLOOKUP(E108,Database!$A$2:$L$175,8,FALSE),"-")</f>
        <v>-</v>
      </c>
      <c r="G108" s="74" t="str">
        <f>IFERROR(VLOOKUP(E108,Database!$A$2:$L$175,6,FALSE),"-")</f>
        <v>-</v>
      </c>
      <c r="H108" s="88" t="str">
        <f>IFERROR(VLOOKUP(E108,Database!$A$2:$L$175,9,FALSE),"-")</f>
        <v>-</v>
      </c>
      <c r="I108" s="109"/>
      <c r="J108" s="91" t="str">
        <f>IF(AND(D108="Y",booking!H108&lt;&gt;booking!I108,booking!I108&gt;0),booking!I108,"-")</f>
        <v>-</v>
      </c>
      <c r="K108" s="74" t="str">
        <f>IFERROR(VLOOKUP(J108,Database!$A$2:$L$175,8,FALSE),"-")</f>
        <v>-</v>
      </c>
      <c r="L108" s="74" t="str">
        <f>IFERROR(VLOOKUP(J108,Database!$A$2:$L$175,6,FALSE),"-")</f>
        <v>-</v>
      </c>
      <c r="M108" s="88" t="str">
        <f>IFERROR(VLOOKUP(J108,Database!$A$2:$L$175,9,FALSE),"-")</f>
        <v>-</v>
      </c>
      <c r="N108" s="91" t="str">
        <f>IF(AND(D108="Y",booking!L108&lt;&gt;booking!M108,booking!M108&gt;0),booking!M108,"-")</f>
        <v>-</v>
      </c>
      <c r="O108" s="74" t="str">
        <f>IFERROR(VLOOKUP(N108,Database!$A$2:$L$175,8,FALSE),"-")</f>
        <v>-</v>
      </c>
      <c r="P108" s="74" t="str">
        <f>IFERROR(VLOOKUP(N108,Database!$A$2:$L$175,6,FALSE),"-")</f>
        <v>-</v>
      </c>
      <c r="Q108" s="78" t="str">
        <f>IFERROR(VLOOKUP(N108,Database!$A$2:$L$175,9,FALSE),"-")</f>
        <v>-</v>
      </c>
      <c r="R108" s="92" t="str">
        <f>IF(AND(D108="Y",booking!P108&lt;&gt;booking!Q108,booking!Q108&gt;0),booking!Q108,"-")</f>
        <v>-</v>
      </c>
      <c r="S108" s="74" t="str">
        <f>IFERROR(VLOOKUP(R108,Database!$A$2:$L$175,8,FALSE),"-")</f>
        <v>-</v>
      </c>
      <c r="T108" s="74" t="str">
        <f>IFERROR(VLOOKUP(R108,Database!$A$2:$L$175,6,FALSE),"-")</f>
        <v>-</v>
      </c>
      <c r="U108" s="78" t="str">
        <f>IFERROR(VLOOKUP(R108,Database!$A$2:$L$175,9,FALSE),"-")</f>
        <v>-</v>
      </c>
      <c r="V108" s="91" t="str">
        <f>IF(AND(D108="Y",booking!T108&lt;&gt;booking!U108,booking!U108&gt;0),booking!U108,"-")</f>
        <v>-</v>
      </c>
      <c r="W108" s="75" t="str">
        <f>IFERROR(VLOOKUP(V108,Database!$A$2:$L$175,8,FALSE),"-")</f>
        <v>-</v>
      </c>
      <c r="X108" s="75" t="str">
        <f>IFERROR(VLOOKUP(V108,Database!$A$2:$L$175,6,FALSE),"-")</f>
        <v>-</v>
      </c>
      <c r="Y108" s="77" t="str">
        <f>IFERROR(VLOOKUP(V108,Database!$A$2:$L$175,9,FALSE),"-")</f>
        <v>-</v>
      </c>
    </row>
    <row r="109" spans="1:25" ht="15" customHeight="1" thickBot="1" x14ac:dyDescent="0.4">
      <c r="A109" s="83" t="str">
        <f>rengøring!A109</f>
        <v>onsdag</v>
      </c>
      <c r="B109" s="81">
        <f>rengøring!B109</f>
        <v>45882</v>
      </c>
      <c r="C109" s="10"/>
      <c r="D109" s="84" t="str">
        <f>IF(booking!AD109&gt;0,"Y","-")</f>
        <v>Y</v>
      </c>
      <c r="E109" s="90">
        <f>IF(AND(D109="Y",booking!D109&lt;&gt;booking!E109,booking!E109&gt;0),booking!E109,"-")</f>
        <v>19</v>
      </c>
      <c r="F109" s="74">
        <f>IFERROR(VLOOKUP(E109,Database!$A$2:$L$175,8,FALSE),"-")</f>
        <v>0</v>
      </c>
      <c r="G109" s="74" t="str">
        <f>IFERROR(VLOOKUP(E109,Database!$A$2:$L$175,6,FALSE),"-")</f>
        <v>DK</v>
      </c>
      <c r="H109" s="88">
        <f>IFERROR(VLOOKUP(E109,Database!$A$2:$L$175,9,FALSE),"-")</f>
        <v>0</v>
      </c>
      <c r="I109" s="109"/>
      <c r="J109" s="91">
        <f>IF(AND(D109="Y",booking!H109&lt;&gt;booking!I109,booking!I109&gt;0),booking!I109,"-")</f>
        <v>19</v>
      </c>
      <c r="K109" s="74">
        <f>IFERROR(VLOOKUP(J109,Database!$A$2:$L$175,8,FALSE),"-")</f>
        <v>0</v>
      </c>
      <c r="L109" s="74" t="str">
        <f>IFERROR(VLOOKUP(J109,Database!$A$2:$L$175,6,FALSE),"-")</f>
        <v>DK</v>
      </c>
      <c r="M109" s="88">
        <f>IFERROR(VLOOKUP(J109,Database!$A$2:$L$175,9,FALSE),"-")</f>
        <v>0</v>
      </c>
      <c r="N109" s="91" t="str">
        <f>IF(AND(D109="Y",booking!L109&lt;&gt;booking!M109,booking!M109&gt;0),booking!M109,"-")</f>
        <v>-</v>
      </c>
      <c r="O109" s="74" t="str">
        <f>IFERROR(VLOOKUP(N109,Database!$A$2:$L$175,8,FALSE),"-")</f>
        <v>-</v>
      </c>
      <c r="P109" s="74" t="str">
        <f>IFERROR(VLOOKUP(N109,Database!$A$2:$L$175,6,FALSE),"-")</f>
        <v>-</v>
      </c>
      <c r="Q109" s="78" t="str">
        <f>IFERROR(VLOOKUP(N109,Database!$A$2:$L$175,9,FALSE),"-")</f>
        <v>-</v>
      </c>
      <c r="R109" s="92">
        <f>IF(AND(D109="Y",booking!P109&lt;&gt;booking!Q109,booking!Q109&gt;0),booking!Q109,"-")</f>
        <v>15</v>
      </c>
      <c r="S109" s="74">
        <f>IFERROR(VLOOKUP(R109,Database!$A$2:$L$175,8,FALSE),"-")</f>
        <v>0</v>
      </c>
      <c r="T109" s="74" t="str">
        <f>IFERROR(VLOOKUP(R109,Database!$A$2:$L$175,6,FALSE),"-")</f>
        <v>DK</v>
      </c>
      <c r="U109" s="78">
        <f>IFERROR(VLOOKUP(R109,Database!$A$2:$L$175,9,FALSE),"-")</f>
        <v>0</v>
      </c>
      <c r="V109" s="91">
        <f>IF(AND(D109="Y",booking!T109&lt;&gt;booking!U109,booking!U109&gt;0),booking!U109,"-")</f>
        <v>15</v>
      </c>
      <c r="W109" s="75">
        <f>IFERROR(VLOOKUP(V109,Database!$A$2:$L$175,8,FALSE),"-")</f>
        <v>0</v>
      </c>
      <c r="X109" s="75" t="str">
        <f>IFERROR(VLOOKUP(V109,Database!$A$2:$L$175,6,FALSE),"-")</f>
        <v>DK</v>
      </c>
      <c r="Y109" s="77">
        <f>IFERROR(VLOOKUP(V109,Database!$A$2:$L$175,9,FALSE),"-")</f>
        <v>0</v>
      </c>
    </row>
    <row r="110" spans="1:25" ht="15" customHeight="1" thickBot="1" x14ac:dyDescent="0.4">
      <c r="A110" s="83" t="str">
        <f>rengøring!A110</f>
        <v>torsdag</v>
      </c>
      <c r="B110" s="81">
        <f>rengøring!B110</f>
        <v>45883</v>
      </c>
      <c r="C110" s="10"/>
      <c r="D110" s="84" t="str">
        <f>IF(booking!AD110&gt;0,"Y","-")</f>
        <v>Y</v>
      </c>
      <c r="E110" s="90" t="str">
        <f>IF(AND(D110="Y",booking!D110&lt;&gt;booking!E110,booking!E110&gt;0),booking!E110,"-")</f>
        <v>-</v>
      </c>
      <c r="F110" s="74" t="str">
        <f>IFERROR(VLOOKUP(E110,Database!$A$2:$L$175,8,FALSE),"-")</f>
        <v>-</v>
      </c>
      <c r="G110" s="74" t="str">
        <f>IFERROR(VLOOKUP(E110,Database!$A$2:$L$175,6,FALSE),"-")</f>
        <v>-</v>
      </c>
      <c r="H110" s="88" t="str">
        <f>IFERROR(VLOOKUP(E110,Database!$A$2:$L$175,9,FALSE),"-")</f>
        <v>-</v>
      </c>
      <c r="I110" s="109"/>
      <c r="J110" s="91" t="str">
        <f>IF(AND(D110="Y",booking!H110&lt;&gt;booking!I110,booking!I110&gt;0),booking!I110,"-")</f>
        <v>-</v>
      </c>
      <c r="K110" s="74" t="str">
        <f>IFERROR(VLOOKUP(J110,Database!$A$2:$L$175,8,FALSE),"-")</f>
        <v>-</v>
      </c>
      <c r="L110" s="74" t="str">
        <f>IFERROR(VLOOKUP(J110,Database!$A$2:$L$175,6,FALSE),"-")</f>
        <v>-</v>
      </c>
      <c r="M110" s="88" t="str">
        <f>IFERROR(VLOOKUP(J110,Database!$A$2:$L$175,9,FALSE),"-")</f>
        <v>-</v>
      </c>
      <c r="N110" s="91">
        <f>IF(AND(D110="Y",booking!L110&lt;&gt;booking!M110,booking!M110&gt;0),booking!M110,"-")</f>
        <v>24</v>
      </c>
      <c r="O110" s="74">
        <f>IFERROR(VLOOKUP(N110,Database!$A$2:$L$175,8,FALSE),"-")</f>
        <v>0</v>
      </c>
      <c r="P110" s="74" t="str">
        <f>IFERROR(VLOOKUP(N110,Database!$A$2:$L$175,6,FALSE),"-")</f>
        <v>DK</v>
      </c>
      <c r="Q110" s="78" t="str">
        <f>IFERROR(VLOOKUP(N110,Database!$A$2:$L$175,9,FALSE),"-")</f>
        <v>DB</v>
      </c>
      <c r="R110" s="92" t="str">
        <f>IF(AND(D110="Y",booking!P110&lt;&gt;booking!Q110,booking!Q110&gt;0),booking!Q110,"-")</f>
        <v>-</v>
      </c>
      <c r="S110" s="74" t="str">
        <f>IFERROR(VLOOKUP(R110,Database!$A$2:$L$175,8,FALSE),"-")</f>
        <v>-</v>
      </c>
      <c r="T110" s="74" t="str">
        <f>IFERROR(VLOOKUP(R110,Database!$A$2:$L$175,6,FALSE),"-")</f>
        <v>-</v>
      </c>
      <c r="U110" s="78" t="str">
        <f>IFERROR(VLOOKUP(R110,Database!$A$2:$L$175,9,FALSE),"-")</f>
        <v>-</v>
      </c>
      <c r="V110" s="91" t="str">
        <f>IF(AND(D110="Y",booking!T110&lt;&gt;booking!U110,booking!U110&gt;0),booking!U110,"-")</f>
        <v>-</v>
      </c>
      <c r="W110" s="75" t="str">
        <f>IFERROR(VLOOKUP(V110,Database!$A$2:$L$175,8,FALSE),"-")</f>
        <v>-</v>
      </c>
      <c r="X110" s="75" t="str">
        <f>IFERROR(VLOOKUP(V110,Database!$A$2:$L$175,6,FALSE),"-")</f>
        <v>-</v>
      </c>
      <c r="Y110" s="77" t="str">
        <f>IFERROR(VLOOKUP(V110,Database!$A$2:$L$175,9,FALSE),"-")</f>
        <v>-</v>
      </c>
    </row>
    <row r="111" spans="1:25" ht="15" customHeight="1" thickBot="1" x14ac:dyDescent="0.4">
      <c r="A111" s="83" t="str">
        <f>rengøring!A111</f>
        <v>fredag</v>
      </c>
      <c r="B111" s="81">
        <f>rengøring!B111</f>
        <v>45884</v>
      </c>
      <c r="C111" s="10"/>
      <c r="D111" s="84" t="str">
        <f>IF(booking!AD111&gt;0,"Y","-")</f>
        <v>-</v>
      </c>
      <c r="E111" s="90" t="str">
        <f>IF(AND(D111="Y",booking!D111&lt;&gt;booking!E111,booking!E111&gt;0),booking!E111,"-")</f>
        <v>-</v>
      </c>
      <c r="F111" s="74" t="str">
        <f>IFERROR(VLOOKUP(E111,Database!$A$2:$L$175,8,FALSE),"-")</f>
        <v>-</v>
      </c>
      <c r="G111" s="74" t="str">
        <f>IFERROR(VLOOKUP(E111,Database!$A$2:$L$175,6,FALSE),"-")</f>
        <v>-</v>
      </c>
      <c r="H111" s="88" t="str">
        <f>IFERROR(VLOOKUP(E111,Database!$A$2:$L$175,9,FALSE),"-")</f>
        <v>-</v>
      </c>
      <c r="I111" s="109"/>
      <c r="J111" s="91" t="str">
        <f>IF(AND(D111="Y",booking!H111&lt;&gt;booking!I111,booking!I111&gt;0),booking!I111,"-")</f>
        <v>-</v>
      </c>
      <c r="K111" s="74" t="str">
        <f>IFERROR(VLOOKUP(J111,Database!$A$2:$L$175,8,FALSE),"-")</f>
        <v>-</v>
      </c>
      <c r="L111" s="74" t="str">
        <f>IFERROR(VLOOKUP(J111,Database!$A$2:$L$175,6,FALSE),"-")</f>
        <v>-</v>
      </c>
      <c r="M111" s="88" t="str">
        <f>IFERROR(VLOOKUP(J111,Database!$A$2:$L$175,9,FALSE),"-")</f>
        <v>-</v>
      </c>
      <c r="N111" s="91" t="str">
        <f>IF(AND(D111="Y",booking!L111&lt;&gt;booking!M111,booking!M111&gt;0),booking!M111,"-")</f>
        <v>-</v>
      </c>
      <c r="O111" s="74" t="str">
        <f>IFERROR(VLOOKUP(N111,Database!$A$2:$L$175,8,FALSE),"-")</f>
        <v>-</v>
      </c>
      <c r="P111" s="74" t="str">
        <f>IFERROR(VLOOKUP(N111,Database!$A$2:$L$175,6,FALSE),"-")</f>
        <v>-</v>
      </c>
      <c r="Q111" s="78" t="str">
        <f>IFERROR(VLOOKUP(N111,Database!$A$2:$L$175,9,FALSE),"-")</f>
        <v>-</v>
      </c>
      <c r="R111" s="92" t="str">
        <f>IF(AND(D111="Y",booking!P111&lt;&gt;booking!Q111,booking!Q111&gt;0),booking!Q111,"-")</f>
        <v>-</v>
      </c>
      <c r="S111" s="74" t="str">
        <f>IFERROR(VLOOKUP(R111,Database!$A$2:$L$175,8,FALSE),"-")</f>
        <v>-</v>
      </c>
      <c r="T111" s="74" t="str">
        <f>IFERROR(VLOOKUP(R111,Database!$A$2:$L$175,6,FALSE),"-")</f>
        <v>-</v>
      </c>
      <c r="U111" s="78" t="str">
        <f>IFERROR(VLOOKUP(R111,Database!$A$2:$L$175,9,FALSE),"-")</f>
        <v>-</v>
      </c>
      <c r="V111" s="91" t="str">
        <f>IF(AND(D111="Y",booking!T111&lt;&gt;booking!U111,booking!U111&gt;0),booking!U111,"-")</f>
        <v>-</v>
      </c>
      <c r="W111" s="75" t="str">
        <f>IFERROR(VLOOKUP(V111,Database!$A$2:$L$175,8,FALSE),"-")</f>
        <v>-</v>
      </c>
      <c r="X111" s="75" t="str">
        <f>IFERROR(VLOOKUP(V111,Database!$A$2:$L$175,6,FALSE),"-")</f>
        <v>-</v>
      </c>
      <c r="Y111" s="77" t="str">
        <f>IFERROR(VLOOKUP(V111,Database!$A$2:$L$175,9,FALSE),"-")</f>
        <v>-</v>
      </c>
    </row>
    <row r="112" spans="1:25" ht="15" customHeight="1" thickBot="1" x14ac:dyDescent="0.4">
      <c r="A112" s="83" t="str">
        <f>rengøring!A112</f>
        <v>lørdag</v>
      </c>
      <c r="B112" s="81">
        <f>rengøring!B112</f>
        <v>45885</v>
      </c>
      <c r="C112" s="10"/>
      <c r="D112" s="84" t="str">
        <f>IF(booking!AD112&gt;0,"Y","-")</f>
        <v>-</v>
      </c>
      <c r="E112" s="90" t="str">
        <f>IF(AND(D112="Y",booking!D112&lt;&gt;booking!E112,booking!E112&gt;0),booking!E112,"-")</f>
        <v>-</v>
      </c>
      <c r="F112" s="74" t="str">
        <f>IFERROR(VLOOKUP(E112,Database!$A$2:$L$175,8,FALSE),"-")</f>
        <v>-</v>
      </c>
      <c r="G112" s="74" t="str">
        <f>IFERROR(VLOOKUP(E112,Database!$A$2:$L$175,6,FALSE),"-")</f>
        <v>-</v>
      </c>
      <c r="H112" s="88" t="str">
        <f>IFERROR(VLOOKUP(E112,Database!$A$2:$L$175,9,FALSE),"-")</f>
        <v>-</v>
      </c>
      <c r="I112" s="109"/>
      <c r="J112" s="91" t="str">
        <f>IF(AND(D112="Y",booking!H112&lt;&gt;booking!I112,booking!I112&gt;0),booking!I112,"-")</f>
        <v>-</v>
      </c>
      <c r="K112" s="74" t="str">
        <f>IFERROR(VLOOKUP(J112,Database!$A$2:$L$175,8,FALSE),"-")</f>
        <v>-</v>
      </c>
      <c r="L112" s="74" t="str">
        <f>IFERROR(VLOOKUP(J112,Database!$A$2:$L$175,6,FALSE),"-")</f>
        <v>-</v>
      </c>
      <c r="M112" s="88" t="str">
        <f>IFERROR(VLOOKUP(J112,Database!$A$2:$L$175,9,FALSE),"-")</f>
        <v>-</v>
      </c>
      <c r="N112" s="91" t="str">
        <f>IF(AND(D112="Y",booking!L112&lt;&gt;booking!M112,booking!M112&gt;0),booking!M112,"-")</f>
        <v>-</v>
      </c>
      <c r="O112" s="74" t="str">
        <f>IFERROR(VLOOKUP(N112,Database!$A$2:$L$175,8,FALSE),"-")</f>
        <v>-</v>
      </c>
      <c r="P112" s="74" t="str">
        <f>IFERROR(VLOOKUP(N112,Database!$A$2:$L$175,6,FALSE),"-")</f>
        <v>-</v>
      </c>
      <c r="Q112" s="78" t="str">
        <f>IFERROR(VLOOKUP(N112,Database!$A$2:$L$175,9,FALSE),"-")</f>
        <v>-</v>
      </c>
      <c r="R112" s="92" t="str">
        <f>IF(AND(D112="Y",booking!P112&lt;&gt;booking!Q112,booking!Q112&gt;0),booking!Q112,"-")</f>
        <v>-</v>
      </c>
      <c r="S112" s="74" t="str">
        <f>IFERROR(VLOOKUP(R112,Database!$A$2:$L$175,8,FALSE),"-")</f>
        <v>-</v>
      </c>
      <c r="T112" s="74" t="str">
        <f>IFERROR(VLOOKUP(R112,Database!$A$2:$L$175,6,FALSE),"-")</f>
        <v>-</v>
      </c>
      <c r="U112" s="78" t="str">
        <f>IFERROR(VLOOKUP(R112,Database!$A$2:$L$175,9,FALSE),"-")</f>
        <v>-</v>
      </c>
      <c r="V112" s="91" t="str">
        <f>IF(AND(D112="Y",booking!T112&lt;&gt;booking!U112,booking!U112&gt;0),booking!U112,"-")</f>
        <v>-</v>
      </c>
      <c r="W112" s="75" t="str">
        <f>IFERROR(VLOOKUP(V112,Database!$A$2:$L$175,8,FALSE),"-")</f>
        <v>-</v>
      </c>
      <c r="X112" s="75" t="str">
        <f>IFERROR(VLOOKUP(V112,Database!$A$2:$L$175,6,FALSE),"-")</f>
        <v>-</v>
      </c>
      <c r="Y112" s="77" t="str">
        <f>IFERROR(VLOOKUP(V112,Database!$A$2:$L$175,9,FALSE),"-")</f>
        <v>-</v>
      </c>
    </row>
    <row r="113" spans="1:25" ht="15" customHeight="1" thickBot="1" x14ac:dyDescent="0.4">
      <c r="A113" s="83" t="str">
        <f>rengøring!A113</f>
        <v>søndag</v>
      </c>
      <c r="B113" s="81">
        <f>rengøring!B113</f>
        <v>45886</v>
      </c>
      <c r="C113" s="10"/>
      <c r="D113" s="84" t="str">
        <f>IF(booking!AD113&gt;0,"Y","-")</f>
        <v>Y</v>
      </c>
      <c r="E113" s="90">
        <f>IF(AND(D113="Y",booking!D113&lt;&gt;booking!E113,booking!E113&gt;0),booking!E113,"-")</f>
        <v>121</v>
      </c>
      <c r="F113" s="74" t="str">
        <f>IFERROR(VLOOKUP(E113,Database!$A$2:$L$175,8,FALSE),"-")</f>
        <v>14-15</v>
      </c>
      <c r="G113" s="74" t="str">
        <f>IFERROR(VLOOKUP(E113,Database!$A$2:$L$175,6,FALSE),"-")</f>
        <v>DK</v>
      </c>
      <c r="H113" s="88">
        <f>IFERROR(VLOOKUP(E113,Database!$A$2:$L$175,9,FALSE),"-")</f>
        <v>0</v>
      </c>
      <c r="I113" s="109"/>
      <c r="J113" s="91" t="str">
        <f>IF(AND(D113="Y",booking!H113&lt;&gt;booking!I113,booking!I113&gt;0),booking!I113,"-")</f>
        <v>-</v>
      </c>
      <c r="K113" s="74" t="str">
        <f>IFERROR(VLOOKUP(J113,Database!$A$2:$L$175,8,FALSE),"-")</f>
        <v>-</v>
      </c>
      <c r="L113" s="74" t="str">
        <f>IFERROR(VLOOKUP(J113,Database!$A$2:$L$175,6,FALSE),"-")</f>
        <v>-</v>
      </c>
      <c r="M113" s="88" t="str">
        <f>IFERROR(VLOOKUP(J113,Database!$A$2:$L$175,9,FALSE),"-")</f>
        <v>-</v>
      </c>
      <c r="N113" s="91">
        <f>IF(AND(D113="Y",booking!L113&lt;&gt;booking!M113,booking!M113&gt;0),booking!M113,"-")</f>
        <v>115</v>
      </c>
      <c r="O113" s="74">
        <f>IFERROR(VLOOKUP(N113,Database!$A$2:$L$175,8,FALSE),"-")</f>
        <v>0</v>
      </c>
      <c r="P113" s="74" t="str">
        <f>IFERROR(VLOOKUP(N113,Database!$A$2:$L$175,6,FALSE),"-")</f>
        <v>S</v>
      </c>
      <c r="Q113" s="78">
        <f>IFERROR(VLOOKUP(N113,Database!$A$2:$L$175,9,FALSE),"-")</f>
        <v>0</v>
      </c>
      <c r="R113" s="92" t="str">
        <f>IF(AND(D113="Y",booking!P113&lt;&gt;booking!Q113,booking!Q113&gt;0),booking!Q113,"-")</f>
        <v>-</v>
      </c>
      <c r="S113" s="74" t="str">
        <f>IFERROR(VLOOKUP(R113,Database!$A$2:$L$175,8,FALSE),"-")</f>
        <v>-</v>
      </c>
      <c r="T113" s="74" t="str">
        <f>IFERROR(VLOOKUP(R113,Database!$A$2:$L$175,6,FALSE),"-")</f>
        <v>-</v>
      </c>
      <c r="U113" s="78" t="str">
        <f>IFERROR(VLOOKUP(R113,Database!$A$2:$L$175,9,FALSE),"-")</f>
        <v>-</v>
      </c>
      <c r="V113" s="91">
        <f>IF(AND(D113="Y",booking!T113&lt;&gt;booking!U113,booking!U113&gt;0),booking!U113,"-")</f>
        <v>103</v>
      </c>
      <c r="W113" s="75">
        <f>IFERROR(VLOOKUP(V113,Database!$A$2:$L$175,8,FALSE),"-")</f>
        <v>0</v>
      </c>
      <c r="X113" s="75" t="str">
        <f>IFERROR(VLOOKUP(V113,Database!$A$2:$L$175,6,FALSE),"-")</f>
        <v>NL</v>
      </c>
      <c r="Y113" s="77" t="str">
        <f>IFERROR(VLOOKUP(V113,Database!$A$2:$L$175,9,FALSE),"-")</f>
        <v>DB</v>
      </c>
    </row>
    <row r="114" spans="1:25" ht="15" customHeight="1" thickBot="1" x14ac:dyDescent="0.4">
      <c r="A114" s="83" t="str">
        <f>rengøring!A114</f>
        <v>mandag</v>
      </c>
      <c r="B114" s="81">
        <f>rengøring!B114</f>
        <v>45887</v>
      </c>
      <c r="C114" s="10"/>
      <c r="D114" s="84" t="str">
        <f>IF(booking!AD114&gt;0,"Y","-")</f>
        <v>Y</v>
      </c>
      <c r="E114" s="90" t="str">
        <f>IF(AND(D114="Y",booking!D114&lt;&gt;booking!E114,booking!E114&gt;0),booking!E114,"-")</f>
        <v>-</v>
      </c>
      <c r="F114" s="74" t="str">
        <f>IFERROR(VLOOKUP(E114,Database!$A$2:$L$175,8,FALSE),"-")</f>
        <v>-</v>
      </c>
      <c r="G114" s="74" t="str">
        <f>IFERROR(VLOOKUP(E114,Database!$A$2:$L$175,6,FALSE),"-")</f>
        <v>-</v>
      </c>
      <c r="H114" s="88" t="str">
        <f>IFERROR(VLOOKUP(E114,Database!$A$2:$L$175,9,FALSE),"-")</f>
        <v>-</v>
      </c>
      <c r="I114" s="109"/>
      <c r="J114" s="91">
        <f>IF(AND(D114="Y",booking!H114&lt;&gt;booking!I114,booking!I114&gt;0),booking!I114,"-")</f>
        <v>118</v>
      </c>
      <c r="K114" s="74">
        <f>IFERROR(VLOOKUP(J114,Database!$A$2:$L$175,8,FALSE),"-")</f>
        <v>0</v>
      </c>
      <c r="L114" s="74" t="str">
        <f>IFERROR(VLOOKUP(J114,Database!$A$2:$L$175,6,FALSE),"-")</f>
        <v>D</v>
      </c>
      <c r="M114" s="88">
        <f>IFERROR(VLOOKUP(J114,Database!$A$2:$L$175,9,FALSE),"-")</f>
        <v>0</v>
      </c>
      <c r="N114" s="91" t="str">
        <f>IF(AND(D114="Y",booking!L114&lt;&gt;booking!M114,booking!M114&gt;0),booking!M114,"-")</f>
        <v>-</v>
      </c>
      <c r="O114" s="74" t="str">
        <f>IFERROR(VLOOKUP(N114,Database!$A$2:$L$175,8,FALSE),"-")</f>
        <v>-</v>
      </c>
      <c r="P114" s="74" t="str">
        <f>IFERROR(VLOOKUP(N114,Database!$A$2:$L$175,6,FALSE),"-")</f>
        <v>-</v>
      </c>
      <c r="Q114" s="78" t="str">
        <f>IFERROR(VLOOKUP(N114,Database!$A$2:$L$175,9,FALSE),"-")</f>
        <v>-</v>
      </c>
      <c r="R114" s="92">
        <f>IF(AND(D114="Y",booking!P114&lt;&gt;booking!Q114,booking!Q114&gt;0),booking!Q114,"-")</f>
        <v>114</v>
      </c>
      <c r="S114" s="74">
        <f>IFERROR(VLOOKUP(R114,Database!$A$2:$L$175,8,FALSE),"-")</f>
        <v>0</v>
      </c>
      <c r="T114" s="74" t="str">
        <f>IFERROR(VLOOKUP(R114,Database!$A$2:$L$175,6,FALSE),"-")</f>
        <v>DK</v>
      </c>
      <c r="U114" s="78">
        <f>IFERROR(VLOOKUP(R114,Database!$A$2:$L$175,9,FALSE),"-")</f>
        <v>0</v>
      </c>
      <c r="V114" s="91" t="str">
        <f>IF(AND(D114="Y",booking!T114&lt;&gt;booking!U114,booking!U114&gt;0),booking!U114,"-")</f>
        <v>-</v>
      </c>
      <c r="W114" s="75" t="str">
        <f>IFERROR(VLOOKUP(V114,Database!$A$2:$L$175,8,FALSE),"-")</f>
        <v>-</v>
      </c>
      <c r="X114" s="75" t="str">
        <f>IFERROR(VLOOKUP(V114,Database!$A$2:$L$175,6,FALSE),"-")</f>
        <v>-</v>
      </c>
      <c r="Y114" s="77" t="str">
        <f>IFERROR(VLOOKUP(V114,Database!$A$2:$L$175,9,FALSE),"-")</f>
        <v>-</v>
      </c>
    </row>
    <row r="115" spans="1:25" ht="15" customHeight="1" thickBot="1" x14ac:dyDescent="0.4">
      <c r="A115" s="83" t="str">
        <f>rengøring!A115</f>
        <v>tirsdag</v>
      </c>
      <c r="B115" s="81">
        <f>rengøring!B115</f>
        <v>45888</v>
      </c>
      <c r="C115" s="10"/>
      <c r="D115" s="84" t="str">
        <f>IF(booking!AD115&gt;0,"Y","-")</f>
        <v>-</v>
      </c>
      <c r="E115" s="90" t="str">
        <f>IF(AND(D115="Y",booking!D115&lt;&gt;booking!E115,booking!E115&gt;0),booking!E115,"-")</f>
        <v>-</v>
      </c>
      <c r="F115" s="74" t="str">
        <f>IFERROR(VLOOKUP(E115,Database!$A$2:$L$175,8,FALSE),"-")</f>
        <v>-</v>
      </c>
      <c r="G115" s="74" t="str">
        <f>IFERROR(VLOOKUP(E115,Database!$A$2:$L$175,6,FALSE),"-")</f>
        <v>-</v>
      </c>
      <c r="H115" s="88" t="str">
        <f>IFERROR(VLOOKUP(E115,Database!$A$2:$L$175,9,FALSE),"-")</f>
        <v>-</v>
      </c>
      <c r="I115" s="109"/>
      <c r="J115" s="91" t="str">
        <f>IF(AND(D115="Y",booking!H115&lt;&gt;booking!I115,booking!I115&gt;0),booking!I115,"-")</f>
        <v>-</v>
      </c>
      <c r="K115" s="74" t="str">
        <f>IFERROR(VLOOKUP(J115,Database!$A$2:$L$175,8,FALSE),"-")</f>
        <v>-</v>
      </c>
      <c r="L115" s="74" t="str">
        <f>IFERROR(VLOOKUP(J115,Database!$A$2:$L$175,6,FALSE),"-")</f>
        <v>-</v>
      </c>
      <c r="M115" s="88" t="str">
        <f>IFERROR(VLOOKUP(J115,Database!$A$2:$L$175,9,FALSE),"-")</f>
        <v>-</v>
      </c>
      <c r="N115" s="91" t="str">
        <f>IF(AND(D115="Y",booking!L115&lt;&gt;booking!M115,booking!M115&gt;0),booking!M115,"-")</f>
        <v>-</v>
      </c>
      <c r="O115" s="74" t="str">
        <f>IFERROR(VLOOKUP(N115,Database!$A$2:$L$175,8,FALSE),"-")</f>
        <v>-</v>
      </c>
      <c r="P115" s="74" t="str">
        <f>IFERROR(VLOOKUP(N115,Database!$A$2:$L$175,6,FALSE),"-")</f>
        <v>-</v>
      </c>
      <c r="Q115" s="78" t="str">
        <f>IFERROR(VLOOKUP(N115,Database!$A$2:$L$175,9,FALSE),"-")</f>
        <v>-</v>
      </c>
      <c r="R115" s="92" t="str">
        <f>IF(AND(D115="Y",booking!P115&lt;&gt;booking!Q115,booking!Q115&gt;0),booking!Q115,"-")</f>
        <v>-</v>
      </c>
      <c r="S115" s="74" t="str">
        <f>IFERROR(VLOOKUP(R115,Database!$A$2:$L$175,8,FALSE),"-")</f>
        <v>-</v>
      </c>
      <c r="T115" s="74" t="str">
        <f>IFERROR(VLOOKUP(R115,Database!$A$2:$L$175,6,FALSE),"-")</f>
        <v>-</v>
      </c>
      <c r="U115" s="78" t="str">
        <f>IFERROR(VLOOKUP(R115,Database!$A$2:$L$175,9,FALSE),"-")</f>
        <v>-</v>
      </c>
      <c r="V115" s="91" t="str">
        <f>IF(AND(D115="Y",booking!T115&lt;&gt;booking!U115,booking!U115&gt;0),booking!U115,"-")</f>
        <v>-</v>
      </c>
      <c r="W115" s="75" t="str">
        <f>IFERROR(VLOOKUP(V115,Database!$A$2:$L$175,8,FALSE),"-")</f>
        <v>-</v>
      </c>
      <c r="X115" s="75" t="str">
        <f>IFERROR(VLOOKUP(V115,Database!$A$2:$L$175,6,FALSE),"-")</f>
        <v>-</v>
      </c>
      <c r="Y115" s="77" t="str">
        <f>IFERROR(VLOOKUP(V115,Database!$A$2:$L$175,9,FALSE),"-")</f>
        <v>-</v>
      </c>
    </row>
    <row r="116" spans="1:25" ht="15" customHeight="1" thickBot="1" x14ac:dyDescent="0.4">
      <c r="A116" s="83" t="str">
        <f>rengøring!A116</f>
        <v>onsdag</v>
      </c>
      <c r="B116" s="81">
        <f>rengøring!B116</f>
        <v>45889</v>
      </c>
      <c r="C116" s="10"/>
      <c r="D116" s="84" t="str">
        <f>IF(booking!AD116&gt;0,"Y","-")</f>
        <v>-</v>
      </c>
      <c r="E116" s="90" t="str">
        <f>IF(AND(D116="Y",booking!D116&lt;&gt;booking!E116,booking!E116&gt;0),booking!E116,"-")</f>
        <v>-</v>
      </c>
      <c r="F116" s="74" t="str">
        <f>IFERROR(VLOOKUP(E116,Database!$A$2:$L$175,8,FALSE),"-")</f>
        <v>-</v>
      </c>
      <c r="G116" s="74" t="str">
        <f>IFERROR(VLOOKUP(E116,Database!$A$2:$L$175,6,FALSE),"-")</f>
        <v>-</v>
      </c>
      <c r="H116" s="88" t="str">
        <f>IFERROR(VLOOKUP(E116,Database!$A$2:$L$175,9,FALSE),"-")</f>
        <v>-</v>
      </c>
      <c r="I116" s="109"/>
      <c r="J116" s="91" t="str">
        <f>IF(AND(D116="Y",booking!H116&lt;&gt;booking!I116,booking!I116&gt;0),booking!I116,"-")</f>
        <v>-</v>
      </c>
      <c r="K116" s="74" t="str">
        <f>IFERROR(VLOOKUP(J116,Database!$A$2:$L$175,8,FALSE),"-")</f>
        <v>-</v>
      </c>
      <c r="L116" s="74" t="str">
        <f>IFERROR(VLOOKUP(J116,Database!$A$2:$L$175,6,FALSE),"-")</f>
        <v>-</v>
      </c>
      <c r="M116" s="88" t="str">
        <f>IFERROR(VLOOKUP(J116,Database!$A$2:$L$175,9,FALSE),"-")</f>
        <v>-</v>
      </c>
      <c r="N116" s="91" t="str">
        <f>IF(AND(D116="Y",booking!L116&lt;&gt;booking!M116,booking!M116&gt;0),booking!M116,"-")</f>
        <v>-</v>
      </c>
      <c r="O116" s="74" t="str">
        <f>IFERROR(VLOOKUP(N116,Database!$A$2:$L$175,8,FALSE),"-")</f>
        <v>-</v>
      </c>
      <c r="P116" s="74" t="str">
        <f>IFERROR(VLOOKUP(N116,Database!$A$2:$L$175,6,FALSE),"-")</f>
        <v>-</v>
      </c>
      <c r="Q116" s="78" t="str">
        <f>IFERROR(VLOOKUP(N116,Database!$A$2:$L$175,9,FALSE),"-")</f>
        <v>-</v>
      </c>
      <c r="R116" s="92" t="str">
        <f>IF(AND(D116="Y",booking!P116&lt;&gt;booking!Q116,booking!Q116&gt;0),booking!Q116,"-")</f>
        <v>-</v>
      </c>
      <c r="S116" s="74" t="str">
        <f>IFERROR(VLOOKUP(R116,Database!$A$2:$L$175,8,FALSE),"-")</f>
        <v>-</v>
      </c>
      <c r="T116" s="74" t="str">
        <f>IFERROR(VLOOKUP(R116,Database!$A$2:$L$175,6,FALSE),"-")</f>
        <v>-</v>
      </c>
      <c r="U116" s="78" t="str">
        <f>IFERROR(VLOOKUP(R116,Database!$A$2:$L$175,9,FALSE),"-")</f>
        <v>-</v>
      </c>
      <c r="V116" s="91" t="str">
        <f>IF(AND(D116="Y",booking!T116&lt;&gt;booking!U116,booking!U116&gt;0),booking!U116,"-")</f>
        <v>-</v>
      </c>
      <c r="W116" s="75" t="str">
        <f>IFERROR(VLOOKUP(V116,Database!$A$2:$L$175,8,FALSE),"-")</f>
        <v>-</v>
      </c>
      <c r="X116" s="75" t="str">
        <f>IFERROR(VLOOKUP(V116,Database!$A$2:$L$175,6,FALSE),"-")</f>
        <v>-</v>
      </c>
      <c r="Y116" s="77" t="str">
        <f>IFERROR(VLOOKUP(V116,Database!$A$2:$L$175,9,FALSE),"-")</f>
        <v>-</v>
      </c>
    </row>
    <row r="117" spans="1:25" ht="15" customHeight="1" thickBot="1" x14ac:dyDescent="0.4">
      <c r="A117" s="83" t="str">
        <f>rengøring!A117</f>
        <v>torsdag</v>
      </c>
      <c r="B117" s="81">
        <f>rengøring!B117</f>
        <v>45890</v>
      </c>
      <c r="C117" s="10"/>
      <c r="D117" s="84" t="str">
        <f>IF(booking!AD117&gt;0,"Y","-")</f>
        <v>-</v>
      </c>
      <c r="E117" s="90" t="str">
        <f>IF(AND(D117="Y",booking!D117&lt;&gt;booking!E117,booking!E117&gt;0),booking!E117,"-")</f>
        <v>-</v>
      </c>
      <c r="F117" s="74" t="str">
        <f>IFERROR(VLOOKUP(E117,Database!$A$2:$L$175,8,FALSE),"-")</f>
        <v>-</v>
      </c>
      <c r="G117" s="74" t="str">
        <f>IFERROR(VLOOKUP(E117,Database!$A$2:$L$175,6,FALSE),"-")</f>
        <v>-</v>
      </c>
      <c r="H117" s="88" t="str">
        <f>IFERROR(VLOOKUP(E117,Database!$A$2:$L$175,9,FALSE),"-")</f>
        <v>-</v>
      </c>
      <c r="I117" s="109"/>
      <c r="J117" s="91" t="str">
        <f>IF(AND(D117="Y",booking!H117&lt;&gt;booking!I117,booking!I117&gt;0),booking!I117,"-")</f>
        <v>-</v>
      </c>
      <c r="K117" s="74" t="str">
        <f>IFERROR(VLOOKUP(J117,Database!$A$2:$L$175,8,FALSE),"-")</f>
        <v>-</v>
      </c>
      <c r="L117" s="74" t="str">
        <f>IFERROR(VLOOKUP(J117,Database!$A$2:$L$175,6,FALSE),"-")</f>
        <v>-</v>
      </c>
      <c r="M117" s="88" t="str">
        <f>IFERROR(VLOOKUP(J117,Database!$A$2:$L$175,9,FALSE),"-")</f>
        <v>-</v>
      </c>
      <c r="N117" s="91" t="str">
        <f>IF(AND(D117="Y",booking!L117&lt;&gt;booking!M117,booking!M117&gt;0),booking!M117,"-")</f>
        <v>-</v>
      </c>
      <c r="O117" s="74" t="str">
        <f>IFERROR(VLOOKUP(N117,Database!$A$2:$L$175,8,FALSE),"-")</f>
        <v>-</v>
      </c>
      <c r="P117" s="74" t="str">
        <f>IFERROR(VLOOKUP(N117,Database!$A$2:$L$175,6,FALSE),"-")</f>
        <v>-</v>
      </c>
      <c r="Q117" s="78" t="str">
        <f>IFERROR(VLOOKUP(N117,Database!$A$2:$L$175,9,FALSE),"-")</f>
        <v>-</v>
      </c>
      <c r="R117" s="92" t="str">
        <f>IF(AND(D117="Y",booking!P117&lt;&gt;booking!Q117,booking!Q117&gt;0),booking!Q117,"-")</f>
        <v>-</v>
      </c>
      <c r="S117" s="74" t="str">
        <f>IFERROR(VLOOKUP(R117,Database!$A$2:$L$175,8,FALSE),"-")</f>
        <v>-</v>
      </c>
      <c r="T117" s="74" t="str">
        <f>IFERROR(VLOOKUP(R117,Database!$A$2:$L$175,6,FALSE),"-")</f>
        <v>-</v>
      </c>
      <c r="U117" s="78" t="str">
        <f>IFERROR(VLOOKUP(R117,Database!$A$2:$L$175,9,FALSE),"-")</f>
        <v>-</v>
      </c>
      <c r="V117" s="91" t="str">
        <f>IF(AND(D117="Y",booking!T117&lt;&gt;booking!U117,booking!U117&gt;0),booking!U117,"-")</f>
        <v>-</v>
      </c>
      <c r="W117" s="75" t="str">
        <f>IFERROR(VLOOKUP(V117,Database!$A$2:$L$175,8,FALSE),"-")</f>
        <v>-</v>
      </c>
      <c r="X117" s="75" t="str">
        <f>IFERROR(VLOOKUP(V117,Database!$A$2:$L$175,6,FALSE),"-")</f>
        <v>-</v>
      </c>
      <c r="Y117" s="77" t="str">
        <f>IFERROR(VLOOKUP(V117,Database!$A$2:$L$175,9,FALSE),"-")</f>
        <v>-</v>
      </c>
    </row>
    <row r="118" spans="1:25" ht="15" customHeight="1" thickBot="1" x14ac:dyDescent="0.4">
      <c r="A118" s="83" t="str">
        <f>rengøring!A118</f>
        <v>fredag</v>
      </c>
      <c r="B118" s="81">
        <f>rengøring!B118</f>
        <v>45891</v>
      </c>
      <c r="C118" s="10"/>
      <c r="D118" s="84" t="str">
        <f>IF(booking!AD118&gt;0,"Y","-")</f>
        <v>Y</v>
      </c>
      <c r="E118" s="90">
        <f>IF(AND(D118="Y",booking!D118&lt;&gt;booking!E118,booking!E118&gt;0),booking!E118,"-")</f>
        <v>125</v>
      </c>
      <c r="F118" s="74" t="str">
        <f>IFERROR(VLOOKUP(E118,Database!$A$2:$L$175,8,FALSE),"-")</f>
        <v>18-19</v>
      </c>
      <c r="G118" s="74" t="str">
        <f>IFERROR(VLOOKUP(E118,Database!$A$2:$L$175,6,FALSE),"-")</f>
        <v>DK</v>
      </c>
      <c r="H118" s="88">
        <f>IFERROR(VLOOKUP(E118,Database!$A$2:$L$175,9,FALSE),"-")</f>
        <v>0</v>
      </c>
      <c r="I118" s="109"/>
      <c r="J118" s="91">
        <f>IF(AND(D118="Y",booking!H118&lt;&gt;booking!I118,booking!I118&gt;0),booking!I118,"-")</f>
        <v>135</v>
      </c>
      <c r="K118" s="74" t="str">
        <f>IFERROR(VLOOKUP(J118,Database!$A$2:$L$175,8,FALSE),"-")</f>
        <v>2230</v>
      </c>
      <c r="L118" s="74" t="str">
        <f>IFERROR(VLOOKUP(J118,Database!$A$2:$L$175,6,FALSE),"-")</f>
        <v>DK</v>
      </c>
      <c r="M118" s="88">
        <f>IFERROR(VLOOKUP(J118,Database!$A$2:$L$175,9,FALSE),"-")</f>
        <v>0</v>
      </c>
      <c r="N118" s="91" t="str">
        <f>IF(AND(D118="Y",booking!L118&lt;&gt;booking!M118,booking!M118&gt;0),booking!M118,"-")</f>
        <v>-</v>
      </c>
      <c r="O118" s="74" t="str">
        <f>IFERROR(VLOOKUP(N118,Database!$A$2:$L$175,8,FALSE),"-")</f>
        <v>-</v>
      </c>
      <c r="P118" s="74" t="str">
        <f>IFERROR(VLOOKUP(N118,Database!$A$2:$L$175,6,FALSE),"-")</f>
        <v>-</v>
      </c>
      <c r="Q118" s="78" t="str">
        <f>IFERROR(VLOOKUP(N118,Database!$A$2:$L$175,9,FALSE),"-")</f>
        <v>-</v>
      </c>
      <c r="R118" s="92" t="str">
        <f>IF(AND(D118="Y",booking!P118&lt;&gt;booking!Q118,booking!Q118&gt;0),booking!Q118,"-")</f>
        <v>-</v>
      </c>
      <c r="S118" s="74" t="str">
        <f>IFERROR(VLOOKUP(R118,Database!$A$2:$L$175,8,FALSE),"-")</f>
        <v>-</v>
      </c>
      <c r="T118" s="74" t="str">
        <f>IFERROR(VLOOKUP(R118,Database!$A$2:$L$175,6,FALSE),"-")</f>
        <v>-</v>
      </c>
      <c r="U118" s="78" t="str">
        <f>IFERROR(VLOOKUP(R118,Database!$A$2:$L$175,9,FALSE),"-")</f>
        <v>-</v>
      </c>
      <c r="V118" s="91" t="str">
        <f>IF(AND(D118="Y",booking!T118&lt;&gt;booking!U118,booking!U118&gt;0),booking!U118,"-")</f>
        <v>-</v>
      </c>
      <c r="W118" s="75" t="str">
        <f>IFERROR(VLOOKUP(V118,Database!$A$2:$L$175,8,FALSE),"-")</f>
        <v>-</v>
      </c>
      <c r="X118" s="75" t="str">
        <f>IFERROR(VLOOKUP(V118,Database!$A$2:$L$175,6,FALSE),"-")</f>
        <v>-</v>
      </c>
      <c r="Y118" s="77" t="str">
        <f>IFERROR(VLOOKUP(V118,Database!$A$2:$L$175,9,FALSE),"-")</f>
        <v>-</v>
      </c>
    </row>
    <row r="119" spans="1:25" ht="15" customHeight="1" thickBot="1" x14ac:dyDescent="0.4">
      <c r="A119" s="83" t="str">
        <f>rengøring!A119</f>
        <v>lørdag</v>
      </c>
      <c r="B119" s="81">
        <f>rengøring!B119</f>
        <v>45892</v>
      </c>
      <c r="C119" s="10"/>
      <c r="D119" s="84" t="str">
        <f>IF(booking!AD119&gt;0,"Y","-")</f>
        <v>Y</v>
      </c>
      <c r="E119" s="90" t="str">
        <f>IF(AND(D119="Y",booking!D119&lt;&gt;booking!E119,booking!E119&gt;0),booking!E119,"-")</f>
        <v>-</v>
      </c>
      <c r="F119" s="74" t="str">
        <f>IFERROR(VLOOKUP(E119,Database!$A$2:$L$175,8,FALSE),"-")</f>
        <v>-</v>
      </c>
      <c r="G119" s="74" t="str">
        <f>IFERROR(VLOOKUP(E119,Database!$A$2:$L$175,6,FALSE),"-")</f>
        <v>-</v>
      </c>
      <c r="H119" s="88" t="str">
        <f>IFERROR(VLOOKUP(E119,Database!$A$2:$L$175,9,FALSE),"-")</f>
        <v>-</v>
      </c>
      <c r="I119" s="109"/>
      <c r="J119" s="91" t="str">
        <f>IF(AND(D119="Y",booking!H119&lt;&gt;booking!I119,booking!I119&gt;0),booking!I119,"-")</f>
        <v>-</v>
      </c>
      <c r="K119" s="74" t="str">
        <f>IFERROR(VLOOKUP(J119,Database!$A$2:$L$175,8,FALSE),"-")</f>
        <v>-</v>
      </c>
      <c r="L119" s="74" t="str">
        <f>IFERROR(VLOOKUP(J119,Database!$A$2:$L$175,6,FALSE),"-")</f>
        <v>-</v>
      </c>
      <c r="M119" s="88" t="str">
        <f>IFERROR(VLOOKUP(J119,Database!$A$2:$L$175,9,FALSE),"-")</f>
        <v>-</v>
      </c>
      <c r="N119" s="91">
        <f>IF(AND(D119="Y",booking!L119&lt;&gt;booking!M119,booking!M119&gt;0),booking!M119,"-")</f>
        <v>112</v>
      </c>
      <c r="O119" s="74" t="str">
        <f>IFERROR(VLOOKUP(N119,Database!$A$2:$L$175,8,FALSE),"-")</f>
        <v>1430</v>
      </c>
      <c r="P119" s="74" t="str">
        <f>IFERROR(VLOOKUP(N119,Database!$A$2:$L$175,6,FALSE),"-")</f>
        <v>S</v>
      </c>
      <c r="Q119" s="78" t="str">
        <f>IFERROR(VLOOKUP(N119,Database!$A$2:$L$175,9,FALSE),"-")</f>
        <v>DB</v>
      </c>
      <c r="R119" s="92">
        <f>IF(AND(D119="Y",booking!P119&lt;&gt;booking!Q119,booking!Q119&gt;0),booking!Q119,"-")</f>
        <v>129</v>
      </c>
      <c r="S119" s="74">
        <f>IFERROR(VLOOKUP(R119,Database!$A$2:$L$175,8,FALSE),"-")</f>
        <v>0</v>
      </c>
      <c r="T119" s="74" t="str">
        <f>IFERROR(VLOOKUP(R119,Database!$A$2:$L$175,6,FALSE),"-")</f>
        <v>US</v>
      </c>
      <c r="U119" s="78">
        <f>IFERROR(VLOOKUP(R119,Database!$A$2:$L$175,9,FALSE),"-")</f>
        <v>0</v>
      </c>
      <c r="V119" s="91" t="str">
        <f>IF(AND(D119="Y",booking!T119&lt;&gt;booking!U119,booking!U119&gt;0),booking!U119,"-")</f>
        <v>-</v>
      </c>
      <c r="W119" s="75" t="str">
        <f>IFERROR(VLOOKUP(V119,Database!$A$2:$L$175,8,FALSE),"-")</f>
        <v>-</v>
      </c>
      <c r="X119" s="75" t="str">
        <f>IFERROR(VLOOKUP(V119,Database!$A$2:$L$175,6,FALSE),"-")</f>
        <v>-</v>
      </c>
      <c r="Y119" s="77" t="str">
        <f>IFERROR(VLOOKUP(V119,Database!$A$2:$L$175,9,FALSE),"-")</f>
        <v>-</v>
      </c>
    </row>
    <row r="120" spans="1:25" ht="15" customHeight="1" thickBot="1" x14ac:dyDescent="0.4">
      <c r="A120" s="83" t="str">
        <f>rengøring!A120</f>
        <v>søndag</v>
      </c>
      <c r="B120" s="81">
        <f>rengøring!B120</f>
        <v>45893</v>
      </c>
      <c r="C120" s="10"/>
      <c r="D120" s="84" t="str">
        <f>IF(booking!AD120&gt;0,"Y","-")</f>
        <v>Y</v>
      </c>
      <c r="E120" s="90" t="str">
        <f>IF(AND(D120="Y",booking!D120&lt;&gt;booking!E120,booking!E120&gt;0),booking!E120,"-")</f>
        <v>-</v>
      </c>
      <c r="F120" s="74" t="str">
        <f>IFERROR(VLOOKUP(E120,Database!$A$2:$L$175,8,FALSE),"-")</f>
        <v>-</v>
      </c>
      <c r="G120" s="74" t="str">
        <f>IFERROR(VLOOKUP(E120,Database!$A$2:$L$175,6,FALSE),"-")</f>
        <v>-</v>
      </c>
      <c r="H120" s="88" t="str">
        <f>IFERROR(VLOOKUP(E120,Database!$A$2:$L$175,9,FALSE),"-")</f>
        <v>-</v>
      </c>
      <c r="I120" s="109"/>
      <c r="J120" s="91" t="str">
        <f>IF(AND(D120="Y",booking!H120&lt;&gt;booking!I120,booking!I120&gt;0),booking!I120,"-")</f>
        <v>-</v>
      </c>
      <c r="K120" s="74" t="str">
        <f>IFERROR(VLOOKUP(J120,Database!$A$2:$L$175,8,FALSE),"-")</f>
        <v>-</v>
      </c>
      <c r="L120" s="74" t="str">
        <f>IFERROR(VLOOKUP(J120,Database!$A$2:$L$175,6,FALSE),"-")</f>
        <v>-</v>
      </c>
      <c r="M120" s="88" t="str">
        <f>IFERROR(VLOOKUP(J120,Database!$A$2:$L$175,9,FALSE),"-")</f>
        <v>-</v>
      </c>
      <c r="N120" s="91" t="str">
        <f>IF(AND(D120="Y",booking!L120&lt;&gt;booking!M120,booking!M120&gt;0),booking!M120,"-")</f>
        <v>-</v>
      </c>
      <c r="O120" s="74" t="str">
        <f>IFERROR(VLOOKUP(N120,Database!$A$2:$L$175,8,FALSE),"-")</f>
        <v>-</v>
      </c>
      <c r="P120" s="74" t="str">
        <f>IFERROR(VLOOKUP(N120,Database!$A$2:$L$175,6,FALSE),"-")</f>
        <v>-</v>
      </c>
      <c r="Q120" s="78" t="str">
        <f>IFERROR(VLOOKUP(N120,Database!$A$2:$L$175,9,FALSE),"-")</f>
        <v>-</v>
      </c>
      <c r="R120" s="92" t="str">
        <f>IF(AND(D120="Y",booking!P120&lt;&gt;booking!Q120,booking!Q120&gt;0),booking!Q120,"-")</f>
        <v>-</v>
      </c>
      <c r="S120" s="74" t="str">
        <f>IFERROR(VLOOKUP(R120,Database!$A$2:$L$175,8,FALSE),"-")</f>
        <v>-</v>
      </c>
      <c r="T120" s="74" t="str">
        <f>IFERROR(VLOOKUP(R120,Database!$A$2:$L$175,6,FALSE),"-")</f>
        <v>-</v>
      </c>
      <c r="U120" s="78" t="str">
        <f>IFERROR(VLOOKUP(R120,Database!$A$2:$L$175,9,FALSE),"-")</f>
        <v>-</v>
      </c>
      <c r="V120" s="91">
        <f>IF(AND(D120="Y",booking!T120&lt;&gt;booking!U120,booking!U120&gt;0),booking!U120,"-")</f>
        <v>146</v>
      </c>
      <c r="W120" s="75" t="str">
        <f>IFERROR(VLOOKUP(V120,Database!$A$2:$L$175,8,FALSE),"-")</f>
        <v>-</v>
      </c>
      <c r="X120" s="75" t="str">
        <f>IFERROR(VLOOKUP(V120,Database!$A$2:$L$175,6,FALSE),"-")</f>
        <v>-</v>
      </c>
      <c r="Y120" s="77" t="str">
        <f>IFERROR(VLOOKUP(V120,Database!$A$2:$L$175,9,FALSE),"-")</f>
        <v>-</v>
      </c>
    </row>
    <row r="121" spans="1:25" ht="15" customHeight="1" thickBot="1" x14ac:dyDescent="0.4">
      <c r="A121" s="83" t="str">
        <f>rengøring!A121</f>
        <v>mandag</v>
      </c>
      <c r="B121" s="81">
        <f>rengøring!B121</f>
        <v>45894</v>
      </c>
      <c r="C121" s="10"/>
      <c r="D121" s="84" t="str">
        <f>IF(booking!AD121&gt;0,"Y","-")</f>
        <v>Y</v>
      </c>
      <c r="E121" s="90">
        <f>IF(AND(D121="Y",booking!D121&lt;&gt;booking!E121,booking!E121&gt;0),booking!E121,"-")</f>
        <v>29</v>
      </c>
      <c r="F121" s="74">
        <f>IFERROR(VLOOKUP(E121,Database!$A$2:$L$175,8,FALSE),"-")</f>
        <v>0</v>
      </c>
      <c r="G121" s="74" t="str">
        <f>IFERROR(VLOOKUP(E121,Database!$A$2:$L$175,6,FALSE),"-")</f>
        <v>S</v>
      </c>
      <c r="H121" s="88">
        <f>IFERROR(VLOOKUP(E121,Database!$A$2:$L$175,9,FALSE),"-")</f>
        <v>0</v>
      </c>
      <c r="I121" s="109"/>
      <c r="J121" s="91" t="str">
        <f>IF(AND(D121="Y",booking!H121&lt;&gt;booking!I121,booking!I121&gt;0),booking!I121,"-")</f>
        <v>-</v>
      </c>
      <c r="K121" s="74" t="str">
        <f>IFERROR(VLOOKUP(J121,Database!$A$2:$L$175,8,FALSE),"-")</f>
        <v>-</v>
      </c>
      <c r="L121" s="74" t="str">
        <f>IFERROR(VLOOKUP(J121,Database!$A$2:$L$175,6,FALSE),"-")</f>
        <v>-</v>
      </c>
      <c r="M121" s="88" t="str">
        <f>IFERROR(VLOOKUP(J121,Database!$A$2:$L$175,9,FALSE),"-")</f>
        <v>-</v>
      </c>
      <c r="N121" s="91" t="str">
        <f>IF(AND(D121="Y",booking!L121&lt;&gt;booking!M121,booking!M121&gt;0),booking!M121,"-")</f>
        <v>-</v>
      </c>
      <c r="O121" s="74" t="str">
        <f>IFERROR(VLOOKUP(N121,Database!$A$2:$L$175,8,FALSE),"-")</f>
        <v>-</v>
      </c>
      <c r="P121" s="74" t="str">
        <f>IFERROR(VLOOKUP(N121,Database!$A$2:$L$175,6,FALSE),"-")</f>
        <v>-</v>
      </c>
      <c r="Q121" s="78" t="str">
        <f>IFERROR(VLOOKUP(N121,Database!$A$2:$L$175,9,FALSE),"-")</f>
        <v>-</v>
      </c>
      <c r="R121" s="92">
        <f>IF(AND(D121="Y",booking!P121&lt;&gt;booking!Q121,booking!Q121&gt;0),booking!Q121,"-")</f>
        <v>147</v>
      </c>
      <c r="S121" s="74" t="str">
        <f>IFERROR(VLOOKUP(R121,Database!$A$2:$L$175,8,FALSE),"-")</f>
        <v>-</v>
      </c>
      <c r="T121" s="74" t="str">
        <f>IFERROR(VLOOKUP(R121,Database!$A$2:$L$175,6,FALSE),"-")</f>
        <v>-</v>
      </c>
      <c r="U121" s="78" t="str">
        <f>IFERROR(VLOOKUP(R121,Database!$A$2:$L$175,9,FALSE),"-")</f>
        <v>-</v>
      </c>
      <c r="V121" s="91" t="str">
        <f>IF(AND(D121="Y",booking!T121&lt;&gt;booking!U121,booking!U121&gt;0),booking!U121,"-")</f>
        <v>-</v>
      </c>
      <c r="W121" s="75" t="str">
        <f>IFERROR(VLOOKUP(V121,Database!$A$2:$L$175,8,FALSE),"-")</f>
        <v>-</v>
      </c>
      <c r="X121" s="75" t="str">
        <f>IFERROR(VLOOKUP(V121,Database!$A$2:$L$175,6,FALSE),"-")</f>
        <v>-</v>
      </c>
      <c r="Y121" s="77" t="str">
        <f>IFERROR(VLOOKUP(V121,Database!$A$2:$L$175,9,FALSE),"-")</f>
        <v>-</v>
      </c>
    </row>
    <row r="122" spans="1:25" ht="15" customHeight="1" thickBot="1" x14ac:dyDescent="0.4">
      <c r="A122" s="83" t="str">
        <f>rengøring!A122</f>
        <v>tirsdag</v>
      </c>
      <c r="B122" s="81">
        <f>rengøring!B122</f>
        <v>45895</v>
      </c>
      <c r="C122" s="10"/>
      <c r="D122" s="84" t="str">
        <f>IF(booking!AD122&gt;0,"Y","-")</f>
        <v>Y</v>
      </c>
      <c r="E122" s="90" t="str">
        <f>IF(AND(D122="Y",booking!D122&lt;&gt;booking!E122,booking!E122&gt;0),booking!E122,"-")</f>
        <v>-</v>
      </c>
      <c r="F122" s="74" t="str">
        <f>IFERROR(VLOOKUP(E122,Database!$A$2:$L$175,8,FALSE),"-")</f>
        <v>-</v>
      </c>
      <c r="G122" s="74" t="str">
        <f>IFERROR(VLOOKUP(E122,Database!$A$2:$L$175,6,FALSE),"-")</f>
        <v>-</v>
      </c>
      <c r="H122" s="88" t="str">
        <f>IFERROR(VLOOKUP(E122,Database!$A$2:$L$175,9,FALSE),"-")</f>
        <v>-</v>
      </c>
      <c r="I122" s="109"/>
      <c r="J122" s="91">
        <f>IF(AND(D122="Y",booking!H122&lt;&gt;booking!I122,booking!I122&gt;0),booking!I122,"-")</f>
        <v>128</v>
      </c>
      <c r="K122" s="74">
        <f>IFERROR(VLOOKUP(J122,Database!$A$2:$L$175,8,FALSE),"-")</f>
        <v>0</v>
      </c>
      <c r="L122" s="74" t="str">
        <f>IFERROR(VLOOKUP(J122,Database!$A$2:$L$175,6,FALSE),"-")</f>
        <v>D</v>
      </c>
      <c r="M122" s="88">
        <f>IFERROR(VLOOKUP(J122,Database!$A$2:$L$175,9,FALSE),"-")</f>
        <v>0</v>
      </c>
      <c r="N122" s="91">
        <f>IF(AND(D122="Y",booking!L122&lt;&gt;booking!M122,booking!M122&gt;0),booking!M122,"-")</f>
        <v>91</v>
      </c>
      <c r="O122" s="74">
        <f>IFERROR(VLOOKUP(N122,Database!$A$2:$L$175,8,FALSE),"-")</f>
        <v>0</v>
      </c>
      <c r="P122" s="74" t="str">
        <f>IFERROR(VLOOKUP(N122,Database!$A$2:$L$175,6,FALSE),"-")</f>
        <v>DK</v>
      </c>
      <c r="Q122" s="78" t="str">
        <f>IFERROR(VLOOKUP(N122,Database!$A$2:$L$175,9,FALSE),"-")</f>
        <v>sing</v>
      </c>
      <c r="R122" s="92" t="str">
        <f>IF(AND(D122="Y",booking!P122&lt;&gt;booking!Q122,booking!Q122&gt;0),booking!Q122,"-")</f>
        <v>-</v>
      </c>
      <c r="S122" s="74" t="str">
        <f>IFERROR(VLOOKUP(R122,Database!$A$2:$L$175,8,FALSE),"-")</f>
        <v>-</v>
      </c>
      <c r="T122" s="74" t="str">
        <f>IFERROR(VLOOKUP(R122,Database!$A$2:$L$175,6,FALSE),"-")</f>
        <v>-</v>
      </c>
      <c r="U122" s="78" t="str">
        <f>IFERROR(VLOOKUP(R122,Database!$A$2:$L$175,9,FALSE),"-")</f>
        <v>-</v>
      </c>
      <c r="V122" s="91" t="str">
        <f>IF(AND(D122="Y",booking!T122&lt;&gt;booking!U122,booking!U122&gt;0),booking!U122,"-")</f>
        <v>-</v>
      </c>
      <c r="W122" s="75" t="str">
        <f>IFERROR(VLOOKUP(V122,Database!$A$2:$L$175,8,FALSE),"-")</f>
        <v>-</v>
      </c>
      <c r="X122" s="75" t="str">
        <f>IFERROR(VLOOKUP(V122,Database!$A$2:$L$175,6,FALSE),"-")</f>
        <v>-</v>
      </c>
      <c r="Y122" s="77" t="str">
        <f>IFERROR(VLOOKUP(V122,Database!$A$2:$L$175,9,FALSE),"-")</f>
        <v>-</v>
      </c>
    </row>
    <row r="123" spans="1:25" ht="15" customHeight="1" thickBot="1" x14ac:dyDescent="0.4">
      <c r="A123" s="83" t="str">
        <f>rengøring!A123</f>
        <v>onsdag</v>
      </c>
      <c r="B123" s="81">
        <f>rengøring!B123</f>
        <v>45896</v>
      </c>
      <c r="C123" s="10"/>
      <c r="D123" s="84" t="str">
        <f>IF(booking!AD123&gt;0,"Y","-")</f>
        <v>Y</v>
      </c>
      <c r="E123" s="90" t="str">
        <f>IF(AND(D123="Y",booking!D123&lt;&gt;booking!E123,booking!E123&gt;0),booking!E123,"-")</f>
        <v>-</v>
      </c>
      <c r="F123" s="74" t="str">
        <f>IFERROR(VLOOKUP(E123,Database!$A$2:$L$175,8,FALSE),"-")</f>
        <v>-</v>
      </c>
      <c r="G123" s="74" t="str">
        <f>IFERROR(VLOOKUP(E123,Database!$A$2:$L$175,6,FALSE),"-")</f>
        <v>-</v>
      </c>
      <c r="H123" s="88" t="str">
        <f>IFERROR(VLOOKUP(E123,Database!$A$2:$L$175,9,FALSE),"-")</f>
        <v>-</v>
      </c>
      <c r="I123" s="109"/>
      <c r="J123" s="91" t="str">
        <f>IF(AND(D123="Y",booking!H123&lt;&gt;booking!I123,booking!I123&gt;0),booking!I123,"-")</f>
        <v>-</v>
      </c>
      <c r="K123" s="74" t="str">
        <f>IFERROR(VLOOKUP(J123,Database!$A$2:$L$175,8,FALSE),"-")</f>
        <v>-</v>
      </c>
      <c r="L123" s="74" t="str">
        <f>IFERROR(VLOOKUP(J123,Database!$A$2:$L$175,6,FALSE),"-")</f>
        <v>-</v>
      </c>
      <c r="M123" s="88" t="str">
        <f>IFERROR(VLOOKUP(J123,Database!$A$2:$L$175,9,FALSE),"-")</f>
        <v>-</v>
      </c>
      <c r="N123" s="91" t="str">
        <f>IF(AND(D123="Y",booking!L123&lt;&gt;booking!M123,booking!M123&gt;0),booking!M123,"-")</f>
        <v>-</v>
      </c>
      <c r="O123" s="74" t="str">
        <f>IFERROR(VLOOKUP(N123,Database!$A$2:$L$175,8,FALSE),"-")</f>
        <v>-</v>
      </c>
      <c r="P123" s="74" t="str">
        <f>IFERROR(VLOOKUP(N123,Database!$A$2:$L$175,6,FALSE),"-")</f>
        <v>-</v>
      </c>
      <c r="Q123" s="78" t="str">
        <f>IFERROR(VLOOKUP(N123,Database!$A$2:$L$175,9,FALSE),"-")</f>
        <v>-</v>
      </c>
      <c r="R123" s="92" t="str">
        <f>IF(AND(D123="Y",booking!P123&lt;&gt;booking!Q123,booking!Q123&gt;0),booking!Q123,"-")</f>
        <v>-</v>
      </c>
      <c r="S123" s="74" t="str">
        <f>IFERROR(VLOOKUP(R123,Database!$A$2:$L$175,8,FALSE),"-")</f>
        <v>-</v>
      </c>
      <c r="T123" s="74" t="str">
        <f>IFERROR(VLOOKUP(R123,Database!$A$2:$L$175,6,FALSE),"-")</f>
        <v>-</v>
      </c>
      <c r="U123" s="78" t="str">
        <f>IFERROR(VLOOKUP(R123,Database!$A$2:$L$175,9,FALSE),"-")</f>
        <v>-</v>
      </c>
      <c r="V123" s="91">
        <f>IF(AND(D123="Y",booking!T123&lt;&gt;booking!U123,booking!U123&gt;0),booking!U123,"-")</f>
        <v>42</v>
      </c>
      <c r="W123" s="75">
        <f>IFERROR(VLOOKUP(V123,Database!$A$2:$L$175,8,FALSE),"-")</f>
        <v>0</v>
      </c>
      <c r="X123" s="75" t="str">
        <f>IFERROR(VLOOKUP(V123,Database!$A$2:$L$175,6,FALSE),"-")</f>
        <v>S</v>
      </c>
      <c r="Y123" s="77" t="str">
        <f>IFERROR(VLOOKUP(V123,Database!$A$2:$L$175,9,FALSE),"-")</f>
        <v>db</v>
      </c>
    </row>
    <row r="124" spans="1:25" ht="15" customHeight="1" thickBot="1" x14ac:dyDescent="0.4">
      <c r="A124" s="83" t="str">
        <f>rengøring!A124</f>
        <v>torsdag</v>
      </c>
      <c r="B124" s="81">
        <f>rengøring!B124</f>
        <v>45897</v>
      </c>
      <c r="C124" s="10"/>
      <c r="D124" s="84" t="str">
        <f>IF(booking!AD124&gt;0,"Y","-")</f>
        <v>-</v>
      </c>
      <c r="E124" s="90" t="str">
        <f>IF(AND(D124="Y",booking!D124&lt;&gt;booking!E124,booking!E124&gt;0),booking!E124,"-")</f>
        <v>-</v>
      </c>
      <c r="F124" s="74" t="str">
        <f>IFERROR(VLOOKUP(E124,Database!$A$2:$L$175,8,FALSE),"-")</f>
        <v>-</v>
      </c>
      <c r="G124" s="74" t="str">
        <f>IFERROR(VLOOKUP(E124,Database!$A$2:$L$175,6,FALSE),"-")</f>
        <v>-</v>
      </c>
      <c r="H124" s="88" t="str">
        <f>IFERROR(VLOOKUP(E124,Database!$A$2:$L$175,9,FALSE),"-")</f>
        <v>-</v>
      </c>
      <c r="I124" s="109"/>
      <c r="J124" s="91" t="str">
        <f>IF(AND(D124="Y",booking!H124&lt;&gt;booking!I124,booking!I124&gt;0),booking!I124,"-")</f>
        <v>-</v>
      </c>
      <c r="K124" s="74" t="str">
        <f>IFERROR(VLOOKUP(J124,Database!$A$2:$L$175,8,FALSE),"-")</f>
        <v>-</v>
      </c>
      <c r="L124" s="74" t="str">
        <f>IFERROR(VLOOKUP(J124,Database!$A$2:$L$175,6,FALSE),"-")</f>
        <v>-</v>
      </c>
      <c r="M124" s="88" t="str">
        <f>IFERROR(VLOOKUP(J124,Database!$A$2:$L$175,9,FALSE),"-")</f>
        <v>-</v>
      </c>
      <c r="N124" s="91" t="str">
        <f>IF(AND(D124="Y",booking!L124&lt;&gt;booking!M124,booking!M124&gt;0),booking!M124,"-")</f>
        <v>-</v>
      </c>
      <c r="O124" s="74" t="str">
        <f>IFERROR(VLOOKUP(N124,Database!$A$2:$L$175,8,FALSE),"-")</f>
        <v>-</v>
      </c>
      <c r="P124" s="74" t="str">
        <f>IFERROR(VLOOKUP(N124,Database!$A$2:$L$175,6,FALSE),"-")</f>
        <v>-</v>
      </c>
      <c r="Q124" s="78" t="str">
        <f>IFERROR(VLOOKUP(N124,Database!$A$2:$L$175,9,FALSE),"-")</f>
        <v>-</v>
      </c>
      <c r="R124" s="92" t="str">
        <f>IF(AND(D124="Y",booking!P124&lt;&gt;booking!Q124,booking!Q124&gt;0),booking!Q124,"-")</f>
        <v>-</v>
      </c>
      <c r="S124" s="74" t="str">
        <f>IFERROR(VLOOKUP(R124,Database!$A$2:$L$175,8,FALSE),"-")</f>
        <v>-</v>
      </c>
      <c r="T124" s="74" t="str">
        <f>IFERROR(VLOOKUP(R124,Database!$A$2:$L$175,6,FALSE),"-")</f>
        <v>-</v>
      </c>
      <c r="U124" s="78" t="str">
        <f>IFERROR(VLOOKUP(R124,Database!$A$2:$L$175,9,FALSE),"-")</f>
        <v>-</v>
      </c>
      <c r="V124" s="91" t="str">
        <f>IF(AND(D124="Y",booking!T124&lt;&gt;booking!U124,booking!U124&gt;0),booking!U124,"-")</f>
        <v>-</v>
      </c>
      <c r="W124" s="75" t="str">
        <f>IFERROR(VLOOKUP(V124,Database!$A$2:$L$175,8,FALSE),"-")</f>
        <v>-</v>
      </c>
      <c r="X124" s="75" t="str">
        <f>IFERROR(VLOOKUP(V124,Database!$A$2:$L$175,6,FALSE),"-")</f>
        <v>-</v>
      </c>
      <c r="Y124" s="77" t="str">
        <f>IFERROR(VLOOKUP(V124,Database!$A$2:$L$175,9,FALSE),"-")</f>
        <v>-</v>
      </c>
    </row>
    <row r="125" spans="1:25" ht="15" customHeight="1" thickBot="1" x14ac:dyDescent="0.4">
      <c r="A125" s="83" t="str">
        <f>rengøring!A125</f>
        <v>fredag</v>
      </c>
      <c r="B125" s="81">
        <f>rengøring!B125</f>
        <v>45898</v>
      </c>
      <c r="C125" s="10"/>
      <c r="D125" s="84" t="str">
        <f>IF(booking!AD125&gt;0,"Y","-")</f>
        <v>Y</v>
      </c>
      <c r="E125" s="90" t="str">
        <f>IF(AND(D125="Y",booking!D125&lt;&gt;booking!E125,booking!E125&gt;0),booking!E125,"-")</f>
        <v>-</v>
      </c>
      <c r="F125" s="74" t="str">
        <f>IFERROR(VLOOKUP(E125,Database!$A$2:$L$175,8,FALSE),"-")</f>
        <v>-</v>
      </c>
      <c r="G125" s="74" t="str">
        <f>IFERROR(VLOOKUP(E125,Database!$A$2:$L$175,6,FALSE),"-")</f>
        <v>-</v>
      </c>
      <c r="H125" s="88" t="str">
        <f>IFERROR(VLOOKUP(E125,Database!$A$2:$L$175,9,FALSE),"-")</f>
        <v>-</v>
      </c>
      <c r="I125" s="109"/>
      <c r="J125" s="91">
        <f>IF(AND(D125="Y",booking!H125&lt;&gt;booking!I125,booking!I125&gt;0),booking!I125,"-")</f>
        <v>64</v>
      </c>
      <c r="K125" s="74" t="str">
        <f>IFERROR(VLOOKUP(J125,Database!$A$2:$L$175,8,FALSE),"-")</f>
        <v>16-17</v>
      </c>
      <c r="L125" s="74" t="str">
        <f>IFERROR(VLOOKUP(J125,Database!$A$2:$L$175,6,FALSE),"-")</f>
        <v>D</v>
      </c>
      <c r="M125" s="88">
        <f>IFERROR(VLOOKUP(J125,Database!$A$2:$L$175,9,FALSE),"-")</f>
        <v>0</v>
      </c>
      <c r="N125" s="91" t="str">
        <f>IF(AND(D125="Y",booking!L125&lt;&gt;booking!M125,booking!M125&gt;0),booking!M125,"-")</f>
        <v>-</v>
      </c>
      <c r="O125" s="74" t="str">
        <f>IFERROR(VLOOKUP(N125,Database!$A$2:$L$175,8,FALSE),"-")</f>
        <v>-</v>
      </c>
      <c r="P125" s="74" t="str">
        <f>IFERROR(VLOOKUP(N125,Database!$A$2:$L$175,6,FALSE),"-")</f>
        <v>-</v>
      </c>
      <c r="Q125" s="78" t="str">
        <f>IFERROR(VLOOKUP(N125,Database!$A$2:$L$175,9,FALSE),"-")</f>
        <v>-</v>
      </c>
      <c r="R125" s="92" t="str">
        <f>IF(AND(D125="Y",booking!P125&lt;&gt;booking!Q125,booking!Q125&gt;0),booking!Q125,"-")</f>
        <v>-</v>
      </c>
      <c r="S125" s="74" t="str">
        <f>IFERROR(VLOOKUP(R125,Database!$A$2:$L$175,8,FALSE),"-")</f>
        <v>-</v>
      </c>
      <c r="T125" s="74" t="str">
        <f>IFERROR(VLOOKUP(R125,Database!$A$2:$L$175,6,FALSE),"-")</f>
        <v>-</v>
      </c>
      <c r="U125" s="78" t="str">
        <f>IFERROR(VLOOKUP(R125,Database!$A$2:$L$175,9,FALSE),"-")</f>
        <v>-</v>
      </c>
      <c r="V125" s="91" t="str">
        <f>IF(AND(D125="Y",booking!T125&lt;&gt;booking!U125,booking!U125&gt;0),booking!U125,"-")</f>
        <v>-</v>
      </c>
      <c r="W125" s="75" t="str">
        <f>IFERROR(VLOOKUP(V125,Database!$A$2:$L$175,8,FALSE),"-")</f>
        <v>-</v>
      </c>
      <c r="X125" s="75" t="str">
        <f>IFERROR(VLOOKUP(V125,Database!$A$2:$L$175,6,FALSE),"-")</f>
        <v>-</v>
      </c>
      <c r="Y125" s="77" t="str">
        <f>IFERROR(VLOOKUP(V125,Database!$A$2:$L$175,9,FALSE),"-")</f>
        <v>-</v>
      </c>
    </row>
    <row r="126" spans="1:25" ht="15" customHeight="1" thickBot="1" x14ac:dyDescent="0.4">
      <c r="A126" s="83" t="str">
        <f>rengøring!A126</f>
        <v>lørdag</v>
      </c>
      <c r="B126" s="81">
        <f>rengøring!B126</f>
        <v>45899</v>
      </c>
      <c r="C126" s="10"/>
      <c r="D126" s="84" t="str">
        <f>IF(booking!AD126&gt;0,"Y","-")</f>
        <v>Y</v>
      </c>
      <c r="E126" s="90" t="str">
        <f>IF(AND(D126="Y",booking!D126&lt;&gt;booking!E126,booking!E126&gt;0),booking!E126,"-")</f>
        <v>-</v>
      </c>
      <c r="F126" s="74" t="str">
        <f>IFERROR(VLOOKUP(E126,Database!$A$2:$L$175,8,FALSE),"-")</f>
        <v>-</v>
      </c>
      <c r="G126" s="74" t="str">
        <f>IFERROR(VLOOKUP(E126,Database!$A$2:$L$175,6,FALSE),"-")</f>
        <v>-</v>
      </c>
      <c r="H126" s="88" t="str">
        <f>IFERROR(VLOOKUP(E126,Database!$A$2:$L$175,9,FALSE),"-")</f>
        <v>-</v>
      </c>
      <c r="I126" s="109"/>
      <c r="J126" s="91" t="str">
        <f>IF(AND(D126="Y",booking!H126&lt;&gt;booking!I126,booking!I126&gt;0),booking!I126,"-")</f>
        <v>-</v>
      </c>
      <c r="K126" s="74" t="str">
        <f>IFERROR(VLOOKUP(J126,Database!$A$2:$L$175,8,FALSE),"-")</f>
        <v>-</v>
      </c>
      <c r="L126" s="74" t="str">
        <f>IFERROR(VLOOKUP(J126,Database!$A$2:$L$175,6,FALSE),"-")</f>
        <v>-</v>
      </c>
      <c r="M126" s="88" t="str">
        <f>IFERROR(VLOOKUP(J126,Database!$A$2:$L$175,9,FALSE),"-")</f>
        <v>-</v>
      </c>
      <c r="N126" s="91" t="str">
        <f>IF(AND(D126="Y",booking!L126&lt;&gt;booking!M126,booking!M126&gt;0),booking!M126,"-")</f>
        <v>-</v>
      </c>
      <c r="O126" s="74" t="str">
        <f>IFERROR(VLOOKUP(N126,Database!$A$2:$L$175,8,FALSE),"-")</f>
        <v>-</v>
      </c>
      <c r="P126" s="74" t="str">
        <f>IFERROR(VLOOKUP(N126,Database!$A$2:$L$175,6,FALSE),"-")</f>
        <v>-</v>
      </c>
      <c r="Q126" s="78" t="str">
        <f>IFERROR(VLOOKUP(N126,Database!$A$2:$L$175,9,FALSE),"-")</f>
        <v>-</v>
      </c>
      <c r="R126" s="92">
        <f>IF(AND(D126="Y",booking!P126&lt;&gt;booking!Q126,booking!Q126&gt;0),booking!Q126,"-")</f>
        <v>141</v>
      </c>
      <c r="S126" s="74">
        <f>IFERROR(VLOOKUP(R126,Database!$A$2:$L$175,8,FALSE),"-")</f>
        <v>0</v>
      </c>
      <c r="T126" s="74" t="str">
        <f>IFERROR(VLOOKUP(R126,Database!$A$2:$L$175,6,FALSE),"-")</f>
        <v>DK</v>
      </c>
      <c r="U126" s="78">
        <f>IFERROR(VLOOKUP(R126,Database!$A$2:$L$175,9,FALSE),"-")</f>
        <v>0</v>
      </c>
      <c r="V126" s="91" t="str">
        <f>IF(AND(D126="Y",booking!T126&lt;&gt;booking!U126,booking!U126&gt;0),booking!U126,"-")</f>
        <v>-</v>
      </c>
      <c r="W126" s="75" t="str">
        <f>IFERROR(VLOOKUP(V126,Database!$A$2:$L$175,8,FALSE),"-")</f>
        <v>-</v>
      </c>
      <c r="X126" s="75" t="str">
        <f>IFERROR(VLOOKUP(V126,Database!$A$2:$L$175,6,FALSE),"-")</f>
        <v>-</v>
      </c>
      <c r="Y126" s="77" t="str">
        <f>IFERROR(VLOOKUP(V126,Database!$A$2:$L$175,9,FALSE),"-")</f>
        <v>-</v>
      </c>
    </row>
    <row r="127" spans="1:25" ht="15" customHeight="1" thickBot="1" x14ac:dyDescent="0.4">
      <c r="A127" s="83" t="str">
        <f>rengøring!A127</f>
        <v>søndag</v>
      </c>
      <c r="B127" s="81">
        <f>rengøring!B127</f>
        <v>45900</v>
      </c>
      <c r="C127" s="10"/>
      <c r="D127" s="84" t="str">
        <f>IF(booking!AD127&gt;0,"Y","-")</f>
        <v>Y</v>
      </c>
      <c r="E127" s="90">
        <f>IF(AND(D127="Y",booking!D127&lt;&gt;booking!E127,booking!E127&gt;0),booking!E127,"-")</f>
        <v>137</v>
      </c>
      <c r="F127" s="74" t="str">
        <f>IFERROR(VLOOKUP(E127,Database!$A$2:$L$175,8,FALSE),"-")</f>
        <v>1600</v>
      </c>
      <c r="G127" s="74" t="str">
        <f>IFERROR(VLOOKUP(E127,Database!$A$2:$L$175,6,FALSE),"-")</f>
        <v>DK</v>
      </c>
      <c r="H127" s="88" t="str">
        <f>IFERROR(VLOOKUP(E127,Database!$A$2:$L$175,9,FALSE),"-")</f>
        <v>DB</v>
      </c>
      <c r="I127" s="109"/>
      <c r="J127" s="91" t="str">
        <f>IF(AND(D127="Y",booking!H127&lt;&gt;booking!I127,booking!I127&gt;0),booking!I127,"-")</f>
        <v>-</v>
      </c>
      <c r="K127" s="74" t="str">
        <f>IFERROR(VLOOKUP(J127,Database!$A$2:$L$175,8,FALSE),"-")</f>
        <v>-</v>
      </c>
      <c r="L127" s="74" t="str">
        <f>IFERROR(VLOOKUP(J127,Database!$A$2:$L$175,6,FALSE),"-")</f>
        <v>-</v>
      </c>
      <c r="M127" s="88" t="str">
        <f>IFERROR(VLOOKUP(J127,Database!$A$2:$L$175,9,FALSE),"-")</f>
        <v>-</v>
      </c>
      <c r="N127" s="91" t="str">
        <f>IF(AND(D127="Y",booking!L127&lt;&gt;booking!M127,booking!M127&gt;0),booking!M127,"-")</f>
        <v>-</v>
      </c>
      <c r="O127" s="74" t="str">
        <f>IFERROR(VLOOKUP(N127,Database!$A$2:$L$175,8,FALSE),"-")</f>
        <v>-</v>
      </c>
      <c r="P127" s="74" t="str">
        <f>IFERROR(VLOOKUP(N127,Database!$A$2:$L$175,6,FALSE),"-")</f>
        <v>-</v>
      </c>
      <c r="Q127" s="78" t="str">
        <f>IFERROR(VLOOKUP(N127,Database!$A$2:$L$175,9,FALSE),"-")</f>
        <v>-</v>
      </c>
      <c r="R127" s="92" t="str">
        <f>IF(AND(D127="Y",booking!P127&lt;&gt;booking!Q127,booking!Q127&gt;0),booking!Q127,"-")</f>
        <v>-</v>
      </c>
      <c r="S127" s="74" t="str">
        <f>IFERROR(VLOOKUP(R127,Database!$A$2:$L$175,8,FALSE),"-")</f>
        <v>-</v>
      </c>
      <c r="T127" s="74" t="str">
        <f>IFERROR(VLOOKUP(R127,Database!$A$2:$L$175,6,FALSE),"-")</f>
        <v>-</v>
      </c>
      <c r="U127" s="78" t="str">
        <f>IFERROR(VLOOKUP(R127,Database!$A$2:$L$175,9,FALSE),"-")</f>
        <v>-</v>
      </c>
      <c r="V127" s="91">
        <f>IF(AND(D127="Y",booking!T127&lt;&gt;booking!U127,booking!U127&gt;0),booking!U127,"-")</f>
        <v>142</v>
      </c>
      <c r="W127" s="75" t="str">
        <f>IFERROR(VLOOKUP(V127,Database!$A$2:$L$175,8,FALSE),"-")</f>
        <v>1600</v>
      </c>
      <c r="X127" s="75" t="str">
        <f>IFERROR(VLOOKUP(V127,Database!$A$2:$L$175,6,FALSE),"-")</f>
        <v>DK</v>
      </c>
      <c r="Y127" s="77" t="str">
        <f>IFERROR(VLOOKUP(V127,Database!$A$2:$L$175,9,FALSE),"-")</f>
        <v>DB</v>
      </c>
    </row>
    <row r="128" spans="1:25" ht="15" customHeight="1" thickBot="1" x14ac:dyDescent="0.4">
      <c r="A128" s="83" t="str">
        <f>rengøring!A128</f>
        <v>mandag</v>
      </c>
      <c r="B128" s="81">
        <f>rengøring!B128</f>
        <v>45901</v>
      </c>
      <c r="C128" s="10"/>
      <c r="D128" s="84" t="str">
        <f>IF(booking!AD128&gt;0,"Y","-")</f>
        <v>-</v>
      </c>
      <c r="E128" s="90" t="str">
        <f>IF(AND(D128="Y",booking!D128&lt;&gt;booking!E128,booking!E128&gt;0),booking!E128,"-")</f>
        <v>-</v>
      </c>
      <c r="F128" s="74" t="str">
        <f>IFERROR(VLOOKUP(E128,Database!$A$2:$L$175,8,FALSE),"-")</f>
        <v>-</v>
      </c>
      <c r="G128" s="74" t="str">
        <f>IFERROR(VLOOKUP(E128,Database!$A$2:$L$175,6,FALSE),"-")</f>
        <v>-</v>
      </c>
      <c r="H128" s="88" t="str">
        <f>IFERROR(VLOOKUP(E128,Database!$A$2:$L$175,9,FALSE),"-")</f>
        <v>-</v>
      </c>
      <c r="I128" s="109"/>
      <c r="J128" s="91" t="str">
        <f>IF(AND(D128="Y",booking!H128&lt;&gt;booking!I128,booking!I128&gt;0),booking!I128,"-")</f>
        <v>-</v>
      </c>
      <c r="K128" s="74" t="str">
        <f>IFERROR(VLOOKUP(J128,Database!$A$2:$L$175,8,FALSE),"-")</f>
        <v>-</v>
      </c>
      <c r="L128" s="74" t="str">
        <f>IFERROR(VLOOKUP(J128,Database!$A$2:$L$175,6,FALSE),"-")</f>
        <v>-</v>
      </c>
      <c r="M128" s="88" t="str">
        <f>IFERROR(VLOOKUP(J128,Database!$A$2:$L$175,9,FALSE),"-")</f>
        <v>-</v>
      </c>
      <c r="N128" s="91" t="str">
        <f>IF(AND(D128="Y",booking!L128&lt;&gt;booking!M128,booking!M128&gt;0),booking!M128,"-")</f>
        <v>-</v>
      </c>
      <c r="O128" s="74" t="str">
        <f>IFERROR(VLOOKUP(N128,Database!$A$2:$L$175,8,FALSE),"-")</f>
        <v>-</v>
      </c>
      <c r="P128" s="74" t="str">
        <f>IFERROR(VLOOKUP(N128,Database!$A$2:$L$175,6,FALSE),"-")</f>
        <v>-</v>
      </c>
      <c r="Q128" s="78" t="str">
        <f>IFERROR(VLOOKUP(N128,Database!$A$2:$L$175,9,FALSE),"-")</f>
        <v>-</v>
      </c>
      <c r="R128" s="92" t="str">
        <f>IF(AND(D128="Y",booking!P128&lt;&gt;booking!Q128,booking!Q128&gt;0),booking!Q128,"-")</f>
        <v>-</v>
      </c>
      <c r="S128" s="74" t="str">
        <f>IFERROR(VLOOKUP(R128,Database!$A$2:$L$175,8,FALSE),"-")</f>
        <v>-</v>
      </c>
      <c r="T128" s="74" t="str">
        <f>IFERROR(VLOOKUP(R128,Database!$A$2:$L$175,6,FALSE),"-")</f>
        <v>-</v>
      </c>
      <c r="U128" s="78" t="str">
        <f>IFERROR(VLOOKUP(R128,Database!$A$2:$L$175,9,FALSE),"-")</f>
        <v>-</v>
      </c>
      <c r="V128" s="91" t="str">
        <f>IF(AND(D128="Y",booking!T128&lt;&gt;booking!U128,booking!U128&gt;0),booking!U128,"-")</f>
        <v>-</v>
      </c>
      <c r="W128" s="75" t="str">
        <f>IFERROR(VLOOKUP(V128,Database!$A$2:$L$175,8,FALSE),"-")</f>
        <v>-</v>
      </c>
      <c r="X128" s="75" t="str">
        <f>IFERROR(VLOOKUP(V128,Database!$A$2:$L$175,6,FALSE),"-")</f>
        <v>-</v>
      </c>
      <c r="Y128" s="77" t="str">
        <f>IFERROR(VLOOKUP(V128,Database!$A$2:$L$175,9,FALSE),"-")</f>
        <v>-</v>
      </c>
    </row>
    <row r="129" spans="1:25" ht="15" customHeight="1" thickBot="1" x14ac:dyDescent="0.4">
      <c r="A129" s="83" t="str">
        <f>rengøring!A129</f>
        <v>tirsdag</v>
      </c>
      <c r="B129" s="81">
        <f>rengøring!B129</f>
        <v>45902</v>
      </c>
      <c r="C129" s="10"/>
      <c r="D129" s="84" t="str">
        <f>IF(booking!AD129&gt;0,"Y","-")</f>
        <v>Y</v>
      </c>
      <c r="E129" s="90" t="str">
        <f>IF(AND(D129="Y",booking!D129&lt;&gt;booking!E129,booking!E129&gt;0),booking!E129,"-")</f>
        <v>-</v>
      </c>
      <c r="F129" s="74" t="str">
        <f>IFERROR(VLOOKUP(E129,Database!$A$2:$L$175,8,FALSE),"-")</f>
        <v>-</v>
      </c>
      <c r="G129" s="74" t="str">
        <f>IFERROR(VLOOKUP(E129,Database!$A$2:$L$175,6,FALSE),"-")</f>
        <v>-</v>
      </c>
      <c r="H129" s="88" t="str">
        <f>IFERROR(VLOOKUP(E129,Database!$A$2:$L$175,9,FALSE),"-")</f>
        <v>-</v>
      </c>
      <c r="I129" s="109"/>
      <c r="J129" s="91" t="str">
        <f>IF(AND(D129="Y",booking!H129&lt;&gt;booking!I129,booking!I129&gt;0),booking!I129,"-")</f>
        <v>-</v>
      </c>
      <c r="K129" s="74" t="str">
        <f>IFERROR(VLOOKUP(J129,Database!$A$2:$L$175,8,FALSE),"-")</f>
        <v>-</v>
      </c>
      <c r="L129" s="74" t="str">
        <f>IFERROR(VLOOKUP(J129,Database!$A$2:$L$175,6,FALSE),"-")</f>
        <v>-</v>
      </c>
      <c r="M129" s="88" t="str">
        <f>IFERROR(VLOOKUP(J129,Database!$A$2:$L$175,9,FALSE),"-")</f>
        <v>-</v>
      </c>
      <c r="N129" s="91">
        <f>IF(AND(D129="Y",booking!L129&lt;&gt;booking!M129,booking!M129&gt;0),booking!M129,"-")</f>
        <v>126</v>
      </c>
      <c r="O129" s="74">
        <f>IFERROR(VLOOKUP(N129,Database!$A$2:$L$175,8,FALSE),"-")</f>
        <v>0</v>
      </c>
      <c r="P129" s="74" t="str">
        <f>IFERROR(VLOOKUP(N129,Database!$A$2:$L$175,6,FALSE),"-")</f>
        <v>DK</v>
      </c>
      <c r="Q129" s="78" t="str">
        <f>IFERROR(VLOOKUP(N129,Database!$A$2:$L$175,9,FALSE),"-")</f>
        <v>DB</v>
      </c>
      <c r="R129" s="92" t="str">
        <f>IF(AND(D129="Y",booking!P129&lt;&gt;booking!Q129,booking!Q129&gt;0),booking!Q129,"-")</f>
        <v>-</v>
      </c>
      <c r="S129" s="74" t="str">
        <f>IFERROR(VLOOKUP(R129,Database!$A$2:$L$175,8,FALSE),"-")</f>
        <v>-</v>
      </c>
      <c r="T129" s="74" t="str">
        <f>IFERROR(VLOOKUP(R129,Database!$A$2:$L$175,6,FALSE),"-")</f>
        <v>-</v>
      </c>
      <c r="U129" s="78" t="str">
        <f>IFERROR(VLOOKUP(R129,Database!$A$2:$L$175,9,FALSE),"-")</f>
        <v>-</v>
      </c>
      <c r="V129" s="91" t="str">
        <f>IF(AND(D129="Y",booking!T129&lt;&gt;booking!U129,booking!U129&gt;0),booking!U129,"-")</f>
        <v>-</v>
      </c>
      <c r="W129" s="75" t="str">
        <f>IFERROR(VLOOKUP(V129,Database!$A$2:$L$175,8,FALSE),"-")</f>
        <v>-</v>
      </c>
      <c r="X129" s="75" t="str">
        <f>IFERROR(VLOOKUP(V129,Database!$A$2:$L$175,6,FALSE),"-")</f>
        <v>-</v>
      </c>
      <c r="Y129" s="77" t="str">
        <f>IFERROR(VLOOKUP(V129,Database!$A$2:$L$175,9,FALSE),"-")</f>
        <v>-</v>
      </c>
    </row>
    <row r="130" spans="1:25" ht="15" customHeight="1" thickBot="1" x14ac:dyDescent="0.4">
      <c r="A130" s="83" t="str">
        <f>rengøring!A130</f>
        <v>onsdag</v>
      </c>
      <c r="B130" s="81">
        <f>rengøring!B130</f>
        <v>45903</v>
      </c>
      <c r="C130" s="10"/>
      <c r="D130" s="84" t="str">
        <f>IF(booking!AD130&gt;0,"Y","-")</f>
        <v>Y</v>
      </c>
      <c r="E130" s="90" t="str">
        <f>IF(AND(D130="Y",booking!D130&lt;&gt;booking!E130,booking!E130&gt;0),booking!E130,"-")</f>
        <v>-</v>
      </c>
      <c r="F130" s="74" t="str">
        <f>IFERROR(VLOOKUP(E130,Database!$A$2:$L$175,8,FALSE),"-")</f>
        <v>-</v>
      </c>
      <c r="G130" s="74" t="str">
        <f>IFERROR(VLOOKUP(E130,Database!$A$2:$L$175,6,FALSE),"-")</f>
        <v>-</v>
      </c>
      <c r="H130" s="88" t="str">
        <f>IFERROR(VLOOKUP(E130,Database!$A$2:$L$175,9,FALSE),"-")</f>
        <v>-</v>
      </c>
      <c r="I130" s="109"/>
      <c r="J130" s="91" t="str">
        <f>IF(AND(D130="Y",booking!H130&lt;&gt;booking!I130,booking!I130&gt;0),booking!I130,"-")</f>
        <v>-</v>
      </c>
      <c r="K130" s="74" t="str">
        <f>IFERROR(VLOOKUP(J130,Database!$A$2:$L$175,8,FALSE),"-")</f>
        <v>-</v>
      </c>
      <c r="L130" s="74" t="str">
        <f>IFERROR(VLOOKUP(J130,Database!$A$2:$L$175,6,FALSE),"-")</f>
        <v>-</v>
      </c>
      <c r="M130" s="88" t="str">
        <f>IFERROR(VLOOKUP(J130,Database!$A$2:$L$175,9,FALSE),"-")</f>
        <v>-</v>
      </c>
      <c r="N130" s="91" t="str">
        <f>IF(AND(D130="Y",booking!L130&lt;&gt;booking!M130,booking!M130&gt;0),booking!M130,"-")</f>
        <v>-</v>
      </c>
      <c r="O130" s="74" t="str">
        <f>IFERROR(VLOOKUP(N130,Database!$A$2:$L$175,8,FALSE),"-")</f>
        <v>-</v>
      </c>
      <c r="P130" s="74" t="str">
        <f>IFERROR(VLOOKUP(N130,Database!$A$2:$L$175,6,FALSE),"-")</f>
        <v>-</v>
      </c>
      <c r="Q130" s="78" t="str">
        <f>IFERROR(VLOOKUP(N130,Database!$A$2:$L$175,9,FALSE),"-")</f>
        <v>-</v>
      </c>
      <c r="R130" s="92">
        <f>IF(AND(D130="Y",booking!P130&lt;&gt;booking!Q130,booking!Q130&gt;0),booking!Q130,"-")</f>
        <v>139</v>
      </c>
      <c r="S130" s="74">
        <f>IFERROR(VLOOKUP(R130,Database!$A$2:$L$175,8,FALSE),"-")</f>
        <v>0</v>
      </c>
      <c r="T130" s="74" t="str">
        <f>IFERROR(VLOOKUP(R130,Database!$A$2:$L$175,6,FALSE),"-")</f>
        <v>IT</v>
      </c>
      <c r="U130" s="78" t="str">
        <f>IFERROR(VLOOKUP(R130,Database!$A$2:$L$175,9,FALSE),"-")</f>
        <v>db</v>
      </c>
      <c r="V130" s="91" t="str">
        <f>IF(AND(D130="Y",booking!T130&lt;&gt;booking!U130,booking!U130&gt;0),booking!U130,"-")</f>
        <v>-</v>
      </c>
      <c r="W130" s="75" t="str">
        <f>IFERROR(VLOOKUP(V130,Database!$A$2:$L$175,8,FALSE),"-")</f>
        <v>-</v>
      </c>
      <c r="X130" s="75" t="str">
        <f>IFERROR(VLOOKUP(V130,Database!$A$2:$L$175,6,FALSE),"-")</f>
        <v>-</v>
      </c>
      <c r="Y130" s="77" t="str">
        <f>IFERROR(VLOOKUP(V130,Database!$A$2:$L$175,9,FALSE),"-")</f>
        <v>-</v>
      </c>
    </row>
    <row r="131" spans="1:25" ht="15" customHeight="1" thickBot="1" x14ac:dyDescent="0.4">
      <c r="A131" s="83" t="str">
        <f>rengøring!A131</f>
        <v>torsdag</v>
      </c>
      <c r="B131" s="81">
        <f>rengøring!B131</f>
        <v>45904</v>
      </c>
      <c r="C131" s="10"/>
      <c r="D131" s="84" t="str">
        <f>IF(booking!AD131&gt;0,"Y","-")</f>
        <v>Y</v>
      </c>
      <c r="E131" s="90">
        <f>IF(AND(D131="Y",booking!D131&lt;&gt;booking!E131,booking!E131&gt;0),booking!E131,"-")</f>
        <v>58</v>
      </c>
      <c r="F131" s="74">
        <f>IFERROR(VLOOKUP(E131,Database!$A$2:$L$175,8,FALSE),"-")</f>
        <v>0</v>
      </c>
      <c r="G131" s="74" t="str">
        <f>IFERROR(VLOOKUP(E131,Database!$A$2:$L$175,6,FALSE),"-")</f>
        <v>DK</v>
      </c>
      <c r="H131" s="88">
        <f>IFERROR(VLOOKUP(E131,Database!$A$2:$L$175,9,FALSE),"-")</f>
        <v>0</v>
      </c>
      <c r="I131" s="109"/>
      <c r="J131" s="91" t="str">
        <f>IF(AND(D131="Y",booking!H131&lt;&gt;booking!I131,booking!I131&gt;0),booking!I131,"-")</f>
        <v>-</v>
      </c>
      <c r="K131" s="74" t="str">
        <f>IFERROR(VLOOKUP(J131,Database!$A$2:$L$175,8,FALSE),"-")</f>
        <v>-</v>
      </c>
      <c r="L131" s="74" t="str">
        <f>IFERROR(VLOOKUP(J131,Database!$A$2:$L$175,6,FALSE),"-")</f>
        <v>-</v>
      </c>
      <c r="M131" s="88" t="str">
        <f>IFERROR(VLOOKUP(J131,Database!$A$2:$L$175,9,FALSE),"-")</f>
        <v>-</v>
      </c>
      <c r="N131" s="91" t="str">
        <f>IF(AND(D131="Y",booking!L131&lt;&gt;booking!M131,booking!M131&gt;0),booking!M131,"-")</f>
        <v>-</v>
      </c>
      <c r="O131" s="74" t="str">
        <f>IFERROR(VLOOKUP(N131,Database!$A$2:$L$175,8,FALSE),"-")</f>
        <v>-</v>
      </c>
      <c r="P131" s="74" t="str">
        <f>IFERROR(VLOOKUP(N131,Database!$A$2:$L$175,6,FALSE),"-")</f>
        <v>-</v>
      </c>
      <c r="Q131" s="78" t="str">
        <f>IFERROR(VLOOKUP(N131,Database!$A$2:$L$175,9,FALSE),"-")</f>
        <v>-</v>
      </c>
      <c r="R131" s="92" t="str">
        <f>IF(AND(D131="Y",booking!P131&lt;&gt;booking!Q131,booking!Q131&gt;0),booking!Q131,"-")</f>
        <v>-</v>
      </c>
      <c r="S131" s="74" t="str">
        <f>IFERROR(VLOOKUP(R131,Database!$A$2:$L$175,8,FALSE),"-")</f>
        <v>-</v>
      </c>
      <c r="T131" s="74" t="str">
        <f>IFERROR(VLOOKUP(R131,Database!$A$2:$L$175,6,FALSE),"-")</f>
        <v>-</v>
      </c>
      <c r="U131" s="78" t="str">
        <f>IFERROR(VLOOKUP(R131,Database!$A$2:$L$175,9,FALSE),"-")</f>
        <v>-</v>
      </c>
      <c r="V131" s="91">
        <f>IF(AND(D131="Y",booking!T131&lt;&gt;booking!U131,booking!U131&gt;0),booking!U131,"-")</f>
        <v>133</v>
      </c>
      <c r="W131" s="75" t="str">
        <f>IFERROR(VLOOKUP(V131,Database!$A$2:$L$175,8,FALSE),"-")</f>
        <v>1500</v>
      </c>
      <c r="X131" s="75" t="str">
        <f>IFERROR(VLOOKUP(V131,Database!$A$2:$L$175,6,FALSE),"-")</f>
        <v>S</v>
      </c>
      <c r="Y131" s="77" t="str">
        <f>IFERROR(VLOOKUP(V131,Database!$A$2:$L$175,9,FALSE),"-")</f>
        <v>db</v>
      </c>
    </row>
    <row r="132" spans="1:25" ht="15" customHeight="1" thickBot="1" x14ac:dyDescent="0.4">
      <c r="A132" s="83" t="str">
        <f>rengøring!A132</f>
        <v>fredag</v>
      </c>
      <c r="B132" s="81">
        <f>rengøring!B132</f>
        <v>45905</v>
      </c>
      <c r="C132" s="10"/>
      <c r="D132" s="84" t="str">
        <f>IF(booking!AD132&gt;0,"Y","-")</f>
        <v>Y</v>
      </c>
      <c r="E132" s="90" t="str">
        <f>IF(AND(D132="Y",booking!D132&lt;&gt;booking!E132,booking!E132&gt;0),booking!E132,"-")</f>
        <v>-</v>
      </c>
      <c r="F132" s="74" t="str">
        <f>IFERROR(VLOOKUP(E132,Database!$A$2:$L$175,8,FALSE),"-")</f>
        <v>-</v>
      </c>
      <c r="G132" s="74" t="str">
        <f>IFERROR(VLOOKUP(E132,Database!$A$2:$L$175,6,FALSE),"-")</f>
        <v>-</v>
      </c>
      <c r="H132" s="88" t="str">
        <f>IFERROR(VLOOKUP(E132,Database!$A$2:$L$175,9,FALSE),"-")</f>
        <v>-</v>
      </c>
      <c r="I132" s="109"/>
      <c r="J132" s="91" t="str">
        <f>IF(AND(D132="Y",booking!H132&lt;&gt;booking!I132,booking!I132&gt;0),booking!I132,"-")</f>
        <v>-</v>
      </c>
      <c r="K132" s="74" t="str">
        <f>IFERROR(VLOOKUP(J132,Database!$A$2:$L$175,8,FALSE),"-")</f>
        <v>-</v>
      </c>
      <c r="L132" s="74" t="str">
        <f>IFERROR(VLOOKUP(J132,Database!$A$2:$L$175,6,FALSE),"-")</f>
        <v>-</v>
      </c>
      <c r="M132" s="88" t="str">
        <f>IFERROR(VLOOKUP(J132,Database!$A$2:$L$175,9,FALSE),"-")</f>
        <v>-</v>
      </c>
      <c r="N132" s="91" t="str">
        <f>IF(AND(D132="Y",booking!L132&lt;&gt;booking!M132,booking!M132&gt;0),booking!M132,"-")</f>
        <v>-</v>
      </c>
      <c r="O132" s="74" t="str">
        <f>IFERROR(VLOOKUP(N132,Database!$A$2:$L$175,8,FALSE),"-")</f>
        <v>-</v>
      </c>
      <c r="P132" s="74" t="str">
        <f>IFERROR(VLOOKUP(N132,Database!$A$2:$L$175,6,FALSE),"-")</f>
        <v>-</v>
      </c>
      <c r="Q132" s="78" t="str">
        <f>IFERROR(VLOOKUP(N132,Database!$A$2:$L$175,9,FALSE),"-")</f>
        <v>-</v>
      </c>
      <c r="R132" s="92">
        <f>IF(AND(D132="Y",booking!P132&lt;&gt;booking!Q132,booking!Q132&gt;0),booking!Q132,"-")</f>
        <v>136</v>
      </c>
      <c r="S132" s="74">
        <f>IFERROR(VLOOKUP(R132,Database!$A$2:$L$175,8,FALSE),"-")</f>
        <v>0</v>
      </c>
      <c r="T132" s="74" t="str">
        <f>IFERROR(VLOOKUP(R132,Database!$A$2:$L$175,6,FALSE),"-")</f>
        <v>S</v>
      </c>
      <c r="U132" s="78">
        <f>IFERROR(VLOOKUP(R132,Database!$A$2:$L$175,9,FALSE),"-")</f>
        <v>0</v>
      </c>
      <c r="V132" s="91" t="str">
        <f>IF(AND(D132="Y",booking!T132&lt;&gt;booking!U132,booking!U132&gt;0),booking!U132,"-")</f>
        <v>-</v>
      </c>
      <c r="W132" s="75" t="str">
        <f>IFERROR(VLOOKUP(V132,Database!$A$2:$L$175,8,FALSE),"-")</f>
        <v>-</v>
      </c>
      <c r="X132" s="75" t="str">
        <f>IFERROR(VLOOKUP(V132,Database!$A$2:$L$175,6,FALSE),"-")</f>
        <v>-</v>
      </c>
      <c r="Y132" s="77" t="str">
        <f>IFERROR(VLOOKUP(V132,Database!$A$2:$L$175,9,FALSE),"-")</f>
        <v>-</v>
      </c>
    </row>
    <row r="133" spans="1:25" ht="15" customHeight="1" thickBot="1" x14ac:dyDescent="0.4">
      <c r="A133" s="83" t="str">
        <f>rengøring!A133</f>
        <v>lørdag</v>
      </c>
      <c r="B133" s="81">
        <f>rengøring!B133</f>
        <v>45906</v>
      </c>
      <c r="C133" s="10"/>
      <c r="D133" s="84" t="str">
        <f>IF(booking!AD133&gt;0,"Y","-")</f>
        <v>-</v>
      </c>
      <c r="E133" s="90" t="str">
        <f>IF(AND(D133="Y",booking!D133&lt;&gt;booking!E133,booking!E133&gt;0),booking!E133,"-")</f>
        <v>-</v>
      </c>
      <c r="F133" s="74" t="str">
        <f>IFERROR(VLOOKUP(E133,Database!$A$2:$L$175,8,FALSE),"-")</f>
        <v>-</v>
      </c>
      <c r="G133" s="74" t="str">
        <f>IFERROR(VLOOKUP(E133,Database!$A$2:$L$175,6,FALSE),"-")</f>
        <v>-</v>
      </c>
      <c r="H133" s="88" t="str">
        <f>IFERROR(VLOOKUP(E133,Database!$A$2:$L$175,9,FALSE),"-")</f>
        <v>-</v>
      </c>
      <c r="I133" s="109"/>
      <c r="J133" s="91" t="str">
        <f>IF(AND(D133="Y",booking!H133&lt;&gt;booking!I133,booking!I133&gt;0),booking!I133,"-")</f>
        <v>-</v>
      </c>
      <c r="K133" s="74" t="str">
        <f>IFERROR(VLOOKUP(J133,Database!$A$2:$L$175,8,FALSE),"-")</f>
        <v>-</v>
      </c>
      <c r="L133" s="74" t="str">
        <f>IFERROR(VLOOKUP(J133,Database!$A$2:$L$175,6,FALSE),"-")</f>
        <v>-</v>
      </c>
      <c r="M133" s="88" t="str">
        <f>IFERROR(VLOOKUP(J133,Database!$A$2:$L$175,9,FALSE),"-")</f>
        <v>-</v>
      </c>
      <c r="N133" s="91" t="str">
        <f>IF(AND(D133="Y",booking!L133&lt;&gt;booking!M133,booking!M133&gt;0),booking!M133,"-")</f>
        <v>-</v>
      </c>
      <c r="O133" s="74" t="str">
        <f>IFERROR(VLOOKUP(N133,Database!$A$2:$L$175,8,FALSE),"-")</f>
        <v>-</v>
      </c>
      <c r="P133" s="74" t="str">
        <f>IFERROR(VLOOKUP(N133,Database!$A$2:$L$175,6,FALSE),"-")</f>
        <v>-</v>
      </c>
      <c r="Q133" s="78" t="str">
        <f>IFERROR(VLOOKUP(N133,Database!$A$2:$L$175,9,FALSE),"-")</f>
        <v>-</v>
      </c>
      <c r="R133" s="92" t="str">
        <f>IF(AND(D133="Y",booking!P133&lt;&gt;booking!Q133,booking!Q133&gt;0),booking!Q133,"-")</f>
        <v>-</v>
      </c>
      <c r="S133" s="74" t="str">
        <f>IFERROR(VLOOKUP(R133,Database!$A$2:$L$175,8,FALSE),"-")</f>
        <v>-</v>
      </c>
      <c r="T133" s="74" t="str">
        <f>IFERROR(VLOOKUP(R133,Database!$A$2:$L$175,6,FALSE),"-")</f>
        <v>-</v>
      </c>
      <c r="U133" s="78" t="str">
        <f>IFERROR(VLOOKUP(R133,Database!$A$2:$L$175,9,FALSE),"-")</f>
        <v>-</v>
      </c>
      <c r="V133" s="91" t="str">
        <f>IF(AND(D133="Y",booking!T133&lt;&gt;booking!U133,booking!U133&gt;0),booking!U133,"-")</f>
        <v>-</v>
      </c>
      <c r="W133" s="75" t="str">
        <f>IFERROR(VLOOKUP(V133,Database!$A$2:$L$175,8,FALSE),"-")</f>
        <v>-</v>
      </c>
      <c r="X133" s="75" t="str">
        <f>IFERROR(VLOOKUP(V133,Database!$A$2:$L$175,6,FALSE),"-")</f>
        <v>-</v>
      </c>
      <c r="Y133" s="77" t="str">
        <f>IFERROR(VLOOKUP(V133,Database!$A$2:$L$175,9,FALSE),"-")</f>
        <v>-</v>
      </c>
    </row>
    <row r="134" spans="1:25" ht="15" customHeight="1" thickBot="1" x14ac:dyDescent="0.4">
      <c r="A134" s="83" t="str">
        <f>rengøring!A134</f>
        <v>søndag</v>
      </c>
      <c r="B134" s="81">
        <f>rengøring!B134</f>
        <v>45907</v>
      </c>
      <c r="C134" s="10"/>
      <c r="D134" s="84" t="str">
        <f>IF(booking!AD134&gt;0,"Y","-")</f>
        <v>Y</v>
      </c>
      <c r="E134" s="90" t="str">
        <f>IF(AND(D134="Y",booking!D134&lt;&gt;booking!E134,booking!E134&gt;0),booking!E134,"-")</f>
        <v>-</v>
      </c>
      <c r="F134" s="74" t="str">
        <f>IFERROR(VLOOKUP(E134,Database!$A$2:$L$175,8,FALSE),"-")</f>
        <v>-</v>
      </c>
      <c r="G134" s="74" t="str">
        <f>IFERROR(VLOOKUP(E134,Database!$A$2:$L$175,6,FALSE),"-")</f>
        <v>-</v>
      </c>
      <c r="H134" s="88" t="str">
        <f>IFERROR(VLOOKUP(E134,Database!$A$2:$L$175,9,FALSE),"-")</f>
        <v>-</v>
      </c>
      <c r="I134" s="109"/>
      <c r="J134" s="91" t="str">
        <f>IF(AND(D134="Y",booking!H134&lt;&gt;booking!I134,booking!I134&gt;0),booking!I134,"-")</f>
        <v>-</v>
      </c>
      <c r="K134" s="74" t="str">
        <f>IFERROR(VLOOKUP(J134,Database!$A$2:$L$175,8,FALSE),"-")</f>
        <v>-</v>
      </c>
      <c r="L134" s="74" t="str">
        <f>IFERROR(VLOOKUP(J134,Database!$A$2:$L$175,6,FALSE),"-")</f>
        <v>-</v>
      </c>
      <c r="M134" s="88" t="str">
        <f>IFERROR(VLOOKUP(J134,Database!$A$2:$L$175,9,FALSE),"-")</f>
        <v>-</v>
      </c>
      <c r="N134" s="91" t="str">
        <f>IF(AND(D134="Y",booking!L134&lt;&gt;booking!M134,booking!M134&gt;0),booking!M134,"-")</f>
        <v>-</v>
      </c>
      <c r="O134" s="74" t="str">
        <f>IFERROR(VLOOKUP(N134,Database!$A$2:$L$175,8,FALSE),"-")</f>
        <v>-</v>
      </c>
      <c r="P134" s="74" t="str">
        <f>IFERROR(VLOOKUP(N134,Database!$A$2:$L$175,6,FALSE),"-")</f>
        <v>-</v>
      </c>
      <c r="Q134" s="78" t="str">
        <f>IFERROR(VLOOKUP(N134,Database!$A$2:$L$175,9,FALSE),"-")</f>
        <v>-</v>
      </c>
      <c r="R134" s="92">
        <f>IF(AND(D134="Y",booking!P134&lt;&gt;booking!Q134,booking!Q134&gt;0),booking!Q134,"-")</f>
        <v>88</v>
      </c>
      <c r="S134" s="74">
        <f>IFERROR(VLOOKUP(R134,Database!$A$2:$L$175,8,FALSE),"-")</f>
        <v>0</v>
      </c>
      <c r="T134" s="74" t="str">
        <f>IFERROR(VLOOKUP(R134,Database!$A$2:$L$175,6,FALSE),"-")</f>
        <v>DK</v>
      </c>
      <c r="U134" s="78" t="str">
        <f>IFERROR(VLOOKUP(R134,Database!$A$2:$L$175,9,FALSE),"-")</f>
        <v>DB</v>
      </c>
      <c r="V134" s="91" t="str">
        <f>IF(AND(D134="Y",booking!T134&lt;&gt;booking!U134,booking!U134&gt;0),booking!U134,"-")</f>
        <v>-</v>
      </c>
      <c r="W134" s="75" t="str">
        <f>IFERROR(VLOOKUP(V134,Database!$A$2:$L$175,8,FALSE),"-")</f>
        <v>-</v>
      </c>
      <c r="X134" s="75" t="str">
        <f>IFERROR(VLOOKUP(V134,Database!$A$2:$L$175,6,FALSE),"-")</f>
        <v>-</v>
      </c>
      <c r="Y134" s="77" t="str">
        <f>IFERROR(VLOOKUP(V134,Database!$A$2:$L$175,9,FALSE),"-")</f>
        <v>-</v>
      </c>
    </row>
    <row r="135" spans="1:25" ht="15" customHeight="1" thickBot="1" x14ac:dyDescent="0.4">
      <c r="A135" s="83" t="str">
        <f>rengøring!A135</f>
        <v>mandag</v>
      </c>
      <c r="B135" s="81">
        <f>rengøring!B135</f>
        <v>45908</v>
      </c>
      <c r="C135" s="10"/>
      <c r="D135" s="84" t="str">
        <f>IF(booking!AD135&gt;0,"Y","-")</f>
        <v>-</v>
      </c>
      <c r="E135" s="90" t="str">
        <f>IF(AND(D135="Y",booking!D135&lt;&gt;booking!E135,booking!E135&gt;0),booking!E135,"-")</f>
        <v>-</v>
      </c>
      <c r="F135" s="74" t="str">
        <f>IFERROR(VLOOKUP(E135,Database!$A$2:$L$175,8,FALSE),"-")</f>
        <v>-</v>
      </c>
      <c r="G135" s="74" t="str">
        <f>IFERROR(VLOOKUP(E135,Database!$A$2:$L$175,6,FALSE),"-")</f>
        <v>-</v>
      </c>
      <c r="H135" s="88" t="str">
        <f>IFERROR(VLOOKUP(E135,Database!$A$2:$L$175,9,FALSE),"-")</f>
        <v>-</v>
      </c>
      <c r="I135" s="109"/>
      <c r="J135" s="91" t="str">
        <f>IF(AND(D135="Y",booking!H135&lt;&gt;booking!I135,booking!I135&gt;0),booking!I135,"-")</f>
        <v>-</v>
      </c>
      <c r="K135" s="74" t="str">
        <f>IFERROR(VLOOKUP(J135,Database!$A$2:$L$175,8,FALSE),"-")</f>
        <v>-</v>
      </c>
      <c r="L135" s="74" t="str">
        <f>IFERROR(VLOOKUP(J135,Database!$A$2:$L$175,6,FALSE),"-")</f>
        <v>-</v>
      </c>
      <c r="M135" s="88" t="str">
        <f>IFERROR(VLOOKUP(J135,Database!$A$2:$L$175,9,FALSE),"-")</f>
        <v>-</v>
      </c>
      <c r="N135" s="91" t="str">
        <f>IF(AND(D135="Y",booking!L135&lt;&gt;booking!M135,booking!M135&gt;0),booking!M135,"-")</f>
        <v>-</v>
      </c>
      <c r="O135" s="74" t="str">
        <f>IFERROR(VLOOKUP(N135,Database!$A$2:$L$175,8,FALSE),"-")</f>
        <v>-</v>
      </c>
      <c r="P135" s="74" t="str">
        <f>IFERROR(VLOOKUP(N135,Database!$A$2:$L$175,6,FALSE),"-")</f>
        <v>-</v>
      </c>
      <c r="Q135" s="78" t="str">
        <f>IFERROR(VLOOKUP(N135,Database!$A$2:$L$175,9,FALSE),"-")</f>
        <v>-</v>
      </c>
      <c r="R135" s="92" t="str">
        <f>IF(AND(D135="Y",booking!P135&lt;&gt;booking!Q135,booking!Q135&gt;0),booking!Q135,"-")</f>
        <v>-</v>
      </c>
      <c r="S135" s="74" t="str">
        <f>IFERROR(VLOOKUP(R135,Database!$A$2:$L$175,8,FALSE),"-")</f>
        <v>-</v>
      </c>
      <c r="T135" s="74" t="str">
        <f>IFERROR(VLOOKUP(R135,Database!$A$2:$L$175,6,FALSE),"-")</f>
        <v>-</v>
      </c>
      <c r="U135" s="78" t="str">
        <f>IFERROR(VLOOKUP(R135,Database!$A$2:$L$175,9,FALSE),"-")</f>
        <v>-</v>
      </c>
      <c r="V135" s="91" t="str">
        <f>IF(AND(D135="Y",booking!T135&lt;&gt;booking!U135,booking!U135&gt;0),booking!U135,"-")</f>
        <v>-</v>
      </c>
      <c r="W135" s="75" t="str">
        <f>IFERROR(VLOOKUP(V135,Database!$A$2:$L$175,8,FALSE),"-")</f>
        <v>-</v>
      </c>
      <c r="X135" s="75" t="str">
        <f>IFERROR(VLOOKUP(V135,Database!$A$2:$L$175,6,FALSE),"-")</f>
        <v>-</v>
      </c>
      <c r="Y135" s="77" t="str">
        <f>IFERROR(VLOOKUP(V135,Database!$A$2:$L$175,9,FALSE),"-")</f>
        <v>-</v>
      </c>
    </row>
    <row r="136" spans="1:25" ht="15" customHeight="1" thickBot="1" x14ac:dyDescent="0.4">
      <c r="A136" s="83" t="str">
        <f>rengøring!A136</f>
        <v>tirsdag</v>
      </c>
      <c r="B136" s="81">
        <f>rengøring!B136</f>
        <v>45909</v>
      </c>
      <c r="C136" s="10"/>
      <c r="D136" s="84" t="str">
        <f>IF(booking!AD136&gt;0,"Y","-")</f>
        <v>-</v>
      </c>
      <c r="E136" s="90" t="str">
        <f>IF(AND(D136="Y",booking!D136&lt;&gt;booking!E136,booking!E136&gt;0),booking!E136,"-")</f>
        <v>-</v>
      </c>
      <c r="F136" s="74" t="str">
        <f>IFERROR(VLOOKUP(E136,Database!$A$2:$L$175,8,FALSE),"-")</f>
        <v>-</v>
      </c>
      <c r="G136" s="74" t="str">
        <f>IFERROR(VLOOKUP(E136,Database!$A$2:$L$175,6,FALSE),"-")</f>
        <v>-</v>
      </c>
      <c r="H136" s="88" t="str">
        <f>IFERROR(VLOOKUP(E136,Database!$A$2:$L$175,9,FALSE),"-")</f>
        <v>-</v>
      </c>
      <c r="I136" s="109"/>
      <c r="J136" s="91" t="str">
        <f>IF(AND(D136="Y",booking!H136&lt;&gt;booking!I136,booking!I136&gt;0),booking!I136,"-")</f>
        <v>-</v>
      </c>
      <c r="K136" s="74" t="str">
        <f>IFERROR(VLOOKUP(J136,Database!$A$2:$L$175,8,FALSE),"-")</f>
        <v>-</v>
      </c>
      <c r="L136" s="74" t="str">
        <f>IFERROR(VLOOKUP(J136,Database!$A$2:$L$175,6,FALSE),"-")</f>
        <v>-</v>
      </c>
      <c r="M136" s="88" t="str">
        <f>IFERROR(VLOOKUP(J136,Database!$A$2:$L$175,9,FALSE),"-")</f>
        <v>-</v>
      </c>
      <c r="N136" s="91" t="str">
        <f>IF(AND(D136="Y",booking!L136&lt;&gt;booking!M136,booking!M136&gt;0),booking!M136,"-")</f>
        <v>-</v>
      </c>
      <c r="O136" s="74" t="str">
        <f>IFERROR(VLOOKUP(N136,Database!$A$2:$L$175,8,FALSE),"-")</f>
        <v>-</v>
      </c>
      <c r="P136" s="74" t="str">
        <f>IFERROR(VLOOKUP(N136,Database!$A$2:$L$175,6,FALSE),"-")</f>
        <v>-</v>
      </c>
      <c r="Q136" s="78" t="str">
        <f>IFERROR(VLOOKUP(N136,Database!$A$2:$L$175,9,FALSE),"-")</f>
        <v>-</v>
      </c>
      <c r="R136" s="92" t="str">
        <f>IF(AND(D136="Y",booking!P136&lt;&gt;booking!Q136,booking!Q136&gt;0),booking!Q136,"-")</f>
        <v>-</v>
      </c>
      <c r="S136" s="74" t="str">
        <f>IFERROR(VLOOKUP(R136,Database!$A$2:$L$175,8,FALSE),"-")</f>
        <v>-</v>
      </c>
      <c r="T136" s="74" t="str">
        <f>IFERROR(VLOOKUP(R136,Database!$A$2:$L$175,6,FALSE),"-")</f>
        <v>-</v>
      </c>
      <c r="U136" s="78" t="str">
        <f>IFERROR(VLOOKUP(R136,Database!$A$2:$L$175,9,FALSE),"-")</f>
        <v>-</v>
      </c>
      <c r="V136" s="91" t="str">
        <f>IF(AND(D136="Y",booking!T136&lt;&gt;booking!U136,booking!U136&gt;0),booking!U136,"-")</f>
        <v>-</v>
      </c>
      <c r="W136" s="75" t="str">
        <f>IFERROR(VLOOKUP(V136,Database!$A$2:$L$175,8,FALSE),"-")</f>
        <v>-</v>
      </c>
      <c r="X136" s="75" t="str">
        <f>IFERROR(VLOOKUP(V136,Database!$A$2:$L$175,6,FALSE),"-")</f>
        <v>-</v>
      </c>
      <c r="Y136" s="77" t="str">
        <f>IFERROR(VLOOKUP(V136,Database!$A$2:$L$175,9,FALSE),"-")</f>
        <v>-</v>
      </c>
    </row>
    <row r="137" spans="1:25" ht="15" customHeight="1" thickBot="1" x14ac:dyDescent="0.4">
      <c r="A137" s="83" t="str">
        <f>rengøring!A137</f>
        <v>onsdag</v>
      </c>
      <c r="B137" s="81">
        <f>rengøring!B137</f>
        <v>45910</v>
      </c>
      <c r="C137" s="10"/>
      <c r="D137" s="84" t="str">
        <f>IF(booking!AD137&gt;0,"Y","-")</f>
        <v>-</v>
      </c>
      <c r="E137" s="90" t="str">
        <f>IF(AND(D137="Y",booking!D137&lt;&gt;booking!E137,booking!E137&gt;0),booking!E137,"-")</f>
        <v>-</v>
      </c>
      <c r="F137" s="74" t="str">
        <f>IFERROR(VLOOKUP(E137,Database!$A$2:$L$175,8,FALSE),"-")</f>
        <v>-</v>
      </c>
      <c r="G137" s="74" t="str">
        <f>IFERROR(VLOOKUP(E137,Database!$A$2:$L$175,6,FALSE),"-")</f>
        <v>-</v>
      </c>
      <c r="H137" s="88" t="str">
        <f>IFERROR(VLOOKUP(E137,Database!$A$2:$L$175,9,FALSE),"-")</f>
        <v>-</v>
      </c>
      <c r="I137" s="109"/>
      <c r="J137" s="91" t="str">
        <f>IF(AND(D137="Y",booking!H137&lt;&gt;booking!I137,booking!I137&gt;0),booking!I137,"-")</f>
        <v>-</v>
      </c>
      <c r="K137" s="74" t="str">
        <f>IFERROR(VLOOKUP(J137,Database!$A$2:$L$175,8,FALSE),"-")</f>
        <v>-</v>
      </c>
      <c r="L137" s="74" t="str">
        <f>IFERROR(VLOOKUP(J137,Database!$A$2:$L$175,6,FALSE),"-")</f>
        <v>-</v>
      </c>
      <c r="M137" s="88" t="str">
        <f>IFERROR(VLOOKUP(J137,Database!$A$2:$L$175,9,FALSE),"-")</f>
        <v>-</v>
      </c>
      <c r="N137" s="91" t="str">
        <f>IF(AND(D137="Y",booking!L137&lt;&gt;booking!M137,booking!M137&gt;0),booking!M137,"-")</f>
        <v>-</v>
      </c>
      <c r="O137" s="74" t="str">
        <f>IFERROR(VLOOKUP(N137,Database!$A$2:$L$175,8,FALSE),"-")</f>
        <v>-</v>
      </c>
      <c r="P137" s="74" t="str">
        <f>IFERROR(VLOOKUP(N137,Database!$A$2:$L$175,6,FALSE),"-")</f>
        <v>-</v>
      </c>
      <c r="Q137" s="78" t="str">
        <f>IFERROR(VLOOKUP(N137,Database!$A$2:$L$175,9,FALSE),"-")</f>
        <v>-</v>
      </c>
      <c r="R137" s="92" t="str">
        <f>IF(AND(D137="Y",booking!P137&lt;&gt;booking!Q137,booking!Q137&gt;0),booking!Q137,"-")</f>
        <v>-</v>
      </c>
      <c r="S137" s="74" t="str">
        <f>IFERROR(VLOOKUP(R137,Database!$A$2:$L$175,8,FALSE),"-")</f>
        <v>-</v>
      </c>
      <c r="T137" s="74" t="str">
        <f>IFERROR(VLOOKUP(R137,Database!$A$2:$L$175,6,FALSE),"-")</f>
        <v>-</v>
      </c>
      <c r="U137" s="78" t="str">
        <f>IFERROR(VLOOKUP(R137,Database!$A$2:$L$175,9,FALSE),"-")</f>
        <v>-</v>
      </c>
      <c r="V137" s="91" t="str">
        <f>IF(AND(D137="Y",booking!T137&lt;&gt;booking!U137,booking!U137&gt;0),booking!U137,"-")</f>
        <v>-</v>
      </c>
      <c r="W137" s="75" t="str">
        <f>IFERROR(VLOOKUP(V137,Database!$A$2:$L$175,8,FALSE),"-")</f>
        <v>-</v>
      </c>
      <c r="X137" s="75" t="str">
        <f>IFERROR(VLOOKUP(V137,Database!$A$2:$L$175,6,FALSE),"-")</f>
        <v>-</v>
      </c>
      <c r="Y137" s="77" t="str">
        <f>IFERROR(VLOOKUP(V137,Database!$A$2:$L$175,9,FALSE),"-")</f>
        <v>-</v>
      </c>
    </row>
    <row r="138" spans="1:25" ht="15" customHeight="1" thickBot="1" x14ac:dyDescent="0.4">
      <c r="A138" s="83" t="str">
        <f>rengøring!A138</f>
        <v>torsdag</v>
      </c>
      <c r="B138" s="81">
        <f>rengøring!B138</f>
        <v>45911</v>
      </c>
      <c r="C138" s="10"/>
      <c r="D138" s="84" t="str">
        <f>IF(booking!AD138&gt;0,"Y","-")</f>
        <v>-</v>
      </c>
      <c r="E138" s="90" t="str">
        <f>IF(AND(D138="Y",booking!D138&lt;&gt;booking!E138,booking!E138&gt;0),booking!E138,"-")</f>
        <v>-</v>
      </c>
      <c r="F138" s="74" t="str">
        <f>IFERROR(VLOOKUP(E138,Database!$A$2:$L$175,8,FALSE),"-")</f>
        <v>-</v>
      </c>
      <c r="G138" s="74" t="str">
        <f>IFERROR(VLOOKUP(E138,Database!$A$2:$L$175,6,FALSE),"-")</f>
        <v>-</v>
      </c>
      <c r="H138" s="88" t="str">
        <f>IFERROR(VLOOKUP(E138,Database!$A$2:$L$175,9,FALSE),"-")</f>
        <v>-</v>
      </c>
      <c r="I138" s="109"/>
      <c r="J138" s="91" t="str">
        <f>IF(AND(D138="Y",booking!H138&lt;&gt;booking!I138,booking!I138&gt;0),booking!I138,"-")</f>
        <v>-</v>
      </c>
      <c r="K138" s="74" t="str">
        <f>IFERROR(VLOOKUP(J138,Database!$A$2:$L$175,8,FALSE),"-")</f>
        <v>-</v>
      </c>
      <c r="L138" s="74" t="str">
        <f>IFERROR(VLOOKUP(J138,Database!$A$2:$L$175,6,FALSE),"-")</f>
        <v>-</v>
      </c>
      <c r="M138" s="88" t="str">
        <f>IFERROR(VLOOKUP(J138,Database!$A$2:$L$175,9,FALSE),"-")</f>
        <v>-</v>
      </c>
      <c r="N138" s="91" t="str">
        <f>IF(AND(D138="Y",booking!L138&lt;&gt;booking!M138,booking!M138&gt;0),booking!M138,"-")</f>
        <v>-</v>
      </c>
      <c r="O138" s="74" t="str">
        <f>IFERROR(VLOOKUP(N138,Database!$A$2:$L$175,8,FALSE),"-")</f>
        <v>-</v>
      </c>
      <c r="P138" s="74" t="str">
        <f>IFERROR(VLOOKUP(N138,Database!$A$2:$L$175,6,FALSE),"-")</f>
        <v>-</v>
      </c>
      <c r="Q138" s="78" t="str">
        <f>IFERROR(VLOOKUP(N138,Database!$A$2:$L$175,9,FALSE),"-")</f>
        <v>-</v>
      </c>
      <c r="R138" s="92" t="str">
        <f>IF(AND(D138="Y",booking!P138&lt;&gt;booking!Q138,booking!Q138&gt;0),booking!Q138,"-")</f>
        <v>-</v>
      </c>
      <c r="S138" s="74" t="str">
        <f>IFERROR(VLOOKUP(R138,Database!$A$2:$L$175,8,FALSE),"-")</f>
        <v>-</v>
      </c>
      <c r="T138" s="74" t="str">
        <f>IFERROR(VLOOKUP(R138,Database!$A$2:$L$175,6,FALSE),"-")</f>
        <v>-</v>
      </c>
      <c r="U138" s="78" t="str">
        <f>IFERROR(VLOOKUP(R138,Database!$A$2:$L$175,9,FALSE),"-")</f>
        <v>-</v>
      </c>
      <c r="V138" s="91" t="str">
        <f>IF(AND(D138="Y",booking!T138&lt;&gt;booking!U138,booking!U138&gt;0),booking!U138,"-")</f>
        <v>-</v>
      </c>
      <c r="W138" s="75" t="str">
        <f>IFERROR(VLOOKUP(V138,Database!$A$2:$L$175,8,FALSE),"-")</f>
        <v>-</v>
      </c>
      <c r="X138" s="75" t="str">
        <f>IFERROR(VLOOKUP(V138,Database!$A$2:$L$175,6,FALSE),"-")</f>
        <v>-</v>
      </c>
      <c r="Y138" s="77" t="str">
        <f>IFERROR(VLOOKUP(V138,Database!$A$2:$L$175,9,FALSE),"-")</f>
        <v>-</v>
      </c>
    </row>
    <row r="139" spans="1:25" ht="15" customHeight="1" thickBot="1" x14ac:dyDescent="0.4">
      <c r="A139" s="83" t="str">
        <f>rengøring!A139</f>
        <v>fredag</v>
      </c>
      <c r="B139" s="81">
        <f>rengøring!B139</f>
        <v>45912</v>
      </c>
      <c r="C139" s="10"/>
      <c r="D139" s="84" t="str">
        <f>IF(booking!AD139&gt;0,"Y","-")</f>
        <v>Y</v>
      </c>
      <c r="E139" s="90">
        <f>IF(AND(D139="Y",booking!D139&lt;&gt;booking!E139,booking!E139&gt;0),booking!E139,"-")</f>
        <v>124</v>
      </c>
      <c r="F139" s="74">
        <f>IFERROR(VLOOKUP(E139,Database!$A$2:$L$175,8,FALSE),"-")</f>
        <v>0</v>
      </c>
      <c r="G139" s="74" t="str">
        <f>IFERROR(VLOOKUP(E139,Database!$A$2:$L$175,6,FALSE),"-")</f>
        <v>DK</v>
      </c>
      <c r="H139" s="88">
        <f>IFERROR(VLOOKUP(E139,Database!$A$2:$L$175,9,FALSE),"-")</f>
        <v>0</v>
      </c>
      <c r="I139" s="109"/>
      <c r="J139" s="91">
        <f>IF(AND(D139="Y",booking!H139&lt;&gt;booking!I139,booking!I139&gt;0),booking!I139,"-")</f>
        <v>113</v>
      </c>
      <c r="K139" s="74">
        <f>IFERROR(VLOOKUP(J139,Database!$A$2:$L$175,8,FALSE),"-")</f>
        <v>0</v>
      </c>
      <c r="L139" s="74" t="str">
        <f>IFERROR(VLOOKUP(J139,Database!$A$2:$L$175,6,FALSE),"-")</f>
        <v>DK</v>
      </c>
      <c r="M139" s="88">
        <f>IFERROR(VLOOKUP(J139,Database!$A$2:$L$175,9,FALSE),"-")</f>
        <v>0</v>
      </c>
      <c r="N139" s="91">
        <f>IF(AND(D139="Y",booking!L139&lt;&gt;booking!M139,booking!M139&gt;0),booking!M139,"-")</f>
        <v>140</v>
      </c>
      <c r="O139" s="74">
        <f>IFERROR(VLOOKUP(N139,Database!$A$2:$L$175,8,FALSE),"-")</f>
        <v>0</v>
      </c>
      <c r="P139" s="74" t="str">
        <f>IFERROR(VLOOKUP(N139,Database!$A$2:$L$175,6,FALSE),"-")</f>
        <v>DK</v>
      </c>
      <c r="Q139" s="78">
        <f>IFERROR(VLOOKUP(N139,Database!$A$2:$L$175,9,FALSE),"-")</f>
        <v>0</v>
      </c>
      <c r="R139" s="92">
        <f>IF(AND(D139="Y",booking!P139&lt;&gt;booking!Q139,booking!Q139&gt;0),booking!Q139,"-")</f>
        <v>124</v>
      </c>
      <c r="S139" s="74">
        <f>IFERROR(VLOOKUP(R139,Database!$A$2:$L$175,8,FALSE),"-")</f>
        <v>0</v>
      </c>
      <c r="T139" s="74" t="str">
        <f>IFERROR(VLOOKUP(R139,Database!$A$2:$L$175,6,FALSE),"-")</f>
        <v>DK</v>
      </c>
      <c r="U139" s="78">
        <f>IFERROR(VLOOKUP(R139,Database!$A$2:$L$175,9,FALSE),"-")</f>
        <v>0</v>
      </c>
      <c r="V139" s="91" t="str">
        <f>IF(AND(D139="Y",booking!T139&lt;&gt;booking!U139,booking!U139&gt;0),booking!U139,"-")</f>
        <v>-</v>
      </c>
      <c r="W139" s="75" t="str">
        <f>IFERROR(VLOOKUP(V139,Database!$A$2:$L$175,8,FALSE),"-")</f>
        <v>-</v>
      </c>
      <c r="X139" s="75" t="str">
        <f>IFERROR(VLOOKUP(V139,Database!$A$2:$L$175,6,FALSE),"-")</f>
        <v>-</v>
      </c>
      <c r="Y139" s="77" t="str">
        <f>IFERROR(VLOOKUP(V139,Database!$A$2:$L$175,9,FALSE),"-")</f>
        <v>-</v>
      </c>
    </row>
    <row r="140" spans="1:25" ht="15" customHeight="1" thickBot="1" x14ac:dyDescent="0.4">
      <c r="A140" s="83" t="str">
        <f>rengøring!A140</f>
        <v>lørdag</v>
      </c>
      <c r="B140" s="81">
        <f>rengøring!B140</f>
        <v>45913</v>
      </c>
      <c r="C140" s="10"/>
      <c r="D140" s="84" t="str">
        <f>IF(booking!AD140&gt;0,"Y","-")</f>
        <v>Y</v>
      </c>
      <c r="E140" s="90" t="str">
        <f>IF(AND(D140="Y",booking!D140&lt;&gt;booking!E140,booking!E140&gt;0),booking!E140,"-")</f>
        <v>-</v>
      </c>
      <c r="F140" s="74" t="str">
        <f>IFERROR(VLOOKUP(E140,Database!$A$2:$L$175,8,FALSE),"-")</f>
        <v>-</v>
      </c>
      <c r="G140" s="74" t="str">
        <f>IFERROR(VLOOKUP(E140,Database!$A$2:$L$175,6,FALSE),"-")</f>
        <v>-</v>
      </c>
      <c r="H140" s="88" t="str">
        <f>IFERROR(VLOOKUP(E140,Database!$A$2:$L$175,9,FALSE),"-")</f>
        <v>-</v>
      </c>
      <c r="I140" s="109"/>
      <c r="J140" s="91" t="str">
        <f>IF(AND(D140="Y",booking!H140&lt;&gt;booking!I140,booking!I140&gt;0),booking!I140,"-")</f>
        <v>-</v>
      </c>
      <c r="K140" s="74" t="str">
        <f>IFERROR(VLOOKUP(J140,Database!$A$2:$L$175,8,FALSE),"-")</f>
        <v>-</v>
      </c>
      <c r="L140" s="74" t="str">
        <f>IFERROR(VLOOKUP(J140,Database!$A$2:$L$175,6,FALSE),"-")</f>
        <v>-</v>
      </c>
      <c r="M140" s="88" t="str">
        <f>IFERROR(VLOOKUP(J140,Database!$A$2:$L$175,9,FALSE),"-")</f>
        <v>-</v>
      </c>
      <c r="N140" s="91" t="str">
        <f>IF(AND(D140="Y",booking!L140&lt;&gt;booking!M140,booking!M140&gt;0),booking!M140,"-")</f>
        <v>-</v>
      </c>
      <c r="O140" s="74" t="str">
        <f>IFERROR(VLOOKUP(N140,Database!$A$2:$L$175,8,FALSE),"-")</f>
        <v>-</v>
      </c>
      <c r="P140" s="74" t="str">
        <f>IFERROR(VLOOKUP(N140,Database!$A$2:$L$175,6,FALSE),"-")</f>
        <v>-</v>
      </c>
      <c r="Q140" s="78" t="str">
        <f>IFERROR(VLOOKUP(N140,Database!$A$2:$L$175,9,FALSE),"-")</f>
        <v>-</v>
      </c>
      <c r="R140" s="92" t="str">
        <f>IF(AND(D140="Y",booking!P140&lt;&gt;booking!Q140,booking!Q140&gt;0),booking!Q140,"-")</f>
        <v>-</v>
      </c>
      <c r="S140" s="74" t="str">
        <f>IFERROR(VLOOKUP(R140,Database!$A$2:$L$175,8,FALSE),"-")</f>
        <v>-</v>
      </c>
      <c r="T140" s="74" t="str">
        <f>IFERROR(VLOOKUP(R140,Database!$A$2:$L$175,6,FALSE),"-")</f>
        <v>-</v>
      </c>
      <c r="U140" s="78" t="str">
        <f>IFERROR(VLOOKUP(R140,Database!$A$2:$L$175,9,FALSE),"-")</f>
        <v>-</v>
      </c>
      <c r="V140" s="91">
        <f>IF(AND(D140="Y",booking!T140&lt;&gt;booking!U140,booking!U140&gt;0),booking!U140,"-")</f>
        <v>32</v>
      </c>
      <c r="W140" s="75">
        <f>IFERROR(VLOOKUP(V140,Database!$A$2:$L$175,8,FALSE),"-")</f>
        <v>0</v>
      </c>
      <c r="X140" s="75" t="str">
        <f>IFERROR(VLOOKUP(V140,Database!$A$2:$L$175,6,FALSE),"-")</f>
        <v>DK</v>
      </c>
      <c r="Y140" s="77" t="str">
        <f>IFERROR(VLOOKUP(V140,Database!$A$2:$L$175,9,FALSE),"-")</f>
        <v>DB</v>
      </c>
    </row>
    <row r="141" spans="1:25" ht="15" customHeight="1" thickBot="1" x14ac:dyDescent="0.4">
      <c r="A141" s="83" t="str">
        <f>rengøring!A141</f>
        <v>søndag</v>
      </c>
      <c r="B141" s="81">
        <f>rengøring!B141</f>
        <v>45914</v>
      </c>
      <c r="C141" s="10"/>
      <c r="D141" s="84" t="str">
        <f>IF(booking!AD141&gt;0,"Y","-")</f>
        <v>-</v>
      </c>
      <c r="E141" s="90" t="str">
        <f>IF(AND(D141="Y",booking!D141&lt;&gt;booking!E141,booking!E141&gt;0),booking!E141,"-")</f>
        <v>-</v>
      </c>
      <c r="F141" s="74" t="str">
        <f>IFERROR(VLOOKUP(E141,Database!$A$2:$L$175,8,FALSE),"-")</f>
        <v>-</v>
      </c>
      <c r="G141" s="74" t="str">
        <f>IFERROR(VLOOKUP(E141,Database!$A$2:$L$175,6,FALSE),"-")</f>
        <v>-</v>
      </c>
      <c r="H141" s="88" t="str">
        <f>IFERROR(VLOOKUP(E141,Database!$A$2:$L$175,9,FALSE),"-")</f>
        <v>-</v>
      </c>
      <c r="I141" s="109"/>
      <c r="J141" s="91" t="str">
        <f>IF(AND(D141="Y",booking!H141&lt;&gt;booking!I141,booking!I141&gt;0),booking!I141,"-")</f>
        <v>-</v>
      </c>
      <c r="K141" s="74" t="str">
        <f>IFERROR(VLOOKUP(J141,Database!$A$2:$L$175,8,FALSE),"-")</f>
        <v>-</v>
      </c>
      <c r="L141" s="74" t="str">
        <f>IFERROR(VLOOKUP(J141,Database!$A$2:$L$175,6,FALSE),"-")</f>
        <v>-</v>
      </c>
      <c r="M141" s="88" t="str">
        <f>IFERROR(VLOOKUP(J141,Database!$A$2:$L$175,9,FALSE),"-")</f>
        <v>-</v>
      </c>
      <c r="N141" s="91" t="str">
        <f>IF(AND(D141="Y",booking!L141&lt;&gt;booking!M141,booking!M141&gt;0),booking!M141,"-")</f>
        <v>-</v>
      </c>
      <c r="O141" s="74" t="str">
        <f>IFERROR(VLOOKUP(N141,Database!$A$2:$L$175,8,FALSE),"-")</f>
        <v>-</v>
      </c>
      <c r="P141" s="74" t="str">
        <f>IFERROR(VLOOKUP(N141,Database!$A$2:$L$175,6,FALSE),"-")</f>
        <v>-</v>
      </c>
      <c r="Q141" s="78" t="str">
        <f>IFERROR(VLOOKUP(N141,Database!$A$2:$L$175,9,FALSE),"-")</f>
        <v>-</v>
      </c>
      <c r="R141" s="92" t="str">
        <f>IF(AND(D141="Y",booking!P141&lt;&gt;booking!Q141,booking!Q141&gt;0),booking!Q141,"-")</f>
        <v>-</v>
      </c>
      <c r="S141" s="74" t="str">
        <f>IFERROR(VLOOKUP(R141,Database!$A$2:$L$175,8,FALSE),"-")</f>
        <v>-</v>
      </c>
      <c r="T141" s="74" t="str">
        <f>IFERROR(VLOOKUP(R141,Database!$A$2:$L$175,6,FALSE),"-")</f>
        <v>-</v>
      </c>
      <c r="U141" s="78" t="str">
        <f>IFERROR(VLOOKUP(R141,Database!$A$2:$L$175,9,FALSE),"-")</f>
        <v>-</v>
      </c>
      <c r="V141" s="91" t="str">
        <f>IF(AND(D141="Y",booking!T141&lt;&gt;booking!U141,booking!U141&gt;0),booking!U141,"-")</f>
        <v>-</v>
      </c>
      <c r="W141" s="75" t="str">
        <f>IFERROR(VLOOKUP(V141,Database!$A$2:$L$175,8,FALSE),"-")</f>
        <v>-</v>
      </c>
      <c r="X141" s="75" t="str">
        <f>IFERROR(VLOOKUP(V141,Database!$A$2:$L$175,6,FALSE),"-")</f>
        <v>-</v>
      </c>
      <c r="Y141" s="77" t="str">
        <f>IFERROR(VLOOKUP(V141,Database!$A$2:$L$175,9,FALSE),"-")</f>
        <v>-</v>
      </c>
    </row>
    <row r="142" spans="1:25" ht="15" customHeight="1" thickBot="1" x14ac:dyDescent="0.4">
      <c r="A142" s="83" t="str">
        <f>rengøring!A142</f>
        <v>mandag</v>
      </c>
      <c r="B142" s="81">
        <f>rengøring!B142</f>
        <v>45915</v>
      </c>
      <c r="C142" s="10"/>
      <c r="D142" s="84" t="str">
        <f>IF(booking!AD142&gt;0,"Y","-")</f>
        <v>Y</v>
      </c>
      <c r="E142" s="90" t="str">
        <f>IF(AND(D142="Y",booking!D142&lt;&gt;booking!E142,booking!E142&gt;0),booking!E142,"-")</f>
        <v>-</v>
      </c>
      <c r="F142" s="74" t="str">
        <f>IFERROR(VLOOKUP(E142,Database!$A$2:$L$175,8,FALSE),"-")</f>
        <v>-</v>
      </c>
      <c r="G142" s="74" t="str">
        <f>IFERROR(VLOOKUP(E142,Database!$A$2:$L$175,6,FALSE),"-")</f>
        <v>-</v>
      </c>
      <c r="H142" s="88" t="str">
        <f>IFERROR(VLOOKUP(E142,Database!$A$2:$L$175,9,FALSE),"-")</f>
        <v>-</v>
      </c>
      <c r="I142" s="109"/>
      <c r="J142" s="91">
        <f>IF(AND(D142="Y",booking!H142&lt;&gt;booking!I142,booking!I142&gt;0),booking!I142,"-")</f>
        <v>116</v>
      </c>
      <c r="K142" s="74">
        <f>IFERROR(VLOOKUP(J142,Database!$A$2:$L$175,8,FALSE),"-")</f>
        <v>0</v>
      </c>
      <c r="L142" s="74" t="str">
        <f>IFERROR(VLOOKUP(J142,Database!$A$2:$L$175,6,FALSE),"-")</f>
        <v>DK</v>
      </c>
      <c r="M142" s="88">
        <f>IFERROR(VLOOKUP(J142,Database!$A$2:$L$175,9,FALSE),"-")</f>
        <v>0</v>
      </c>
      <c r="N142" s="91" t="str">
        <f>IF(AND(D142="Y",booking!L142&lt;&gt;booking!M142,booking!M142&gt;0),booking!M142,"-")</f>
        <v>-</v>
      </c>
      <c r="O142" s="74" t="str">
        <f>IFERROR(VLOOKUP(N142,Database!$A$2:$L$175,8,FALSE),"-")</f>
        <v>-</v>
      </c>
      <c r="P142" s="74" t="str">
        <f>IFERROR(VLOOKUP(N142,Database!$A$2:$L$175,6,FALSE),"-")</f>
        <v>-</v>
      </c>
      <c r="Q142" s="78" t="str">
        <f>IFERROR(VLOOKUP(N142,Database!$A$2:$L$175,9,FALSE),"-")</f>
        <v>-</v>
      </c>
      <c r="R142" s="92" t="str">
        <f>IF(AND(D142="Y",booking!P142&lt;&gt;booking!Q142,booking!Q142&gt;0),booking!Q142,"-")</f>
        <v>-</v>
      </c>
      <c r="S142" s="74" t="str">
        <f>IFERROR(VLOOKUP(R142,Database!$A$2:$L$175,8,FALSE),"-")</f>
        <v>-</v>
      </c>
      <c r="T142" s="74" t="str">
        <f>IFERROR(VLOOKUP(R142,Database!$A$2:$L$175,6,FALSE),"-")</f>
        <v>-</v>
      </c>
      <c r="U142" s="78" t="str">
        <f>IFERROR(VLOOKUP(R142,Database!$A$2:$L$175,9,FALSE),"-")</f>
        <v>-</v>
      </c>
      <c r="V142" s="91" t="str">
        <f>IF(AND(D142="Y",booking!T142&lt;&gt;booking!U142,booking!U142&gt;0),booking!U142,"-")</f>
        <v>-</v>
      </c>
      <c r="W142" s="75" t="str">
        <f>IFERROR(VLOOKUP(V142,Database!$A$2:$L$175,8,FALSE),"-")</f>
        <v>-</v>
      </c>
      <c r="X142" s="75" t="str">
        <f>IFERROR(VLOOKUP(V142,Database!$A$2:$L$175,6,FALSE),"-")</f>
        <v>-</v>
      </c>
      <c r="Y142" s="77" t="str">
        <f>IFERROR(VLOOKUP(V142,Database!$A$2:$L$175,9,FALSE),"-")</f>
        <v>-</v>
      </c>
    </row>
    <row r="143" spans="1:25" ht="15" customHeight="1" thickBot="1" x14ac:dyDescent="0.4">
      <c r="A143" s="83" t="str">
        <f>rengøring!A143</f>
        <v>tirsdag</v>
      </c>
      <c r="B143" s="81">
        <f>rengøring!B143</f>
        <v>45916</v>
      </c>
      <c r="C143" s="10"/>
      <c r="D143" s="84" t="str">
        <f>IF(booking!AD143&gt;0,"Y","-")</f>
        <v>-</v>
      </c>
      <c r="E143" s="90" t="str">
        <f>IF(AND(D143="Y",booking!D143&lt;&gt;booking!E143,booking!E143&gt;0),booking!E143,"-")</f>
        <v>-</v>
      </c>
      <c r="F143" s="74" t="str">
        <f>IFERROR(VLOOKUP(E143,Database!$A$2:$L$175,8,FALSE),"-")</f>
        <v>-</v>
      </c>
      <c r="G143" s="74" t="str">
        <f>IFERROR(VLOOKUP(E143,Database!$A$2:$L$175,6,FALSE),"-")</f>
        <v>-</v>
      </c>
      <c r="H143" s="88" t="str">
        <f>IFERROR(VLOOKUP(E143,Database!$A$2:$L$175,9,FALSE),"-")</f>
        <v>-</v>
      </c>
      <c r="I143" s="109"/>
      <c r="J143" s="91" t="str">
        <f>IF(AND(D143="Y",booking!H143&lt;&gt;booking!I143,booking!I143&gt;0),booking!I143,"-")</f>
        <v>-</v>
      </c>
      <c r="K143" s="74" t="str">
        <f>IFERROR(VLOOKUP(J143,Database!$A$2:$L$175,8,FALSE),"-")</f>
        <v>-</v>
      </c>
      <c r="L143" s="74" t="str">
        <f>IFERROR(VLOOKUP(J143,Database!$A$2:$L$175,6,FALSE),"-")</f>
        <v>-</v>
      </c>
      <c r="M143" s="88" t="str">
        <f>IFERROR(VLOOKUP(J143,Database!$A$2:$L$175,9,FALSE),"-")</f>
        <v>-</v>
      </c>
      <c r="N143" s="91" t="str">
        <f>IF(AND(D143="Y",booking!L143&lt;&gt;booking!M143,booking!M143&gt;0),booking!M143,"-")</f>
        <v>-</v>
      </c>
      <c r="O143" s="74" t="str">
        <f>IFERROR(VLOOKUP(N143,Database!$A$2:$L$175,8,FALSE),"-")</f>
        <v>-</v>
      </c>
      <c r="P143" s="74" t="str">
        <f>IFERROR(VLOOKUP(N143,Database!$A$2:$L$175,6,FALSE),"-")</f>
        <v>-</v>
      </c>
      <c r="Q143" s="78" t="str">
        <f>IFERROR(VLOOKUP(N143,Database!$A$2:$L$175,9,FALSE),"-")</f>
        <v>-</v>
      </c>
      <c r="R143" s="92" t="str">
        <f>IF(AND(D143="Y",booking!P143&lt;&gt;booking!Q143,booking!Q143&gt;0),booking!Q143,"-")</f>
        <v>-</v>
      </c>
      <c r="S143" s="74" t="str">
        <f>IFERROR(VLOOKUP(R143,Database!$A$2:$L$175,8,FALSE),"-")</f>
        <v>-</v>
      </c>
      <c r="T143" s="74" t="str">
        <f>IFERROR(VLOOKUP(R143,Database!$A$2:$L$175,6,FALSE),"-")</f>
        <v>-</v>
      </c>
      <c r="U143" s="78" t="str">
        <f>IFERROR(VLOOKUP(R143,Database!$A$2:$L$175,9,FALSE),"-")</f>
        <v>-</v>
      </c>
      <c r="V143" s="91" t="str">
        <f>IF(AND(D143="Y",booking!T143&lt;&gt;booking!U143,booking!U143&gt;0),booking!U143,"-")</f>
        <v>-</v>
      </c>
      <c r="W143" s="75" t="str">
        <f>IFERROR(VLOOKUP(V143,Database!$A$2:$L$175,8,FALSE),"-")</f>
        <v>-</v>
      </c>
      <c r="X143" s="75" t="str">
        <f>IFERROR(VLOOKUP(V143,Database!$A$2:$L$175,6,FALSE),"-")</f>
        <v>-</v>
      </c>
      <c r="Y143" s="77" t="str">
        <f>IFERROR(VLOOKUP(V143,Database!$A$2:$L$175,9,FALSE),"-")</f>
        <v>-</v>
      </c>
    </row>
    <row r="144" spans="1:25" ht="15" customHeight="1" thickBot="1" x14ac:dyDescent="0.4">
      <c r="A144" s="83" t="str">
        <f>rengøring!A144</f>
        <v>onsdag</v>
      </c>
      <c r="B144" s="81">
        <f>rengøring!B144</f>
        <v>45917</v>
      </c>
      <c r="C144" s="10"/>
      <c r="D144" s="84" t="str">
        <f>IF(booking!AD144&gt;0,"Y","-")</f>
        <v>Y</v>
      </c>
      <c r="E144" s="90" t="str">
        <f>IF(AND(D144="Y",booking!D144&lt;&gt;booking!E144,booking!E144&gt;0),booking!E144,"-")</f>
        <v>-</v>
      </c>
      <c r="F144" s="74" t="str">
        <f>IFERROR(VLOOKUP(E144,Database!$A$2:$L$175,8,FALSE),"-")</f>
        <v>-</v>
      </c>
      <c r="G144" s="74" t="str">
        <f>IFERROR(VLOOKUP(E144,Database!$A$2:$L$175,6,FALSE),"-")</f>
        <v>-</v>
      </c>
      <c r="H144" s="88" t="str">
        <f>IFERROR(VLOOKUP(E144,Database!$A$2:$L$175,9,FALSE),"-")</f>
        <v>-</v>
      </c>
      <c r="I144" s="109"/>
      <c r="J144" s="91" t="str">
        <f>IF(AND(D144="Y",booking!H144&lt;&gt;booking!I144,booking!I144&gt;0),booking!I144,"-")</f>
        <v>-</v>
      </c>
      <c r="K144" s="74" t="str">
        <f>IFERROR(VLOOKUP(J144,Database!$A$2:$L$175,8,FALSE),"-")</f>
        <v>-</v>
      </c>
      <c r="L144" s="74" t="str">
        <f>IFERROR(VLOOKUP(J144,Database!$A$2:$L$175,6,FALSE),"-")</f>
        <v>-</v>
      </c>
      <c r="M144" s="88" t="str">
        <f>IFERROR(VLOOKUP(J144,Database!$A$2:$L$175,9,FALSE),"-")</f>
        <v>-</v>
      </c>
      <c r="N144" s="91" t="str">
        <f>IF(AND(D144="Y",booking!L144&lt;&gt;booking!M144,booking!M144&gt;0),booking!M144,"-")</f>
        <v>-</v>
      </c>
      <c r="O144" s="74" t="str">
        <f>IFERROR(VLOOKUP(N144,Database!$A$2:$L$175,8,FALSE),"-")</f>
        <v>-</v>
      </c>
      <c r="P144" s="74" t="str">
        <f>IFERROR(VLOOKUP(N144,Database!$A$2:$L$175,6,FALSE),"-")</f>
        <v>-</v>
      </c>
      <c r="Q144" s="78" t="str">
        <f>IFERROR(VLOOKUP(N144,Database!$A$2:$L$175,9,FALSE),"-")</f>
        <v>-</v>
      </c>
      <c r="R144" s="92">
        <f>IF(AND(D144="Y",booking!P144&lt;&gt;booking!Q144,booking!Q144&gt;0),booking!Q144,"-")</f>
        <v>123</v>
      </c>
      <c r="S144" s="74">
        <f>IFERROR(VLOOKUP(R144,Database!$A$2:$L$175,8,FALSE),"-")</f>
        <v>0</v>
      </c>
      <c r="T144" s="74" t="str">
        <f>IFERROR(VLOOKUP(R144,Database!$A$2:$L$175,6,FALSE),"-")</f>
        <v>DK</v>
      </c>
      <c r="U144" s="78">
        <f>IFERROR(VLOOKUP(R144,Database!$A$2:$L$175,9,FALSE),"-")</f>
        <v>0</v>
      </c>
      <c r="V144" s="91" t="str">
        <f>IF(AND(D144="Y",booking!T144&lt;&gt;booking!U144,booking!U144&gt;0),booking!U144,"-")</f>
        <v>-</v>
      </c>
      <c r="W144" s="75" t="str">
        <f>IFERROR(VLOOKUP(V144,Database!$A$2:$L$175,8,FALSE),"-")</f>
        <v>-</v>
      </c>
      <c r="X144" s="75" t="str">
        <f>IFERROR(VLOOKUP(V144,Database!$A$2:$L$175,6,FALSE),"-")</f>
        <v>-</v>
      </c>
      <c r="Y144" s="77" t="str">
        <f>IFERROR(VLOOKUP(V144,Database!$A$2:$L$175,9,FALSE),"-")</f>
        <v>-</v>
      </c>
    </row>
    <row r="145" spans="1:25" ht="15" customHeight="1" thickBot="1" x14ac:dyDescent="0.4">
      <c r="A145" s="83" t="str">
        <f>rengøring!A145</f>
        <v>torsdag</v>
      </c>
      <c r="B145" s="81">
        <f>rengøring!B145</f>
        <v>45918</v>
      </c>
      <c r="C145" s="10"/>
      <c r="D145" s="84" t="str">
        <f>IF(booking!AD145&gt;0,"Y","-")</f>
        <v>Y</v>
      </c>
      <c r="E145" s="90" t="str">
        <f>IF(AND(D145="Y",booking!D145&lt;&gt;booking!E145,booking!E145&gt;0),booking!E145,"-")</f>
        <v>-</v>
      </c>
      <c r="F145" s="74" t="str">
        <f>IFERROR(VLOOKUP(E145,Database!$A$2:$L$175,8,FALSE),"-")</f>
        <v>-</v>
      </c>
      <c r="G145" s="74" t="str">
        <f>IFERROR(VLOOKUP(E145,Database!$A$2:$L$175,6,FALSE),"-")</f>
        <v>-</v>
      </c>
      <c r="H145" s="88" t="str">
        <f>IFERROR(VLOOKUP(E145,Database!$A$2:$L$175,9,FALSE),"-")</f>
        <v>-</v>
      </c>
      <c r="I145" s="109"/>
      <c r="J145" s="91">
        <f>IF(AND(D145="Y",booking!H145&lt;&gt;booking!I145,booking!I145&gt;0),booking!I145,"-")</f>
        <v>145</v>
      </c>
      <c r="K145" s="74">
        <f>IFERROR(VLOOKUP(J145,Database!$A$2:$L$175,8,FALSE),"-")</f>
        <v>0</v>
      </c>
      <c r="L145" s="74" t="str">
        <f>IFERROR(VLOOKUP(J145,Database!$A$2:$L$175,6,FALSE),"-")</f>
        <v>DK</v>
      </c>
      <c r="M145" s="88">
        <f>IFERROR(VLOOKUP(J145,Database!$A$2:$L$175,9,FALSE),"-")</f>
        <v>0</v>
      </c>
      <c r="N145" s="91">
        <f>IF(AND(D145="Y",booking!L145&lt;&gt;booking!M145,booking!M145&gt;0),booking!M145,"-")</f>
        <v>65</v>
      </c>
      <c r="O145" s="74">
        <f>IFERROR(VLOOKUP(N145,Database!$A$2:$L$175,8,FALSE),"-")</f>
        <v>0</v>
      </c>
      <c r="P145" s="74" t="str">
        <f>IFERROR(VLOOKUP(N145,Database!$A$2:$L$175,6,FALSE),"-")</f>
        <v>DK</v>
      </c>
      <c r="Q145" s="78" t="str">
        <f>IFERROR(VLOOKUP(N145,Database!$A$2:$L$175,9,FALSE),"-")</f>
        <v>DB</v>
      </c>
      <c r="R145" s="92" t="str">
        <f>IF(AND(D145="Y",booking!P145&lt;&gt;booking!Q145,booking!Q145&gt;0),booking!Q145,"-")</f>
        <v>-</v>
      </c>
      <c r="S145" s="74" t="str">
        <f>IFERROR(VLOOKUP(R145,Database!$A$2:$L$175,8,FALSE),"-")</f>
        <v>-</v>
      </c>
      <c r="T145" s="74" t="str">
        <f>IFERROR(VLOOKUP(R145,Database!$A$2:$L$175,6,FALSE),"-")</f>
        <v>-</v>
      </c>
      <c r="U145" s="78" t="str">
        <f>IFERROR(VLOOKUP(R145,Database!$A$2:$L$175,9,FALSE),"-")</f>
        <v>-</v>
      </c>
      <c r="V145" s="91" t="str">
        <f>IF(AND(D145="Y",booking!T145&lt;&gt;booking!U145,booking!U145&gt;0),booking!U145,"-")</f>
        <v>-</v>
      </c>
      <c r="W145" s="75" t="str">
        <f>IFERROR(VLOOKUP(V145,Database!$A$2:$L$175,8,FALSE),"-")</f>
        <v>-</v>
      </c>
      <c r="X145" s="75" t="str">
        <f>IFERROR(VLOOKUP(V145,Database!$A$2:$L$175,6,FALSE),"-")</f>
        <v>-</v>
      </c>
      <c r="Y145" s="77" t="str">
        <f>IFERROR(VLOOKUP(V145,Database!$A$2:$L$175,9,FALSE),"-")</f>
        <v>-</v>
      </c>
    </row>
    <row r="146" spans="1:25" ht="15" customHeight="1" thickBot="1" x14ac:dyDescent="0.4">
      <c r="A146" s="83" t="str">
        <f>rengøring!A146</f>
        <v>fredag</v>
      </c>
      <c r="B146" s="81">
        <f>rengøring!B146</f>
        <v>45919</v>
      </c>
      <c r="C146" s="10"/>
      <c r="D146" s="84" t="str">
        <f>IF(booking!AD146&gt;0,"Y","-")</f>
        <v>-</v>
      </c>
      <c r="E146" s="90" t="str">
        <f>IF(AND(D146="Y",booking!D146&lt;&gt;booking!E146,booking!E146&gt;0),booking!E146,"-")</f>
        <v>-</v>
      </c>
      <c r="F146" s="74" t="str">
        <f>IFERROR(VLOOKUP(E146,Database!$A$2:$L$175,8,FALSE),"-")</f>
        <v>-</v>
      </c>
      <c r="G146" s="74" t="str">
        <f>IFERROR(VLOOKUP(E146,Database!$A$2:$L$175,6,FALSE),"-")</f>
        <v>-</v>
      </c>
      <c r="H146" s="88" t="str">
        <f>IFERROR(VLOOKUP(E146,Database!$A$2:$L$175,9,FALSE),"-")</f>
        <v>-</v>
      </c>
      <c r="I146" s="109"/>
      <c r="J146" s="91" t="str">
        <f>IF(AND(D146="Y",booking!H146&lt;&gt;booking!I146,booking!I146&gt;0),booking!I146,"-")</f>
        <v>-</v>
      </c>
      <c r="K146" s="74" t="str">
        <f>IFERROR(VLOOKUP(J146,Database!$A$2:$L$175,8,FALSE),"-")</f>
        <v>-</v>
      </c>
      <c r="L146" s="74" t="str">
        <f>IFERROR(VLOOKUP(J146,Database!$A$2:$L$175,6,FALSE),"-")</f>
        <v>-</v>
      </c>
      <c r="M146" s="88" t="str">
        <f>IFERROR(VLOOKUP(J146,Database!$A$2:$L$175,9,FALSE),"-")</f>
        <v>-</v>
      </c>
      <c r="N146" s="91" t="str">
        <f>IF(AND(D146="Y",booking!L146&lt;&gt;booking!M146,booking!M146&gt;0),booking!M146,"-")</f>
        <v>-</v>
      </c>
      <c r="O146" s="74" t="str">
        <f>IFERROR(VLOOKUP(N146,Database!$A$2:$L$175,8,FALSE),"-")</f>
        <v>-</v>
      </c>
      <c r="P146" s="74" t="str">
        <f>IFERROR(VLOOKUP(N146,Database!$A$2:$L$175,6,FALSE),"-")</f>
        <v>-</v>
      </c>
      <c r="Q146" s="78" t="str">
        <f>IFERROR(VLOOKUP(N146,Database!$A$2:$L$175,9,FALSE),"-")</f>
        <v>-</v>
      </c>
      <c r="R146" s="92" t="str">
        <f>IF(AND(D146="Y",booking!P146&lt;&gt;booking!Q146,booking!Q146&gt;0),booking!Q146,"-")</f>
        <v>-</v>
      </c>
      <c r="S146" s="74" t="str">
        <f>IFERROR(VLOOKUP(R146,Database!$A$2:$L$175,8,FALSE),"-")</f>
        <v>-</v>
      </c>
      <c r="T146" s="74" t="str">
        <f>IFERROR(VLOOKUP(R146,Database!$A$2:$L$175,6,FALSE),"-")</f>
        <v>-</v>
      </c>
      <c r="U146" s="78" t="str">
        <f>IFERROR(VLOOKUP(R146,Database!$A$2:$L$175,9,FALSE),"-")</f>
        <v>-</v>
      </c>
      <c r="V146" s="91" t="str">
        <f>IF(AND(D146="Y",booking!T146&lt;&gt;booking!U146,booking!U146&gt;0),booking!U146,"-")</f>
        <v>-</v>
      </c>
      <c r="W146" s="75" t="str">
        <f>IFERROR(VLOOKUP(V146,Database!$A$2:$L$175,8,FALSE),"-")</f>
        <v>-</v>
      </c>
      <c r="X146" s="75" t="str">
        <f>IFERROR(VLOOKUP(V146,Database!$A$2:$L$175,6,FALSE),"-")</f>
        <v>-</v>
      </c>
      <c r="Y146" s="77" t="str">
        <f>IFERROR(VLOOKUP(V146,Database!$A$2:$L$175,9,FALSE),"-")</f>
        <v>-</v>
      </c>
    </row>
    <row r="147" spans="1:25" ht="15" customHeight="1" thickBot="1" x14ac:dyDescent="0.4">
      <c r="A147" s="83" t="str">
        <f>rengøring!A147</f>
        <v>lørdag</v>
      </c>
      <c r="B147" s="81">
        <f>rengøring!B147</f>
        <v>45920</v>
      </c>
      <c r="C147" s="10"/>
      <c r="D147" s="84" t="str">
        <f>IF(booking!AD147&gt;0,"Y","-")</f>
        <v>-</v>
      </c>
      <c r="E147" s="90" t="str">
        <f>IF(AND(D147="Y",booking!D147&lt;&gt;booking!E147,booking!E147&gt;0),booking!E147,"-")</f>
        <v>-</v>
      </c>
      <c r="F147" s="74" t="str">
        <f>IFERROR(VLOOKUP(E147,Database!$A$2:$L$175,8,FALSE),"-")</f>
        <v>-</v>
      </c>
      <c r="G147" s="74" t="str">
        <f>IFERROR(VLOOKUP(E147,Database!$A$2:$L$175,6,FALSE),"-")</f>
        <v>-</v>
      </c>
      <c r="H147" s="88" t="str">
        <f>IFERROR(VLOOKUP(E147,Database!$A$2:$L$175,9,FALSE),"-")</f>
        <v>-</v>
      </c>
      <c r="I147" s="109"/>
      <c r="J147" s="91" t="str">
        <f>IF(AND(D147="Y",booking!H147&lt;&gt;booking!I147,booking!I147&gt;0),booking!I147,"-")</f>
        <v>-</v>
      </c>
      <c r="K147" s="74" t="str">
        <f>IFERROR(VLOOKUP(J147,Database!$A$2:$L$175,8,FALSE),"-")</f>
        <v>-</v>
      </c>
      <c r="L147" s="74" t="str">
        <f>IFERROR(VLOOKUP(J147,Database!$A$2:$L$175,6,FALSE),"-")</f>
        <v>-</v>
      </c>
      <c r="M147" s="88" t="str">
        <f>IFERROR(VLOOKUP(J147,Database!$A$2:$L$175,9,FALSE),"-")</f>
        <v>-</v>
      </c>
      <c r="N147" s="91" t="str">
        <f>IF(AND(D147="Y",booking!L147&lt;&gt;booking!M147,booking!M147&gt;0),booking!M147,"-")</f>
        <v>-</v>
      </c>
      <c r="O147" s="74" t="str">
        <f>IFERROR(VLOOKUP(N147,Database!$A$2:$L$175,8,FALSE),"-")</f>
        <v>-</v>
      </c>
      <c r="P147" s="74" t="str">
        <f>IFERROR(VLOOKUP(N147,Database!$A$2:$L$175,6,FALSE),"-")</f>
        <v>-</v>
      </c>
      <c r="Q147" s="78" t="str">
        <f>IFERROR(VLOOKUP(N147,Database!$A$2:$L$175,9,FALSE),"-")</f>
        <v>-</v>
      </c>
      <c r="R147" s="92" t="str">
        <f>IF(AND(D147="Y",booking!P147&lt;&gt;booking!Q147,booking!Q147&gt;0),booking!Q147,"-")</f>
        <v>-</v>
      </c>
      <c r="S147" s="74" t="str">
        <f>IFERROR(VLOOKUP(R147,Database!$A$2:$L$175,8,FALSE),"-")</f>
        <v>-</v>
      </c>
      <c r="T147" s="74" t="str">
        <f>IFERROR(VLOOKUP(R147,Database!$A$2:$L$175,6,FALSE),"-")</f>
        <v>-</v>
      </c>
      <c r="U147" s="78" t="str">
        <f>IFERROR(VLOOKUP(R147,Database!$A$2:$L$175,9,FALSE),"-")</f>
        <v>-</v>
      </c>
      <c r="V147" s="91" t="str">
        <f>IF(AND(D147="Y",booking!T147&lt;&gt;booking!U147,booking!U147&gt;0),booking!U147,"-")</f>
        <v>-</v>
      </c>
      <c r="W147" s="75" t="str">
        <f>IFERROR(VLOOKUP(V147,Database!$A$2:$L$175,8,FALSE),"-")</f>
        <v>-</v>
      </c>
      <c r="X147" s="75" t="str">
        <f>IFERROR(VLOOKUP(V147,Database!$A$2:$L$175,6,FALSE),"-")</f>
        <v>-</v>
      </c>
      <c r="Y147" s="77" t="str">
        <f>IFERROR(VLOOKUP(V147,Database!$A$2:$L$175,9,FALSE),"-")</f>
        <v>-</v>
      </c>
    </row>
    <row r="148" spans="1:25" ht="15" customHeight="1" thickBot="1" x14ac:dyDescent="0.4">
      <c r="A148" s="83" t="str">
        <f>rengøring!A148</f>
        <v>søndag</v>
      </c>
      <c r="B148" s="81">
        <f>rengøring!B148</f>
        <v>45921</v>
      </c>
      <c r="C148" s="10"/>
      <c r="D148" s="84" t="str">
        <f>IF(booking!AD148&gt;0,"Y","-")</f>
        <v>-</v>
      </c>
      <c r="E148" s="90" t="str">
        <f>IF(AND(D148="Y",booking!D148&lt;&gt;booking!E148,booking!E148&gt;0),booking!E148,"-")</f>
        <v>-</v>
      </c>
      <c r="F148" s="74" t="str">
        <f>IFERROR(VLOOKUP(E148,Database!$A$2:$L$175,8,FALSE),"-")</f>
        <v>-</v>
      </c>
      <c r="G148" s="74" t="str">
        <f>IFERROR(VLOOKUP(E148,Database!$A$2:$L$175,6,FALSE),"-")</f>
        <v>-</v>
      </c>
      <c r="H148" s="88" t="str">
        <f>IFERROR(VLOOKUP(E148,Database!$A$2:$L$175,9,FALSE),"-")</f>
        <v>-</v>
      </c>
      <c r="I148" s="109"/>
      <c r="J148" s="91" t="str">
        <f>IF(AND(D148="Y",booking!H148&lt;&gt;booking!I148,booking!I148&gt;0),booking!I148,"-")</f>
        <v>-</v>
      </c>
      <c r="K148" s="74" t="str">
        <f>IFERROR(VLOOKUP(J148,Database!$A$2:$L$175,8,FALSE),"-")</f>
        <v>-</v>
      </c>
      <c r="L148" s="74" t="str">
        <f>IFERROR(VLOOKUP(J148,Database!$A$2:$L$175,6,FALSE),"-")</f>
        <v>-</v>
      </c>
      <c r="M148" s="88" t="str">
        <f>IFERROR(VLOOKUP(J148,Database!$A$2:$L$175,9,FALSE),"-")</f>
        <v>-</v>
      </c>
      <c r="N148" s="91" t="str">
        <f>IF(AND(D148="Y",booking!L148&lt;&gt;booking!M148,booking!M148&gt;0),booking!M148,"-")</f>
        <v>-</v>
      </c>
      <c r="O148" s="74" t="str">
        <f>IFERROR(VLOOKUP(N148,Database!$A$2:$L$175,8,FALSE),"-")</f>
        <v>-</v>
      </c>
      <c r="P148" s="74" t="str">
        <f>IFERROR(VLOOKUP(N148,Database!$A$2:$L$175,6,FALSE),"-")</f>
        <v>-</v>
      </c>
      <c r="Q148" s="78" t="str">
        <f>IFERROR(VLOOKUP(N148,Database!$A$2:$L$175,9,FALSE),"-")</f>
        <v>-</v>
      </c>
      <c r="R148" s="92" t="str">
        <f>IF(AND(D148="Y",booking!P148&lt;&gt;booking!Q148,booking!Q148&gt;0),booking!Q148,"-")</f>
        <v>-</v>
      </c>
      <c r="S148" s="74" t="str">
        <f>IFERROR(VLOOKUP(R148,Database!$A$2:$L$175,8,FALSE),"-")</f>
        <v>-</v>
      </c>
      <c r="T148" s="74" t="str">
        <f>IFERROR(VLOOKUP(R148,Database!$A$2:$L$175,6,FALSE),"-")</f>
        <v>-</v>
      </c>
      <c r="U148" s="78" t="str">
        <f>IFERROR(VLOOKUP(R148,Database!$A$2:$L$175,9,FALSE),"-")</f>
        <v>-</v>
      </c>
      <c r="V148" s="91" t="str">
        <f>IF(AND(D148="Y",booking!T148&lt;&gt;booking!U148,booking!U148&gt;0),booking!U148,"-")</f>
        <v>-</v>
      </c>
      <c r="W148" s="75" t="str">
        <f>IFERROR(VLOOKUP(V148,Database!$A$2:$L$175,8,FALSE),"-")</f>
        <v>-</v>
      </c>
      <c r="X148" s="75" t="str">
        <f>IFERROR(VLOOKUP(V148,Database!$A$2:$L$175,6,FALSE),"-")</f>
        <v>-</v>
      </c>
      <c r="Y148" s="77" t="str">
        <f>IFERROR(VLOOKUP(V148,Database!$A$2:$L$175,9,FALSE),"-")</f>
        <v>-</v>
      </c>
    </row>
    <row r="149" spans="1:25" ht="15" customHeight="1" thickBot="1" x14ac:dyDescent="0.4">
      <c r="A149" s="83" t="str">
        <f>rengøring!A149</f>
        <v>mandag</v>
      </c>
      <c r="B149" s="81">
        <f>rengøring!B149</f>
        <v>45922</v>
      </c>
      <c r="C149" s="10"/>
      <c r="D149" s="84" t="str">
        <f>IF(booking!AD149&gt;0,"Y","-")</f>
        <v>-</v>
      </c>
      <c r="E149" s="90" t="str">
        <f>IF(AND(D149="Y",booking!D149&lt;&gt;booking!E149,booking!E149&gt;0),booking!E149,"-")</f>
        <v>-</v>
      </c>
      <c r="F149" s="74" t="str">
        <f>IFERROR(VLOOKUP(E149,Database!$A$2:$L$175,8,FALSE),"-")</f>
        <v>-</v>
      </c>
      <c r="G149" s="74" t="str">
        <f>IFERROR(VLOOKUP(E149,Database!$A$2:$L$175,6,FALSE),"-")</f>
        <v>-</v>
      </c>
      <c r="H149" s="88" t="str">
        <f>IFERROR(VLOOKUP(E149,Database!$A$2:$L$175,9,FALSE),"-")</f>
        <v>-</v>
      </c>
      <c r="I149" s="109"/>
      <c r="J149" s="91" t="str">
        <f>IF(AND(D149="Y",booking!H149&lt;&gt;booking!I149,booking!I149&gt;0),booking!I149,"-")</f>
        <v>-</v>
      </c>
      <c r="K149" s="74" t="str">
        <f>IFERROR(VLOOKUP(J149,Database!$A$2:$L$175,8,FALSE),"-")</f>
        <v>-</v>
      </c>
      <c r="L149" s="74" t="str">
        <f>IFERROR(VLOOKUP(J149,Database!$A$2:$L$175,6,FALSE),"-")</f>
        <v>-</v>
      </c>
      <c r="M149" s="88" t="str">
        <f>IFERROR(VLOOKUP(J149,Database!$A$2:$L$175,9,FALSE),"-")</f>
        <v>-</v>
      </c>
      <c r="N149" s="91" t="str">
        <f>IF(AND(D149="Y",booking!L149&lt;&gt;booking!M149,booking!M149&gt;0),booking!M149,"-")</f>
        <v>-</v>
      </c>
      <c r="O149" s="74" t="str">
        <f>IFERROR(VLOOKUP(N149,Database!$A$2:$L$175,8,FALSE),"-")</f>
        <v>-</v>
      </c>
      <c r="P149" s="74" t="str">
        <f>IFERROR(VLOOKUP(N149,Database!$A$2:$L$175,6,FALSE),"-")</f>
        <v>-</v>
      </c>
      <c r="Q149" s="78" t="str">
        <f>IFERROR(VLOOKUP(N149,Database!$A$2:$L$175,9,FALSE),"-")</f>
        <v>-</v>
      </c>
      <c r="R149" s="92" t="str">
        <f>IF(AND(D149="Y",booking!P149&lt;&gt;booking!Q149,booking!Q149&gt;0),booking!Q149,"-")</f>
        <v>-</v>
      </c>
      <c r="S149" s="74" t="str">
        <f>IFERROR(VLOOKUP(R149,Database!$A$2:$L$175,8,FALSE),"-")</f>
        <v>-</v>
      </c>
      <c r="T149" s="74" t="str">
        <f>IFERROR(VLOOKUP(R149,Database!$A$2:$L$175,6,FALSE),"-")</f>
        <v>-</v>
      </c>
      <c r="U149" s="78" t="str">
        <f>IFERROR(VLOOKUP(R149,Database!$A$2:$L$175,9,FALSE),"-")</f>
        <v>-</v>
      </c>
      <c r="V149" s="91" t="str">
        <f>IF(AND(D149="Y",booking!T149&lt;&gt;booking!U149,booking!U149&gt;0),booking!U149,"-")</f>
        <v>-</v>
      </c>
      <c r="W149" s="75" t="str">
        <f>IFERROR(VLOOKUP(V149,Database!$A$2:$L$175,8,FALSE),"-")</f>
        <v>-</v>
      </c>
      <c r="X149" s="75" t="str">
        <f>IFERROR(VLOOKUP(V149,Database!$A$2:$L$175,6,FALSE),"-")</f>
        <v>-</v>
      </c>
      <c r="Y149" s="77" t="str">
        <f>IFERROR(VLOOKUP(V149,Database!$A$2:$L$175,9,FALSE),"-")</f>
        <v>-</v>
      </c>
    </row>
    <row r="150" spans="1:25" ht="15" customHeight="1" thickBot="1" x14ac:dyDescent="0.4">
      <c r="A150" s="83" t="str">
        <f>rengøring!A150</f>
        <v>tirsdag</v>
      </c>
      <c r="B150" s="81">
        <f>rengøring!B150</f>
        <v>45923</v>
      </c>
      <c r="C150" s="10"/>
      <c r="D150" s="84" t="str">
        <f>IF(booking!AD150&gt;0,"Y","-")</f>
        <v>-</v>
      </c>
      <c r="E150" s="90" t="str">
        <f>IF(AND(D150="Y",booking!D150&lt;&gt;booking!E150,booking!E150&gt;0),booking!E150,"-")</f>
        <v>-</v>
      </c>
      <c r="F150" s="74" t="str">
        <f>IFERROR(VLOOKUP(E150,Database!$A$2:$L$175,8,FALSE),"-")</f>
        <v>-</v>
      </c>
      <c r="G150" s="74" t="str">
        <f>IFERROR(VLOOKUP(E150,Database!$A$2:$L$175,6,FALSE),"-")</f>
        <v>-</v>
      </c>
      <c r="H150" s="88" t="str">
        <f>IFERROR(VLOOKUP(E150,Database!$A$2:$L$175,9,FALSE),"-")</f>
        <v>-</v>
      </c>
      <c r="I150" s="109"/>
      <c r="J150" s="91" t="str">
        <f>IF(AND(D150="Y",booking!H150&lt;&gt;booking!I150,booking!I150&gt;0),booking!I150,"-")</f>
        <v>-</v>
      </c>
      <c r="K150" s="74" t="str">
        <f>IFERROR(VLOOKUP(J150,Database!$A$2:$L$175,8,FALSE),"-")</f>
        <v>-</v>
      </c>
      <c r="L150" s="74" t="str">
        <f>IFERROR(VLOOKUP(J150,Database!$A$2:$L$175,6,FALSE),"-")</f>
        <v>-</v>
      </c>
      <c r="M150" s="88" t="str">
        <f>IFERROR(VLOOKUP(J150,Database!$A$2:$L$175,9,FALSE),"-")</f>
        <v>-</v>
      </c>
      <c r="N150" s="91" t="str">
        <f>IF(AND(D150="Y",booking!L150&lt;&gt;booking!M150,booking!M150&gt;0),booking!M150,"-")</f>
        <v>-</v>
      </c>
      <c r="O150" s="74" t="str">
        <f>IFERROR(VLOOKUP(N150,Database!$A$2:$L$175,8,FALSE),"-")</f>
        <v>-</v>
      </c>
      <c r="P150" s="74" t="str">
        <f>IFERROR(VLOOKUP(N150,Database!$A$2:$L$175,6,FALSE),"-")</f>
        <v>-</v>
      </c>
      <c r="Q150" s="78" t="str">
        <f>IFERROR(VLOOKUP(N150,Database!$A$2:$L$175,9,FALSE),"-")</f>
        <v>-</v>
      </c>
      <c r="R150" s="92" t="str">
        <f>IF(AND(D150="Y",booking!P150&lt;&gt;booking!Q150,booking!Q150&gt;0),booking!Q150,"-")</f>
        <v>-</v>
      </c>
      <c r="S150" s="74" t="str">
        <f>IFERROR(VLOOKUP(R150,Database!$A$2:$L$175,8,FALSE),"-")</f>
        <v>-</v>
      </c>
      <c r="T150" s="74" t="str">
        <f>IFERROR(VLOOKUP(R150,Database!$A$2:$L$175,6,FALSE),"-")</f>
        <v>-</v>
      </c>
      <c r="U150" s="78" t="str">
        <f>IFERROR(VLOOKUP(R150,Database!$A$2:$L$175,9,FALSE),"-")</f>
        <v>-</v>
      </c>
      <c r="V150" s="91" t="str">
        <f>IF(AND(D150="Y",booking!T150&lt;&gt;booking!U150,booking!U150&gt;0),booking!U150,"-")</f>
        <v>-</v>
      </c>
      <c r="W150" s="75" t="str">
        <f>IFERROR(VLOOKUP(V150,Database!$A$2:$L$175,8,FALSE),"-")</f>
        <v>-</v>
      </c>
      <c r="X150" s="75" t="str">
        <f>IFERROR(VLOOKUP(V150,Database!$A$2:$L$175,6,FALSE),"-")</f>
        <v>-</v>
      </c>
      <c r="Y150" s="77" t="str">
        <f>IFERROR(VLOOKUP(V150,Database!$A$2:$L$175,9,FALSE),"-")</f>
        <v>-</v>
      </c>
    </row>
    <row r="151" spans="1:25" ht="15" customHeight="1" thickBot="1" x14ac:dyDescent="0.4">
      <c r="A151" s="83" t="str">
        <f>rengøring!A151</f>
        <v>onsdag</v>
      </c>
      <c r="B151" s="81">
        <f>rengøring!B151</f>
        <v>45924</v>
      </c>
      <c r="C151" s="10"/>
      <c r="D151" s="84" t="str">
        <f>IF(booking!AD151&gt;0,"Y","-")</f>
        <v>-</v>
      </c>
      <c r="E151" s="90" t="str">
        <f>IF(AND(D151="Y",booking!D151&lt;&gt;booking!E151,booking!E151&gt;0),booking!E151,"-")</f>
        <v>-</v>
      </c>
      <c r="F151" s="74" t="str">
        <f>IFERROR(VLOOKUP(E151,Database!$A$2:$L$175,8,FALSE),"-")</f>
        <v>-</v>
      </c>
      <c r="G151" s="74" t="str">
        <f>IFERROR(VLOOKUP(E151,Database!$A$2:$L$175,6,FALSE),"-")</f>
        <v>-</v>
      </c>
      <c r="H151" s="88" t="str">
        <f>IFERROR(VLOOKUP(E151,Database!$A$2:$L$175,9,FALSE),"-")</f>
        <v>-</v>
      </c>
      <c r="I151" s="109"/>
      <c r="J151" s="91" t="str">
        <f>IF(AND(D151="Y",booking!H151&lt;&gt;booking!I151,booking!I151&gt;0),booking!I151,"-")</f>
        <v>-</v>
      </c>
      <c r="K151" s="74" t="str">
        <f>IFERROR(VLOOKUP(J151,Database!$A$2:$L$175,8,FALSE),"-")</f>
        <v>-</v>
      </c>
      <c r="L151" s="74" t="str">
        <f>IFERROR(VLOOKUP(J151,Database!$A$2:$L$175,6,FALSE),"-")</f>
        <v>-</v>
      </c>
      <c r="M151" s="88" t="str">
        <f>IFERROR(VLOOKUP(J151,Database!$A$2:$L$175,9,FALSE),"-")</f>
        <v>-</v>
      </c>
      <c r="N151" s="91" t="str">
        <f>IF(AND(D151="Y",booking!L151&lt;&gt;booking!M151,booking!M151&gt;0),booking!M151,"-")</f>
        <v>-</v>
      </c>
      <c r="O151" s="74" t="str">
        <f>IFERROR(VLOOKUP(N151,Database!$A$2:$L$175,8,FALSE),"-")</f>
        <v>-</v>
      </c>
      <c r="P151" s="74" t="str">
        <f>IFERROR(VLOOKUP(N151,Database!$A$2:$L$175,6,FALSE),"-")</f>
        <v>-</v>
      </c>
      <c r="Q151" s="78" t="str">
        <f>IFERROR(VLOOKUP(N151,Database!$A$2:$L$175,9,FALSE),"-")</f>
        <v>-</v>
      </c>
      <c r="R151" s="92" t="str">
        <f>IF(AND(D151="Y",booking!P151&lt;&gt;booking!Q151,booking!Q151&gt;0),booking!Q151,"-")</f>
        <v>-</v>
      </c>
      <c r="S151" s="74" t="str">
        <f>IFERROR(VLOOKUP(R151,Database!$A$2:$L$175,8,FALSE),"-")</f>
        <v>-</v>
      </c>
      <c r="T151" s="74" t="str">
        <f>IFERROR(VLOOKUP(R151,Database!$A$2:$L$175,6,FALSE),"-")</f>
        <v>-</v>
      </c>
      <c r="U151" s="78" t="str">
        <f>IFERROR(VLOOKUP(R151,Database!$A$2:$L$175,9,FALSE),"-")</f>
        <v>-</v>
      </c>
      <c r="V151" s="91" t="str">
        <f>IF(AND(D151="Y",booking!T151&lt;&gt;booking!U151,booking!U151&gt;0),booking!U151,"-")</f>
        <v>-</v>
      </c>
      <c r="W151" s="75" t="str">
        <f>IFERROR(VLOOKUP(V151,Database!$A$2:$L$175,8,FALSE),"-")</f>
        <v>-</v>
      </c>
      <c r="X151" s="75" t="str">
        <f>IFERROR(VLOOKUP(V151,Database!$A$2:$L$175,6,FALSE),"-")</f>
        <v>-</v>
      </c>
      <c r="Y151" s="77" t="str">
        <f>IFERROR(VLOOKUP(V151,Database!$A$2:$L$175,9,FALSE),"-")</f>
        <v>-</v>
      </c>
    </row>
    <row r="152" spans="1:25" ht="15" customHeight="1" thickBot="1" x14ac:dyDescent="0.4">
      <c r="A152" s="83" t="str">
        <f>rengøring!A152</f>
        <v>torsdag</v>
      </c>
      <c r="B152" s="81">
        <f>rengøring!B152</f>
        <v>45925</v>
      </c>
      <c r="C152" s="10"/>
      <c r="D152" s="84" t="str">
        <f>IF(booking!AD152&gt;0,"Y","-")</f>
        <v>Y</v>
      </c>
      <c r="E152" s="90" t="str">
        <f>IF(AND(D152="Y",booking!D152&lt;&gt;booking!E152,booking!E152&gt;0),booking!E152,"-")</f>
        <v>-</v>
      </c>
      <c r="F152" s="74" t="str">
        <f>IFERROR(VLOOKUP(E152,Database!$A$2:$L$175,8,FALSE),"-")</f>
        <v>-</v>
      </c>
      <c r="G152" s="74" t="str">
        <f>IFERROR(VLOOKUP(E152,Database!$A$2:$L$175,6,FALSE),"-")</f>
        <v>-</v>
      </c>
      <c r="H152" s="88" t="str">
        <f>IFERROR(VLOOKUP(E152,Database!$A$2:$L$175,9,FALSE),"-")</f>
        <v>-</v>
      </c>
      <c r="I152" s="109"/>
      <c r="J152" s="91" t="str">
        <f>IF(AND(D152="Y",booking!H152&lt;&gt;booking!I152,booking!I152&gt;0),booking!I152,"-")</f>
        <v>-</v>
      </c>
      <c r="K152" s="74" t="str">
        <f>IFERROR(VLOOKUP(J152,Database!$A$2:$L$175,8,FALSE),"-")</f>
        <v>-</v>
      </c>
      <c r="L152" s="74" t="str">
        <f>IFERROR(VLOOKUP(J152,Database!$A$2:$L$175,6,FALSE),"-")</f>
        <v>-</v>
      </c>
      <c r="M152" s="88" t="str">
        <f>IFERROR(VLOOKUP(J152,Database!$A$2:$L$175,9,FALSE),"-")</f>
        <v>-</v>
      </c>
      <c r="N152" s="91">
        <f>IF(AND(D152="Y",booking!L152&lt;&gt;booking!M152,booking!M152&gt;0),booking!M152,"-")</f>
        <v>131</v>
      </c>
      <c r="O152" s="74">
        <f>IFERROR(VLOOKUP(N152,Database!$A$2:$L$175,8,FALSE),"-")</f>
        <v>0</v>
      </c>
      <c r="P152" s="74" t="str">
        <f>IFERROR(VLOOKUP(N152,Database!$A$2:$L$175,6,FALSE),"-")</f>
        <v>DK</v>
      </c>
      <c r="Q152" s="78">
        <f>IFERROR(VLOOKUP(N152,Database!$A$2:$L$175,9,FALSE),"-")</f>
        <v>0</v>
      </c>
      <c r="R152" s="92" t="str">
        <f>IF(AND(D152="Y",booking!P152&lt;&gt;booking!Q152,booking!Q152&gt;0),booking!Q152,"-")</f>
        <v>-</v>
      </c>
      <c r="S152" s="74" t="str">
        <f>IFERROR(VLOOKUP(R152,Database!$A$2:$L$175,8,FALSE),"-")</f>
        <v>-</v>
      </c>
      <c r="T152" s="74" t="str">
        <f>IFERROR(VLOOKUP(R152,Database!$A$2:$L$175,6,FALSE),"-")</f>
        <v>-</v>
      </c>
      <c r="U152" s="78" t="str">
        <f>IFERROR(VLOOKUP(R152,Database!$A$2:$L$175,9,FALSE),"-")</f>
        <v>-</v>
      </c>
      <c r="V152" s="91" t="str">
        <f>IF(AND(D152="Y",booking!T152&lt;&gt;booking!U152,booking!U152&gt;0),booking!U152,"-")</f>
        <v>-</v>
      </c>
      <c r="W152" s="75" t="str">
        <f>IFERROR(VLOOKUP(V152,Database!$A$2:$L$175,8,FALSE),"-")</f>
        <v>-</v>
      </c>
      <c r="X152" s="75" t="str">
        <f>IFERROR(VLOOKUP(V152,Database!$A$2:$L$175,6,FALSE),"-")</f>
        <v>-</v>
      </c>
      <c r="Y152" s="77" t="str">
        <f>IFERROR(VLOOKUP(V152,Database!$A$2:$L$175,9,FALSE),"-")</f>
        <v>-</v>
      </c>
    </row>
    <row r="153" spans="1:25" ht="15" customHeight="1" thickBot="1" x14ac:dyDescent="0.4">
      <c r="A153" s="83" t="str">
        <f>rengøring!A153</f>
        <v>fredag</v>
      </c>
      <c r="B153" s="81">
        <f>rengøring!B153</f>
        <v>45926</v>
      </c>
      <c r="C153" s="10"/>
      <c r="D153" s="84" t="str">
        <f>IF(booking!AD153&gt;0,"Y","-")</f>
        <v>-</v>
      </c>
      <c r="E153" s="90" t="str">
        <f>IF(AND(D153="Y",booking!D153&lt;&gt;booking!E153,booking!E153&gt;0),booking!E153,"-")</f>
        <v>-</v>
      </c>
      <c r="F153" s="74" t="str">
        <f>IFERROR(VLOOKUP(E153,Database!$A$2:$L$175,8,FALSE),"-")</f>
        <v>-</v>
      </c>
      <c r="G153" s="74" t="str">
        <f>IFERROR(VLOOKUP(E153,Database!$A$2:$L$175,6,FALSE),"-")</f>
        <v>-</v>
      </c>
      <c r="H153" s="88" t="str">
        <f>IFERROR(VLOOKUP(E153,Database!$A$2:$L$175,9,FALSE),"-")</f>
        <v>-</v>
      </c>
      <c r="I153" s="109"/>
      <c r="J153" s="91" t="str">
        <f>IF(AND(D153="Y",booking!H153&lt;&gt;booking!I153,booking!I153&gt;0),booking!I153,"-")</f>
        <v>-</v>
      </c>
      <c r="K153" s="74" t="str">
        <f>IFERROR(VLOOKUP(J153,Database!$A$2:$L$175,8,FALSE),"-")</f>
        <v>-</v>
      </c>
      <c r="L153" s="74" t="str">
        <f>IFERROR(VLOOKUP(J153,Database!$A$2:$L$175,6,FALSE),"-")</f>
        <v>-</v>
      </c>
      <c r="M153" s="88" t="str">
        <f>IFERROR(VLOOKUP(J153,Database!$A$2:$L$175,9,FALSE),"-")</f>
        <v>-</v>
      </c>
      <c r="N153" s="91" t="str">
        <f>IF(AND(D153="Y",booking!L153&lt;&gt;booking!M153,booking!M153&gt;0),booking!M153,"-")</f>
        <v>-</v>
      </c>
      <c r="O153" s="74" t="str">
        <f>IFERROR(VLOOKUP(N153,Database!$A$2:$L$175,8,FALSE),"-")</f>
        <v>-</v>
      </c>
      <c r="P153" s="74" t="str">
        <f>IFERROR(VLOOKUP(N153,Database!$A$2:$L$175,6,FALSE),"-")</f>
        <v>-</v>
      </c>
      <c r="Q153" s="78" t="str">
        <f>IFERROR(VLOOKUP(N153,Database!$A$2:$L$175,9,FALSE),"-")</f>
        <v>-</v>
      </c>
      <c r="R153" s="92" t="str">
        <f>IF(AND(D153="Y",booking!P153&lt;&gt;booking!Q153,booking!Q153&gt;0),booking!Q153,"-")</f>
        <v>-</v>
      </c>
      <c r="S153" s="74" t="str">
        <f>IFERROR(VLOOKUP(R153,Database!$A$2:$L$175,8,FALSE),"-")</f>
        <v>-</v>
      </c>
      <c r="T153" s="74" t="str">
        <f>IFERROR(VLOOKUP(R153,Database!$A$2:$L$175,6,FALSE),"-")</f>
        <v>-</v>
      </c>
      <c r="U153" s="78" t="str">
        <f>IFERROR(VLOOKUP(R153,Database!$A$2:$L$175,9,FALSE),"-")</f>
        <v>-</v>
      </c>
      <c r="V153" s="91" t="str">
        <f>IF(AND(D153="Y",booking!T153&lt;&gt;booking!U153,booking!U153&gt;0),booking!U153,"-")</f>
        <v>-</v>
      </c>
      <c r="W153" s="75" t="str">
        <f>IFERROR(VLOOKUP(V153,Database!$A$2:$L$175,8,FALSE),"-")</f>
        <v>-</v>
      </c>
      <c r="X153" s="75" t="str">
        <f>IFERROR(VLOOKUP(V153,Database!$A$2:$L$175,6,FALSE),"-")</f>
        <v>-</v>
      </c>
      <c r="Y153" s="77" t="str">
        <f>IFERROR(VLOOKUP(V153,Database!$A$2:$L$175,9,FALSE),"-")</f>
        <v>-</v>
      </c>
    </row>
    <row r="154" spans="1:25" ht="15" customHeight="1" thickBot="1" x14ac:dyDescent="0.4">
      <c r="A154" s="83" t="str">
        <f>rengøring!A154</f>
        <v>lørdag</v>
      </c>
      <c r="B154" s="81">
        <f>rengøring!B154</f>
        <v>45927</v>
      </c>
      <c r="C154" s="10"/>
      <c r="D154" s="84" t="str">
        <f>IF(booking!AD154&gt;0,"Y","-")</f>
        <v>-</v>
      </c>
      <c r="E154" s="90" t="str">
        <f>IF(AND(D154="Y",booking!D154&lt;&gt;booking!E154,booking!E154&gt;0),booking!E154,"-")</f>
        <v>-</v>
      </c>
      <c r="F154" s="74" t="str">
        <f>IFERROR(VLOOKUP(E154,Database!$A$2:$L$175,8,FALSE),"-")</f>
        <v>-</v>
      </c>
      <c r="G154" s="74" t="str">
        <f>IFERROR(VLOOKUP(E154,Database!$A$2:$L$175,6,FALSE),"-")</f>
        <v>-</v>
      </c>
      <c r="H154" s="88" t="str">
        <f>IFERROR(VLOOKUP(E154,Database!$A$2:$L$175,9,FALSE),"-")</f>
        <v>-</v>
      </c>
      <c r="I154" s="109"/>
      <c r="J154" s="91" t="str">
        <f>IF(AND(D154="Y",booking!H154&lt;&gt;booking!I154,booking!I154&gt;0),booking!I154,"-")</f>
        <v>-</v>
      </c>
      <c r="K154" s="74" t="str">
        <f>IFERROR(VLOOKUP(J154,Database!$A$2:$L$175,8,FALSE),"-")</f>
        <v>-</v>
      </c>
      <c r="L154" s="74" t="str">
        <f>IFERROR(VLOOKUP(J154,Database!$A$2:$L$175,6,FALSE),"-")</f>
        <v>-</v>
      </c>
      <c r="M154" s="88" t="str">
        <f>IFERROR(VLOOKUP(J154,Database!$A$2:$L$175,9,FALSE),"-")</f>
        <v>-</v>
      </c>
      <c r="N154" s="91" t="str">
        <f>IF(AND(D154="Y",booking!L154&lt;&gt;booking!M154,booking!M154&gt;0),booking!M154,"-")</f>
        <v>-</v>
      </c>
      <c r="O154" s="74" t="str">
        <f>IFERROR(VLOOKUP(N154,Database!$A$2:$L$175,8,FALSE),"-")</f>
        <v>-</v>
      </c>
      <c r="P154" s="74" t="str">
        <f>IFERROR(VLOOKUP(N154,Database!$A$2:$L$175,6,FALSE),"-")</f>
        <v>-</v>
      </c>
      <c r="Q154" s="78" t="str">
        <f>IFERROR(VLOOKUP(N154,Database!$A$2:$L$175,9,FALSE),"-")</f>
        <v>-</v>
      </c>
      <c r="R154" s="92" t="str">
        <f>IF(AND(D154="Y",booking!P154&lt;&gt;booking!Q154,booking!Q154&gt;0),booking!Q154,"-")</f>
        <v>-</v>
      </c>
      <c r="S154" s="74" t="str">
        <f>IFERROR(VLOOKUP(R154,Database!$A$2:$L$175,8,FALSE),"-")</f>
        <v>-</v>
      </c>
      <c r="T154" s="74" t="str">
        <f>IFERROR(VLOOKUP(R154,Database!$A$2:$L$175,6,FALSE),"-")</f>
        <v>-</v>
      </c>
      <c r="U154" s="78" t="str">
        <f>IFERROR(VLOOKUP(R154,Database!$A$2:$L$175,9,FALSE),"-")</f>
        <v>-</v>
      </c>
      <c r="V154" s="91" t="str">
        <f>IF(AND(D154="Y",booking!T154&lt;&gt;booking!U154,booking!U154&gt;0),booking!U154,"-")</f>
        <v>-</v>
      </c>
      <c r="W154" s="75" t="str">
        <f>IFERROR(VLOOKUP(V154,Database!$A$2:$L$175,8,FALSE),"-")</f>
        <v>-</v>
      </c>
      <c r="X154" s="75" t="str">
        <f>IFERROR(VLOOKUP(V154,Database!$A$2:$L$175,6,FALSE),"-")</f>
        <v>-</v>
      </c>
      <c r="Y154" s="77" t="str">
        <f>IFERROR(VLOOKUP(V154,Database!$A$2:$L$175,9,FALSE),"-")</f>
        <v>-</v>
      </c>
    </row>
    <row r="155" spans="1:25" ht="15" customHeight="1" thickBot="1" x14ac:dyDescent="0.4">
      <c r="A155" s="83" t="str">
        <f>rengøring!A155</f>
        <v>søndag</v>
      </c>
      <c r="B155" s="81">
        <f>rengøring!B155</f>
        <v>45928</v>
      </c>
      <c r="C155" s="10"/>
      <c r="D155" s="84" t="str">
        <f>IF(booking!AD155&gt;0,"Y","-")</f>
        <v>-</v>
      </c>
      <c r="E155" s="90" t="str">
        <f>IF(AND(D155="Y",booking!D155&lt;&gt;booking!E155,booking!E155&gt;0),booking!E155,"-")</f>
        <v>-</v>
      </c>
      <c r="F155" s="74" t="str">
        <f>IFERROR(VLOOKUP(E155,Database!$A$2:$L$175,8,FALSE),"-")</f>
        <v>-</v>
      </c>
      <c r="G155" s="74" t="str">
        <f>IFERROR(VLOOKUP(E155,Database!$A$2:$L$175,6,FALSE),"-")</f>
        <v>-</v>
      </c>
      <c r="H155" s="88" t="str">
        <f>IFERROR(VLOOKUP(E155,Database!$A$2:$L$175,9,FALSE),"-")</f>
        <v>-</v>
      </c>
      <c r="I155" s="109"/>
      <c r="J155" s="91" t="str">
        <f>IF(AND(D155="Y",booking!H155&lt;&gt;booking!I155,booking!I155&gt;0),booking!I155,"-")</f>
        <v>-</v>
      </c>
      <c r="K155" s="74" t="str">
        <f>IFERROR(VLOOKUP(J155,Database!$A$2:$L$175,8,FALSE),"-")</f>
        <v>-</v>
      </c>
      <c r="L155" s="74" t="str">
        <f>IFERROR(VLOOKUP(J155,Database!$A$2:$L$175,6,FALSE),"-")</f>
        <v>-</v>
      </c>
      <c r="M155" s="88" t="str">
        <f>IFERROR(VLOOKUP(J155,Database!$A$2:$L$175,9,FALSE),"-")</f>
        <v>-</v>
      </c>
      <c r="N155" s="91" t="str">
        <f>IF(AND(D155="Y",booking!L155&lt;&gt;booking!M155,booking!M155&gt;0),booking!M155,"-")</f>
        <v>-</v>
      </c>
      <c r="O155" s="74" t="str">
        <f>IFERROR(VLOOKUP(N155,Database!$A$2:$L$175,8,FALSE),"-")</f>
        <v>-</v>
      </c>
      <c r="P155" s="74" t="str">
        <f>IFERROR(VLOOKUP(N155,Database!$A$2:$L$175,6,FALSE),"-")</f>
        <v>-</v>
      </c>
      <c r="Q155" s="78" t="str">
        <f>IFERROR(VLOOKUP(N155,Database!$A$2:$L$175,9,FALSE),"-")</f>
        <v>-</v>
      </c>
      <c r="R155" s="92" t="str">
        <f>IF(AND(D155="Y",booking!P155&lt;&gt;booking!Q155,booking!Q155&gt;0),booking!Q155,"-")</f>
        <v>-</v>
      </c>
      <c r="S155" s="74" t="str">
        <f>IFERROR(VLOOKUP(R155,Database!$A$2:$L$175,8,FALSE),"-")</f>
        <v>-</v>
      </c>
      <c r="T155" s="74" t="str">
        <f>IFERROR(VLOOKUP(R155,Database!$A$2:$L$175,6,FALSE),"-")</f>
        <v>-</v>
      </c>
      <c r="U155" s="78" t="str">
        <f>IFERROR(VLOOKUP(R155,Database!$A$2:$L$175,9,FALSE),"-")</f>
        <v>-</v>
      </c>
      <c r="V155" s="91" t="str">
        <f>IF(AND(D155="Y",booking!T155&lt;&gt;booking!U155,booking!U155&gt;0),booking!U155,"-")</f>
        <v>-</v>
      </c>
      <c r="W155" s="75" t="str">
        <f>IFERROR(VLOOKUP(V155,Database!$A$2:$L$175,8,FALSE),"-")</f>
        <v>-</v>
      </c>
      <c r="X155" s="75" t="str">
        <f>IFERROR(VLOOKUP(V155,Database!$A$2:$L$175,6,FALSE),"-")</f>
        <v>-</v>
      </c>
      <c r="Y155" s="77" t="str">
        <f>IFERROR(VLOOKUP(V155,Database!$A$2:$L$175,9,FALSE),"-")</f>
        <v>-</v>
      </c>
    </row>
    <row r="156" spans="1:25" ht="15" customHeight="1" thickBot="1" x14ac:dyDescent="0.4">
      <c r="A156" s="83" t="str">
        <f>rengøring!A156</f>
        <v>mandag</v>
      </c>
      <c r="B156" s="81">
        <f>rengøring!B156</f>
        <v>45929</v>
      </c>
      <c r="C156" s="10"/>
      <c r="D156" s="84" t="str">
        <f>IF(booking!AD156&gt;0,"Y","-")</f>
        <v>-</v>
      </c>
      <c r="E156" s="90" t="str">
        <f>IF(AND(D156="Y",booking!D156&lt;&gt;booking!E156,booking!E156&gt;0),booking!E156,"-")</f>
        <v>-</v>
      </c>
      <c r="F156" s="74" t="str">
        <f>IFERROR(VLOOKUP(E156,Database!$A$2:$L$175,8,FALSE),"-")</f>
        <v>-</v>
      </c>
      <c r="G156" s="74" t="str">
        <f>IFERROR(VLOOKUP(E156,Database!$A$2:$L$175,6,FALSE),"-")</f>
        <v>-</v>
      </c>
      <c r="H156" s="88" t="str">
        <f>IFERROR(VLOOKUP(E156,Database!$A$2:$L$175,9,FALSE),"-")</f>
        <v>-</v>
      </c>
      <c r="I156" s="109"/>
      <c r="J156" s="91" t="str">
        <f>IF(AND(D156="Y",booking!H156&lt;&gt;booking!I156,booking!I156&gt;0),booking!I156,"-")</f>
        <v>-</v>
      </c>
      <c r="K156" s="74" t="str">
        <f>IFERROR(VLOOKUP(J156,Database!$A$2:$L$175,8,FALSE),"-")</f>
        <v>-</v>
      </c>
      <c r="L156" s="74" t="str">
        <f>IFERROR(VLOOKUP(J156,Database!$A$2:$L$175,6,FALSE),"-")</f>
        <v>-</v>
      </c>
      <c r="M156" s="88" t="str">
        <f>IFERROR(VLOOKUP(J156,Database!$A$2:$L$175,9,FALSE),"-")</f>
        <v>-</v>
      </c>
      <c r="N156" s="91" t="str">
        <f>IF(AND(D156="Y",booking!L156&lt;&gt;booking!M156,booking!M156&gt;0),booking!M156,"-")</f>
        <v>-</v>
      </c>
      <c r="O156" s="74" t="str">
        <f>IFERROR(VLOOKUP(N156,Database!$A$2:$L$175,8,FALSE),"-")</f>
        <v>-</v>
      </c>
      <c r="P156" s="74" t="str">
        <f>IFERROR(VLOOKUP(N156,Database!$A$2:$L$175,6,FALSE),"-")</f>
        <v>-</v>
      </c>
      <c r="Q156" s="78" t="str">
        <f>IFERROR(VLOOKUP(N156,Database!$A$2:$L$175,9,FALSE),"-")</f>
        <v>-</v>
      </c>
      <c r="R156" s="92" t="str">
        <f>IF(AND(D156="Y",booking!P156&lt;&gt;booking!Q156,booking!Q156&gt;0),booking!Q156,"-")</f>
        <v>-</v>
      </c>
      <c r="S156" s="74" t="str">
        <f>IFERROR(VLOOKUP(R156,Database!$A$2:$L$175,8,FALSE),"-")</f>
        <v>-</v>
      </c>
      <c r="T156" s="74" t="str">
        <f>IFERROR(VLOOKUP(R156,Database!$A$2:$L$175,6,FALSE),"-")</f>
        <v>-</v>
      </c>
      <c r="U156" s="78" t="str">
        <f>IFERROR(VLOOKUP(R156,Database!$A$2:$L$175,9,FALSE),"-")</f>
        <v>-</v>
      </c>
      <c r="V156" s="91" t="str">
        <f>IF(AND(D156="Y",booking!T156&lt;&gt;booking!U156,booking!U156&gt;0),booking!U156,"-")</f>
        <v>-</v>
      </c>
      <c r="W156" s="75" t="str">
        <f>IFERROR(VLOOKUP(V156,Database!$A$2:$L$175,8,FALSE),"-")</f>
        <v>-</v>
      </c>
      <c r="X156" s="75" t="str">
        <f>IFERROR(VLOOKUP(V156,Database!$A$2:$L$175,6,FALSE),"-")</f>
        <v>-</v>
      </c>
      <c r="Y156" s="77" t="str">
        <f>IFERROR(VLOOKUP(V156,Database!$A$2:$L$175,9,FALSE),"-")</f>
        <v>-</v>
      </c>
    </row>
    <row r="157" spans="1:25" ht="15" customHeight="1" thickBot="1" x14ac:dyDescent="0.4">
      <c r="A157" s="83" t="str">
        <f>rengøring!A157</f>
        <v>tirsdag</v>
      </c>
      <c r="B157" s="81">
        <f>rengøring!B157</f>
        <v>45930</v>
      </c>
      <c r="C157" s="10"/>
      <c r="D157" s="84" t="str">
        <f>IF(booking!AD157&gt;0,"Y","-")</f>
        <v>-</v>
      </c>
      <c r="E157" s="90" t="str">
        <f>IF(AND(D157="Y",booking!D157&lt;&gt;booking!E157,booking!E157&gt;0),booking!E157,"-")</f>
        <v>-</v>
      </c>
      <c r="F157" s="74" t="str">
        <f>IFERROR(VLOOKUP(E157,Database!$A$2:$L$175,8,FALSE),"-")</f>
        <v>-</v>
      </c>
      <c r="G157" s="74" t="str">
        <f>IFERROR(VLOOKUP(E157,Database!$A$2:$L$175,6,FALSE),"-")</f>
        <v>-</v>
      </c>
      <c r="H157" s="88" t="str">
        <f>IFERROR(VLOOKUP(E157,Database!$A$2:$L$175,9,FALSE),"-")</f>
        <v>-</v>
      </c>
      <c r="I157" s="109"/>
      <c r="J157" s="91" t="str">
        <f>IF(AND(D157="Y",booking!H157&lt;&gt;booking!I157,booking!I157&gt;0),booking!I157,"-")</f>
        <v>-</v>
      </c>
      <c r="K157" s="74" t="str">
        <f>IFERROR(VLOOKUP(J157,Database!$A$2:$L$175,8,FALSE),"-")</f>
        <v>-</v>
      </c>
      <c r="L157" s="74" t="str">
        <f>IFERROR(VLOOKUP(J157,Database!$A$2:$L$175,6,FALSE),"-")</f>
        <v>-</v>
      </c>
      <c r="M157" s="88" t="str">
        <f>IFERROR(VLOOKUP(J157,Database!$A$2:$L$175,9,FALSE),"-")</f>
        <v>-</v>
      </c>
      <c r="N157" s="91" t="str">
        <f>IF(AND(D157="Y",booking!L157&lt;&gt;booking!M157,booking!M157&gt;0),booking!M157,"-")</f>
        <v>-</v>
      </c>
      <c r="O157" s="74" t="str">
        <f>IFERROR(VLOOKUP(N157,Database!$A$2:$L$175,8,FALSE),"-")</f>
        <v>-</v>
      </c>
      <c r="P157" s="74" t="str">
        <f>IFERROR(VLOOKUP(N157,Database!$A$2:$L$175,6,FALSE),"-")</f>
        <v>-</v>
      </c>
      <c r="Q157" s="78" t="str">
        <f>IFERROR(VLOOKUP(N157,Database!$A$2:$L$175,9,FALSE),"-")</f>
        <v>-</v>
      </c>
      <c r="R157" s="92" t="str">
        <f>IF(AND(D157="Y",booking!P157&lt;&gt;booking!Q157,booking!Q157&gt;0),booking!Q157,"-")</f>
        <v>-</v>
      </c>
      <c r="S157" s="74" t="str">
        <f>IFERROR(VLOOKUP(R157,Database!$A$2:$L$175,8,FALSE),"-")</f>
        <v>-</v>
      </c>
      <c r="T157" s="74" t="str">
        <f>IFERROR(VLOOKUP(R157,Database!$A$2:$L$175,6,FALSE),"-")</f>
        <v>-</v>
      </c>
      <c r="U157" s="78" t="str">
        <f>IFERROR(VLOOKUP(R157,Database!$A$2:$L$175,9,FALSE),"-")</f>
        <v>-</v>
      </c>
      <c r="V157" s="91" t="str">
        <f>IF(AND(D157="Y",booking!T157&lt;&gt;booking!U157,booking!U157&gt;0),booking!U157,"-")</f>
        <v>-</v>
      </c>
      <c r="W157" s="75" t="str">
        <f>IFERROR(VLOOKUP(V157,Database!$A$2:$L$175,8,FALSE),"-")</f>
        <v>-</v>
      </c>
      <c r="X157" s="75" t="str">
        <f>IFERROR(VLOOKUP(V157,Database!$A$2:$L$175,6,FALSE),"-")</f>
        <v>-</v>
      </c>
      <c r="Y157" s="77" t="str">
        <f>IFERROR(VLOOKUP(V157,Database!$A$2:$L$175,9,FALSE),"-")</f>
        <v>-</v>
      </c>
    </row>
    <row r="158" spans="1:25" ht="15" customHeight="1" thickBot="1" x14ac:dyDescent="0.4">
      <c r="A158" s="83" t="str">
        <f>rengøring!A158</f>
        <v>onsdag</v>
      </c>
      <c r="B158" s="81">
        <f>rengøring!B158</f>
        <v>45931</v>
      </c>
      <c r="C158" s="10"/>
      <c r="D158" s="84" t="str">
        <f>IF(booking!AD158&gt;0,"Y","-")</f>
        <v>-</v>
      </c>
      <c r="E158" s="90" t="str">
        <f>IF(AND(D158="Y",booking!D158&lt;&gt;booking!E158,booking!E158&gt;0),booking!E158,"-")</f>
        <v>-</v>
      </c>
      <c r="F158" s="74" t="str">
        <f>IFERROR(VLOOKUP(E158,Database!$A$2:$L$175,8,FALSE),"-")</f>
        <v>-</v>
      </c>
      <c r="G158" s="74" t="str">
        <f>IFERROR(VLOOKUP(E158,Database!$A$2:$L$175,6,FALSE),"-")</f>
        <v>-</v>
      </c>
      <c r="H158" s="88" t="str">
        <f>IFERROR(VLOOKUP(E158,Database!$A$2:$L$175,9,FALSE),"-")</f>
        <v>-</v>
      </c>
      <c r="I158" s="109"/>
      <c r="J158" s="91" t="str">
        <f>IF(AND(D158="Y",booking!H158&lt;&gt;booking!I158,booking!I158&gt;0),booking!I158,"-")</f>
        <v>-</v>
      </c>
      <c r="K158" s="74" t="str">
        <f>IFERROR(VLOOKUP(J158,Database!$A$2:$L$175,8,FALSE),"-")</f>
        <v>-</v>
      </c>
      <c r="L158" s="74" t="str">
        <f>IFERROR(VLOOKUP(J158,Database!$A$2:$L$175,6,FALSE),"-")</f>
        <v>-</v>
      </c>
      <c r="M158" s="88" t="str">
        <f>IFERROR(VLOOKUP(J158,Database!$A$2:$L$175,9,FALSE),"-")</f>
        <v>-</v>
      </c>
      <c r="N158" s="91" t="str">
        <f>IF(AND(D158="Y",booking!L158&lt;&gt;booking!M158,booking!M158&gt;0),booking!M158,"-")</f>
        <v>-</v>
      </c>
      <c r="O158" s="74" t="str">
        <f>IFERROR(VLOOKUP(N158,Database!$A$2:$L$175,8,FALSE),"-")</f>
        <v>-</v>
      </c>
      <c r="P158" s="74" t="str">
        <f>IFERROR(VLOOKUP(N158,Database!$A$2:$L$175,6,FALSE),"-")</f>
        <v>-</v>
      </c>
      <c r="Q158" s="78" t="str">
        <f>IFERROR(VLOOKUP(N158,Database!$A$2:$L$175,9,FALSE),"-")</f>
        <v>-</v>
      </c>
      <c r="R158" s="92" t="str">
        <f>IF(AND(D158="Y",booking!P158&lt;&gt;booking!Q158,booking!Q158&gt;0),booking!Q158,"-")</f>
        <v>-</v>
      </c>
      <c r="S158" s="74" t="str">
        <f>IFERROR(VLOOKUP(R158,Database!$A$2:$L$175,8,FALSE),"-")</f>
        <v>-</v>
      </c>
      <c r="T158" s="74" t="str">
        <f>IFERROR(VLOOKUP(R158,Database!$A$2:$L$175,6,FALSE),"-")</f>
        <v>-</v>
      </c>
      <c r="U158" s="78" t="str">
        <f>IFERROR(VLOOKUP(R158,Database!$A$2:$L$175,9,FALSE),"-")</f>
        <v>-</v>
      </c>
      <c r="V158" s="91" t="str">
        <f>IF(AND(D158="Y",booking!T158&lt;&gt;booking!U158,booking!U158&gt;0),booking!U158,"-")</f>
        <v>-</v>
      </c>
      <c r="W158" s="75" t="str">
        <f>IFERROR(VLOOKUP(V158,Database!$A$2:$L$175,8,FALSE),"-")</f>
        <v>-</v>
      </c>
      <c r="X158" s="75" t="str">
        <f>IFERROR(VLOOKUP(V158,Database!$A$2:$L$175,6,FALSE),"-")</f>
        <v>-</v>
      </c>
      <c r="Y158" s="77" t="str">
        <f>IFERROR(VLOOKUP(V158,Database!$A$2:$L$175,9,FALSE),"-")</f>
        <v>-</v>
      </c>
    </row>
    <row r="159" spans="1:25" ht="15" customHeight="1" thickBot="1" x14ac:dyDescent="0.4">
      <c r="A159" s="83" t="str">
        <f>rengøring!A159</f>
        <v>torsdag</v>
      </c>
      <c r="B159" s="81">
        <f>rengøring!B159</f>
        <v>45932</v>
      </c>
      <c r="C159" s="10"/>
      <c r="D159" s="84" t="str">
        <f>IF(booking!AD159&gt;0,"Y","-")</f>
        <v>-</v>
      </c>
      <c r="E159" s="90" t="str">
        <f>IF(AND(D159="Y",booking!D159&lt;&gt;booking!E159,booking!E159&gt;0),booking!E159,"-")</f>
        <v>-</v>
      </c>
      <c r="F159" s="74" t="str">
        <f>IFERROR(VLOOKUP(E159,Database!$A$2:$L$175,8,FALSE),"-")</f>
        <v>-</v>
      </c>
      <c r="G159" s="74" t="str">
        <f>IFERROR(VLOOKUP(E159,Database!$A$2:$L$175,6,FALSE),"-")</f>
        <v>-</v>
      </c>
      <c r="H159" s="88" t="str">
        <f>IFERROR(VLOOKUP(E159,Database!$A$2:$L$175,9,FALSE),"-")</f>
        <v>-</v>
      </c>
      <c r="I159" s="109"/>
      <c r="J159" s="91" t="str">
        <f>IF(AND(D159="Y",booking!H159&lt;&gt;booking!I159,booking!I159&gt;0),booking!I159,"-")</f>
        <v>-</v>
      </c>
      <c r="K159" s="74" t="str">
        <f>IFERROR(VLOOKUP(J159,Database!$A$2:$L$175,8,FALSE),"-")</f>
        <v>-</v>
      </c>
      <c r="L159" s="74" t="str">
        <f>IFERROR(VLOOKUP(J159,Database!$A$2:$L$175,6,FALSE),"-")</f>
        <v>-</v>
      </c>
      <c r="M159" s="88" t="str">
        <f>IFERROR(VLOOKUP(J159,Database!$A$2:$L$175,9,FALSE),"-")</f>
        <v>-</v>
      </c>
      <c r="N159" s="91" t="str">
        <f>IF(AND(D159="Y",booking!L159&lt;&gt;booking!M159,booking!M159&gt;0),booking!M159,"-")</f>
        <v>-</v>
      </c>
      <c r="O159" s="74" t="str">
        <f>IFERROR(VLOOKUP(N159,Database!$A$2:$L$175,8,FALSE),"-")</f>
        <v>-</v>
      </c>
      <c r="P159" s="74" t="str">
        <f>IFERROR(VLOOKUP(N159,Database!$A$2:$L$175,6,FALSE),"-")</f>
        <v>-</v>
      </c>
      <c r="Q159" s="78" t="str">
        <f>IFERROR(VLOOKUP(N159,Database!$A$2:$L$175,9,FALSE),"-")</f>
        <v>-</v>
      </c>
      <c r="R159" s="92" t="str">
        <f>IF(AND(D159="Y",booking!P159&lt;&gt;booking!Q159,booking!Q159&gt;0),booking!Q159,"-")</f>
        <v>-</v>
      </c>
      <c r="S159" s="74" t="str">
        <f>IFERROR(VLOOKUP(R159,Database!$A$2:$L$175,8,FALSE),"-")</f>
        <v>-</v>
      </c>
      <c r="T159" s="74" t="str">
        <f>IFERROR(VLOOKUP(R159,Database!$A$2:$L$175,6,FALSE),"-")</f>
        <v>-</v>
      </c>
      <c r="U159" s="78" t="str">
        <f>IFERROR(VLOOKUP(R159,Database!$A$2:$L$175,9,FALSE),"-")</f>
        <v>-</v>
      </c>
      <c r="V159" s="91" t="str">
        <f>IF(AND(D159="Y",booking!T159&lt;&gt;booking!U159,booking!U159&gt;0),booking!U159,"-")</f>
        <v>-</v>
      </c>
      <c r="W159" s="75" t="str">
        <f>IFERROR(VLOOKUP(V159,Database!$A$2:$L$175,8,FALSE),"-")</f>
        <v>-</v>
      </c>
      <c r="X159" s="75" t="str">
        <f>IFERROR(VLOOKUP(V159,Database!$A$2:$L$175,6,FALSE),"-")</f>
        <v>-</v>
      </c>
      <c r="Y159" s="77" t="str">
        <f>IFERROR(VLOOKUP(V159,Database!$A$2:$L$175,9,FALSE),"-")</f>
        <v>-</v>
      </c>
    </row>
    <row r="160" spans="1:25" ht="15" customHeight="1" thickBot="1" x14ac:dyDescent="0.4">
      <c r="A160" s="83" t="str">
        <f>rengøring!A160</f>
        <v>fredag</v>
      </c>
      <c r="B160" s="81">
        <f>rengøring!B160</f>
        <v>45933</v>
      </c>
      <c r="C160" s="10"/>
      <c r="D160" s="84" t="str">
        <f>IF(booking!AD160&gt;0,"Y","-")</f>
        <v>-</v>
      </c>
      <c r="E160" s="90" t="str">
        <f>IF(AND(D160="Y",booking!D160&lt;&gt;booking!E160,booking!E160&gt;0),booking!E160,"-")</f>
        <v>-</v>
      </c>
      <c r="F160" s="74" t="str">
        <f>IFERROR(VLOOKUP(E160,Database!$A$2:$L$175,8,FALSE),"-")</f>
        <v>-</v>
      </c>
      <c r="G160" s="74" t="str">
        <f>IFERROR(VLOOKUP(E160,Database!$A$2:$L$175,6,FALSE),"-")</f>
        <v>-</v>
      </c>
      <c r="H160" s="88" t="str">
        <f>IFERROR(VLOOKUP(E160,Database!$A$2:$L$175,9,FALSE),"-")</f>
        <v>-</v>
      </c>
      <c r="I160" s="109"/>
      <c r="J160" s="91" t="str">
        <f>IF(AND(D160="Y",booking!H160&lt;&gt;booking!I160,booking!I160&gt;0),booking!I160,"-")</f>
        <v>-</v>
      </c>
      <c r="K160" s="74" t="str">
        <f>IFERROR(VLOOKUP(J160,Database!$A$2:$L$175,8,FALSE),"-")</f>
        <v>-</v>
      </c>
      <c r="L160" s="74" t="str">
        <f>IFERROR(VLOOKUP(J160,Database!$A$2:$L$175,6,FALSE),"-")</f>
        <v>-</v>
      </c>
      <c r="M160" s="88" t="str">
        <f>IFERROR(VLOOKUP(J160,Database!$A$2:$L$175,9,FALSE),"-")</f>
        <v>-</v>
      </c>
      <c r="N160" s="91" t="str">
        <f>IF(AND(D160="Y",booking!L160&lt;&gt;booking!M160,booking!M160&gt;0),booking!M160,"-")</f>
        <v>-</v>
      </c>
      <c r="O160" s="74" t="str">
        <f>IFERROR(VLOOKUP(N160,Database!$A$2:$L$175,8,FALSE),"-")</f>
        <v>-</v>
      </c>
      <c r="P160" s="74" t="str">
        <f>IFERROR(VLOOKUP(N160,Database!$A$2:$L$175,6,FALSE),"-")</f>
        <v>-</v>
      </c>
      <c r="Q160" s="78" t="str">
        <f>IFERROR(VLOOKUP(N160,Database!$A$2:$L$175,9,FALSE),"-")</f>
        <v>-</v>
      </c>
      <c r="R160" s="92" t="str">
        <f>IF(AND(D160="Y",booking!P160&lt;&gt;booking!Q160,booking!Q160&gt;0),booking!Q160,"-")</f>
        <v>-</v>
      </c>
      <c r="S160" s="74" t="str">
        <f>IFERROR(VLOOKUP(R160,Database!$A$2:$L$175,8,FALSE),"-")</f>
        <v>-</v>
      </c>
      <c r="T160" s="74" t="str">
        <f>IFERROR(VLOOKUP(R160,Database!$A$2:$L$175,6,FALSE),"-")</f>
        <v>-</v>
      </c>
      <c r="U160" s="78" t="str">
        <f>IFERROR(VLOOKUP(R160,Database!$A$2:$L$175,9,FALSE),"-")</f>
        <v>-</v>
      </c>
      <c r="V160" s="91" t="str">
        <f>IF(AND(D160="Y",booking!T160&lt;&gt;booking!U160,booking!U160&gt;0),booking!U160,"-")</f>
        <v>-</v>
      </c>
      <c r="W160" s="75" t="str">
        <f>IFERROR(VLOOKUP(V160,Database!$A$2:$L$175,8,FALSE),"-")</f>
        <v>-</v>
      </c>
      <c r="X160" s="75" t="str">
        <f>IFERROR(VLOOKUP(V160,Database!$A$2:$L$175,6,FALSE),"-")</f>
        <v>-</v>
      </c>
      <c r="Y160" s="77" t="str">
        <f>IFERROR(VLOOKUP(V160,Database!$A$2:$L$175,9,FALSE),"-")</f>
        <v>-</v>
      </c>
    </row>
    <row r="161" spans="1:25" ht="15" customHeight="1" thickBot="1" x14ac:dyDescent="0.4">
      <c r="A161" s="83" t="str">
        <f>rengøring!A161</f>
        <v>lørdag</v>
      </c>
      <c r="B161" s="81">
        <f>rengøring!B161</f>
        <v>45934</v>
      </c>
      <c r="C161" s="10"/>
      <c r="D161" s="84" t="str">
        <f>IF(booking!AD161&gt;0,"Y","-")</f>
        <v>-</v>
      </c>
      <c r="E161" s="90" t="str">
        <f>IF(AND(D161="Y",booking!D161&lt;&gt;booking!E161,booking!E161&gt;0),booking!E161,"-")</f>
        <v>-</v>
      </c>
      <c r="F161" s="74" t="str">
        <f>IFERROR(VLOOKUP(E161,Database!$A$2:$L$175,8,FALSE),"-")</f>
        <v>-</v>
      </c>
      <c r="G161" s="74" t="str">
        <f>IFERROR(VLOOKUP(E161,Database!$A$2:$L$175,6,FALSE),"-")</f>
        <v>-</v>
      </c>
      <c r="H161" s="88" t="str">
        <f>IFERROR(VLOOKUP(E161,Database!$A$2:$L$175,9,FALSE),"-")</f>
        <v>-</v>
      </c>
      <c r="I161" s="109"/>
      <c r="J161" s="91" t="str">
        <f>IF(AND(D161="Y",booking!H161&lt;&gt;booking!I161,booking!I161&gt;0),booking!I161,"-")</f>
        <v>-</v>
      </c>
      <c r="K161" s="74" t="str">
        <f>IFERROR(VLOOKUP(J161,Database!$A$2:$L$175,8,FALSE),"-")</f>
        <v>-</v>
      </c>
      <c r="L161" s="74" t="str">
        <f>IFERROR(VLOOKUP(J161,Database!$A$2:$L$175,6,FALSE),"-")</f>
        <v>-</v>
      </c>
      <c r="M161" s="88" t="str">
        <f>IFERROR(VLOOKUP(J161,Database!$A$2:$L$175,9,FALSE),"-")</f>
        <v>-</v>
      </c>
      <c r="N161" s="91" t="str">
        <f>IF(AND(D161="Y",booking!L161&lt;&gt;booking!M161,booking!M161&gt;0),booking!M161,"-")</f>
        <v>-</v>
      </c>
      <c r="O161" s="74" t="str">
        <f>IFERROR(VLOOKUP(N161,Database!$A$2:$L$175,8,FALSE),"-")</f>
        <v>-</v>
      </c>
      <c r="P161" s="74" t="str">
        <f>IFERROR(VLOOKUP(N161,Database!$A$2:$L$175,6,FALSE),"-")</f>
        <v>-</v>
      </c>
      <c r="Q161" s="78" t="str">
        <f>IFERROR(VLOOKUP(N161,Database!$A$2:$L$175,9,FALSE),"-")</f>
        <v>-</v>
      </c>
      <c r="R161" s="92" t="str">
        <f>IF(AND(D161="Y",booking!P161&lt;&gt;booking!Q161,booking!Q161&gt;0),booking!Q161,"-")</f>
        <v>-</v>
      </c>
      <c r="S161" s="74" t="str">
        <f>IFERROR(VLOOKUP(R161,Database!$A$2:$L$175,8,FALSE),"-")</f>
        <v>-</v>
      </c>
      <c r="T161" s="74" t="str">
        <f>IFERROR(VLOOKUP(R161,Database!$A$2:$L$175,6,FALSE),"-")</f>
        <v>-</v>
      </c>
      <c r="U161" s="78" t="str">
        <f>IFERROR(VLOOKUP(R161,Database!$A$2:$L$175,9,FALSE),"-")</f>
        <v>-</v>
      </c>
      <c r="V161" s="91" t="str">
        <f>IF(AND(D161="Y",booking!T161&lt;&gt;booking!U161,booking!U161&gt;0),booking!U161,"-")</f>
        <v>-</v>
      </c>
      <c r="W161" s="75" t="str">
        <f>IFERROR(VLOOKUP(V161,Database!$A$2:$L$175,8,FALSE),"-")</f>
        <v>-</v>
      </c>
      <c r="X161" s="75" t="str">
        <f>IFERROR(VLOOKUP(V161,Database!$A$2:$L$175,6,FALSE),"-")</f>
        <v>-</v>
      </c>
      <c r="Y161" s="77" t="str">
        <f>IFERROR(VLOOKUP(V161,Database!$A$2:$L$175,9,FALSE),"-")</f>
        <v>-</v>
      </c>
    </row>
    <row r="162" spans="1:25" ht="15" customHeight="1" thickBot="1" x14ac:dyDescent="0.4">
      <c r="A162" s="83" t="str">
        <f>rengøring!A162</f>
        <v>søndag</v>
      </c>
      <c r="B162" s="81">
        <f>rengøring!B162</f>
        <v>45935</v>
      </c>
      <c r="C162" s="10"/>
      <c r="D162" s="84" t="str">
        <f>IF(booking!AD162&gt;0,"Y","-")</f>
        <v>-</v>
      </c>
      <c r="E162" s="90" t="str">
        <f>IF(AND(D162="Y",booking!D162&lt;&gt;booking!E162,booking!E162&gt;0),booking!E162,"-")</f>
        <v>-</v>
      </c>
      <c r="F162" s="74" t="str">
        <f>IFERROR(VLOOKUP(E162,Database!$A$2:$L$175,8,FALSE),"-")</f>
        <v>-</v>
      </c>
      <c r="G162" s="74" t="str">
        <f>IFERROR(VLOOKUP(E162,Database!$A$2:$L$175,6,FALSE),"-")</f>
        <v>-</v>
      </c>
      <c r="H162" s="88" t="str">
        <f>IFERROR(VLOOKUP(E162,Database!$A$2:$L$175,9,FALSE),"-")</f>
        <v>-</v>
      </c>
      <c r="I162" s="109"/>
      <c r="J162" s="91" t="str">
        <f>IF(AND(D162="Y",booking!H162&lt;&gt;booking!I162,booking!I162&gt;0),booking!I162,"-")</f>
        <v>-</v>
      </c>
      <c r="K162" s="74" t="str">
        <f>IFERROR(VLOOKUP(J162,Database!$A$2:$L$175,8,FALSE),"-")</f>
        <v>-</v>
      </c>
      <c r="L162" s="74" t="str">
        <f>IFERROR(VLOOKUP(J162,Database!$A$2:$L$175,6,FALSE),"-")</f>
        <v>-</v>
      </c>
      <c r="M162" s="88" t="str">
        <f>IFERROR(VLOOKUP(J162,Database!$A$2:$L$175,9,FALSE),"-")</f>
        <v>-</v>
      </c>
      <c r="N162" s="91" t="str">
        <f>IF(AND(D162="Y",booking!L162&lt;&gt;booking!M162,booking!M162&gt;0),booking!M162,"-")</f>
        <v>-</v>
      </c>
      <c r="O162" s="74" t="str">
        <f>IFERROR(VLOOKUP(N162,Database!$A$2:$L$175,8,FALSE),"-")</f>
        <v>-</v>
      </c>
      <c r="P162" s="74" t="str">
        <f>IFERROR(VLOOKUP(N162,Database!$A$2:$L$175,6,FALSE),"-")</f>
        <v>-</v>
      </c>
      <c r="Q162" s="78" t="str">
        <f>IFERROR(VLOOKUP(N162,Database!$A$2:$L$175,9,FALSE),"-")</f>
        <v>-</v>
      </c>
      <c r="R162" s="92" t="str">
        <f>IF(AND(D162="Y",booking!P162&lt;&gt;booking!Q162,booking!Q162&gt;0),booking!Q162,"-")</f>
        <v>-</v>
      </c>
      <c r="S162" s="74" t="str">
        <f>IFERROR(VLOOKUP(R162,Database!$A$2:$L$175,8,FALSE),"-")</f>
        <v>-</v>
      </c>
      <c r="T162" s="74" t="str">
        <f>IFERROR(VLOOKUP(R162,Database!$A$2:$L$175,6,FALSE),"-")</f>
        <v>-</v>
      </c>
      <c r="U162" s="78" t="str">
        <f>IFERROR(VLOOKUP(R162,Database!$A$2:$L$175,9,FALSE),"-")</f>
        <v>-</v>
      </c>
      <c r="V162" s="91" t="str">
        <f>IF(AND(D162="Y",booking!T162&lt;&gt;booking!U162,booking!U162&gt;0),booking!U162,"-")</f>
        <v>-</v>
      </c>
      <c r="W162" s="75" t="str">
        <f>IFERROR(VLOOKUP(V162,Database!$A$2:$L$175,8,FALSE),"-")</f>
        <v>-</v>
      </c>
      <c r="X162" s="75" t="str">
        <f>IFERROR(VLOOKUP(V162,Database!$A$2:$L$175,6,FALSE),"-")</f>
        <v>-</v>
      </c>
      <c r="Y162" s="77" t="str">
        <f>IFERROR(VLOOKUP(V162,Database!$A$2:$L$175,9,FALSE),"-")</f>
        <v>-</v>
      </c>
    </row>
    <row r="163" spans="1:25" ht="15" customHeight="1" thickBot="1" x14ac:dyDescent="0.4">
      <c r="A163" s="83" t="str">
        <f>rengøring!A163</f>
        <v>mandag</v>
      </c>
      <c r="B163" s="81">
        <f>rengøring!B163</f>
        <v>45936</v>
      </c>
      <c r="C163" s="10"/>
      <c r="D163" s="84" t="str">
        <f>IF(booking!AD163&gt;0,"Y","-")</f>
        <v>-</v>
      </c>
      <c r="E163" s="90" t="str">
        <f>IF(AND(D163="Y",booking!D163&lt;&gt;booking!E163,booking!E163&gt;0),booking!E163,"-")</f>
        <v>-</v>
      </c>
      <c r="F163" s="74" t="str">
        <f>IFERROR(VLOOKUP(E163,Database!$A$2:$L$175,8,FALSE),"-")</f>
        <v>-</v>
      </c>
      <c r="G163" s="74" t="str">
        <f>IFERROR(VLOOKUP(E163,Database!$A$2:$L$175,6,FALSE),"-")</f>
        <v>-</v>
      </c>
      <c r="H163" s="88" t="str">
        <f>IFERROR(VLOOKUP(E163,Database!$A$2:$L$175,9,FALSE),"-")</f>
        <v>-</v>
      </c>
      <c r="I163" s="109"/>
      <c r="J163" s="91" t="str">
        <f>IF(AND(D163="Y",booking!H163&lt;&gt;booking!I163,booking!I163&gt;0),booking!I163,"-")</f>
        <v>-</v>
      </c>
      <c r="K163" s="74" t="str">
        <f>IFERROR(VLOOKUP(J163,Database!$A$2:$L$175,8,FALSE),"-")</f>
        <v>-</v>
      </c>
      <c r="L163" s="74" t="str">
        <f>IFERROR(VLOOKUP(J163,Database!$A$2:$L$175,6,FALSE),"-")</f>
        <v>-</v>
      </c>
      <c r="M163" s="88" t="str">
        <f>IFERROR(VLOOKUP(J163,Database!$A$2:$L$175,9,FALSE),"-")</f>
        <v>-</v>
      </c>
      <c r="N163" s="91" t="str">
        <f>IF(AND(D163="Y",booking!L163&lt;&gt;booking!M163,booking!M163&gt;0),booking!M163,"-")</f>
        <v>-</v>
      </c>
      <c r="O163" s="74" t="str">
        <f>IFERROR(VLOOKUP(N163,Database!$A$2:$L$175,8,FALSE),"-")</f>
        <v>-</v>
      </c>
      <c r="P163" s="74" t="str">
        <f>IFERROR(VLOOKUP(N163,Database!$A$2:$L$175,6,FALSE),"-")</f>
        <v>-</v>
      </c>
      <c r="Q163" s="78" t="str">
        <f>IFERROR(VLOOKUP(N163,Database!$A$2:$L$175,9,FALSE),"-")</f>
        <v>-</v>
      </c>
      <c r="R163" s="92" t="str">
        <f>IF(AND(D163="Y",booking!P163&lt;&gt;booking!Q163,booking!Q163&gt;0),booking!Q163,"-")</f>
        <v>-</v>
      </c>
      <c r="S163" s="74" t="str">
        <f>IFERROR(VLOOKUP(R163,Database!$A$2:$L$175,8,FALSE),"-")</f>
        <v>-</v>
      </c>
      <c r="T163" s="74" t="str">
        <f>IFERROR(VLOOKUP(R163,Database!$A$2:$L$175,6,FALSE),"-")</f>
        <v>-</v>
      </c>
      <c r="U163" s="78" t="str">
        <f>IFERROR(VLOOKUP(R163,Database!$A$2:$L$175,9,FALSE),"-")</f>
        <v>-</v>
      </c>
      <c r="V163" s="91" t="str">
        <f>IF(AND(D163="Y",booking!T163&lt;&gt;booking!U163,booking!U163&gt;0),booking!U163,"-")</f>
        <v>-</v>
      </c>
      <c r="W163" s="75" t="str">
        <f>IFERROR(VLOOKUP(V163,Database!$A$2:$L$175,8,FALSE),"-")</f>
        <v>-</v>
      </c>
      <c r="X163" s="75" t="str">
        <f>IFERROR(VLOOKUP(V163,Database!$A$2:$L$175,6,FALSE),"-")</f>
        <v>-</v>
      </c>
      <c r="Y163" s="77" t="str">
        <f>IFERROR(VLOOKUP(V163,Database!$A$2:$L$175,9,FALSE),"-")</f>
        <v>-</v>
      </c>
    </row>
    <row r="164" spans="1:25" ht="15" customHeight="1" thickBot="1" x14ac:dyDescent="0.4">
      <c r="A164" s="83" t="str">
        <f>rengøring!A164</f>
        <v>tirsdag</v>
      </c>
      <c r="B164" s="81">
        <f>rengøring!B164</f>
        <v>45937</v>
      </c>
      <c r="C164" s="10"/>
      <c r="D164" s="84" t="str">
        <f>IF(booking!AD164&gt;0,"Y","-")</f>
        <v>-</v>
      </c>
      <c r="E164" s="90" t="str">
        <f>IF(AND(D164="Y",booking!D164&lt;&gt;booking!E164,booking!E164&gt;0),booking!E164,"-")</f>
        <v>-</v>
      </c>
      <c r="F164" s="74" t="str">
        <f>IFERROR(VLOOKUP(E164,Database!$A$2:$L$175,8,FALSE),"-")</f>
        <v>-</v>
      </c>
      <c r="G164" s="74" t="str">
        <f>IFERROR(VLOOKUP(E164,Database!$A$2:$L$175,6,FALSE),"-")</f>
        <v>-</v>
      </c>
      <c r="H164" s="88" t="str">
        <f>IFERROR(VLOOKUP(E164,Database!$A$2:$L$175,9,FALSE),"-")</f>
        <v>-</v>
      </c>
      <c r="I164" s="109"/>
      <c r="J164" s="91" t="str">
        <f>IF(AND(D164="Y",booking!H164&lt;&gt;booking!I164,booking!I164&gt;0),booking!I164,"-")</f>
        <v>-</v>
      </c>
      <c r="K164" s="74" t="str">
        <f>IFERROR(VLOOKUP(J164,Database!$A$2:$L$175,8,FALSE),"-")</f>
        <v>-</v>
      </c>
      <c r="L164" s="74" t="str">
        <f>IFERROR(VLOOKUP(J164,Database!$A$2:$L$175,6,FALSE),"-")</f>
        <v>-</v>
      </c>
      <c r="M164" s="88" t="str">
        <f>IFERROR(VLOOKUP(J164,Database!$A$2:$L$175,9,FALSE),"-")</f>
        <v>-</v>
      </c>
      <c r="N164" s="91" t="str">
        <f>IF(AND(D164="Y",booking!L164&lt;&gt;booking!M164,booking!M164&gt;0),booking!M164,"-")</f>
        <v>-</v>
      </c>
      <c r="O164" s="74" t="str">
        <f>IFERROR(VLOOKUP(N164,Database!$A$2:$L$175,8,FALSE),"-")</f>
        <v>-</v>
      </c>
      <c r="P164" s="74" t="str">
        <f>IFERROR(VLOOKUP(N164,Database!$A$2:$L$175,6,FALSE),"-")</f>
        <v>-</v>
      </c>
      <c r="Q164" s="78" t="str">
        <f>IFERROR(VLOOKUP(N164,Database!$A$2:$L$175,9,FALSE),"-")</f>
        <v>-</v>
      </c>
      <c r="R164" s="92" t="str">
        <f>IF(AND(D164="Y",booking!P164&lt;&gt;booking!Q164,booking!Q164&gt;0),booking!Q164,"-")</f>
        <v>-</v>
      </c>
      <c r="S164" s="74" t="str">
        <f>IFERROR(VLOOKUP(R164,Database!$A$2:$L$175,8,FALSE),"-")</f>
        <v>-</v>
      </c>
      <c r="T164" s="74" t="str">
        <f>IFERROR(VLOOKUP(R164,Database!$A$2:$L$175,6,FALSE),"-")</f>
        <v>-</v>
      </c>
      <c r="U164" s="78" t="str">
        <f>IFERROR(VLOOKUP(R164,Database!$A$2:$L$175,9,FALSE),"-")</f>
        <v>-</v>
      </c>
      <c r="V164" s="91" t="str">
        <f>IF(AND(D164="Y",booking!T164&lt;&gt;booking!U164,booking!U164&gt;0),booking!U164,"-")</f>
        <v>-</v>
      </c>
      <c r="W164" s="75" t="str">
        <f>IFERROR(VLOOKUP(V164,Database!$A$2:$L$175,8,FALSE),"-")</f>
        <v>-</v>
      </c>
      <c r="X164" s="75" t="str">
        <f>IFERROR(VLOOKUP(V164,Database!$A$2:$L$175,6,FALSE),"-")</f>
        <v>-</v>
      </c>
      <c r="Y164" s="77" t="str">
        <f>IFERROR(VLOOKUP(V164,Database!$A$2:$L$175,9,FALSE),"-")</f>
        <v>-</v>
      </c>
    </row>
    <row r="165" spans="1:25" ht="15" customHeight="1" thickBot="1" x14ac:dyDescent="0.4">
      <c r="A165" s="83" t="str">
        <f>rengøring!A165</f>
        <v>onsdag</v>
      </c>
      <c r="B165" s="81">
        <f>rengøring!B165</f>
        <v>45938</v>
      </c>
      <c r="C165" s="10"/>
      <c r="D165" s="84" t="str">
        <f>IF(booking!AD165&gt;0,"Y","-")</f>
        <v>-</v>
      </c>
      <c r="E165" s="90" t="str">
        <f>IF(AND(D165="Y",booking!D165&lt;&gt;booking!E165,booking!E165&gt;0),booking!E165,"-")</f>
        <v>-</v>
      </c>
      <c r="F165" s="74" t="str">
        <f>IFERROR(VLOOKUP(E165,Database!$A$2:$L$175,8,FALSE),"-")</f>
        <v>-</v>
      </c>
      <c r="G165" s="74" t="str">
        <f>IFERROR(VLOOKUP(E165,Database!$A$2:$L$175,6,FALSE),"-")</f>
        <v>-</v>
      </c>
      <c r="H165" s="88" t="str">
        <f>IFERROR(VLOOKUP(E165,Database!$A$2:$L$175,9,FALSE),"-")</f>
        <v>-</v>
      </c>
      <c r="I165" s="109"/>
      <c r="J165" s="91" t="str">
        <f>IF(AND(D165="Y",booking!H165&lt;&gt;booking!I165,booking!I165&gt;0),booking!I165,"-")</f>
        <v>-</v>
      </c>
      <c r="K165" s="74" t="str">
        <f>IFERROR(VLOOKUP(J165,Database!$A$2:$L$175,8,FALSE),"-")</f>
        <v>-</v>
      </c>
      <c r="L165" s="74" t="str">
        <f>IFERROR(VLOOKUP(J165,Database!$A$2:$L$175,6,FALSE),"-")</f>
        <v>-</v>
      </c>
      <c r="M165" s="88" t="str">
        <f>IFERROR(VLOOKUP(J165,Database!$A$2:$L$175,9,FALSE),"-")</f>
        <v>-</v>
      </c>
      <c r="N165" s="91" t="str">
        <f>IF(AND(D165="Y",booking!L165&lt;&gt;booking!M165,booking!M165&gt;0),booking!M165,"-")</f>
        <v>-</v>
      </c>
      <c r="O165" s="74" t="str">
        <f>IFERROR(VLOOKUP(N165,Database!$A$2:$L$175,8,FALSE),"-")</f>
        <v>-</v>
      </c>
      <c r="P165" s="74" t="str">
        <f>IFERROR(VLOOKUP(N165,Database!$A$2:$L$175,6,FALSE),"-")</f>
        <v>-</v>
      </c>
      <c r="Q165" s="78" t="str">
        <f>IFERROR(VLOOKUP(N165,Database!$A$2:$L$175,9,FALSE),"-")</f>
        <v>-</v>
      </c>
      <c r="R165" s="92" t="str">
        <f>IF(AND(D165="Y",booking!P165&lt;&gt;booking!Q165,booking!Q165&gt;0),booking!Q165,"-")</f>
        <v>-</v>
      </c>
      <c r="S165" s="74" t="str">
        <f>IFERROR(VLOOKUP(R165,Database!$A$2:$L$175,8,FALSE),"-")</f>
        <v>-</v>
      </c>
      <c r="T165" s="74" t="str">
        <f>IFERROR(VLOOKUP(R165,Database!$A$2:$L$175,6,FALSE),"-")</f>
        <v>-</v>
      </c>
      <c r="U165" s="78" t="str">
        <f>IFERROR(VLOOKUP(R165,Database!$A$2:$L$175,9,FALSE),"-")</f>
        <v>-</v>
      </c>
      <c r="V165" s="91" t="str">
        <f>IF(AND(D165="Y",booking!T165&lt;&gt;booking!U165,booking!U165&gt;0),booking!U165,"-")</f>
        <v>-</v>
      </c>
      <c r="W165" s="75" t="str">
        <f>IFERROR(VLOOKUP(V165,Database!$A$2:$L$175,8,FALSE),"-")</f>
        <v>-</v>
      </c>
      <c r="X165" s="75" t="str">
        <f>IFERROR(VLOOKUP(V165,Database!$A$2:$L$175,6,FALSE),"-")</f>
        <v>-</v>
      </c>
      <c r="Y165" s="77" t="str">
        <f>IFERROR(VLOOKUP(V165,Database!$A$2:$L$175,9,FALSE),"-")</f>
        <v>-</v>
      </c>
    </row>
    <row r="166" spans="1:25" ht="15" customHeight="1" thickBot="1" x14ac:dyDescent="0.4">
      <c r="A166" s="83" t="str">
        <f>rengøring!A166</f>
        <v>torsdag</v>
      </c>
      <c r="B166" s="81">
        <f>rengøring!B166</f>
        <v>45939</v>
      </c>
      <c r="C166" s="10"/>
      <c r="D166" s="84" t="str">
        <f>IF(booking!AD166&gt;0,"Y","-")</f>
        <v>-</v>
      </c>
      <c r="E166" s="90" t="str">
        <f>IF(AND(D166="Y",booking!D166&lt;&gt;booking!E166,booking!E166&gt;0),booking!E166,"-")</f>
        <v>-</v>
      </c>
      <c r="F166" s="74" t="str">
        <f>IFERROR(VLOOKUP(E166,Database!$A$2:$L$175,8,FALSE),"-")</f>
        <v>-</v>
      </c>
      <c r="G166" s="74" t="str">
        <f>IFERROR(VLOOKUP(E166,Database!$A$2:$L$175,6,FALSE),"-")</f>
        <v>-</v>
      </c>
      <c r="H166" s="88" t="str">
        <f>IFERROR(VLOOKUP(E166,Database!$A$2:$L$175,9,FALSE),"-")</f>
        <v>-</v>
      </c>
      <c r="I166" s="109"/>
      <c r="J166" s="91" t="str">
        <f>IF(AND(D166="Y",booking!H166&lt;&gt;booking!I166,booking!I166&gt;0),booking!I166,"-")</f>
        <v>-</v>
      </c>
      <c r="K166" s="74" t="str">
        <f>IFERROR(VLOOKUP(J166,Database!$A$2:$L$175,8,FALSE),"-")</f>
        <v>-</v>
      </c>
      <c r="L166" s="74" t="str">
        <f>IFERROR(VLOOKUP(J166,Database!$A$2:$L$175,6,FALSE),"-")</f>
        <v>-</v>
      </c>
      <c r="M166" s="88" t="str">
        <f>IFERROR(VLOOKUP(J166,Database!$A$2:$L$175,9,FALSE),"-")</f>
        <v>-</v>
      </c>
      <c r="N166" s="91" t="str">
        <f>IF(AND(D166="Y",booking!L166&lt;&gt;booking!M166,booking!M166&gt;0),booking!M166,"-")</f>
        <v>-</v>
      </c>
      <c r="O166" s="74" t="str">
        <f>IFERROR(VLOOKUP(N166,Database!$A$2:$L$175,8,FALSE),"-")</f>
        <v>-</v>
      </c>
      <c r="P166" s="74" t="str">
        <f>IFERROR(VLOOKUP(N166,Database!$A$2:$L$175,6,FALSE),"-")</f>
        <v>-</v>
      </c>
      <c r="Q166" s="78" t="str">
        <f>IFERROR(VLOOKUP(N166,Database!$A$2:$L$175,9,FALSE),"-")</f>
        <v>-</v>
      </c>
      <c r="R166" s="92" t="str">
        <f>IF(AND(D166="Y",booking!P166&lt;&gt;booking!Q166,booking!Q166&gt;0),booking!Q166,"-")</f>
        <v>-</v>
      </c>
      <c r="S166" s="74" t="str">
        <f>IFERROR(VLOOKUP(R166,Database!$A$2:$L$175,8,FALSE),"-")</f>
        <v>-</v>
      </c>
      <c r="T166" s="74" t="str">
        <f>IFERROR(VLOOKUP(R166,Database!$A$2:$L$175,6,FALSE),"-")</f>
        <v>-</v>
      </c>
      <c r="U166" s="78" t="str">
        <f>IFERROR(VLOOKUP(R166,Database!$A$2:$L$175,9,FALSE),"-")</f>
        <v>-</v>
      </c>
      <c r="V166" s="91" t="str">
        <f>IF(AND(D166="Y",booking!T166&lt;&gt;booking!U166,booking!U166&gt;0),booking!U166,"-")</f>
        <v>-</v>
      </c>
      <c r="W166" s="75" t="str">
        <f>IFERROR(VLOOKUP(V166,Database!$A$2:$L$175,8,FALSE),"-")</f>
        <v>-</v>
      </c>
      <c r="X166" s="75" t="str">
        <f>IFERROR(VLOOKUP(V166,Database!$A$2:$L$175,6,FALSE),"-")</f>
        <v>-</v>
      </c>
      <c r="Y166" s="77" t="str">
        <f>IFERROR(VLOOKUP(V166,Database!$A$2:$L$175,9,FALSE),"-")</f>
        <v>-</v>
      </c>
    </row>
    <row r="167" spans="1:25" ht="15" customHeight="1" thickBot="1" x14ac:dyDescent="0.4">
      <c r="A167" s="83" t="str">
        <f>rengøring!A167</f>
        <v>fredag</v>
      </c>
      <c r="B167" s="81">
        <f>rengøring!B167</f>
        <v>45940</v>
      </c>
      <c r="C167" s="10"/>
      <c r="D167" s="84" t="str">
        <f>IF(booking!AD167&gt;0,"Y","-")</f>
        <v>-</v>
      </c>
      <c r="E167" s="90" t="str">
        <f>IF(AND(D167="Y",booking!D167&lt;&gt;booking!E167,booking!E167&gt;0),booking!E167,"-")</f>
        <v>-</v>
      </c>
      <c r="F167" s="74" t="str">
        <f>IFERROR(VLOOKUP(E167,Database!$A$2:$L$175,8,FALSE),"-")</f>
        <v>-</v>
      </c>
      <c r="G167" s="74" t="str">
        <f>IFERROR(VLOOKUP(E167,Database!$A$2:$L$175,6,FALSE),"-")</f>
        <v>-</v>
      </c>
      <c r="H167" s="88" t="str">
        <f>IFERROR(VLOOKUP(E167,Database!$A$2:$L$175,9,FALSE),"-")</f>
        <v>-</v>
      </c>
      <c r="I167" s="109"/>
      <c r="J167" s="91" t="str">
        <f>IF(AND(D167="Y",booking!H167&lt;&gt;booking!I167,booking!I167&gt;0),booking!I167,"-")</f>
        <v>-</v>
      </c>
      <c r="K167" s="74" t="str">
        <f>IFERROR(VLOOKUP(J167,Database!$A$2:$L$175,8,FALSE),"-")</f>
        <v>-</v>
      </c>
      <c r="L167" s="74" t="str">
        <f>IFERROR(VLOOKUP(J167,Database!$A$2:$L$175,6,FALSE),"-")</f>
        <v>-</v>
      </c>
      <c r="M167" s="88" t="str">
        <f>IFERROR(VLOOKUP(J167,Database!$A$2:$L$175,9,FALSE),"-")</f>
        <v>-</v>
      </c>
      <c r="N167" s="91" t="str">
        <f>IF(AND(D167="Y",booking!L167&lt;&gt;booking!M167,booking!M167&gt;0),booking!M167,"-")</f>
        <v>-</v>
      </c>
      <c r="O167" s="74" t="str">
        <f>IFERROR(VLOOKUP(N167,Database!$A$2:$L$175,8,FALSE),"-")</f>
        <v>-</v>
      </c>
      <c r="P167" s="74" t="str">
        <f>IFERROR(VLOOKUP(N167,Database!$A$2:$L$175,6,FALSE),"-")</f>
        <v>-</v>
      </c>
      <c r="Q167" s="78" t="str">
        <f>IFERROR(VLOOKUP(N167,Database!$A$2:$L$175,9,FALSE),"-")</f>
        <v>-</v>
      </c>
      <c r="R167" s="92" t="str">
        <f>IF(AND(D167="Y",booking!P167&lt;&gt;booking!Q167,booking!Q167&gt;0),booking!Q167,"-")</f>
        <v>-</v>
      </c>
      <c r="S167" s="74" t="str">
        <f>IFERROR(VLOOKUP(R167,Database!$A$2:$L$175,8,FALSE),"-")</f>
        <v>-</v>
      </c>
      <c r="T167" s="74" t="str">
        <f>IFERROR(VLOOKUP(R167,Database!$A$2:$L$175,6,FALSE),"-")</f>
        <v>-</v>
      </c>
      <c r="U167" s="78" t="str">
        <f>IFERROR(VLOOKUP(R167,Database!$A$2:$L$175,9,FALSE),"-")</f>
        <v>-</v>
      </c>
      <c r="V167" s="91" t="str">
        <f>IF(AND(D167="Y",booking!T167&lt;&gt;booking!U167,booking!U167&gt;0),booking!U167,"-")</f>
        <v>-</v>
      </c>
      <c r="W167" s="75" t="str">
        <f>IFERROR(VLOOKUP(V167,Database!$A$2:$L$175,8,FALSE),"-")</f>
        <v>-</v>
      </c>
      <c r="X167" s="75" t="str">
        <f>IFERROR(VLOOKUP(V167,Database!$A$2:$L$175,6,FALSE),"-")</f>
        <v>-</v>
      </c>
      <c r="Y167" s="77" t="str">
        <f>IFERROR(VLOOKUP(V167,Database!$A$2:$L$175,9,FALSE),"-")</f>
        <v>-</v>
      </c>
    </row>
    <row r="168" spans="1:25" ht="15" customHeight="1" thickBot="1" x14ac:dyDescent="0.4">
      <c r="A168" s="83" t="str">
        <f>rengøring!A168</f>
        <v>lørdag</v>
      </c>
      <c r="B168" s="81">
        <f>rengøring!B168</f>
        <v>45941</v>
      </c>
      <c r="C168" s="10"/>
      <c r="D168" s="84" t="str">
        <f>IF(booking!AD168&gt;0,"Y","-")</f>
        <v>-</v>
      </c>
      <c r="E168" s="90" t="str">
        <f>IF(AND(D168="Y",booking!D168&lt;&gt;booking!E168,booking!E168&gt;0),booking!E168,"-")</f>
        <v>-</v>
      </c>
      <c r="F168" s="74" t="str">
        <f>IFERROR(VLOOKUP(E168,Database!$A$2:$L$175,8,FALSE),"-")</f>
        <v>-</v>
      </c>
      <c r="G168" s="74" t="str">
        <f>IFERROR(VLOOKUP(E168,Database!$A$2:$L$175,6,FALSE),"-")</f>
        <v>-</v>
      </c>
      <c r="H168" s="88" t="str">
        <f>IFERROR(VLOOKUP(E168,Database!$A$2:$L$175,9,FALSE),"-")</f>
        <v>-</v>
      </c>
      <c r="I168" s="109"/>
      <c r="J168" s="91" t="str">
        <f>IF(AND(D168="Y",booking!H168&lt;&gt;booking!I168,booking!I168&gt;0),booking!I168,"-")</f>
        <v>-</v>
      </c>
      <c r="K168" s="74" t="str">
        <f>IFERROR(VLOOKUP(J168,Database!$A$2:$L$175,8,FALSE),"-")</f>
        <v>-</v>
      </c>
      <c r="L168" s="74" t="str">
        <f>IFERROR(VLOOKUP(J168,Database!$A$2:$L$175,6,FALSE),"-")</f>
        <v>-</v>
      </c>
      <c r="M168" s="88" t="str">
        <f>IFERROR(VLOOKUP(J168,Database!$A$2:$L$175,9,FALSE),"-")</f>
        <v>-</v>
      </c>
      <c r="N168" s="91" t="str">
        <f>IF(AND(D168="Y",booking!L168&lt;&gt;booking!M168,booking!M168&gt;0),booking!M168,"-")</f>
        <v>-</v>
      </c>
      <c r="O168" s="74" t="str">
        <f>IFERROR(VLOOKUP(N168,Database!$A$2:$L$175,8,FALSE),"-")</f>
        <v>-</v>
      </c>
      <c r="P168" s="74" t="str">
        <f>IFERROR(VLOOKUP(N168,Database!$A$2:$L$175,6,FALSE),"-")</f>
        <v>-</v>
      </c>
      <c r="Q168" s="78" t="str">
        <f>IFERROR(VLOOKUP(N168,Database!$A$2:$L$175,9,FALSE),"-")</f>
        <v>-</v>
      </c>
      <c r="R168" s="92" t="str">
        <f>IF(AND(D168="Y",booking!P168&lt;&gt;booking!Q168,booking!Q168&gt;0),booking!Q168,"-")</f>
        <v>-</v>
      </c>
      <c r="S168" s="74" t="str">
        <f>IFERROR(VLOOKUP(R168,Database!$A$2:$L$175,8,FALSE),"-")</f>
        <v>-</v>
      </c>
      <c r="T168" s="74" t="str">
        <f>IFERROR(VLOOKUP(R168,Database!$A$2:$L$175,6,FALSE),"-")</f>
        <v>-</v>
      </c>
      <c r="U168" s="78" t="str">
        <f>IFERROR(VLOOKUP(R168,Database!$A$2:$L$175,9,FALSE),"-")</f>
        <v>-</v>
      </c>
      <c r="V168" s="91" t="str">
        <f>IF(AND(D168="Y",booking!T168&lt;&gt;booking!U168,booking!U168&gt;0),booking!U168,"-")</f>
        <v>-</v>
      </c>
      <c r="W168" s="75" t="str">
        <f>IFERROR(VLOOKUP(V168,Database!$A$2:$L$175,8,FALSE),"-")</f>
        <v>-</v>
      </c>
      <c r="X168" s="75" t="str">
        <f>IFERROR(VLOOKUP(V168,Database!$A$2:$L$175,6,FALSE),"-")</f>
        <v>-</v>
      </c>
      <c r="Y168" s="77" t="str">
        <f>IFERROR(VLOOKUP(V168,Database!$A$2:$L$175,9,FALSE),"-")</f>
        <v>-</v>
      </c>
    </row>
    <row r="169" spans="1:25" ht="15" customHeight="1" thickBot="1" x14ac:dyDescent="0.4">
      <c r="A169" s="83" t="str">
        <f>rengøring!A169</f>
        <v>søndag</v>
      </c>
      <c r="B169" s="81">
        <f>rengøring!B169</f>
        <v>45942</v>
      </c>
      <c r="C169" s="10"/>
      <c r="D169" s="84" t="str">
        <f>IF(booking!AD169&gt;0,"Y","-")</f>
        <v>-</v>
      </c>
      <c r="E169" s="90" t="str">
        <f>IF(AND(D169="Y",booking!D169&lt;&gt;booking!E169,booking!E169&gt;0),booking!E169,"-")</f>
        <v>-</v>
      </c>
      <c r="F169" s="74" t="str">
        <f>IFERROR(VLOOKUP(E169,Database!$A$2:$L$175,8,FALSE),"-")</f>
        <v>-</v>
      </c>
      <c r="G169" s="74" t="str">
        <f>IFERROR(VLOOKUP(E169,Database!$A$2:$L$175,6,FALSE),"-")</f>
        <v>-</v>
      </c>
      <c r="H169" s="88" t="str">
        <f>IFERROR(VLOOKUP(E169,Database!$A$2:$L$175,9,FALSE),"-")</f>
        <v>-</v>
      </c>
      <c r="I169" s="109"/>
      <c r="J169" s="91" t="str">
        <f>IF(AND(D169="Y",booking!H169&lt;&gt;booking!I169,booking!I169&gt;0),booking!I169,"-")</f>
        <v>-</v>
      </c>
      <c r="K169" s="74" t="str">
        <f>IFERROR(VLOOKUP(J169,Database!$A$2:$L$175,8,FALSE),"-")</f>
        <v>-</v>
      </c>
      <c r="L169" s="74" t="str">
        <f>IFERROR(VLOOKUP(J169,Database!$A$2:$L$175,6,FALSE),"-")</f>
        <v>-</v>
      </c>
      <c r="M169" s="88" t="str">
        <f>IFERROR(VLOOKUP(J169,Database!$A$2:$L$175,9,FALSE),"-")</f>
        <v>-</v>
      </c>
      <c r="N169" s="91" t="str">
        <f>IF(AND(D169="Y",booking!L169&lt;&gt;booking!M169,booking!M169&gt;0),booking!M169,"-")</f>
        <v>-</v>
      </c>
      <c r="O169" s="74" t="str">
        <f>IFERROR(VLOOKUP(N169,Database!$A$2:$L$175,8,FALSE),"-")</f>
        <v>-</v>
      </c>
      <c r="P169" s="74" t="str">
        <f>IFERROR(VLOOKUP(N169,Database!$A$2:$L$175,6,FALSE),"-")</f>
        <v>-</v>
      </c>
      <c r="Q169" s="78" t="str">
        <f>IFERROR(VLOOKUP(N169,Database!$A$2:$L$175,9,FALSE),"-")</f>
        <v>-</v>
      </c>
      <c r="R169" s="92" t="str">
        <f>IF(AND(D169="Y",booking!P169&lt;&gt;booking!Q169,booking!Q169&gt;0),booking!Q169,"-")</f>
        <v>-</v>
      </c>
      <c r="S169" s="74" t="str">
        <f>IFERROR(VLOOKUP(R169,Database!$A$2:$L$175,8,FALSE),"-")</f>
        <v>-</v>
      </c>
      <c r="T169" s="74" t="str">
        <f>IFERROR(VLOOKUP(R169,Database!$A$2:$L$175,6,FALSE),"-")</f>
        <v>-</v>
      </c>
      <c r="U169" s="78" t="str">
        <f>IFERROR(VLOOKUP(R169,Database!$A$2:$L$175,9,FALSE),"-")</f>
        <v>-</v>
      </c>
      <c r="V169" s="91" t="str">
        <f>IF(AND(D169="Y",booking!T169&lt;&gt;booking!U169,booking!U169&gt;0),booking!U169,"-")</f>
        <v>-</v>
      </c>
      <c r="W169" s="75" t="str">
        <f>IFERROR(VLOOKUP(V169,Database!$A$2:$L$175,8,FALSE),"-")</f>
        <v>-</v>
      </c>
      <c r="X169" s="75" t="str">
        <f>IFERROR(VLOOKUP(V169,Database!$A$2:$L$175,6,FALSE),"-")</f>
        <v>-</v>
      </c>
      <c r="Y169" s="77" t="str">
        <f>IFERROR(VLOOKUP(V169,Database!$A$2:$L$175,9,FALSE),"-")</f>
        <v>-</v>
      </c>
    </row>
    <row r="170" spans="1:25" ht="15" customHeight="1" thickBot="1" x14ac:dyDescent="0.4">
      <c r="A170" s="83" t="str">
        <f>rengøring!A170</f>
        <v>mandag</v>
      </c>
      <c r="B170" s="81">
        <f>rengøring!B170</f>
        <v>45943</v>
      </c>
      <c r="C170" s="10"/>
      <c r="D170" s="84" t="str">
        <f>IF(booking!AD170&gt;0,"Y","-")</f>
        <v>-</v>
      </c>
      <c r="E170" s="90" t="str">
        <f>IF(AND(D170="Y",booking!D170&lt;&gt;booking!E170,booking!E170&gt;0),booking!E170,"-")</f>
        <v>-</v>
      </c>
      <c r="F170" s="74" t="str">
        <f>IFERROR(VLOOKUP(E170,Database!$A$2:$L$175,8,FALSE),"-")</f>
        <v>-</v>
      </c>
      <c r="G170" s="74" t="str">
        <f>IFERROR(VLOOKUP(E170,Database!$A$2:$L$175,6,FALSE),"-")</f>
        <v>-</v>
      </c>
      <c r="H170" s="88" t="str">
        <f>IFERROR(VLOOKUP(E170,Database!$A$2:$L$175,9,FALSE),"-")</f>
        <v>-</v>
      </c>
      <c r="I170" s="109"/>
      <c r="J170" s="91" t="str">
        <f>IF(AND(D170="Y",booking!H170&lt;&gt;booking!I170,booking!I170&gt;0),booking!I170,"-")</f>
        <v>-</v>
      </c>
      <c r="K170" s="74" t="str">
        <f>IFERROR(VLOOKUP(J170,Database!$A$2:$L$175,8,FALSE),"-")</f>
        <v>-</v>
      </c>
      <c r="L170" s="74" t="str">
        <f>IFERROR(VLOOKUP(J170,Database!$A$2:$L$175,6,FALSE),"-")</f>
        <v>-</v>
      </c>
      <c r="M170" s="88" t="str">
        <f>IFERROR(VLOOKUP(J170,Database!$A$2:$L$175,9,FALSE),"-")</f>
        <v>-</v>
      </c>
      <c r="N170" s="91" t="str">
        <f>IF(AND(D170="Y",booking!L170&lt;&gt;booking!M170,booking!M170&gt;0),booking!M170,"-")</f>
        <v>-</v>
      </c>
      <c r="O170" s="74" t="str">
        <f>IFERROR(VLOOKUP(N170,Database!$A$2:$L$175,8,FALSE),"-")</f>
        <v>-</v>
      </c>
      <c r="P170" s="74" t="str">
        <f>IFERROR(VLOOKUP(N170,Database!$A$2:$L$175,6,FALSE),"-")</f>
        <v>-</v>
      </c>
      <c r="Q170" s="78" t="str">
        <f>IFERROR(VLOOKUP(N170,Database!$A$2:$L$175,9,FALSE),"-")</f>
        <v>-</v>
      </c>
      <c r="R170" s="92" t="str">
        <f>IF(AND(D170="Y",booking!P170&lt;&gt;booking!Q170,booking!Q170&gt;0),booking!Q170,"-")</f>
        <v>-</v>
      </c>
      <c r="S170" s="74" t="str">
        <f>IFERROR(VLOOKUP(R170,Database!$A$2:$L$175,8,FALSE),"-")</f>
        <v>-</v>
      </c>
      <c r="T170" s="74" t="str">
        <f>IFERROR(VLOOKUP(R170,Database!$A$2:$L$175,6,FALSE),"-")</f>
        <v>-</v>
      </c>
      <c r="U170" s="78" t="str">
        <f>IFERROR(VLOOKUP(R170,Database!$A$2:$L$175,9,FALSE),"-")</f>
        <v>-</v>
      </c>
      <c r="V170" s="91" t="str">
        <f>IF(AND(D170="Y",booking!T170&lt;&gt;booking!U170,booking!U170&gt;0),booking!U170,"-")</f>
        <v>-</v>
      </c>
      <c r="W170" s="75" t="str">
        <f>IFERROR(VLOOKUP(V170,Database!$A$2:$L$175,8,FALSE),"-")</f>
        <v>-</v>
      </c>
      <c r="X170" s="75" t="str">
        <f>IFERROR(VLOOKUP(V170,Database!$A$2:$L$175,6,FALSE),"-")</f>
        <v>-</v>
      </c>
      <c r="Y170" s="77" t="str">
        <f>IFERROR(VLOOKUP(V170,Database!$A$2:$L$175,9,FALSE),"-")</f>
        <v>-</v>
      </c>
    </row>
    <row r="171" spans="1:25" ht="15" customHeight="1" thickBot="1" x14ac:dyDescent="0.4">
      <c r="A171" s="85" t="str">
        <f>rengøring!A171</f>
        <v>tirsdag</v>
      </c>
      <c r="B171" s="81">
        <f>rengøring!B171</f>
        <v>45944</v>
      </c>
      <c r="C171" s="11"/>
      <c r="D171" s="86" t="str">
        <f>IF(booking!AD171&gt;0,"Y","-")</f>
        <v>-</v>
      </c>
      <c r="E171" s="90" t="str">
        <f>IF(AND(D171="Y",booking!D171&lt;&gt;booking!E171,booking!E171&gt;0),booking!E171,"-")</f>
        <v>-</v>
      </c>
      <c r="F171" s="76" t="str">
        <f>IFERROR(VLOOKUP(E171,Database!$A$2:$L$175,8,FALSE),"-")</f>
        <v>-</v>
      </c>
      <c r="G171" s="76" t="str">
        <f>IFERROR(VLOOKUP(E171,Database!$A$2:$L$175,6,FALSE),"-")</f>
        <v>-</v>
      </c>
      <c r="H171" s="89" t="str">
        <f>IFERROR(VLOOKUP(E171,Database!$A$2:$L$175,9,FALSE),"-")</f>
        <v>-</v>
      </c>
      <c r="I171" s="2"/>
      <c r="J171" s="91" t="str">
        <f>IF(AND(D171="Y",booking!H171&lt;&gt;booking!I171,booking!I171&gt;0),booking!I171,"-")</f>
        <v>-</v>
      </c>
      <c r="K171" s="76" t="str">
        <f>IFERROR(VLOOKUP(J171,Database!$A$2:$L$175,8,FALSE),"-")</f>
        <v>-</v>
      </c>
      <c r="L171" s="76" t="str">
        <f>IFERROR(VLOOKUP(J171,Database!$A$2:$L$175,6,FALSE),"-")</f>
        <v>-</v>
      </c>
      <c r="M171" s="89" t="str">
        <f>IFERROR(VLOOKUP(J171,Database!$A$2:$L$175,9,FALSE),"-")</f>
        <v>-</v>
      </c>
      <c r="N171" s="91" t="str">
        <f>IF(AND(D171="Y",booking!L171&lt;&gt;booking!M171,booking!M171&gt;0),booking!M171,"-")</f>
        <v>-</v>
      </c>
      <c r="O171" s="76" t="str">
        <f>IFERROR(VLOOKUP(N171,Database!$A$2:$L$175,8,FALSE),"-")</f>
        <v>-</v>
      </c>
      <c r="P171" s="76" t="str">
        <f>IFERROR(VLOOKUP(N171,Database!$A$2:$L$175,6,FALSE),"-")</f>
        <v>-</v>
      </c>
      <c r="Q171" s="79" t="str">
        <f>IFERROR(VLOOKUP(N171,Database!$A$2:$L$175,9,FALSE),"-")</f>
        <v>-</v>
      </c>
      <c r="R171" s="92" t="str">
        <f>IF(AND(D171="Y",booking!P171&lt;&gt;booking!Q171,booking!Q171&gt;0),booking!Q171,"-")</f>
        <v>-</v>
      </c>
      <c r="S171" s="76" t="str">
        <f>IFERROR(VLOOKUP(R171,Database!$A$2:$L$175,8,FALSE),"-")</f>
        <v>-</v>
      </c>
      <c r="T171" s="76" t="str">
        <f>IFERROR(VLOOKUP(R171,Database!$A$2:$L$175,6,FALSE),"-")</f>
        <v>-</v>
      </c>
      <c r="U171" s="79" t="str">
        <f>IFERROR(VLOOKUP(R171,Database!$A$2:$L$175,9,FALSE),"-")</f>
        <v>-</v>
      </c>
      <c r="V171" s="91" t="str">
        <f>IF(AND(D171="Y",booking!T171&lt;&gt;booking!U171,booking!U171&gt;0),booking!U171,"-")</f>
        <v>-</v>
      </c>
      <c r="W171" s="75" t="str">
        <f>IFERROR(VLOOKUP(V171,Database!$A$2:$L$175,8,FALSE),"-")</f>
        <v>-</v>
      </c>
      <c r="X171" s="75" t="str">
        <f>IFERROR(VLOOKUP(V171,Database!$A$2:$L$175,6,FALSE),"-")</f>
        <v>-</v>
      </c>
      <c r="Y171" s="77" t="str">
        <f>IFERROR(VLOOKUP(V171,Database!$A$2:$L$175,9,FALSE),"-")</f>
        <v>-</v>
      </c>
    </row>
    <row r="172" spans="1:25" x14ac:dyDescent="0.35">
      <c r="A172">
        <f>rengøring!A172</f>
        <v>0</v>
      </c>
      <c r="B172" s="20">
        <f>rengøring!B172</f>
        <v>0</v>
      </c>
      <c r="D172" s="66" t="str">
        <f>IF(booking!AD172&gt;0,"Y","-")</f>
        <v>-</v>
      </c>
      <c r="E172" s="2" t="str">
        <f>IF(AND(D172="Y",booking!D172&lt;&gt;booking!E172),booking!E172,"-")</f>
        <v>-</v>
      </c>
      <c r="F172" s="1" t="str">
        <f>IFERROR(VLOOKUP(E172,Database!$A$2:$L$175,8,FALSE),"-")</f>
        <v>-</v>
      </c>
      <c r="G172" s="1" t="str">
        <f>IFERROR(VLOOKUP(E172,Database!$A$2:$L$175,6,FALSE),"-")</f>
        <v>-</v>
      </c>
      <c r="H172" s="1" t="str">
        <f>IFERROR(VLOOKUP(E172,Database!$A$2:$L$175,9,FALSE),"-")</f>
        <v>-</v>
      </c>
      <c r="I172" s="2"/>
      <c r="J172" s="2" t="str">
        <f>IF(AND(D172="Y",booking!H172&lt;&gt;booking!I172),booking!I172,"-")</f>
        <v>-</v>
      </c>
      <c r="K172" s="1" t="str">
        <f>IFERROR(VLOOKUP(J172,Database!$A$2:$L$175,8,FALSE),"-")</f>
        <v>-</v>
      </c>
      <c r="L172" s="1" t="str">
        <f>IFERROR(VLOOKUP(J172,Database!$A$2:$L$175,6,FALSE),"-")</f>
        <v>-</v>
      </c>
      <c r="M172" s="1" t="str">
        <f>IFERROR(VLOOKUP(J172,Database!$A$2:$L$175,9,FALSE),"-")</f>
        <v>-</v>
      </c>
      <c r="N172" s="2" t="str">
        <f>IF(AND(D172="Y",booking!L172&lt;&gt;booking!M172),booking!M172,"-")</f>
        <v>-</v>
      </c>
      <c r="O172" s="1" t="str">
        <f>IFERROR(VLOOKUP(N172,Database!$A$2:$L$175,8,FALSE),"-")</f>
        <v>-</v>
      </c>
      <c r="P172" s="1" t="str">
        <f>IFERROR(VLOOKUP(N172,Database!$A$2:$L$175,6,FALSE),"-")</f>
        <v>-</v>
      </c>
      <c r="Q172" s="1" t="str">
        <f>IFERROR(VLOOKUP(N172,Database!$A$2:$L$175,9,FALSE),"-")</f>
        <v>-</v>
      </c>
      <c r="R172" s="14" t="str">
        <f>IF(AND(D172="Y",booking!P172&lt;&gt;booking!Q172),booking!Q172,"-")</f>
        <v>-</v>
      </c>
      <c r="S172" s="1" t="str">
        <f>IFERROR(VLOOKUP(R172,Database!$A$2:$L$175,8,FALSE),"-")</f>
        <v>-</v>
      </c>
      <c r="T172" s="1" t="str">
        <f>IFERROR(VLOOKUP(R172,Database!$A$2:$L$175,6,FALSE),"-")</f>
        <v>-</v>
      </c>
      <c r="U172" s="1" t="str">
        <f>IFERROR(VLOOKUP(R172,Database!$A$2:$L$175,9,FALSE),"-")</f>
        <v>-</v>
      </c>
      <c r="V172" s="2" t="str">
        <f>IF(AND(D172="Y",booking!T172&lt;&gt;booking!U172),booking!U172,"-")</f>
        <v>-</v>
      </c>
      <c r="W172" s="1" t="str">
        <f>IFERROR(VLOOKUP(V172,Database!$A$2:$L$175,8,FALSE),"-")</f>
        <v>-</v>
      </c>
      <c r="X172" s="1" t="str">
        <f>IFERROR(VLOOKUP(V172,Database!$A$2:$L$175,7,FALSE),"-")</f>
        <v>-</v>
      </c>
      <c r="Y172" s="1" t="str">
        <f>IFERROR(VLOOKUP(V172,Database!$A$2:$L$175,9,FALSE),"-")</f>
        <v>-</v>
      </c>
    </row>
    <row r="173" spans="1:25" x14ac:dyDescent="0.35">
      <c r="A173">
        <f>rengøring!A173</f>
        <v>0</v>
      </c>
      <c r="B173" s="20">
        <f>rengøring!B173</f>
        <v>0</v>
      </c>
      <c r="D173" s="66" t="str">
        <f>IF(booking!AD173&gt;0,"Y","-")</f>
        <v>-</v>
      </c>
      <c r="E173" s="2" t="str">
        <f>IF(AND(D173="Y",booking!D173&lt;&gt;booking!E173),booking!E173,"-")</f>
        <v>-</v>
      </c>
      <c r="F173" s="1" t="str">
        <f>IFERROR(VLOOKUP(E173,Database!$A$2:$L$175,8,FALSE),"-")</f>
        <v>-</v>
      </c>
      <c r="G173" s="1" t="str">
        <f>IFERROR(VLOOKUP(E173,Database!$A$2:$L$175,6,FALSE),"-")</f>
        <v>-</v>
      </c>
      <c r="H173" s="1" t="str">
        <f>IFERROR(VLOOKUP(E173,Database!$A$2:$L$175,9,FALSE),"-")</f>
        <v>-</v>
      </c>
      <c r="I173" s="2"/>
      <c r="J173" s="2" t="str">
        <f>IF(AND(D173="Y",booking!H173&lt;&gt;booking!I173),booking!I173,"-")</f>
        <v>-</v>
      </c>
      <c r="K173" s="1" t="str">
        <f>IFERROR(VLOOKUP(J173,Database!$A$2:$L$175,8,FALSE),"-")</f>
        <v>-</v>
      </c>
      <c r="L173" s="1" t="str">
        <f>IFERROR(VLOOKUP(J173,Database!$A$2:$L$175,6,FALSE),"-")</f>
        <v>-</v>
      </c>
      <c r="M173" s="1" t="str">
        <f>IFERROR(VLOOKUP(J173,Database!$A$2:$L$175,9,FALSE),"-")</f>
        <v>-</v>
      </c>
      <c r="N173" s="2" t="str">
        <f>IF(AND(D173="Y",booking!L173&lt;&gt;booking!M173),booking!M173,"-")</f>
        <v>-</v>
      </c>
      <c r="O173" s="1" t="str">
        <f>IFERROR(VLOOKUP(N173,Database!$A$2:$L$175,8,FALSE),"-")</f>
        <v>-</v>
      </c>
      <c r="P173" s="1" t="str">
        <f>IFERROR(VLOOKUP(N173,Database!$A$2:$L$175,6,FALSE),"-")</f>
        <v>-</v>
      </c>
      <c r="Q173" s="1" t="str">
        <f>IFERROR(VLOOKUP(N173,Database!$A$2:$L$175,9,FALSE),"-")</f>
        <v>-</v>
      </c>
      <c r="R173" s="14" t="str">
        <f>IF(AND(D173="Y",booking!P173&lt;&gt;booking!Q173),booking!Q173,"-")</f>
        <v>-</v>
      </c>
      <c r="S173" s="1" t="str">
        <f>IFERROR(VLOOKUP(R173,Database!$A$2:$L$175,8,FALSE),"-")</f>
        <v>-</v>
      </c>
      <c r="T173" s="1" t="str">
        <f>IFERROR(VLOOKUP(R173,Database!$A$2:$L$175,6,FALSE),"-")</f>
        <v>-</v>
      </c>
      <c r="U173" s="1" t="str">
        <f>IFERROR(VLOOKUP(R173,Database!$A$2:$L$175,9,FALSE),"-")</f>
        <v>-</v>
      </c>
      <c r="V173" s="2" t="str">
        <f>IF(AND(D173="Y",booking!T173&lt;&gt;booking!U173),booking!U173,"-")</f>
        <v>-</v>
      </c>
      <c r="W173" s="1" t="str">
        <f>IFERROR(VLOOKUP(V173,Database!$A$2:$L$175,8,FALSE),"-")</f>
        <v>-</v>
      </c>
      <c r="X173" s="1" t="str">
        <f>IFERROR(VLOOKUP(V173,Database!$A$2:$L$175,7,FALSE),"-")</f>
        <v>-</v>
      </c>
      <c r="Y173" s="1" t="str">
        <f>IFERROR(VLOOKUP(V173,Database!$A$2:$L$175,9,FALSE),"-")</f>
        <v>-</v>
      </c>
    </row>
    <row r="174" spans="1:25" x14ac:dyDescent="0.35">
      <c r="A174">
        <f>rengøring!A174</f>
        <v>0</v>
      </c>
      <c r="B174" s="20">
        <f>rengøring!B174</f>
        <v>0</v>
      </c>
      <c r="D174" s="66" t="str">
        <f>IF(booking!AD174&gt;0,"Y","-")</f>
        <v>-</v>
      </c>
      <c r="E174" s="2" t="str">
        <f>IF(AND(D174="Y",booking!D174&lt;&gt;booking!E174),booking!E174,"-")</f>
        <v>-</v>
      </c>
      <c r="F174" s="1" t="str">
        <f>IFERROR(VLOOKUP(E174,Database!$A$2:$L$175,8,FALSE),"-")</f>
        <v>-</v>
      </c>
      <c r="G174" s="1" t="str">
        <f>IFERROR(VLOOKUP(E174,Database!$A$2:$L$175,6,FALSE),"-")</f>
        <v>-</v>
      </c>
      <c r="H174" s="1" t="str">
        <f>IFERROR(VLOOKUP(E174,Database!$A$2:$L$175,9,FALSE),"-")</f>
        <v>-</v>
      </c>
      <c r="I174" s="2"/>
      <c r="J174" s="2" t="str">
        <f>IF(AND(D174="Y",booking!H174&lt;&gt;booking!I174),booking!I174,"-")</f>
        <v>-</v>
      </c>
      <c r="K174" s="1" t="str">
        <f>IFERROR(VLOOKUP(J174,Database!$A$2:$L$175,8,FALSE),"-")</f>
        <v>-</v>
      </c>
      <c r="L174" s="1" t="str">
        <f>IFERROR(VLOOKUP(J174,Database!$A$2:$L$175,6,FALSE),"-")</f>
        <v>-</v>
      </c>
      <c r="M174" s="1" t="str">
        <f>IFERROR(VLOOKUP(J174,Database!$A$2:$L$175,9,FALSE),"-")</f>
        <v>-</v>
      </c>
      <c r="N174" s="2" t="str">
        <f>IF(AND(D174="Y",booking!L174&lt;&gt;booking!M174),booking!M174,"-")</f>
        <v>-</v>
      </c>
      <c r="O174" s="1" t="str">
        <f>IFERROR(VLOOKUP(N174,Database!$A$2:$L$175,8,FALSE),"-")</f>
        <v>-</v>
      </c>
      <c r="P174" s="1" t="str">
        <f>IFERROR(VLOOKUP(N174,Database!$A$2:$L$175,6,FALSE),"-")</f>
        <v>-</v>
      </c>
      <c r="Q174" s="1" t="str">
        <f>IFERROR(VLOOKUP(N174,Database!$A$2:$L$175,9,FALSE),"-")</f>
        <v>-</v>
      </c>
      <c r="R174" s="14" t="str">
        <f>IF(AND(D174="Y",booking!P174&lt;&gt;booking!Q174),booking!Q174,"-")</f>
        <v>-</v>
      </c>
      <c r="S174" s="1" t="str">
        <f>IFERROR(VLOOKUP(R174,Database!$A$2:$L$175,8,FALSE),"-")</f>
        <v>-</v>
      </c>
      <c r="T174" s="1" t="str">
        <f>IFERROR(VLOOKUP(R174,Database!$A$2:$L$175,6,FALSE),"-")</f>
        <v>-</v>
      </c>
      <c r="U174" s="1" t="str">
        <f>IFERROR(VLOOKUP(R174,Database!$A$2:$L$175,9,FALSE),"-")</f>
        <v>-</v>
      </c>
      <c r="V174" s="2" t="str">
        <f>IF(AND(D174="Y",booking!T174&lt;&gt;booking!U174),booking!U174,"-")</f>
        <v>-</v>
      </c>
      <c r="W174" s="1" t="str">
        <f>IFERROR(VLOOKUP(V174,Database!$A$2:$L$175,8,FALSE),"-")</f>
        <v>-</v>
      </c>
      <c r="X174" s="1" t="str">
        <f>IFERROR(VLOOKUP(V174,Database!$A$2:$L$175,7,FALSE),"-")</f>
        <v>-</v>
      </c>
      <c r="Y174" s="1" t="str">
        <f>IFERROR(VLOOKUP(V174,Database!$A$2:$L$175,9,FALSE),"-")</f>
        <v>-</v>
      </c>
    </row>
    <row r="175" spans="1:25" x14ac:dyDescent="0.35">
      <c r="A175">
        <f>rengøring!A175</f>
        <v>0</v>
      </c>
      <c r="B175" s="20">
        <f>rengøring!B175</f>
        <v>0</v>
      </c>
      <c r="D175" s="66" t="str">
        <f>IF(booking!AD175&gt;0,"Y","-")</f>
        <v>-</v>
      </c>
      <c r="E175" s="2" t="str">
        <f>IF(AND(D175="Y",booking!D175&lt;&gt;booking!E175),booking!E175,"-")</f>
        <v>-</v>
      </c>
      <c r="F175" s="1" t="str">
        <f>IFERROR(VLOOKUP(E175,Database!$A$2:$L$175,8,FALSE),"-")</f>
        <v>-</v>
      </c>
      <c r="G175" s="1" t="str">
        <f>IFERROR(VLOOKUP(E175,Database!$A$2:$L$175,6,FALSE),"-")</f>
        <v>-</v>
      </c>
      <c r="H175" s="1" t="str">
        <f>IFERROR(VLOOKUP(E175,Database!$A$2:$L$175,9,FALSE),"-")</f>
        <v>-</v>
      </c>
      <c r="I175" s="2"/>
      <c r="J175" s="2" t="str">
        <f>IF(AND(D175="Y",booking!H175&lt;&gt;booking!I175),booking!I175,"-")</f>
        <v>-</v>
      </c>
      <c r="K175" s="1" t="str">
        <f>IFERROR(VLOOKUP(J175,Database!$A$2:$L$175,8,FALSE),"-")</f>
        <v>-</v>
      </c>
      <c r="L175" s="1" t="str">
        <f>IFERROR(VLOOKUP(J175,Database!$A$2:$L$175,6,FALSE),"-")</f>
        <v>-</v>
      </c>
      <c r="M175" s="1" t="str">
        <f>IFERROR(VLOOKUP(J175,Database!$A$2:$L$175,9,FALSE),"-")</f>
        <v>-</v>
      </c>
      <c r="N175" s="2" t="str">
        <f>IF(AND(D175="Y",booking!L175&lt;&gt;booking!M175),booking!M175,"-")</f>
        <v>-</v>
      </c>
      <c r="O175" s="1" t="str">
        <f>IFERROR(VLOOKUP(N175,Database!$A$2:$L$175,8,FALSE),"-")</f>
        <v>-</v>
      </c>
      <c r="P175" s="1" t="str">
        <f>IFERROR(VLOOKUP(N175,Database!$A$2:$L$175,6,FALSE),"-")</f>
        <v>-</v>
      </c>
      <c r="Q175" s="1" t="str">
        <f>IFERROR(VLOOKUP(N175,Database!$A$2:$L$175,9,FALSE),"-")</f>
        <v>-</v>
      </c>
      <c r="R175" s="14" t="str">
        <f>IF(AND(D175="Y",booking!P175&lt;&gt;booking!Q175),booking!Q175,"-")</f>
        <v>-</v>
      </c>
      <c r="S175" s="1" t="str">
        <f>IFERROR(VLOOKUP(R175,Database!$A$2:$L$175,8,FALSE),"-")</f>
        <v>-</v>
      </c>
      <c r="T175" s="1" t="str">
        <f>IFERROR(VLOOKUP(R175,Database!$A$2:$L$175,6,FALSE),"-")</f>
        <v>-</v>
      </c>
      <c r="U175" s="1" t="str">
        <f>IFERROR(VLOOKUP(R175,Database!$A$2:$L$175,9,FALSE),"-")</f>
        <v>-</v>
      </c>
      <c r="V175" s="2" t="str">
        <f>IF(AND(D175="Y",booking!T175&lt;&gt;booking!U175),booking!U175,"-")</f>
        <v>-</v>
      </c>
      <c r="W175" s="1" t="str">
        <f>IFERROR(VLOOKUP(V175,Database!$A$2:$L$175,8,FALSE),"-")</f>
        <v>-</v>
      </c>
      <c r="X175" s="1" t="str">
        <f>IFERROR(VLOOKUP(V175,Database!$A$2:$L$175,7,FALSE),"-")</f>
        <v>-</v>
      </c>
      <c r="Y175" s="1" t="str">
        <f>IFERROR(VLOOKUP(V175,Database!$A$2:$L$175,9,FALSE),"-")</f>
        <v>-</v>
      </c>
    </row>
    <row r="176" spans="1:25" x14ac:dyDescent="0.35">
      <c r="D176" s="66"/>
      <c r="F176" s="1"/>
      <c r="G176" s="1"/>
      <c r="H176" s="1"/>
      <c r="I176" s="2"/>
      <c r="J176" s="2"/>
      <c r="K176" s="1"/>
      <c r="L176" s="1"/>
      <c r="M176" s="1"/>
      <c r="N176" s="2"/>
      <c r="O176" s="1"/>
      <c r="P176" s="1"/>
      <c r="Q176" s="1"/>
      <c r="R176" s="14"/>
      <c r="S176" s="1"/>
      <c r="T176" s="1"/>
      <c r="U176" s="1"/>
      <c r="V176" s="2"/>
      <c r="W176" s="1"/>
      <c r="X176" s="1"/>
      <c r="Y176" s="1"/>
    </row>
  </sheetData>
  <conditionalFormatting sqref="B2:B171">
    <cfRule type="cellIs" dxfId="3" priority="1" operator="lessThan">
      <formula>$D$1</formula>
    </cfRule>
  </conditionalFormatting>
  <conditionalFormatting sqref="D1:E2 D3:D7">
    <cfRule type="cellIs" dxfId="2" priority="2" operator="greaterThan">
      <formula>$D$1&lt;B1</formula>
    </cfRule>
  </conditionalFormatting>
  <pageMargins left="0.70866141732283472" right="0.70866141732283472" top="0.74803149606299213" bottom="0.74803149606299213" header="0.31496062992125978" footer="0.31496062992125978"/>
  <pageSetup paperSize="9" scale="79" fitToHeight="0" orientation="landscape" r:id="rId1"/>
  <headerFooter>
    <oddHeader>&amp;C&amp;D&amp;R&amp;P/&amp;N</oddHeader>
  </headerFooter>
  <rowBreaks count="10" manualBreakCount="10">
    <brk id="22" max="16383" man="1"/>
    <brk id="36" max="16383" man="1"/>
    <brk id="50" max="16383" man="1"/>
    <brk id="64" max="16383" man="1"/>
    <brk id="78" max="16383" man="1"/>
    <brk id="92" max="16383" man="1"/>
    <brk id="106" max="16383" man="1"/>
    <brk id="120" max="16383" man="1"/>
    <brk id="134" max="16383" man="1"/>
    <brk id="1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9"/>
  <sheetViews>
    <sheetView workbookViewId="0">
      <selection activeCell="E7" sqref="E7"/>
    </sheetView>
  </sheetViews>
  <sheetFormatPr defaultRowHeight="14.5" x14ac:dyDescent="0.35"/>
  <cols>
    <col min="2" max="3" width="8.54296875" style="2" customWidth="1"/>
    <col min="5" max="5" width="8.54296875" style="2" customWidth="1"/>
  </cols>
  <sheetData>
    <row r="1" spans="1:5" x14ac:dyDescent="0.35">
      <c r="A1" t="s">
        <v>284</v>
      </c>
      <c r="B1" s="2" t="s">
        <v>246</v>
      </c>
      <c r="C1" s="2" t="s">
        <v>285</v>
      </c>
      <c r="D1" t="s">
        <v>286</v>
      </c>
      <c r="E1" s="2" t="s">
        <v>287</v>
      </c>
    </row>
    <row r="2" spans="1:5" x14ac:dyDescent="0.35">
      <c r="A2">
        <f>Database!A2</f>
        <v>1</v>
      </c>
      <c r="B2" s="2" t="str">
        <f>Database!Q2</f>
        <v>Y</v>
      </c>
      <c r="C2" s="2">
        <f>IF(B2="Y",E2,)</f>
        <v>2</v>
      </c>
      <c r="D2" s="2">
        <f>IF(B2="Y",Database!K2,"-")</f>
        <v>1</v>
      </c>
      <c r="E2" s="2">
        <f>IF(AND(D2&gt;1,B2="Y"),Database!L2/D2,Database!L2)</f>
        <v>2</v>
      </c>
    </row>
    <row r="3" spans="1:5" x14ac:dyDescent="0.35">
      <c r="A3">
        <f>Database!A3</f>
        <v>2</v>
      </c>
      <c r="B3" s="2" t="str">
        <f>Database!Q3</f>
        <v>Y</v>
      </c>
      <c r="C3" s="2">
        <f t="shared" ref="C3:C33" si="0">IF(B3="Y",E3,"-")</f>
        <v>2</v>
      </c>
      <c r="D3" s="2">
        <f>IF(B3="Y",Database!K3,"-")</f>
        <v>2</v>
      </c>
      <c r="E3" s="2">
        <f>IF(AND(D3&gt;1,B3="Y"),Database!L3/D3,Database!L3)</f>
        <v>2</v>
      </c>
    </row>
    <row r="4" spans="1:5" x14ac:dyDescent="0.35">
      <c r="A4">
        <f>Database!A4</f>
        <v>3</v>
      </c>
      <c r="B4" s="2" t="str">
        <f>Database!Q4</f>
        <v>Y</v>
      </c>
      <c r="C4" s="2">
        <f t="shared" si="0"/>
        <v>2.5</v>
      </c>
      <c r="D4" s="2">
        <f>IF(B4="Y",Database!K4,"-")</f>
        <v>2</v>
      </c>
      <c r="E4" s="2">
        <f>IF(AND(D4&gt;1,B4="Y"),Database!L4/D4,Database!L4)</f>
        <v>2.5</v>
      </c>
    </row>
    <row r="5" spans="1:5" x14ac:dyDescent="0.35">
      <c r="A5">
        <f>Database!A5</f>
        <v>4</v>
      </c>
      <c r="B5" s="2" t="str">
        <f>Database!Q5</f>
        <v>N</v>
      </c>
      <c r="C5" s="2" t="str">
        <f t="shared" si="0"/>
        <v>-</v>
      </c>
      <c r="D5" s="2" t="str">
        <f>IF(B5="Y",Database!K5,"-")</f>
        <v>-</v>
      </c>
      <c r="E5" s="2">
        <f>IF(AND(D5&gt;1,B5="Y"),Database!L5/D5,Database!L5)</f>
        <v>2</v>
      </c>
    </row>
    <row r="6" spans="1:5" x14ac:dyDescent="0.35">
      <c r="A6">
        <f>Database!A6</f>
        <v>5</v>
      </c>
      <c r="B6" s="2" t="str">
        <f>Database!Q6</f>
        <v>Y</v>
      </c>
      <c r="C6" s="2">
        <f t="shared" si="0"/>
        <v>2</v>
      </c>
      <c r="D6" s="2">
        <f>IF(B6="Y",Database!K6,"-")</f>
        <v>1</v>
      </c>
      <c r="E6" s="2">
        <f>IF(AND(D6&gt;1,B6="Y"),Database!L6/D6,Database!L6)</f>
        <v>2</v>
      </c>
    </row>
    <row r="7" spans="1:5" x14ac:dyDescent="0.35">
      <c r="A7">
        <f>Database!A7</f>
        <v>6</v>
      </c>
      <c r="B7" s="2">
        <f>Database!Q7</f>
        <v>0</v>
      </c>
      <c r="C7" s="2" t="str">
        <f t="shared" si="0"/>
        <v>-</v>
      </c>
      <c r="D7" s="2" t="str">
        <f>IF(B7="Y",Database!K7,"-")</f>
        <v>-</v>
      </c>
      <c r="E7" s="2">
        <f>IF(AND(D7&gt;1,B7="Y"),Database!L7/D7,Database!L7)</f>
        <v>2</v>
      </c>
    </row>
    <row r="8" spans="1:5" x14ac:dyDescent="0.35">
      <c r="A8">
        <f>Database!A8</f>
        <v>7</v>
      </c>
      <c r="B8" s="2" t="str">
        <f>Database!Q8</f>
        <v>N</v>
      </c>
      <c r="C8" s="2" t="str">
        <f t="shared" si="0"/>
        <v>-</v>
      </c>
      <c r="D8" s="2" t="str">
        <f>IF(B8="Y",Database!K8,"-")</f>
        <v>-</v>
      </c>
      <c r="E8" s="2">
        <f>IF(AND(D8&gt;1,B8="Y"),Database!L8/D8,Database!L8)</f>
        <v>2</v>
      </c>
    </row>
    <row r="9" spans="1:5" x14ac:dyDescent="0.35">
      <c r="A9">
        <f>Database!A9</f>
        <v>8</v>
      </c>
      <c r="B9" s="2" t="str">
        <f>Database!Q9</f>
        <v>Y</v>
      </c>
      <c r="C9" s="2">
        <f t="shared" si="0"/>
        <v>2</v>
      </c>
      <c r="D9" s="2">
        <f>IF(B9="Y",Database!K9,"-")</f>
        <v>1</v>
      </c>
      <c r="E9" s="2">
        <f>IF(AND(D9&gt;1,B9="Y"),Database!L9/D9,Database!L9)</f>
        <v>2</v>
      </c>
    </row>
    <row r="10" spans="1:5" x14ac:dyDescent="0.35">
      <c r="A10">
        <f>Database!A10</f>
        <v>9</v>
      </c>
      <c r="B10" s="2" t="str">
        <f>Database!Q10</f>
        <v>Y</v>
      </c>
      <c r="C10" s="2">
        <f t="shared" si="0"/>
        <v>2</v>
      </c>
      <c r="D10" s="2">
        <f>IF(B10="Y",Database!K10,"-")</f>
        <v>1</v>
      </c>
      <c r="E10" s="2">
        <f>IF(AND(D10&gt;1,B10="Y"),Database!L10/D10,Database!L10)</f>
        <v>2</v>
      </c>
    </row>
    <row r="11" spans="1:5" x14ac:dyDescent="0.35">
      <c r="A11">
        <f>Database!A11</f>
        <v>10</v>
      </c>
      <c r="B11" s="2" t="str">
        <f>Database!Q11</f>
        <v>Y</v>
      </c>
      <c r="C11" s="2">
        <f t="shared" si="0"/>
        <v>2</v>
      </c>
      <c r="D11" s="2">
        <f>IF(B11="Y",Database!K11,"-")</f>
        <v>1</v>
      </c>
      <c r="E11" s="2">
        <f>IF(AND(D11&gt;1,B11="Y"),Database!L11/D11,Database!L11)</f>
        <v>2</v>
      </c>
    </row>
    <row r="12" spans="1:5" x14ac:dyDescent="0.35">
      <c r="A12">
        <f>Database!A12</f>
        <v>11</v>
      </c>
      <c r="B12" s="2" t="str">
        <f>Database!Q12</f>
        <v>Y</v>
      </c>
      <c r="C12" s="2">
        <f t="shared" si="0"/>
        <v>2</v>
      </c>
      <c r="D12" s="2">
        <f>IF(B12="Y",Database!K12,"-")</f>
        <v>1</v>
      </c>
      <c r="E12" s="2">
        <f>IF(AND(D12&gt;1,B12="Y"),Database!L12/D12,Database!L12)</f>
        <v>2</v>
      </c>
    </row>
    <row r="13" spans="1:5" x14ac:dyDescent="0.35">
      <c r="A13">
        <f>Database!A13</f>
        <v>12</v>
      </c>
      <c r="B13" s="2" t="str">
        <f>Database!Q13</f>
        <v>Y</v>
      </c>
      <c r="C13" s="2">
        <f t="shared" si="0"/>
        <v>2</v>
      </c>
      <c r="D13" s="2">
        <f>IF(B13="Y",Database!K13,"-")</f>
        <v>1</v>
      </c>
      <c r="E13" s="2">
        <f>IF(AND(D13&gt;1,B13="Y"),Database!L13/D13,Database!L13)</f>
        <v>2</v>
      </c>
    </row>
    <row r="14" spans="1:5" x14ac:dyDescent="0.35">
      <c r="A14">
        <f>Database!A14</f>
        <v>13</v>
      </c>
      <c r="B14" s="2" t="str">
        <f>Database!Q14</f>
        <v>N</v>
      </c>
      <c r="C14" s="2" t="str">
        <f t="shared" si="0"/>
        <v>-</v>
      </c>
      <c r="D14" s="2" t="str">
        <f>IF(B14="Y",Database!K14,"-")</f>
        <v>-</v>
      </c>
      <c r="E14" s="2">
        <f>IF(AND(D14&gt;1,B14="Y"),Database!L14/D14,Database!L14)</f>
        <v>2</v>
      </c>
    </row>
    <row r="15" spans="1:5" x14ac:dyDescent="0.35">
      <c r="A15">
        <f>Database!A15</f>
        <v>14</v>
      </c>
      <c r="B15" s="2">
        <f>Database!Q15</f>
        <v>0</v>
      </c>
      <c r="C15" s="2" t="str">
        <f t="shared" si="0"/>
        <v>-</v>
      </c>
      <c r="D15" s="2" t="str">
        <f>IF(B15="Y",Database!K15,"-")</f>
        <v>-</v>
      </c>
      <c r="E15" s="2">
        <f>IF(AND(D15&gt;1,B15="Y"),Database!L15/D15,Database!L15)</f>
        <v>0</v>
      </c>
    </row>
    <row r="16" spans="1:5" x14ac:dyDescent="0.35">
      <c r="A16">
        <f>Database!A16</f>
        <v>15</v>
      </c>
      <c r="B16" s="2" t="str">
        <f>Database!Q16</f>
        <v>Y</v>
      </c>
      <c r="C16" s="2">
        <f t="shared" si="0"/>
        <v>2</v>
      </c>
      <c r="D16" s="2">
        <f>IF(B16="Y",Database!K16,"-")</f>
        <v>2</v>
      </c>
      <c r="E16" s="2">
        <f>IF(AND(D16&gt;1,B16="Y"),Database!L16/D16,Database!L16)</f>
        <v>2</v>
      </c>
    </row>
    <row r="17" spans="1:5" x14ac:dyDescent="0.35">
      <c r="A17">
        <f>Database!A17</f>
        <v>16</v>
      </c>
      <c r="B17" s="2" t="str">
        <f>Database!Q17</f>
        <v>Y</v>
      </c>
      <c r="C17" s="2">
        <f t="shared" si="0"/>
        <v>2</v>
      </c>
      <c r="D17" s="2">
        <f>IF(B17="Y",Database!K17,"-")</f>
        <v>1</v>
      </c>
      <c r="E17" s="2">
        <f>IF(AND(D17&gt;1,B17="Y"),Database!L17/D17,Database!L17)</f>
        <v>2</v>
      </c>
    </row>
    <row r="18" spans="1:5" x14ac:dyDescent="0.35">
      <c r="A18">
        <f>Database!A18</f>
        <v>17</v>
      </c>
      <c r="B18" s="2" t="str">
        <f>Database!Q18</f>
        <v>Y</v>
      </c>
      <c r="C18" s="2">
        <f t="shared" si="0"/>
        <v>1</v>
      </c>
      <c r="D18" s="2">
        <f>IF(B18="Y",Database!K18,"-")</f>
        <v>1</v>
      </c>
      <c r="E18" s="2">
        <f>IF(AND(D18&gt;1,B18="Y"),Database!L18/D18,Database!L18)</f>
        <v>1</v>
      </c>
    </row>
    <row r="19" spans="1:5" x14ac:dyDescent="0.35">
      <c r="A19">
        <f>Database!A19</f>
        <v>18</v>
      </c>
      <c r="B19" s="2" t="str">
        <f>Database!Q19</f>
        <v>Y</v>
      </c>
      <c r="C19" s="2">
        <f t="shared" si="0"/>
        <v>2</v>
      </c>
      <c r="D19" s="2">
        <f>IF(B19="Y",Database!K19,"-")</f>
        <v>1</v>
      </c>
      <c r="E19" s="2">
        <f>IF(AND(D19&gt;1,B19="Y"),Database!L19/D19,Database!L19)</f>
        <v>2</v>
      </c>
    </row>
    <row r="20" spans="1:5" x14ac:dyDescent="0.35">
      <c r="A20">
        <f>Database!A20</f>
        <v>19</v>
      </c>
      <c r="B20" s="2" t="str">
        <f>Database!Q20</f>
        <v>Y</v>
      </c>
      <c r="C20" s="2">
        <f t="shared" si="0"/>
        <v>1.5</v>
      </c>
      <c r="D20" s="2">
        <f>IF(B20="Y",Database!K20,"-")</f>
        <v>2</v>
      </c>
      <c r="E20" s="2">
        <f>IF(AND(D20&gt;1,B20="Y"),Database!L20/D20,Database!L20)</f>
        <v>1.5</v>
      </c>
    </row>
    <row r="21" spans="1:5" x14ac:dyDescent="0.35">
      <c r="A21">
        <f>Database!A21</f>
        <v>20</v>
      </c>
      <c r="B21" s="2" t="str">
        <f>Database!Q21</f>
        <v>Y</v>
      </c>
      <c r="C21" s="2">
        <f t="shared" si="0"/>
        <v>2</v>
      </c>
      <c r="D21" s="2">
        <f>IF(B21="Y",Database!K21,"-")</f>
        <v>1</v>
      </c>
      <c r="E21" s="2">
        <f>IF(AND(D21&gt;1,B21="Y"),Database!L21/D21,Database!L21)</f>
        <v>2</v>
      </c>
    </row>
    <row r="22" spans="1:5" x14ac:dyDescent="0.35">
      <c r="A22">
        <f>Database!A22</f>
        <v>21</v>
      </c>
      <c r="B22" s="2" t="str">
        <f>Database!Q22</f>
        <v>Y</v>
      </c>
      <c r="C22" s="2">
        <f t="shared" si="0"/>
        <v>2</v>
      </c>
      <c r="D22" s="2">
        <f>IF(B22="Y",Database!K22,"-")</f>
        <v>1</v>
      </c>
      <c r="E22" s="2">
        <f>IF(AND(D22&gt;1,B22="Y"),Database!L22/D22,Database!L22)</f>
        <v>2</v>
      </c>
    </row>
    <row r="23" spans="1:5" x14ac:dyDescent="0.35">
      <c r="A23">
        <f>Database!A23</f>
        <v>22</v>
      </c>
      <c r="B23" s="2" t="str">
        <f>Database!Q23</f>
        <v>Y</v>
      </c>
      <c r="C23" s="2">
        <f t="shared" si="0"/>
        <v>2</v>
      </c>
      <c r="D23" s="2">
        <f>IF(B23="Y",Database!K23,"-")</f>
        <v>1</v>
      </c>
      <c r="E23" s="2">
        <f>IF(AND(D23&gt;1,B23="Y"),Database!L23/D23,Database!L23)</f>
        <v>2</v>
      </c>
    </row>
    <row r="24" spans="1:5" x14ac:dyDescent="0.35">
      <c r="A24">
        <f>Database!A24</f>
        <v>23</v>
      </c>
      <c r="B24" s="2">
        <f>Database!Q24</f>
        <v>0</v>
      </c>
      <c r="C24" s="2" t="str">
        <f t="shared" si="0"/>
        <v>-</v>
      </c>
      <c r="D24" s="2" t="str">
        <f>IF(B24="Y",Database!K24,"-")</f>
        <v>-</v>
      </c>
      <c r="E24" s="2">
        <f>IF(AND(D24&gt;1,B24="Y"),Database!L24/D24,Database!L24)</f>
        <v>0</v>
      </c>
    </row>
    <row r="25" spans="1:5" x14ac:dyDescent="0.35">
      <c r="A25">
        <f>Database!A25</f>
        <v>24</v>
      </c>
      <c r="B25" s="2" t="str">
        <f>Database!Q25</f>
        <v>N</v>
      </c>
      <c r="C25" s="2" t="str">
        <f t="shared" si="0"/>
        <v>-</v>
      </c>
      <c r="D25" s="2" t="str">
        <f>IF(B25="Y",Database!K25,"-")</f>
        <v>-</v>
      </c>
      <c r="E25" s="2">
        <f>IF(AND(D25&gt;1,B25="Y"),Database!L25/D25,Database!L25)</f>
        <v>2</v>
      </c>
    </row>
    <row r="26" spans="1:5" x14ac:dyDescent="0.35">
      <c r="A26">
        <f>Database!A26</f>
        <v>25</v>
      </c>
      <c r="B26" s="2" t="str">
        <f>Database!Q26</f>
        <v>Y</v>
      </c>
      <c r="C26" s="2">
        <f t="shared" si="0"/>
        <v>2</v>
      </c>
      <c r="D26" s="2">
        <f>IF(B26="Y",Database!K26,"-")</f>
        <v>1</v>
      </c>
      <c r="E26" s="2">
        <f>IF(AND(D26&gt;1,B26="Y"),Database!L26/D26,Database!L26)</f>
        <v>2</v>
      </c>
    </row>
    <row r="27" spans="1:5" x14ac:dyDescent="0.35">
      <c r="A27">
        <f>Database!A27</f>
        <v>26</v>
      </c>
      <c r="B27" s="2" t="str">
        <f>Database!Q27</f>
        <v>Y</v>
      </c>
      <c r="C27" s="2">
        <f t="shared" si="0"/>
        <v>2</v>
      </c>
      <c r="D27" s="2">
        <f>IF(B27="Y",Database!K27,"-")</f>
        <v>1</v>
      </c>
      <c r="E27" s="2">
        <f>IF(AND(D27&gt;1,B27="Y"),Database!L27/D27,Database!L27)</f>
        <v>2</v>
      </c>
    </row>
    <row r="28" spans="1:5" x14ac:dyDescent="0.35">
      <c r="A28">
        <f>Database!A28</f>
        <v>27</v>
      </c>
      <c r="B28" s="2" t="str">
        <f>Database!Q28</f>
        <v>Y</v>
      </c>
      <c r="C28" s="2">
        <f t="shared" si="0"/>
        <v>2</v>
      </c>
      <c r="D28" s="2">
        <f>IF(B28="Y",Database!K28,"-")</f>
        <v>1</v>
      </c>
      <c r="E28" s="2">
        <f>IF(AND(D28&gt;1,B28="Y"),Database!L28/D28,Database!L28)</f>
        <v>2</v>
      </c>
    </row>
    <row r="29" spans="1:5" x14ac:dyDescent="0.35">
      <c r="A29">
        <f>Database!A29</f>
        <v>28</v>
      </c>
      <c r="B29" s="2" t="str">
        <f>Database!Q29</f>
        <v>N</v>
      </c>
      <c r="C29" s="2" t="str">
        <f t="shared" si="0"/>
        <v>-</v>
      </c>
      <c r="D29" s="2" t="str">
        <f>IF(B29="Y",Database!K29,"-")</f>
        <v>-</v>
      </c>
      <c r="E29" s="2">
        <f>IF(AND(D29&gt;1,B29="Y"),Database!L29/D29,Database!L29)</f>
        <v>2</v>
      </c>
    </row>
    <row r="30" spans="1:5" x14ac:dyDescent="0.35">
      <c r="A30">
        <f>Database!A30</f>
        <v>29</v>
      </c>
      <c r="B30" s="2" t="str">
        <f>Database!Q30</f>
        <v>N</v>
      </c>
      <c r="C30" s="2" t="str">
        <f t="shared" si="0"/>
        <v>-</v>
      </c>
      <c r="D30" s="2" t="str">
        <f>IF(B30="Y",Database!K30,"-")</f>
        <v>-</v>
      </c>
      <c r="E30" s="2">
        <f>IF(AND(D30&gt;1,B30="Y"),Database!L30/D30,Database!L30)</f>
        <v>2</v>
      </c>
    </row>
    <row r="31" spans="1:5" x14ac:dyDescent="0.35">
      <c r="A31">
        <f>Database!A31</f>
        <v>30</v>
      </c>
      <c r="B31" s="2">
        <f>Database!Q31</f>
        <v>0</v>
      </c>
      <c r="C31" s="2" t="str">
        <f t="shared" si="0"/>
        <v>-</v>
      </c>
      <c r="D31" s="2" t="str">
        <f>IF(B31="Y",Database!K31,"-")</f>
        <v>-</v>
      </c>
      <c r="E31" s="2">
        <f>IF(AND(D31&gt;1,B31="Y"),Database!L31/D31,Database!L31)</f>
        <v>0</v>
      </c>
    </row>
    <row r="32" spans="1:5" x14ac:dyDescent="0.35">
      <c r="A32">
        <f>Database!A32</f>
        <v>31</v>
      </c>
      <c r="B32" s="2" t="str">
        <f>Database!Q32</f>
        <v>Y</v>
      </c>
      <c r="C32" s="2">
        <f t="shared" si="0"/>
        <v>2</v>
      </c>
      <c r="D32" s="2">
        <f>IF(B32="Y",Database!K32,"-")</f>
        <v>1</v>
      </c>
      <c r="E32" s="2">
        <f>IF(AND(D32&gt;1,B32="Y"),Database!L32/D32,Database!L32)</f>
        <v>2</v>
      </c>
    </row>
    <row r="33" spans="1:5" x14ac:dyDescent="0.35">
      <c r="A33">
        <f>Database!A33</f>
        <v>32</v>
      </c>
      <c r="B33" s="2" t="str">
        <f>Database!Q33</f>
        <v>Y</v>
      </c>
      <c r="C33" s="2">
        <f t="shared" si="0"/>
        <v>2</v>
      </c>
      <c r="D33" s="2">
        <f>IF(B33="Y",Database!K33,"-")</f>
        <v>1</v>
      </c>
      <c r="E33" s="2">
        <f>IF(AND(D33&gt;1,B33="Y"),Database!L33/D33,Database!L33)</f>
        <v>2</v>
      </c>
    </row>
    <row r="34" spans="1:5" x14ac:dyDescent="0.35">
      <c r="A34">
        <f>Database!A34</f>
        <v>33</v>
      </c>
      <c r="B34" s="2">
        <f>Database!Q34</f>
        <v>0</v>
      </c>
      <c r="C34" s="2" t="str">
        <f t="shared" ref="C34:C65" si="1">IF(B34="Y",E34,"-")</f>
        <v>-</v>
      </c>
      <c r="D34" s="2" t="str">
        <f>IF(B34="Y",Database!K34,"-")</f>
        <v>-</v>
      </c>
      <c r="E34" s="2">
        <f>IF(AND(D34&gt;1,B34="Y"),Database!L34/D34,Database!L34)</f>
        <v>0</v>
      </c>
    </row>
    <row r="35" spans="1:5" x14ac:dyDescent="0.35">
      <c r="A35">
        <f>Database!A35</f>
        <v>34</v>
      </c>
      <c r="B35" s="2" t="str">
        <f>Database!Q35</f>
        <v>Y</v>
      </c>
      <c r="C35" s="2">
        <f t="shared" si="1"/>
        <v>2</v>
      </c>
      <c r="D35" s="2">
        <f>IF(B35="Y",Database!K35,"-")</f>
        <v>1</v>
      </c>
      <c r="E35" s="2">
        <f>IF(AND(D35&gt;1,B35="Y"),Database!L35/D35,Database!L35)</f>
        <v>2</v>
      </c>
    </row>
    <row r="36" spans="1:5" x14ac:dyDescent="0.35">
      <c r="A36">
        <f>Database!A36</f>
        <v>35</v>
      </c>
      <c r="B36" s="2">
        <f>Database!Q36</f>
        <v>0</v>
      </c>
      <c r="C36" s="2" t="str">
        <f t="shared" si="1"/>
        <v>-</v>
      </c>
      <c r="D36" s="2" t="str">
        <f>IF(B36="Y",Database!K36,"-")</f>
        <v>-</v>
      </c>
      <c r="E36" s="2">
        <f>IF(AND(D36&gt;1,B36="Y"),Database!L36/D36,Database!L36)</f>
        <v>0</v>
      </c>
    </row>
    <row r="37" spans="1:5" x14ac:dyDescent="0.35">
      <c r="A37">
        <f>Database!A37</f>
        <v>36</v>
      </c>
      <c r="B37" s="2" t="str">
        <f>Database!Q37</f>
        <v>Y</v>
      </c>
      <c r="C37" s="2">
        <f t="shared" si="1"/>
        <v>2</v>
      </c>
      <c r="D37" s="2">
        <f>IF(B37="Y",Database!K37,"-")</f>
        <v>2</v>
      </c>
      <c r="E37" s="2">
        <f>IF(AND(D37&gt;1,B37="Y"),Database!L37/D37,Database!L37)</f>
        <v>2</v>
      </c>
    </row>
    <row r="38" spans="1:5" x14ac:dyDescent="0.35">
      <c r="A38">
        <f>Database!A38</f>
        <v>37</v>
      </c>
      <c r="B38" s="2">
        <f>Database!Q38</f>
        <v>0</v>
      </c>
      <c r="C38" s="2" t="str">
        <f t="shared" si="1"/>
        <v>-</v>
      </c>
      <c r="D38" s="2" t="str">
        <f>IF(B38="Y",Database!K38,"-")</f>
        <v>-</v>
      </c>
      <c r="E38" s="2">
        <f>IF(AND(D38&gt;1,B38="Y"),Database!L38/D38,Database!L38)</f>
        <v>0</v>
      </c>
    </row>
    <row r="39" spans="1:5" x14ac:dyDescent="0.35">
      <c r="A39">
        <f>Database!A39</f>
        <v>38</v>
      </c>
      <c r="B39" s="2" t="str">
        <f>Database!Q39</f>
        <v>Y</v>
      </c>
      <c r="C39" s="2">
        <f t="shared" si="1"/>
        <v>2</v>
      </c>
      <c r="D39" s="2">
        <f>IF(B39="Y",Database!K39,"-")</f>
        <v>1</v>
      </c>
      <c r="E39" s="2">
        <f>IF(AND(D39&gt;1,B39="Y"),Database!L39/D39,Database!L39)</f>
        <v>2</v>
      </c>
    </row>
    <row r="40" spans="1:5" x14ac:dyDescent="0.35">
      <c r="A40">
        <f>Database!A40</f>
        <v>39</v>
      </c>
      <c r="B40" s="2" t="str">
        <f>Database!Q40</f>
        <v>n</v>
      </c>
      <c r="C40" s="2" t="str">
        <f t="shared" si="1"/>
        <v>-</v>
      </c>
      <c r="D40" s="2" t="str">
        <f>IF(B40="Y",Database!K40,"-")</f>
        <v>-</v>
      </c>
      <c r="E40" s="2">
        <f>IF(AND(D40&gt;1,B40="Y"),Database!L40/D40,Database!L40)</f>
        <v>2</v>
      </c>
    </row>
    <row r="41" spans="1:5" x14ac:dyDescent="0.35">
      <c r="A41">
        <f>Database!A41</f>
        <v>40</v>
      </c>
      <c r="B41" s="2" t="str">
        <f>Database!Q41</f>
        <v>Y</v>
      </c>
      <c r="C41" s="2">
        <f t="shared" si="1"/>
        <v>2</v>
      </c>
      <c r="D41" s="2">
        <f>IF(B41="Y",Database!K41,"-")</f>
        <v>1</v>
      </c>
      <c r="E41" s="2">
        <f>IF(AND(D41&gt;1,B41="Y"),Database!L41/D41,Database!L41)</f>
        <v>2</v>
      </c>
    </row>
    <row r="42" spans="1:5" x14ac:dyDescent="0.35">
      <c r="A42">
        <f>Database!A42</f>
        <v>41</v>
      </c>
      <c r="B42" s="2" t="str">
        <f>Database!Q42</f>
        <v>Y</v>
      </c>
      <c r="C42" s="2">
        <f t="shared" si="1"/>
        <v>2</v>
      </c>
      <c r="D42" s="2">
        <f>IF(B42="Y",Database!K42,"-")</f>
        <v>1</v>
      </c>
      <c r="E42" s="2">
        <f>IF(AND(D42&gt;1,B42="Y"),Database!L42/D42,Database!L42)</f>
        <v>2</v>
      </c>
    </row>
    <row r="43" spans="1:5" x14ac:dyDescent="0.35">
      <c r="A43">
        <f>Database!A43</f>
        <v>42</v>
      </c>
      <c r="B43" s="2" t="str">
        <f>Database!Q43</f>
        <v>Y</v>
      </c>
      <c r="C43" s="2">
        <f t="shared" si="1"/>
        <v>2</v>
      </c>
      <c r="D43" s="2">
        <f>IF(B43="Y",Database!K43,"-")</f>
        <v>1</v>
      </c>
      <c r="E43" s="2">
        <f>IF(AND(D43&gt;1,B43="Y"),Database!L43/D43,Database!L43)</f>
        <v>2</v>
      </c>
    </row>
    <row r="44" spans="1:5" x14ac:dyDescent="0.35">
      <c r="A44">
        <f>Database!A44</f>
        <v>43</v>
      </c>
      <c r="B44" s="2" t="str">
        <f>Database!Q44</f>
        <v>Y</v>
      </c>
      <c r="C44" s="2">
        <f t="shared" si="1"/>
        <v>1</v>
      </c>
      <c r="D44" s="2">
        <f>IF(B44="Y",Database!K44,"-")</f>
        <v>1</v>
      </c>
      <c r="E44" s="2">
        <f>IF(AND(D44&gt;1,B44="Y"),Database!L44/D44,Database!L44)</f>
        <v>1</v>
      </c>
    </row>
    <row r="45" spans="1:5" x14ac:dyDescent="0.35">
      <c r="A45">
        <f>Database!A45</f>
        <v>44</v>
      </c>
      <c r="B45" s="2">
        <f>Database!Q45</f>
        <v>0</v>
      </c>
      <c r="C45" s="2" t="str">
        <f t="shared" si="1"/>
        <v>-</v>
      </c>
      <c r="D45" s="2" t="str">
        <f>IF(B45="Y",Database!K45,"-")</f>
        <v>-</v>
      </c>
      <c r="E45" s="2">
        <f>IF(AND(D45&gt;1,B45="Y"),Database!L45/D45,Database!L45)</f>
        <v>0</v>
      </c>
    </row>
    <row r="46" spans="1:5" x14ac:dyDescent="0.35">
      <c r="A46">
        <f>Database!A46</f>
        <v>45</v>
      </c>
      <c r="B46" s="2" t="str">
        <f>Database!Q46</f>
        <v>N</v>
      </c>
      <c r="C46" s="2" t="str">
        <f t="shared" si="1"/>
        <v>-</v>
      </c>
      <c r="D46" s="2" t="str">
        <f>IF(B46="Y",Database!K46,"-")</f>
        <v>-</v>
      </c>
      <c r="E46" s="2">
        <f>IF(AND(D46&gt;1,B46="Y"),Database!L46/D46,Database!L46)</f>
        <v>2</v>
      </c>
    </row>
    <row r="47" spans="1:5" x14ac:dyDescent="0.35">
      <c r="A47">
        <f>Database!A47</f>
        <v>46</v>
      </c>
      <c r="B47" s="2" t="str">
        <f>Database!Q47</f>
        <v>Y</v>
      </c>
      <c r="C47" s="2">
        <f t="shared" si="1"/>
        <v>2</v>
      </c>
      <c r="D47" s="2">
        <f>IF(B47="Y",Database!K47,"-")</f>
        <v>1</v>
      </c>
      <c r="E47" s="2">
        <f>IF(AND(D47&gt;1,B47="Y"),Database!L47/D47,Database!L47)</f>
        <v>2</v>
      </c>
    </row>
    <row r="48" spans="1:5" x14ac:dyDescent="0.35">
      <c r="A48">
        <f>Database!A48</f>
        <v>47</v>
      </c>
      <c r="B48" s="2" t="str">
        <f>Database!Q48</f>
        <v>Y</v>
      </c>
      <c r="C48" s="2">
        <f t="shared" si="1"/>
        <v>1</v>
      </c>
      <c r="D48" s="2">
        <f>IF(B48="Y",Database!K48,"-")</f>
        <v>1</v>
      </c>
      <c r="E48" s="2">
        <f>IF(AND(D48&gt;1,B48="Y"),Database!L48/D48,Database!L48)</f>
        <v>1</v>
      </c>
    </row>
    <row r="49" spans="1:5" x14ac:dyDescent="0.35">
      <c r="A49">
        <f>Database!A49</f>
        <v>48</v>
      </c>
      <c r="B49" s="2">
        <f>Database!Q49</f>
        <v>0</v>
      </c>
      <c r="C49" s="2" t="str">
        <f t="shared" si="1"/>
        <v>-</v>
      </c>
      <c r="D49" s="2" t="str">
        <f>IF(B49="Y",Database!K49,"-")</f>
        <v>-</v>
      </c>
      <c r="E49" s="2">
        <f>IF(AND(D49&gt;1,B49="Y"),Database!L49/D49,Database!L49)</f>
        <v>0</v>
      </c>
    </row>
    <row r="50" spans="1:5" x14ac:dyDescent="0.35">
      <c r="A50">
        <f>Database!A50</f>
        <v>49</v>
      </c>
      <c r="B50" s="2" t="str">
        <f>Database!Q50</f>
        <v>Y</v>
      </c>
      <c r="C50" s="2">
        <f t="shared" si="1"/>
        <v>1</v>
      </c>
      <c r="D50" s="2">
        <f>IF(B50="Y",Database!K50,"-")</f>
        <v>1</v>
      </c>
      <c r="E50" s="2">
        <f>IF(AND(D50&gt;1,B50="Y"),Database!L50/D50,Database!L50)</f>
        <v>1</v>
      </c>
    </row>
    <row r="51" spans="1:5" x14ac:dyDescent="0.35">
      <c r="A51">
        <f>Database!A51</f>
        <v>50</v>
      </c>
      <c r="B51" s="2" t="str">
        <f>Database!Q51</f>
        <v>N</v>
      </c>
      <c r="C51" s="2" t="str">
        <f t="shared" si="1"/>
        <v>-</v>
      </c>
      <c r="D51" s="2" t="str">
        <f>IF(B51="Y",Database!K51,"-")</f>
        <v>-</v>
      </c>
      <c r="E51" s="2">
        <f>IF(AND(D51&gt;1,B51="Y"),Database!L51/D51,Database!L51)</f>
        <v>2</v>
      </c>
    </row>
    <row r="52" spans="1:5" x14ac:dyDescent="0.35">
      <c r="A52">
        <f>Database!A52</f>
        <v>51</v>
      </c>
      <c r="B52" s="2" t="str">
        <f>Database!Q52</f>
        <v>Y</v>
      </c>
      <c r="C52" s="2">
        <f t="shared" si="1"/>
        <v>2</v>
      </c>
      <c r="D52" s="2">
        <f>IF(B52="Y",Database!K52,"-")</f>
        <v>1</v>
      </c>
      <c r="E52" s="2">
        <f>IF(AND(D52&gt;1,B52="Y"),Database!L52/D52,Database!L52)</f>
        <v>2</v>
      </c>
    </row>
    <row r="53" spans="1:5" x14ac:dyDescent="0.35">
      <c r="A53">
        <f>Database!A53</f>
        <v>52</v>
      </c>
      <c r="B53" s="2" t="str">
        <f>Database!Q53</f>
        <v>Y</v>
      </c>
      <c r="C53" s="2">
        <f t="shared" si="1"/>
        <v>1</v>
      </c>
      <c r="D53" s="2">
        <f>IF(B53="Y",Database!K53,"-")</f>
        <v>1</v>
      </c>
      <c r="E53" s="2">
        <f>IF(AND(D53&gt;1,B53="Y"),Database!L53/D53,Database!L53)</f>
        <v>1</v>
      </c>
    </row>
    <row r="54" spans="1:5" x14ac:dyDescent="0.35">
      <c r="A54">
        <f>Database!A54</f>
        <v>53</v>
      </c>
      <c r="B54" s="2" t="str">
        <f>Database!Q54</f>
        <v>N</v>
      </c>
      <c r="C54" s="2" t="str">
        <f t="shared" si="1"/>
        <v>-</v>
      </c>
      <c r="D54" s="2" t="str">
        <f>IF(B54="Y",Database!K54,"-")</f>
        <v>-</v>
      </c>
      <c r="E54" s="2">
        <f>IF(AND(D54&gt;1,B54="Y"),Database!L54/D54,Database!L54)</f>
        <v>2</v>
      </c>
    </row>
    <row r="55" spans="1:5" x14ac:dyDescent="0.35">
      <c r="A55">
        <f>Database!A55</f>
        <v>54</v>
      </c>
      <c r="B55" s="2">
        <f>Database!Q55</f>
        <v>0</v>
      </c>
      <c r="C55" s="2" t="str">
        <f t="shared" si="1"/>
        <v>-</v>
      </c>
      <c r="D55" s="2" t="str">
        <f>IF(B55="Y",Database!K55,"-")</f>
        <v>-</v>
      </c>
      <c r="E55" s="2">
        <f>IF(AND(D55&gt;1,B55="Y"),Database!L55/D55,Database!L55)</f>
        <v>0</v>
      </c>
    </row>
    <row r="56" spans="1:5" x14ac:dyDescent="0.35">
      <c r="A56">
        <f>Database!A56</f>
        <v>55</v>
      </c>
      <c r="B56" s="2" t="str">
        <f>Database!Q56</f>
        <v>Y</v>
      </c>
      <c r="C56" s="2">
        <f t="shared" si="1"/>
        <v>2</v>
      </c>
      <c r="D56" s="2">
        <f>IF(B56="Y",Database!K56,"-")</f>
        <v>1</v>
      </c>
      <c r="E56" s="2">
        <f>IF(AND(D56&gt;1,B56="Y"),Database!L56/D56,Database!L56)</f>
        <v>2</v>
      </c>
    </row>
    <row r="57" spans="1:5" x14ac:dyDescent="0.35">
      <c r="A57">
        <f>Database!A57</f>
        <v>56</v>
      </c>
      <c r="B57" s="2" t="str">
        <f>Database!Q57</f>
        <v>Y</v>
      </c>
      <c r="C57" s="2">
        <f t="shared" si="1"/>
        <v>2</v>
      </c>
      <c r="D57" s="2">
        <f>IF(B57="Y",Database!K57,"-")</f>
        <v>1</v>
      </c>
      <c r="E57" s="2">
        <f>IF(AND(D57&gt;1,B57="Y"),Database!L57/D57,Database!L57)</f>
        <v>2</v>
      </c>
    </row>
    <row r="58" spans="1:5" x14ac:dyDescent="0.35">
      <c r="A58">
        <f>Database!A58</f>
        <v>57</v>
      </c>
      <c r="B58" s="2">
        <f>Database!Q58</f>
        <v>0</v>
      </c>
      <c r="C58" s="2" t="str">
        <f t="shared" si="1"/>
        <v>-</v>
      </c>
      <c r="D58" s="2" t="str">
        <f>IF(B58="Y",Database!K58,"-")</f>
        <v>-</v>
      </c>
      <c r="E58" s="2">
        <f>IF(AND(D58&gt;1,B58="Y"),Database!L58/D58,Database!L58)</f>
        <v>0</v>
      </c>
    </row>
    <row r="59" spans="1:5" x14ac:dyDescent="0.35">
      <c r="A59">
        <f>Database!A59</f>
        <v>58</v>
      </c>
      <c r="B59" s="2" t="str">
        <f>Database!Q59</f>
        <v>Y</v>
      </c>
      <c r="C59" s="2">
        <f t="shared" si="1"/>
        <v>2</v>
      </c>
      <c r="D59" s="2">
        <f>IF(B59="Y",Database!K59,"-")</f>
        <v>1</v>
      </c>
      <c r="E59" s="2">
        <f>IF(AND(D59&gt;1,B59="Y"),Database!L59/D59,Database!L59)</f>
        <v>2</v>
      </c>
    </row>
    <row r="60" spans="1:5" x14ac:dyDescent="0.35">
      <c r="A60">
        <f>Database!A60</f>
        <v>59</v>
      </c>
      <c r="B60" s="2" t="str">
        <f>Database!Q60</f>
        <v>Y</v>
      </c>
      <c r="C60" s="2">
        <f t="shared" si="1"/>
        <v>2</v>
      </c>
      <c r="D60" s="2">
        <f>IF(B60="Y",Database!K60,"-")</f>
        <v>1</v>
      </c>
      <c r="E60" s="2">
        <f>IF(AND(D60&gt;1,B60="Y"),Database!L60/D60,Database!L60)</f>
        <v>2</v>
      </c>
    </row>
    <row r="61" spans="1:5" x14ac:dyDescent="0.35">
      <c r="A61">
        <f>Database!A61</f>
        <v>60</v>
      </c>
      <c r="B61" s="2" t="str">
        <f>Database!Q61</f>
        <v>Y</v>
      </c>
      <c r="C61" s="2">
        <f t="shared" si="1"/>
        <v>2</v>
      </c>
      <c r="D61" s="2">
        <f>IF(B61="Y",Database!K61,"-")</f>
        <v>3</v>
      </c>
      <c r="E61" s="2">
        <f>IF(AND(D61&gt;1,B61="Y"),Database!L61/D61,Database!L61)</f>
        <v>2</v>
      </c>
    </row>
    <row r="62" spans="1:5" x14ac:dyDescent="0.35">
      <c r="A62">
        <f>Database!A62</f>
        <v>61</v>
      </c>
      <c r="B62" s="2" t="str">
        <f>Database!Q62</f>
        <v>Y</v>
      </c>
      <c r="C62" s="2">
        <f t="shared" si="1"/>
        <v>2</v>
      </c>
      <c r="D62" s="2">
        <f>IF(B62="Y",Database!K62,"-")</f>
        <v>1</v>
      </c>
      <c r="E62" s="2">
        <f>IF(AND(D62&gt;1,B62="Y"),Database!L62/D62,Database!L62)</f>
        <v>2</v>
      </c>
    </row>
    <row r="63" spans="1:5" x14ac:dyDescent="0.35">
      <c r="A63">
        <f>Database!A63</f>
        <v>62</v>
      </c>
      <c r="B63" s="2" t="str">
        <f>Database!Q63</f>
        <v>N</v>
      </c>
      <c r="C63" s="2" t="str">
        <f t="shared" si="1"/>
        <v>-</v>
      </c>
      <c r="D63" s="2" t="str">
        <f>IF(B63="Y",Database!K63,"-")</f>
        <v>-</v>
      </c>
      <c r="E63" s="2">
        <f>IF(AND(D63&gt;1,B63="Y"),Database!L63/D63,Database!L63)</f>
        <v>2</v>
      </c>
    </row>
    <row r="64" spans="1:5" x14ac:dyDescent="0.35">
      <c r="A64">
        <f>Database!A64</f>
        <v>63</v>
      </c>
      <c r="B64" s="2" t="str">
        <f>Database!Q64</f>
        <v>Y</v>
      </c>
      <c r="C64" s="2">
        <f t="shared" si="1"/>
        <v>1</v>
      </c>
      <c r="D64" s="2">
        <f>IF(B64="Y",Database!K64,"-")</f>
        <v>1</v>
      </c>
      <c r="E64" s="2">
        <f>IF(AND(D64&gt;1,B64="Y"),Database!L64/D64,Database!L64)</f>
        <v>1</v>
      </c>
    </row>
    <row r="65" spans="1:5" x14ac:dyDescent="0.35">
      <c r="A65">
        <f>Database!A65</f>
        <v>64</v>
      </c>
      <c r="B65" s="2" t="str">
        <f>Database!Q65</f>
        <v>Y</v>
      </c>
      <c r="C65" s="2">
        <f t="shared" si="1"/>
        <v>2</v>
      </c>
      <c r="D65" s="2">
        <f>IF(B65="Y",Database!K65,"-")</f>
        <v>1</v>
      </c>
      <c r="E65" s="2">
        <f>IF(AND(D65&gt;1,B65="Y"),Database!L65/D65,Database!L65)</f>
        <v>2</v>
      </c>
    </row>
    <row r="66" spans="1:5" x14ac:dyDescent="0.35">
      <c r="A66">
        <f>Database!A66</f>
        <v>65</v>
      </c>
      <c r="B66" s="2" t="str">
        <f>Database!Q66</f>
        <v>N</v>
      </c>
      <c r="C66" s="2" t="str">
        <f t="shared" ref="C66:C97" si="2">IF(B66="Y",E66,"-")</f>
        <v>-</v>
      </c>
      <c r="D66" s="2" t="str">
        <f>IF(B66="Y",Database!K66,"-")</f>
        <v>-</v>
      </c>
      <c r="E66" s="2">
        <f>IF(AND(D66&gt;1,B66="Y"),Database!L66/D66,Database!L66)</f>
        <v>2</v>
      </c>
    </row>
    <row r="67" spans="1:5" x14ac:dyDescent="0.35">
      <c r="A67">
        <f>Database!A67</f>
        <v>66</v>
      </c>
      <c r="B67" s="2" t="str">
        <f>Database!Q67</f>
        <v>N</v>
      </c>
      <c r="C67" s="2" t="str">
        <f t="shared" si="2"/>
        <v>-</v>
      </c>
      <c r="D67" s="2" t="str">
        <f>IF(B67="Y",Database!K67,"-")</f>
        <v>-</v>
      </c>
      <c r="E67" s="2">
        <f>IF(AND(D67&gt;1,B67="Y"),Database!L67/D67,Database!L67)</f>
        <v>1</v>
      </c>
    </row>
    <row r="68" spans="1:5" x14ac:dyDescent="0.35">
      <c r="A68">
        <f>Database!A68</f>
        <v>67</v>
      </c>
      <c r="B68" s="2" t="str">
        <f>Database!Q68</f>
        <v>Y</v>
      </c>
      <c r="C68" s="2">
        <f t="shared" si="2"/>
        <v>1</v>
      </c>
      <c r="D68" s="2">
        <f>IF(B68="Y",Database!K68,"-")</f>
        <v>1</v>
      </c>
      <c r="E68" s="2">
        <f>IF(AND(D68&gt;1,B68="Y"),Database!L68/D68,Database!L68)</f>
        <v>1</v>
      </c>
    </row>
    <row r="69" spans="1:5" x14ac:dyDescent="0.35">
      <c r="A69">
        <f>Database!A69</f>
        <v>68</v>
      </c>
      <c r="B69" s="2" t="str">
        <f>Database!Q69</f>
        <v>Y</v>
      </c>
      <c r="C69" s="2">
        <f t="shared" si="2"/>
        <v>2</v>
      </c>
      <c r="D69" s="2">
        <f>IF(B69="Y",Database!K69,"-")</f>
        <v>1</v>
      </c>
      <c r="E69" s="2">
        <f>IF(AND(D69&gt;1,B69="Y"),Database!L69/D69,Database!L69)</f>
        <v>2</v>
      </c>
    </row>
    <row r="70" spans="1:5" x14ac:dyDescent="0.35">
      <c r="A70">
        <f>Database!A70</f>
        <v>69</v>
      </c>
      <c r="B70" s="2" t="str">
        <f>Database!Q70</f>
        <v>N</v>
      </c>
      <c r="C70" s="2" t="str">
        <f t="shared" si="2"/>
        <v>-</v>
      </c>
      <c r="D70" s="2" t="str">
        <f>IF(B70="Y",Database!K70,"-")</f>
        <v>-</v>
      </c>
      <c r="E70" s="2">
        <f>IF(AND(D70&gt;1,B70="Y"),Database!L70/D70,Database!L70)</f>
        <v>0</v>
      </c>
    </row>
    <row r="71" spans="1:5" x14ac:dyDescent="0.35">
      <c r="A71">
        <f>Database!A71</f>
        <v>70</v>
      </c>
      <c r="B71" s="2" t="str">
        <f>Database!Q71</f>
        <v>N</v>
      </c>
      <c r="C71" s="2" t="str">
        <f t="shared" si="2"/>
        <v>-</v>
      </c>
      <c r="D71" s="2" t="str">
        <f>IF(B71="Y",Database!K71,"-")</f>
        <v>-</v>
      </c>
      <c r="E71" s="2">
        <f>IF(AND(D71&gt;1,B71="Y"),Database!L71/D71,Database!L71)</f>
        <v>0</v>
      </c>
    </row>
    <row r="72" spans="1:5" x14ac:dyDescent="0.35">
      <c r="A72">
        <f>Database!A72</f>
        <v>71</v>
      </c>
      <c r="B72" s="2" t="str">
        <f>Database!Q72</f>
        <v>N</v>
      </c>
      <c r="C72" s="2" t="str">
        <f t="shared" si="2"/>
        <v>-</v>
      </c>
      <c r="D72" s="2" t="str">
        <f>IF(B72="Y",Database!K72,"-")</f>
        <v>-</v>
      </c>
      <c r="E72" s="2">
        <f>IF(AND(D72&gt;1,B72="Y"),Database!L72/D72,Database!L72)</f>
        <v>2</v>
      </c>
    </row>
    <row r="73" spans="1:5" x14ac:dyDescent="0.35">
      <c r="A73">
        <f>Database!A73</f>
        <v>72</v>
      </c>
      <c r="B73" s="2" t="str">
        <f>Database!Q73</f>
        <v>N</v>
      </c>
      <c r="C73" s="2" t="str">
        <f t="shared" si="2"/>
        <v>-</v>
      </c>
      <c r="D73" s="2" t="str">
        <f>IF(B73="Y",Database!K73,"-")</f>
        <v>-</v>
      </c>
      <c r="E73" s="2">
        <f>IF(AND(D73&gt;1,B73="Y"),Database!L73/D73,Database!L73)</f>
        <v>2</v>
      </c>
    </row>
    <row r="74" spans="1:5" x14ac:dyDescent="0.35">
      <c r="A74">
        <f>Database!A74</f>
        <v>73</v>
      </c>
      <c r="B74" s="2" t="str">
        <f>Database!Q74</f>
        <v>Y</v>
      </c>
      <c r="C74" s="2">
        <f t="shared" si="2"/>
        <v>2</v>
      </c>
      <c r="D74" s="2">
        <f>IF(B74="Y",Database!K74,"-")</f>
        <v>1</v>
      </c>
      <c r="E74" s="2">
        <f>IF(AND(D74&gt;1,B74="Y"),Database!L74/D74,Database!L74)</f>
        <v>2</v>
      </c>
    </row>
    <row r="75" spans="1:5" x14ac:dyDescent="0.35">
      <c r="A75">
        <f>Database!A75</f>
        <v>74</v>
      </c>
      <c r="B75" s="2" t="str">
        <f>Database!Q75</f>
        <v>N</v>
      </c>
      <c r="C75" s="2" t="str">
        <f t="shared" si="2"/>
        <v>-</v>
      </c>
      <c r="D75" s="2" t="str">
        <f>IF(B75="Y",Database!K75,"-")</f>
        <v>-</v>
      </c>
      <c r="E75" s="2">
        <f>IF(AND(D75&gt;1,B75="Y"),Database!L75/D75,Database!L75)</f>
        <v>2</v>
      </c>
    </row>
    <row r="76" spans="1:5" x14ac:dyDescent="0.35">
      <c r="A76">
        <f>Database!A76</f>
        <v>75</v>
      </c>
      <c r="B76" s="2" t="str">
        <f>Database!Q76</f>
        <v>Y</v>
      </c>
      <c r="C76" s="2">
        <f t="shared" si="2"/>
        <v>2</v>
      </c>
      <c r="D76" s="2">
        <f>IF(B76="Y",Database!K76,"-")</f>
        <v>1</v>
      </c>
      <c r="E76" s="2">
        <f>IF(AND(D76&gt;1,B76="Y"),Database!L76/D76,Database!L76)</f>
        <v>2</v>
      </c>
    </row>
    <row r="77" spans="1:5" x14ac:dyDescent="0.35">
      <c r="A77">
        <f>Database!A77</f>
        <v>76</v>
      </c>
      <c r="B77" s="2">
        <f>Database!Q77</f>
        <v>0</v>
      </c>
      <c r="C77" s="2" t="str">
        <f t="shared" si="2"/>
        <v>-</v>
      </c>
      <c r="D77" s="2" t="str">
        <f>IF(B77="Y",Database!K77,"-")</f>
        <v>-</v>
      </c>
      <c r="E77" s="2">
        <f>IF(AND(D77&gt;1,B77="Y"),Database!L77/D77,Database!L77)</f>
        <v>0</v>
      </c>
    </row>
    <row r="78" spans="1:5" x14ac:dyDescent="0.35">
      <c r="A78">
        <f>Database!A78</f>
        <v>77</v>
      </c>
      <c r="B78" s="2" t="str">
        <f>Database!Q78</f>
        <v>Y</v>
      </c>
      <c r="C78" s="2">
        <f t="shared" si="2"/>
        <v>2</v>
      </c>
      <c r="D78" s="2">
        <f>IF(B78="Y",Database!K78,"-")</f>
        <v>1</v>
      </c>
      <c r="E78" s="2">
        <f>IF(AND(D78&gt;1,B78="Y"),Database!L78/D78,Database!L78)</f>
        <v>2</v>
      </c>
    </row>
    <row r="79" spans="1:5" x14ac:dyDescent="0.35">
      <c r="A79">
        <f>Database!A79</f>
        <v>78</v>
      </c>
      <c r="B79" s="2" t="str">
        <f>Database!Q79</f>
        <v>Y</v>
      </c>
      <c r="C79" s="2">
        <f t="shared" si="2"/>
        <v>1</v>
      </c>
      <c r="D79" s="2">
        <f>IF(B79="Y",Database!K79,"-")</f>
        <v>1</v>
      </c>
      <c r="E79" s="2">
        <f>IF(AND(D79&gt;1,B79="Y"),Database!L79/D79,Database!L79)</f>
        <v>1</v>
      </c>
    </row>
    <row r="80" spans="1:5" x14ac:dyDescent="0.35">
      <c r="A80">
        <f>Database!A80</f>
        <v>79</v>
      </c>
      <c r="B80" s="2">
        <f>Database!Q80</f>
        <v>0</v>
      </c>
      <c r="C80" s="2" t="str">
        <f t="shared" si="2"/>
        <v>-</v>
      </c>
      <c r="D80" s="2" t="str">
        <f>IF(B80="Y",Database!K80,"-")</f>
        <v>-</v>
      </c>
      <c r="E80" s="2">
        <f>IF(AND(D80&gt;1,B80="Y"),Database!L80/D80,Database!L80)</f>
        <v>0</v>
      </c>
    </row>
    <row r="81" spans="1:5" x14ac:dyDescent="0.35">
      <c r="A81">
        <f>Database!A81</f>
        <v>80</v>
      </c>
      <c r="B81" s="2">
        <f>Database!Q81</f>
        <v>0</v>
      </c>
      <c r="C81" s="2" t="str">
        <f t="shared" si="2"/>
        <v>-</v>
      </c>
      <c r="D81" s="2" t="str">
        <f>IF(B81="Y",Database!K81,"-")</f>
        <v>-</v>
      </c>
      <c r="E81" s="2">
        <f>IF(AND(D81&gt;1,B81="Y"),Database!L81/D81,Database!L81)</f>
        <v>0</v>
      </c>
    </row>
    <row r="82" spans="1:5" x14ac:dyDescent="0.35">
      <c r="A82">
        <f>Database!A82</f>
        <v>81</v>
      </c>
      <c r="B82" s="2" t="str">
        <f>Database!Q82</f>
        <v>N</v>
      </c>
      <c r="C82" s="2" t="str">
        <f t="shared" si="2"/>
        <v>-</v>
      </c>
      <c r="D82" s="2" t="str">
        <f>IF(B82="Y",Database!K82,"-")</f>
        <v>-</v>
      </c>
      <c r="E82" s="2">
        <f>IF(AND(D82&gt;1,B82="Y"),Database!L82/D82,Database!L82)</f>
        <v>2</v>
      </c>
    </row>
    <row r="83" spans="1:5" x14ac:dyDescent="0.35">
      <c r="A83">
        <f>Database!A83</f>
        <v>82</v>
      </c>
      <c r="B83" s="2" t="str">
        <f>Database!Q83</f>
        <v>Y</v>
      </c>
      <c r="C83" s="2">
        <f t="shared" si="2"/>
        <v>2</v>
      </c>
      <c r="D83" s="2">
        <f>IF(B83="Y",Database!K83,"-")</f>
        <v>1</v>
      </c>
      <c r="E83" s="2">
        <f>IF(AND(D83&gt;1,B83="Y"),Database!L83/D83,Database!L83)</f>
        <v>2</v>
      </c>
    </row>
    <row r="84" spans="1:5" x14ac:dyDescent="0.35">
      <c r="A84">
        <f>Database!A84</f>
        <v>83</v>
      </c>
      <c r="B84" s="2">
        <f>Database!Q84</f>
        <v>0</v>
      </c>
      <c r="C84" s="2" t="str">
        <f t="shared" si="2"/>
        <v>-</v>
      </c>
      <c r="D84" s="2" t="str">
        <f>IF(B84="Y",Database!K84,"-")</f>
        <v>-</v>
      </c>
      <c r="E84" s="2">
        <f>IF(AND(D84&gt;1,B84="Y"),Database!L84/D84,Database!L84)</f>
        <v>0</v>
      </c>
    </row>
    <row r="85" spans="1:5" x14ac:dyDescent="0.35">
      <c r="A85">
        <f>Database!A85</f>
        <v>84</v>
      </c>
      <c r="B85" s="2">
        <f>Database!Q85</f>
        <v>0</v>
      </c>
      <c r="C85" s="2" t="str">
        <f t="shared" si="2"/>
        <v>-</v>
      </c>
      <c r="D85" s="2" t="str">
        <f>IF(B85="Y",Database!K85,"-")</f>
        <v>-</v>
      </c>
      <c r="E85" s="2">
        <f>IF(AND(D85&gt;1,B85="Y"),Database!L85/D85,Database!L85)</f>
        <v>0</v>
      </c>
    </row>
    <row r="86" spans="1:5" x14ac:dyDescent="0.35">
      <c r="A86">
        <f>Database!A86</f>
        <v>85</v>
      </c>
      <c r="B86" s="2">
        <f>Database!Q86</f>
        <v>0</v>
      </c>
      <c r="C86" s="2" t="str">
        <f t="shared" si="2"/>
        <v>-</v>
      </c>
      <c r="D86" s="2" t="str">
        <f>IF(B86="Y",Database!K86,"-")</f>
        <v>-</v>
      </c>
      <c r="E86" s="2">
        <f>IF(AND(D86&gt;1,B86="Y"),Database!L86/D86,Database!L86)</f>
        <v>0</v>
      </c>
    </row>
    <row r="87" spans="1:5" x14ac:dyDescent="0.35">
      <c r="A87">
        <f>Database!A87</f>
        <v>86</v>
      </c>
      <c r="B87" s="2">
        <f>Database!Q87</f>
        <v>0</v>
      </c>
      <c r="C87" s="2" t="str">
        <f t="shared" si="2"/>
        <v>-</v>
      </c>
      <c r="D87" s="2" t="str">
        <f>IF(B87="Y",Database!K87,"-")</f>
        <v>-</v>
      </c>
      <c r="E87" s="2">
        <f>IF(AND(D87&gt;1,B87="Y"),Database!L87/D87,Database!L87)</f>
        <v>0</v>
      </c>
    </row>
    <row r="88" spans="1:5" x14ac:dyDescent="0.35">
      <c r="A88">
        <f>Database!A88</f>
        <v>87</v>
      </c>
      <c r="B88" s="2">
        <f>Database!Q88</f>
        <v>0</v>
      </c>
      <c r="C88" s="2" t="str">
        <f t="shared" si="2"/>
        <v>-</v>
      </c>
      <c r="D88" s="2" t="str">
        <f>IF(B88="Y",Database!K88,"-")</f>
        <v>-</v>
      </c>
      <c r="E88" s="2">
        <f>IF(AND(D88&gt;1,B88="Y"),Database!L88/D88,Database!L88)</f>
        <v>0</v>
      </c>
    </row>
    <row r="89" spans="1:5" x14ac:dyDescent="0.35">
      <c r="A89">
        <f>Database!A89</f>
        <v>88</v>
      </c>
      <c r="B89" s="2" t="str">
        <f>Database!Q89</f>
        <v>Y</v>
      </c>
      <c r="C89" s="2">
        <f t="shared" si="2"/>
        <v>2</v>
      </c>
      <c r="D89" s="2">
        <f>IF(B89="Y",Database!K89,"-")</f>
        <v>1</v>
      </c>
      <c r="E89" s="2">
        <f>IF(AND(D89&gt;1,B89="Y"),Database!L89/D89,Database!L89)</f>
        <v>2</v>
      </c>
    </row>
    <row r="90" spans="1:5" x14ac:dyDescent="0.35">
      <c r="A90">
        <f>Database!A90</f>
        <v>89</v>
      </c>
      <c r="B90" s="2" t="str">
        <f>Database!Q90</f>
        <v>N</v>
      </c>
      <c r="C90" s="2" t="str">
        <f t="shared" si="2"/>
        <v>-</v>
      </c>
      <c r="D90" s="2" t="str">
        <f>IF(B90="Y",Database!K90,"-")</f>
        <v>-</v>
      </c>
      <c r="E90" s="2">
        <f>IF(AND(D90&gt;1,B90="Y"),Database!L90/D90,Database!L90)</f>
        <v>1</v>
      </c>
    </row>
    <row r="91" spans="1:5" x14ac:dyDescent="0.35">
      <c r="A91">
        <f>Database!A91</f>
        <v>90</v>
      </c>
      <c r="B91" s="2" t="str">
        <f>Database!Q91</f>
        <v>Y</v>
      </c>
      <c r="C91" s="2">
        <f t="shared" si="2"/>
        <v>2</v>
      </c>
      <c r="D91" s="2">
        <f>IF(B91="Y",Database!K91,"-")</f>
        <v>1</v>
      </c>
      <c r="E91" s="2">
        <f>IF(AND(D91&gt;1,B91="Y"),Database!L91/D91,Database!L91)</f>
        <v>2</v>
      </c>
    </row>
    <row r="92" spans="1:5" x14ac:dyDescent="0.35">
      <c r="A92">
        <f>Database!A92</f>
        <v>91</v>
      </c>
      <c r="B92" s="2" t="str">
        <f>Database!Q92</f>
        <v>N</v>
      </c>
      <c r="C92" s="2" t="str">
        <f t="shared" si="2"/>
        <v>-</v>
      </c>
      <c r="D92" s="2" t="str">
        <f>IF(B92="Y",Database!K92,"-")</f>
        <v>-</v>
      </c>
      <c r="E92" s="2">
        <f>IF(AND(D92&gt;1,B92="Y"),Database!L92/D92,Database!L92)</f>
        <v>2</v>
      </c>
    </row>
    <row r="93" spans="1:5" x14ac:dyDescent="0.35">
      <c r="A93">
        <f>Database!A93</f>
        <v>92</v>
      </c>
      <c r="B93" s="2">
        <f>Database!Q93</f>
        <v>0</v>
      </c>
      <c r="C93" s="2" t="str">
        <f t="shared" si="2"/>
        <v>-</v>
      </c>
      <c r="D93" s="2" t="str">
        <f>IF(B93="Y",Database!K93,"-")</f>
        <v>-</v>
      </c>
      <c r="E93" s="2">
        <f>IF(AND(D93&gt;1,B93="Y"),Database!L93/D93,Database!L93)</f>
        <v>0</v>
      </c>
    </row>
    <row r="94" spans="1:5" x14ac:dyDescent="0.35">
      <c r="A94">
        <f>Database!A94</f>
        <v>93</v>
      </c>
      <c r="B94" s="2" t="str">
        <f>Database!Q94</f>
        <v>Y</v>
      </c>
      <c r="C94" s="2">
        <f t="shared" si="2"/>
        <v>2</v>
      </c>
      <c r="D94" s="2">
        <f>IF(B94="Y",Database!K94,"-")</f>
        <v>1</v>
      </c>
      <c r="E94" s="2">
        <f>IF(AND(D94&gt;1,B94="Y"),Database!L94/D94,Database!L94)</f>
        <v>2</v>
      </c>
    </row>
    <row r="95" spans="1:5" x14ac:dyDescent="0.35">
      <c r="A95">
        <f>Database!A95</f>
        <v>94</v>
      </c>
      <c r="B95" s="2">
        <f>Database!Q95</f>
        <v>0</v>
      </c>
      <c r="C95" s="2" t="str">
        <f t="shared" si="2"/>
        <v>-</v>
      </c>
      <c r="D95" s="2" t="str">
        <f>IF(B95="Y",Database!K95,"-")</f>
        <v>-</v>
      </c>
      <c r="E95" s="2">
        <f>IF(AND(D95&gt;1,B95="Y"),Database!L95/D95,Database!L95)</f>
        <v>0</v>
      </c>
    </row>
    <row r="96" spans="1:5" x14ac:dyDescent="0.35">
      <c r="A96">
        <f>Database!A96</f>
        <v>95</v>
      </c>
      <c r="B96" s="2" t="str">
        <f>Database!Q96</f>
        <v>Y</v>
      </c>
      <c r="C96" s="2">
        <f t="shared" si="2"/>
        <v>2</v>
      </c>
      <c r="D96" s="2">
        <f>IF(B96="Y",Database!K96,"-")</f>
        <v>1</v>
      </c>
      <c r="E96" s="2">
        <f>IF(AND(D96&gt;1,B96="Y"),Database!L96/D96,Database!L96)</f>
        <v>2</v>
      </c>
    </row>
    <row r="97" spans="1:5" x14ac:dyDescent="0.35">
      <c r="A97">
        <f>Database!A97</f>
        <v>96</v>
      </c>
      <c r="B97" s="2" t="str">
        <f>Database!Q97</f>
        <v>N</v>
      </c>
      <c r="C97" s="2" t="str">
        <f t="shared" si="2"/>
        <v>-</v>
      </c>
      <c r="D97" s="2" t="str">
        <f>IF(B97="Y",Database!K97,"-")</f>
        <v>-</v>
      </c>
      <c r="E97" s="2">
        <f>IF(AND(D97&gt;1,B97="Y"),Database!L97/D97,Database!L97)</f>
        <v>2</v>
      </c>
    </row>
    <row r="98" spans="1:5" x14ac:dyDescent="0.35">
      <c r="A98">
        <f>Database!A98</f>
        <v>97</v>
      </c>
      <c r="B98" s="2" t="str">
        <f>Database!Q98</f>
        <v>Y</v>
      </c>
      <c r="C98" s="2">
        <f t="shared" ref="C98:C129" si="3">IF(B98="Y",E98,"-")</f>
        <v>2</v>
      </c>
      <c r="D98" s="2">
        <f>IF(B98="Y",Database!K98,"-")</f>
        <v>1</v>
      </c>
      <c r="E98" s="2">
        <f>IF(AND(D98&gt;1,B98="Y"),Database!L98/D98,Database!L98)</f>
        <v>2</v>
      </c>
    </row>
    <row r="99" spans="1:5" x14ac:dyDescent="0.35">
      <c r="A99">
        <f>Database!A99</f>
        <v>98</v>
      </c>
      <c r="B99" s="2">
        <f>Database!Q99</f>
        <v>0</v>
      </c>
      <c r="C99" s="2" t="str">
        <f t="shared" si="3"/>
        <v>-</v>
      </c>
      <c r="D99" s="2" t="str">
        <f>IF(B99="Y",Database!K99,"-")</f>
        <v>-</v>
      </c>
      <c r="E99" s="2">
        <f>IF(AND(D99&gt;1,B99="Y"),Database!L99/D99,Database!L99)</f>
        <v>0</v>
      </c>
    </row>
    <row r="100" spans="1:5" x14ac:dyDescent="0.35">
      <c r="A100">
        <f>Database!A100</f>
        <v>99</v>
      </c>
      <c r="B100" s="2" t="str">
        <f>Database!Q100</f>
        <v>Y</v>
      </c>
      <c r="C100" s="2">
        <f t="shared" si="3"/>
        <v>2</v>
      </c>
      <c r="D100" s="2">
        <f>IF(B100="Y",Database!K100,"-")</f>
        <v>1</v>
      </c>
      <c r="E100" s="2">
        <f>IF(AND(D100&gt;1,B100="Y"),Database!L100/D100,Database!L100)</f>
        <v>2</v>
      </c>
    </row>
    <row r="101" spans="1:5" x14ac:dyDescent="0.35">
      <c r="A101">
        <f>Database!A101</f>
        <v>100</v>
      </c>
      <c r="B101" s="2" t="str">
        <f>Database!Q101</f>
        <v>Y</v>
      </c>
      <c r="C101" s="2">
        <f t="shared" si="3"/>
        <v>2</v>
      </c>
      <c r="D101" s="2">
        <f>IF(B101="Y",Database!K101,"-")</f>
        <v>1</v>
      </c>
      <c r="E101" s="2">
        <f>IF(AND(D101&gt;1,B101="Y"),Database!L101/D101,Database!L101)</f>
        <v>2</v>
      </c>
    </row>
    <row r="102" spans="1:5" x14ac:dyDescent="0.35">
      <c r="A102">
        <f>Database!A102</f>
        <v>101</v>
      </c>
      <c r="B102" s="2">
        <f>Database!Q102</f>
        <v>0</v>
      </c>
      <c r="C102" s="2" t="str">
        <f t="shared" si="3"/>
        <v>-</v>
      </c>
      <c r="D102" s="2" t="str">
        <f>IF(B102="Y",Database!K102,"-")</f>
        <v>-</v>
      </c>
      <c r="E102" s="2">
        <f>IF(AND(D102&gt;1,B102="Y"),Database!L102/D102,Database!L102)</f>
        <v>0</v>
      </c>
    </row>
    <row r="103" spans="1:5" x14ac:dyDescent="0.35">
      <c r="A103">
        <f>Database!A103</f>
        <v>102</v>
      </c>
      <c r="B103" s="2">
        <f>Database!Q103</f>
        <v>0</v>
      </c>
      <c r="C103" s="2" t="str">
        <f t="shared" si="3"/>
        <v>-</v>
      </c>
      <c r="D103" s="2" t="str">
        <f>IF(B103="Y",Database!K103,"-")</f>
        <v>-</v>
      </c>
      <c r="E103" s="2">
        <f>IF(AND(D103&gt;1,B103="Y"),Database!L103/D103,Database!L103)</f>
        <v>0</v>
      </c>
    </row>
    <row r="104" spans="1:5" x14ac:dyDescent="0.35">
      <c r="A104">
        <f>Database!A104</f>
        <v>103</v>
      </c>
      <c r="B104" s="2" t="str">
        <f>Database!Q104</f>
        <v>Y</v>
      </c>
      <c r="C104" s="2">
        <f t="shared" si="3"/>
        <v>2</v>
      </c>
      <c r="D104" s="2">
        <f>IF(B104="Y",Database!K104,"-")</f>
        <v>1</v>
      </c>
      <c r="E104" s="2">
        <f>IF(AND(D104&gt;1,B104="Y"),Database!L104/D104,Database!L104)</f>
        <v>2</v>
      </c>
    </row>
    <row r="105" spans="1:5" x14ac:dyDescent="0.35">
      <c r="A105">
        <f>Database!A105</f>
        <v>104</v>
      </c>
      <c r="B105" s="2" t="str">
        <f>Database!Q105</f>
        <v>N</v>
      </c>
      <c r="C105" s="2" t="str">
        <f t="shared" si="3"/>
        <v>-</v>
      </c>
      <c r="D105" s="2" t="str">
        <f>IF(B105="Y",Database!K105,"-")</f>
        <v>-</v>
      </c>
      <c r="E105" s="2">
        <f>IF(AND(D105&gt;1,B105="Y"),Database!L105/D105,Database!L105)</f>
        <v>2</v>
      </c>
    </row>
    <row r="106" spans="1:5" x14ac:dyDescent="0.35">
      <c r="A106">
        <f>Database!A106</f>
        <v>105</v>
      </c>
      <c r="B106" s="2">
        <f>Database!Q106</f>
        <v>0</v>
      </c>
      <c r="C106" s="2" t="str">
        <f t="shared" si="3"/>
        <v>-</v>
      </c>
      <c r="D106" s="2" t="str">
        <f>IF(B106="Y",Database!K106,"-")</f>
        <v>-</v>
      </c>
      <c r="E106" s="2">
        <f>IF(AND(D106&gt;1,B106="Y"),Database!L106/D106,Database!L106)</f>
        <v>0</v>
      </c>
    </row>
    <row r="107" spans="1:5" x14ac:dyDescent="0.35">
      <c r="A107">
        <f>Database!A107</f>
        <v>106</v>
      </c>
      <c r="B107" s="2" t="str">
        <f>Database!Q107</f>
        <v>Y</v>
      </c>
      <c r="C107" s="2">
        <f t="shared" si="3"/>
        <v>1</v>
      </c>
      <c r="D107" s="2">
        <f>IF(B107="Y",Database!K107,"-")</f>
        <v>1</v>
      </c>
      <c r="E107" s="2">
        <f>IF(AND(D107&gt;1,B107="Y"),Database!L107/D107,Database!L107)</f>
        <v>1</v>
      </c>
    </row>
    <row r="108" spans="1:5" x14ac:dyDescent="0.35">
      <c r="A108">
        <f>Database!A108</f>
        <v>107</v>
      </c>
      <c r="B108" s="2" t="str">
        <f>Database!Q108</f>
        <v>Y</v>
      </c>
      <c r="C108" s="2">
        <f t="shared" si="3"/>
        <v>1</v>
      </c>
      <c r="D108" s="2">
        <f>IF(B108="Y",Database!K108,"-")</f>
        <v>1</v>
      </c>
      <c r="E108" s="2">
        <f>IF(AND(D108&gt;1,B108="Y"),Database!L108/D108,Database!L108)</f>
        <v>1</v>
      </c>
    </row>
    <row r="109" spans="1:5" x14ac:dyDescent="0.35">
      <c r="A109">
        <f>Database!A109</f>
        <v>108</v>
      </c>
      <c r="B109" s="2">
        <f>Database!Q109</f>
        <v>0</v>
      </c>
      <c r="C109" s="2" t="str">
        <f t="shared" si="3"/>
        <v>-</v>
      </c>
      <c r="D109" s="2" t="str">
        <f>IF(B109="Y",Database!K109,"-")</f>
        <v>-</v>
      </c>
      <c r="E109" s="2">
        <f>IF(AND(D109&gt;1,B109="Y"),Database!L109/D109,Database!L109)</f>
        <v>0</v>
      </c>
    </row>
    <row r="110" spans="1:5" x14ac:dyDescent="0.35">
      <c r="A110">
        <f>Database!A110</f>
        <v>109</v>
      </c>
      <c r="B110" s="2">
        <f>Database!Q110</f>
        <v>0</v>
      </c>
      <c r="C110" s="2" t="str">
        <f t="shared" si="3"/>
        <v>-</v>
      </c>
      <c r="D110" s="2" t="str">
        <f>IF(B110="Y",Database!K110,"-")</f>
        <v>-</v>
      </c>
      <c r="E110" s="2">
        <f>IF(AND(D110&gt;1,B110="Y"),Database!L110/D110,Database!L110)</f>
        <v>0</v>
      </c>
    </row>
    <row r="111" spans="1:5" x14ac:dyDescent="0.35">
      <c r="A111">
        <f>Database!A111</f>
        <v>110</v>
      </c>
      <c r="B111" s="2">
        <f>Database!Q111</f>
        <v>0</v>
      </c>
      <c r="C111" s="2" t="str">
        <f t="shared" si="3"/>
        <v>-</v>
      </c>
      <c r="D111" s="2" t="str">
        <f>IF(B111="Y",Database!K111,"-")</f>
        <v>-</v>
      </c>
      <c r="E111" s="2">
        <f>IF(AND(D111&gt;1,B111="Y"),Database!L111/D111,Database!L111)</f>
        <v>0</v>
      </c>
    </row>
    <row r="112" spans="1:5" x14ac:dyDescent="0.35">
      <c r="A112">
        <f>Database!A112</f>
        <v>111</v>
      </c>
      <c r="B112" s="2" t="str">
        <f>Database!Q112</f>
        <v>Y</v>
      </c>
      <c r="C112" s="2">
        <f t="shared" si="3"/>
        <v>2</v>
      </c>
      <c r="D112" s="2">
        <f>IF(B112="Y",Database!K112,"-")</f>
        <v>1</v>
      </c>
      <c r="E112" s="2">
        <f>IF(AND(D112&gt;1,B112="Y"),Database!L112/D112,Database!L112)</f>
        <v>2</v>
      </c>
    </row>
    <row r="113" spans="1:5" x14ac:dyDescent="0.35">
      <c r="A113">
        <f>Database!A113</f>
        <v>112</v>
      </c>
      <c r="B113" s="2" t="str">
        <f>Database!Q113</f>
        <v>N</v>
      </c>
      <c r="C113" s="2" t="str">
        <f t="shared" si="3"/>
        <v>-</v>
      </c>
      <c r="D113" s="2" t="str">
        <f>IF(B113="Y",Database!K113,"-")</f>
        <v>-</v>
      </c>
      <c r="E113" s="2">
        <f>IF(AND(D113&gt;1,B113="Y"),Database!L113/D113,Database!L113)</f>
        <v>2</v>
      </c>
    </row>
    <row r="114" spans="1:5" x14ac:dyDescent="0.35">
      <c r="A114">
        <f>Database!A114</f>
        <v>113</v>
      </c>
      <c r="B114" s="2" t="str">
        <f>Database!Q114</f>
        <v>Y</v>
      </c>
      <c r="C114" s="2">
        <f t="shared" si="3"/>
        <v>2</v>
      </c>
      <c r="D114" s="2">
        <f>IF(B114="Y",Database!K114,"-")</f>
        <v>1</v>
      </c>
      <c r="E114" s="2">
        <f>IF(AND(D114&gt;1,B114="Y"),Database!L114/D114,Database!L114)</f>
        <v>2</v>
      </c>
    </row>
    <row r="115" spans="1:5" x14ac:dyDescent="0.35">
      <c r="A115">
        <f>Database!A115</f>
        <v>114</v>
      </c>
      <c r="B115" s="2" t="str">
        <f>Database!Q115</f>
        <v>N</v>
      </c>
      <c r="C115" s="2" t="str">
        <f t="shared" si="3"/>
        <v>-</v>
      </c>
      <c r="D115" s="2" t="str">
        <f>IF(B115="Y",Database!K115,"-")</f>
        <v>-</v>
      </c>
      <c r="E115" s="2">
        <f>IF(AND(D115&gt;1,B115="Y"),Database!L115/D115,Database!L115)</f>
        <v>1</v>
      </c>
    </row>
    <row r="116" spans="1:5" x14ac:dyDescent="0.35">
      <c r="A116">
        <f>Database!A116</f>
        <v>115</v>
      </c>
      <c r="B116" s="2" t="str">
        <f>Database!Q116</f>
        <v>N</v>
      </c>
      <c r="C116" s="2" t="str">
        <f t="shared" si="3"/>
        <v>-</v>
      </c>
      <c r="D116" s="2" t="str">
        <f>IF(B116="Y",Database!K116,"-")</f>
        <v>-</v>
      </c>
      <c r="E116" s="2">
        <f>IF(AND(D116&gt;1,B116="Y"),Database!L116/D116,Database!L116)</f>
        <v>1</v>
      </c>
    </row>
    <row r="117" spans="1:5" x14ac:dyDescent="0.35">
      <c r="A117">
        <f>Database!A117</f>
        <v>116</v>
      </c>
      <c r="B117" s="2" t="str">
        <f>Database!Q117</f>
        <v>Y</v>
      </c>
      <c r="C117" s="2">
        <f t="shared" si="3"/>
        <v>2</v>
      </c>
      <c r="D117" s="2">
        <f>IF(B117="Y",Database!K117,"-")</f>
        <v>1</v>
      </c>
      <c r="E117" s="2">
        <f>IF(AND(D117&gt;1,B117="Y"),Database!L117/D117,Database!L117)</f>
        <v>2</v>
      </c>
    </row>
    <row r="118" spans="1:5" x14ac:dyDescent="0.35">
      <c r="A118">
        <f>Database!A118</f>
        <v>117</v>
      </c>
      <c r="B118" s="2" t="str">
        <f>Database!Q118</f>
        <v>N</v>
      </c>
      <c r="C118" s="2" t="str">
        <f t="shared" si="3"/>
        <v>-</v>
      </c>
      <c r="D118" s="2" t="str">
        <f>IF(B118="Y",Database!K118,"-")</f>
        <v>-</v>
      </c>
      <c r="E118" s="2">
        <f>IF(AND(D118&gt;1,B118="Y"),Database!L118/D118,Database!L118)</f>
        <v>2</v>
      </c>
    </row>
    <row r="119" spans="1:5" x14ac:dyDescent="0.35">
      <c r="A119">
        <f>Database!A119</f>
        <v>118</v>
      </c>
      <c r="B119" s="2" t="str">
        <f>Database!Q119</f>
        <v>N</v>
      </c>
      <c r="C119" s="2" t="str">
        <f t="shared" si="3"/>
        <v>-</v>
      </c>
      <c r="D119" s="2" t="str">
        <f>IF(B119="Y",Database!K119,"-")</f>
        <v>-</v>
      </c>
      <c r="E119" s="2">
        <f>IF(AND(D119&gt;1,B119="Y"),Database!L119/D119,Database!L119)</f>
        <v>2</v>
      </c>
    </row>
    <row r="120" spans="1:5" x14ac:dyDescent="0.35">
      <c r="A120">
        <f>Database!A120</f>
        <v>119</v>
      </c>
      <c r="B120" s="2" t="str">
        <f>Database!Q120</f>
        <v>Y</v>
      </c>
      <c r="C120" s="2">
        <f t="shared" si="3"/>
        <v>2</v>
      </c>
      <c r="D120" s="2">
        <f>IF(B120="Y",Database!K120,"-")</f>
        <v>1</v>
      </c>
      <c r="E120" s="2">
        <f>IF(AND(D120&gt;1,B120="Y"),Database!L120/D120,Database!L120)</f>
        <v>2</v>
      </c>
    </row>
    <row r="121" spans="1:5" x14ac:dyDescent="0.35">
      <c r="A121">
        <f>Database!A121</f>
        <v>120</v>
      </c>
      <c r="B121" s="2" t="str">
        <f>Database!Q121</f>
        <v>N</v>
      </c>
      <c r="C121" s="2" t="str">
        <f t="shared" si="3"/>
        <v>-</v>
      </c>
      <c r="D121" s="2" t="str">
        <f>IF(B121="Y",Database!K121,"-")</f>
        <v>-</v>
      </c>
      <c r="E121" s="2">
        <f>IF(AND(D121&gt;1,B121="Y"),Database!L121/D121,Database!L121)</f>
        <v>2</v>
      </c>
    </row>
    <row r="122" spans="1:5" x14ac:dyDescent="0.35">
      <c r="A122">
        <f>Database!A122</f>
        <v>121</v>
      </c>
      <c r="B122" s="2" t="str">
        <f>Database!Q122</f>
        <v>Y</v>
      </c>
      <c r="C122" s="2">
        <f t="shared" si="3"/>
        <v>2</v>
      </c>
      <c r="D122" s="2">
        <f>IF(B122="Y",Database!K122,"-")</f>
        <v>1</v>
      </c>
      <c r="E122" s="2">
        <f>IF(AND(D122&gt;1,B122="Y"),Database!L122/D122,Database!L122)</f>
        <v>2</v>
      </c>
    </row>
    <row r="123" spans="1:5" x14ac:dyDescent="0.35">
      <c r="A123">
        <f>Database!A123</f>
        <v>122</v>
      </c>
      <c r="B123" s="2">
        <f>Database!Q123</f>
        <v>0</v>
      </c>
      <c r="C123" s="2" t="str">
        <f t="shared" si="3"/>
        <v>-</v>
      </c>
      <c r="D123" s="2" t="str">
        <f>IF(B123="Y",Database!K123,"-")</f>
        <v>-</v>
      </c>
      <c r="E123" s="2">
        <f>IF(AND(D123&gt;1,B123="Y"),Database!L123/D123,Database!L123)</f>
        <v>0</v>
      </c>
    </row>
    <row r="124" spans="1:5" x14ac:dyDescent="0.35">
      <c r="A124">
        <f>Database!A124</f>
        <v>123</v>
      </c>
      <c r="B124" s="2" t="str">
        <f>Database!Q124</f>
        <v>Y</v>
      </c>
      <c r="C124" s="2">
        <f t="shared" si="3"/>
        <v>2</v>
      </c>
      <c r="D124" s="2">
        <f>IF(B124="Y",Database!K124,"-")</f>
        <v>1</v>
      </c>
      <c r="E124" s="2">
        <f>IF(AND(D124&gt;1,B124="Y"),Database!L124/D124,Database!L124)</f>
        <v>2</v>
      </c>
    </row>
    <row r="125" spans="1:5" x14ac:dyDescent="0.35">
      <c r="A125">
        <f>Database!A125</f>
        <v>124</v>
      </c>
      <c r="B125" s="2" t="str">
        <f>Database!Q125</f>
        <v>Y</v>
      </c>
      <c r="C125" s="2">
        <f t="shared" si="3"/>
        <v>1</v>
      </c>
      <c r="D125" s="2">
        <f>IF(B125="Y",Database!K125,"-")</f>
        <v>2</v>
      </c>
      <c r="E125" s="2">
        <f>IF(AND(D125&gt;1,B125="Y"),Database!L125/D125,Database!L125)</f>
        <v>1</v>
      </c>
    </row>
    <row r="126" spans="1:5" x14ac:dyDescent="0.35">
      <c r="A126">
        <f>Database!A126</f>
        <v>125</v>
      </c>
      <c r="B126" s="2" t="str">
        <f>Database!Q126</f>
        <v>N</v>
      </c>
      <c r="C126" s="2" t="str">
        <f t="shared" si="3"/>
        <v>-</v>
      </c>
      <c r="D126" s="2" t="str">
        <f>IF(B126="Y",Database!K126,"-")</f>
        <v>-</v>
      </c>
      <c r="E126" s="2">
        <f>IF(AND(D126&gt;1,B126="Y"),Database!L126/D126,Database!L126)</f>
        <v>2</v>
      </c>
    </row>
    <row r="127" spans="1:5" x14ac:dyDescent="0.35">
      <c r="A127">
        <f>Database!A127</f>
        <v>126</v>
      </c>
      <c r="B127" s="2" t="str">
        <f>Database!Q127</f>
        <v>Y</v>
      </c>
      <c r="C127" s="2">
        <f t="shared" si="3"/>
        <v>2</v>
      </c>
      <c r="D127" s="2">
        <f>IF(B127="Y",Database!K127,"-")</f>
        <v>1</v>
      </c>
      <c r="E127" s="2">
        <f>IF(AND(D127&gt;1,B127="Y"),Database!L127/D127,Database!L127)</f>
        <v>2</v>
      </c>
    </row>
    <row r="128" spans="1:5" x14ac:dyDescent="0.35">
      <c r="A128">
        <f>Database!A128</f>
        <v>127</v>
      </c>
      <c r="B128" s="2" t="str">
        <f>Database!Q128</f>
        <v>Y</v>
      </c>
      <c r="C128" s="2">
        <f t="shared" si="3"/>
        <v>2</v>
      </c>
      <c r="D128" s="2">
        <f>IF(B128="Y",Database!K128,"-")</f>
        <v>2</v>
      </c>
      <c r="E128" s="2">
        <f>IF(AND(D128&gt;1,B128="Y"),Database!L128/D128,Database!L128)</f>
        <v>2</v>
      </c>
    </row>
    <row r="129" spans="1:5" x14ac:dyDescent="0.35">
      <c r="A129">
        <f>Database!A129</f>
        <v>128</v>
      </c>
      <c r="B129" s="2" t="str">
        <f>Database!Q129</f>
        <v>N</v>
      </c>
      <c r="C129" s="2" t="str">
        <f t="shared" si="3"/>
        <v>-</v>
      </c>
      <c r="D129" s="2" t="str">
        <f>IF(B129="Y",Database!K129,"-")</f>
        <v>-</v>
      </c>
      <c r="E129" s="2">
        <f>IF(AND(D129&gt;1,B129="Y"),Database!L129/D129,Database!L129)</f>
        <v>2</v>
      </c>
    </row>
    <row r="130" spans="1:5" x14ac:dyDescent="0.35">
      <c r="A130">
        <f>Database!A130</f>
        <v>129</v>
      </c>
      <c r="B130" s="2" t="str">
        <f>Database!Q130</f>
        <v>Y</v>
      </c>
      <c r="C130" s="2">
        <f t="shared" ref="C130:C161" si="4">IF(B130="Y",E130,"-")</f>
        <v>2</v>
      </c>
      <c r="D130" s="2">
        <f>IF(B130="Y",Database!K130,"-")</f>
        <v>1</v>
      </c>
      <c r="E130" s="2">
        <f>IF(AND(D130&gt;1,B130="Y"),Database!L130/D130,Database!L130)</f>
        <v>2</v>
      </c>
    </row>
    <row r="131" spans="1:5" x14ac:dyDescent="0.35">
      <c r="A131">
        <f>Database!A131</f>
        <v>130</v>
      </c>
      <c r="B131" s="2" t="str">
        <f>Database!Q131</f>
        <v>Y</v>
      </c>
      <c r="C131" s="2">
        <f t="shared" si="4"/>
        <v>2</v>
      </c>
      <c r="D131" s="2">
        <f>IF(B131="Y",Database!K131,"-")</f>
        <v>1</v>
      </c>
      <c r="E131" s="2">
        <f>IF(AND(D131&gt;1,B131="Y"),Database!L131/D131,Database!L131)</f>
        <v>2</v>
      </c>
    </row>
    <row r="132" spans="1:5" x14ac:dyDescent="0.35">
      <c r="A132">
        <f>Database!A132</f>
        <v>131</v>
      </c>
      <c r="B132" s="2" t="str">
        <f>Database!Q132</f>
        <v>Y</v>
      </c>
      <c r="C132" s="2">
        <f t="shared" si="4"/>
        <v>1</v>
      </c>
      <c r="D132" s="2">
        <f>IF(B132="Y",Database!K132,"-")</f>
        <v>1</v>
      </c>
      <c r="E132" s="2">
        <f>IF(AND(D132&gt;1,B132="Y"),Database!L132/D132,Database!L132)</f>
        <v>1</v>
      </c>
    </row>
    <row r="133" spans="1:5" x14ac:dyDescent="0.35">
      <c r="A133">
        <f>Database!A133</f>
        <v>132</v>
      </c>
      <c r="B133" s="2">
        <f>Database!Q133</f>
        <v>0</v>
      </c>
      <c r="C133" s="2" t="str">
        <f t="shared" si="4"/>
        <v>-</v>
      </c>
      <c r="D133" s="2" t="str">
        <f>IF(B133="Y",Database!K133,"-")</f>
        <v>-</v>
      </c>
      <c r="E133" s="2">
        <f>IF(AND(D133&gt;1,B133="Y"),Database!L133/D133,Database!L133)</f>
        <v>0</v>
      </c>
    </row>
    <row r="134" spans="1:5" x14ac:dyDescent="0.35">
      <c r="A134">
        <f>Database!A134</f>
        <v>133</v>
      </c>
      <c r="B134" s="2" t="str">
        <f>Database!Q134</f>
        <v>Y</v>
      </c>
      <c r="C134" s="2">
        <f t="shared" si="4"/>
        <v>2</v>
      </c>
      <c r="D134" s="2">
        <f>IF(B134="Y",Database!K134,"-")</f>
        <v>1</v>
      </c>
      <c r="E134" s="2">
        <f>IF(AND(D134&gt;1,B134="Y"),Database!L134/D134,Database!L134)</f>
        <v>2</v>
      </c>
    </row>
    <row r="135" spans="1:5" x14ac:dyDescent="0.35">
      <c r="A135">
        <f>Database!A135</f>
        <v>134</v>
      </c>
      <c r="B135" s="2" t="str">
        <f>Database!Q135</f>
        <v>Y</v>
      </c>
      <c r="C135" s="2">
        <f t="shared" si="4"/>
        <v>2</v>
      </c>
      <c r="D135" s="2">
        <f>IF(B135="Y",Database!K135,"-")</f>
        <v>1</v>
      </c>
      <c r="E135" s="2">
        <f>IF(AND(D135&gt;1,B135="Y"),Database!L135/D135,Database!L135)</f>
        <v>2</v>
      </c>
    </row>
    <row r="136" spans="1:5" x14ac:dyDescent="0.35">
      <c r="A136">
        <f>Database!A136</f>
        <v>135</v>
      </c>
      <c r="B136" s="2" t="str">
        <f>Database!Q136</f>
        <v>N</v>
      </c>
      <c r="C136" s="2" t="str">
        <f t="shared" si="4"/>
        <v>-</v>
      </c>
      <c r="D136" s="2" t="str">
        <f>IF(B136="Y",Database!K136,"-")</f>
        <v>-</v>
      </c>
      <c r="E136" s="2">
        <f>IF(AND(D136&gt;1,B136="Y"),Database!L136/D136,Database!L136)</f>
        <v>2</v>
      </c>
    </row>
    <row r="137" spans="1:5" x14ac:dyDescent="0.35">
      <c r="A137">
        <f>Database!A137</f>
        <v>136</v>
      </c>
      <c r="B137" s="2" t="str">
        <f>Database!Q137</f>
        <v>N</v>
      </c>
      <c r="C137" s="2" t="str">
        <f t="shared" si="4"/>
        <v>-</v>
      </c>
      <c r="D137" s="2" t="str">
        <f>IF(B137="Y",Database!K137,"-")</f>
        <v>-</v>
      </c>
      <c r="E137" s="2">
        <f>IF(AND(D137&gt;1,B137="Y"),Database!L137/D137,Database!L137)</f>
        <v>2</v>
      </c>
    </row>
    <row r="138" spans="1:5" x14ac:dyDescent="0.35">
      <c r="A138">
        <f>Database!A138</f>
        <v>137</v>
      </c>
      <c r="B138" s="2" t="str">
        <f>Database!Q138</f>
        <v>Y</v>
      </c>
      <c r="C138" s="2">
        <f t="shared" si="4"/>
        <v>2</v>
      </c>
      <c r="D138" s="2">
        <f>IF(B138="Y",Database!K138,"-")</f>
        <v>1</v>
      </c>
      <c r="E138" s="2">
        <f>IF(AND(D138&gt;1,B138="Y"),Database!L138/D138,Database!L138)</f>
        <v>2</v>
      </c>
    </row>
    <row r="139" spans="1:5" x14ac:dyDescent="0.35">
      <c r="A139">
        <f>Database!A139</f>
        <v>138</v>
      </c>
      <c r="B139" s="2" t="str">
        <f>Database!Q139</f>
        <v>N</v>
      </c>
      <c r="C139" s="2" t="str">
        <f t="shared" si="4"/>
        <v>-</v>
      </c>
      <c r="D139" s="2" t="str">
        <f>IF(B139="Y",Database!K139,"-")</f>
        <v>-</v>
      </c>
      <c r="E139" s="2">
        <f>IF(AND(D139&gt;1,B139="Y"),Database!L139/D139,Database!L139)</f>
        <v>2</v>
      </c>
    </row>
    <row r="140" spans="1:5" x14ac:dyDescent="0.35">
      <c r="A140">
        <f>Database!A140</f>
        <v>139</v>
      </c>
      <c r="B140" s="2" t="str">
        <f>Database!Q140</f>
        <v>N</v>
      </c>
      <c r="C140" s="2" t="str">
        <f t="shared" si="4"/>
        <v>-</v>
      </c>
      <c r="D140" s="2" t="str">
        <f>IF(B140="Y",Database!K140,"-")</f>
        <v>-</v>
      </c>
      <c r="E140" s="2">
        <f>IF(AND(D140&gt;1,B140="Y"),Database!L140/D140,Database!L140)</f>
        <v>2</v>
      </c>
    </row>
    <row r="141" spans="1:5" x14ac:dyDescent="0.35">
      <c r="A141">
        <f>Database!A141</f>
        <v>140</v>
      </c>
      <c r="B141" s="2" t="str">
        <f>Database!Q141</f>
        <v>N</v>
      </c>
      <c r="C141" s="2" t="str">
        <f t="shared" si="4"/>
        <v>-</v>
      </c>
      <c r="D141" s="2" t="str">
        <f>IF(B141="Y",Database!K141,"-")</f>
        <v>-</v>
      </c>
      <c r="E141" s="2">
        <f>IF(AND(D141&gt;1,B141="Y"),Database!L141/D141,Database!L141)</f>
        <v>2</v>
      </c>
    </row>
    <row r="142" spans="1:5" x14ac:dyDescent="0.35">
      <c r="A142">
        <f>Database!A142</f>
        <v>141</v>
      </c>
      <c r="B142" s="2" t="str">
        <f>Database!Q142</f>
        <v>Y</v>
      </c>
      <c r="C142" s="2">
        <f t="shared" si="4"/>
        <v>2</v>
      </c>
      <c r="D142" s="2">
        <f>IF(B142="Y",Database!K142,"-")</f>
        <v>1</v>
      </c>
      <c r="E142" s="2">
        <f>IF(AND(D142&gt;1,B142="Y"),Database!L142/D142,Database!L142)</f>
        <v>2</v>
      </c>
    </row>
    <row r="143" spans="1:5" x14ac:dyDescent="0.35">
      <c r="A143">
        <f>Database!A143</f>
        <v>142</v>
      </c>
      <c r="B143" s="2" t="str">
        <f>Database!Q143</f>
        <v>N</v>
      </c>
      <c r="C143" s="2" t="str">
        <f t="shared" si="4"/>
        <v>-</v>
      </c>
      <c r="D143" s="2" t="str">
        <f>IF(B143="Y",Database!K143,"-")</f>
        <v>-</v>
      </c>
      <c r="E143" s="2">
        <f>IF(AND(D143&gt;1,B143="Y"),Database!L143/D143,Database!L143)</f>
        <v>1</v>
      </c>
    </row>
    <row r="144" spans="1:5" x14ac:dyDescent="0.35">
      <c r="A144">
        <f>Database!A144</f>
        <v>143</v>
      </c>
      <c r="B144" s="2">
        <f>Database!Q144</f>
        <v>0</v>
      </c>
      <c r="C144" s="2" t="str">
        <f t="shared" si="4"/>
        <v>-</v>
      </c>
      <c r="D144" s="2" t="str">
        <f>IF(B144="Y",Database!K144,"-")</f>
        <v>-</v>
      </c>
      <c r="E144" s="2">
        <f>IF(AND(D144&gt;1,B144="Y"),Database!L144/D144,Database!L144)</f>
        <v>0</v>
      </c>
    </row>
    <row r="145" spans="1:5" x14ac:dyDescent="0.35">
      <c r="A145">
        <f>Database!A145</f>
        <v>144</v>
      </c>
      <c r="B145" s="2" t="str">
        <f>Database!Q145</f>
        <v>N</v>
      </c>
      <c r="C145" s="2" t="str">
        <f t="shared" si="4"/>
        <v>-</v>
      </c>
      <c r="D145" s="2" t="str">
        <f>IF(B145="Y",Database!K145,"-")</f>
        <v>-</v>
      </c>
      <c r="E145" s="2">
        <f>IF(AND(D145&gt;1,B145="Y"),Database!L145/D145,Database!L145)</f>
        <v>2</v>
      </c>
    </row>
    <row r="146" spans="1:5" x14ac:dyDescent="0.35">
      <c r="A146">
        <f>Database!A146</f>
        <v>145</v>
      </c>
      <c r="B146" s="2" t="str">
        <f>Database!Q146</f>
        <v>Y</v>
      </c>
      <c r="C146" s="2">
        <f t="shared" si="4"/>
        <v>2</v>
      </c>
      <c r="D146" s="2">
        <f>IF(B146="Y",Database!K146,"-")</f>
        <v>1</v>
      </c>
      <c r="E146" s="2">
        <f>IF(AND(D146&gt;1,B146="Y"),Database!L146/D146,Database!L146)</f>
        <v>2</v>
      </c>
    </row>
    <row r="147" spans="1:5" x14ac:dyDescent="0.35">
      <c r="A147">
        <f>Database!A147</f>
        <v>0</v>
      </c>
      <c r="B147" s="2">
        <f>Database!Q147</f>
        <v>0</v>
      </c>
      <c r="C147" s="2" t="str">
        <f t="shared" si="4"/>
        <v>-</v>
      </c>
      <c r="D147" s="2" t="str">
        <f>IF(B147="Y",Database!K147,"-")</f>
        <v>-</v>
      </c>
      <c r="E147" s="2">
        <f>IF(AND(D147&gt;1,B147="Y"),Database!L147/D147,Database!L147)</f>
        <v>0</v>
      </c>
    </row>
    <row r="148" spans="1:5" x14ac:dyDescent="0.35">
      <c r="A148">
        <f>Database!A148</f>
        <v>0</v>
      </c>
      <c r="B148" s="2">
        <f>Database!Q148</f>
        <v>0</v>
      </c>
      <c r="C148" s="2" t="str">
        <f t="shared" si="4"/>
        <v>-</v>
      </c>
      <c r="D148" s="2" t="str">
        <f>IF(B148="Y",Database!K148,"-")</f>
        <v>-</v>
      </c>
      <c r="E148" s="2">
        <f>IF(AND(D148&gt;1,B148="Y"),Database!L148/D148,Database!L148)</f>
        <v>0</v>
      </c>
    </row>
    <row r="149" spans="1:5" x14ac:dyDescent="0.35">
      <c r="A149">
        <f>Database!A149</f>
        <v>0</v>
      </c>
      <c r="B149" s="2">
        <f>Database!Q149</f>
        <v>0</v>
      </c>
      <c r="C149" s="2" t="str">
        <f t="shared" si="4"/>
        <v>-</v>
      </c>
      <c r="D149" s="2" t="str">
        <f>IF(B149="Y",Database!K149,"-")</f>
        <v>-</v>
      </c>
      <c r="E149" s="2">
        <f>IF(AND(D149&gt;1,B149="Y"),Database!L149/D149,Database!L149)</f>
        <v>0</v>
      </c>
    </row>
    <row r="150" spans="1:5" x14ac:dyDescent="0.35">
      <c r="A150">
        <f>Database!A150</f>
        <v>0</v>
      </c>
      <c r="B150" s="2">
        <f>Database!Q150</f>
        <v>0</v>
      </c>
      <c r="C150" s="2" t="str">
        <f t="shared" si="4"/>
        <v>-</v>
      </c>
      <c r="D150" s="2" t="str">
        <f>IF(B150="Y",Database!K150,"-")</f>
        <v>-</v>
      </c>
      <c r="E150" s="2">
        <f>IF(AND(D150&gt;1,B150="Y"),Database!L150/D150,Database!L150)</f>
        <v>0</v>
      </c>
    </row>
    <row r="151" spans="1:5" x14ac:dyDescent="0.35">
      <c r="A151">
        <f>Database!A151</f>
        <v>0</v>
      </c>
      <c r="B151" s="2">
        <f>Database!Q151</f>
        <v>0</v>
      </c>
      <c r="C151" s="2" t="str">
        <f t="shared" si="4"/>
        <v>-</v>
      </c>
      <c r="D151" s="2" t="str">
        <f>IF(B151="Y",Database!K151,"-")</f>
        <v>-</v>
      </c>
      <c r="E151" s="2">
        <f>IF(AND(D151&gt;1,B151="Y"),Database!L151/D151,Database!L151)</f>
        <v>0</v>
      </c>
    </row>
    <row r="152" spans="1:5" x14ac:dyDescent="0.35">
      <c r="A152">
        <f>Database!A152</f>
        <v>0</v>
      </c>
      <c r="B152" s="2">
        <f>Database!Q152</f>
        <v>0</v>
      </c>
      <c r="C152" s="2" t="str">
        <f t="shared" si="4"/>
        <v>-</v>
      </c>
      <c r="D152" s="2" t="str">
        <f>IF(B152="Y",Database!K152,"-")</f>
        <v>-</v>
      </c>
      <c r="E152" s="2">
        <f>IF(AND(D152&gt;1,B152="Y"),Database!L152/D152,Database!L152)</f>
        <v>0</v>
      </c>
    </row>
    <row r="153" spans="1:5" x14ac:dyDescent="0.35">
      <c r="A153">
        <f>Database!A153</f>
        <v>0</v>
      </c>
      <c r="B153" s="2">
        <f>Database!Q153</f>
        <v>0</v>
      </c>
      <c r="C153" s="2" t="str">
        <f t="shared" si="4"/>
        <v>-</v>
      </c>
      <c r="D153" s="2" t="str">
        <f>IF(B153="Y",Database!K153,"-")</f>
        <v>-</v>
      </c>
      <c r="E153" s="2">
        <f>IF(AND(D153&gt;1,B153="Y"),Database!L153/D153,Database!L153)</f>
        <v>0</v>
      </c>
    </row>
    <row r="154" spans="1:5" x14ac:dyDescent="0.35">
      <c r="A154">
        <f>Database!A154</f>
        <v>0</v>
      </c>
      <c r="B154" s="2">
        <f>Database!Q154</f>
        <v>0</v>
      </c>
      <c r="C154" s="2" t="str">
        <f t="shared" si="4"/>
        <v>-</v>
      </c>
      <c r="D154" s="2" t="str">
        <f>IF(B154="Y",Database!K154,"-")</f>
        <v>-</v>
      </c>
      <c r="E154" s="2">
        <f>IF(AND(D154&gt;1,B154="Y"),Database!L154/D154,Database!L154)</f>
        <v>0</v>
      </c>
    </row>
    <row r="155" spans="1:5" x14ac:dyDescent="0.35">
      <c r="A155">
        <f>Database!A155</f>
        <v>0</v>
      </c>
      <c r="B155" s="2">
        <f>Database!Q155</f>
        <v>0</v>
      </c>
      <c r="C155" s="2" t="str">
        <f t="shared" si="4"/>
        <v>-</v>
      </c>
      <c r="D155" s="2" t="str">
        <f>IF(B155="Y",Database!K155,"-")</f>
        <v>-</v>
      </c>
      <c r="E155" s="2">
        <f>IF(AND(D155&gt;1,B155="Y"),Database!L155/D155,Database!L155)</f>
        <v>0</v>
      </c>
    </row>
    <row r="156" spans="1:5" x14ac:dyDescent="0.35">
      <c r="A156">
        <f>Database!A156</f>
        <v>0</v>
      </c>
      <c r="B156" s="2">
        <f>Database!Q156</f>
        <v>0</v>
      </c>
      <c r="C156" s="2" t="str">
        <f t="shared" si="4"/>
        <v>-</v>
      </c>
      <c r="D156" s="2" t="str">
        <f>IF(B156="Y",Database!K156,"-")</f>
        <v>-</v>
      </c>
      <c r="E156" s="2">
        <f>IF(AND(D156&gt;1,B156="Y"),Database!L156/D156,Database!L156)</f>
        <v>0</v>
      </c>
    </row>
    <row r="157" spans="1:5" x14ac:dyDescent="0.35">
      <c r="A157">
        <f>Database!A157</f>
        <v>0</v>
      </c>
      <c r="B157" s="2">
        <f>Database!Q157</f>
        <v>0</v>
      </c>
      <c r="C157" s="2" t="str">
        <f t="shared" si="4"/>
        <v>-</v>
      </c>
      <c r="D157" s="2" t="str">
        <f>IF(B157="Y",Database!K157,"-")</f>
        <v>-</v>
      </c>
      <c r="E157" s="2">
        <f>IF(AND(D157&gt;1,B157="Y"),Database!L157/D157,Database!L157)</f>
        <v>0</v>
      </c>
    </row>
    <row r="158" spans="1:5" x14ac:dyDescent="0.35">
      <c r="A158">
        <f>Database!A158</f>
        <v>0</v>
      </c>
      <c r="B158" s="2">
        <f>Database!Q158</f>
        <v>0</v>
      </c>
      <c r="C158" s="2" t="str">
        <f t="shared" si="4"/>
        <v>-</v>
      </c>
      <c r="D158" s="2" t="str">
        <f>IF(B158="Y",Database!K158,"-")</f>
        <v>-</v>
      </c>
      <c r="E158" s="2">
        <f>IF(AND(D158&gt;1,B158="Y"),Database!L158/D158,Database!L158)</f>
        <v>0</v>
      </c>
    </row>
    <row r="159" spans="1:5" x14ac:dyDescent="0.35">
      <c r="A159">
        <f>Database!A159</f>
        <v>0</v>
      </c>
      <c r="B159" s="2">
        <f>Database!Q159</f>
        <v>0</v>
      </c>
      <c r="C159" s="2" t="str">
        <f t="shared" si="4"/>
        <v>-</v>
      </c>
      <c r="D159" s="2" t="str">
        <f>IF(B159="Y",Database!K159,"-")</f>
        <v>-</v>
      </c>
      <c r="E159" s="2">
        <f>IF(AND(D159&gt;1,B159="Y"),Database!L159/D159,Database!L159)</f>
        <v>0</v>
      </c>
    </row>
    <row r="160" spans="1:5" x14ac:dyDescent="0.35">
      <c r="A160">
        <f>Database!A160</f>
        <v>0</v>
      </c>
      <c r="B160" s="2">
        <f>Database!Q160</f>
        <v>0</v>
      </c>
      <c r="C160" s="2" t="str">
        <f t="shared" si="4"/>
        <v>-</v>
      </c>
      <c r="D160" s="2" t="str">
        <f>IF(B160="Y",Database!K160,"-")</f>
        <v>-</v>
      </c>
      <c r="E160" s="2">
        <f>IF(AND(D160&gt;1,B160="Y"),Database!L160/D160,Database!L160)</f>
        <v>0</v>
      </c>
    </row>
    <row r="161" spans="1:5" x14ac:dyDescent="0.35">
      <c r="A161">
        <f>Database!A161</f>
        <v>0</v>
      </c>
      <c r="B161" s="2">
        <f>Database!Q161</f>
        <v>0</v>
      </c>
      <c r="C161" s="2" t="str">
        <f t="shared" si="4"/>
        <v>-</v>
      </c>
      <c r="D161" s="2" t="str">
        <f>IF(B161="Y",Database!K161,"-")</f>
        <v>-</v>
      </c>
      <c r="E161" s="2">
        <f>IF(AND(D161&gt;1,B161="Y"),Database!L161/D161,Database!L161)</f>
        <v>0</v>
      </c>
    </row>
    <row r="162" spans="1:5" x14ac:dyDescent="0.35">
      <c r="A162">
        <f>Database!A162</f>
        <v>0</v>
      </c>
      <c r="B162" s="2">
        <f>Database!Q162</f>
        <v>0</v>
      </c>
      <c r="C162" s="2" t="str">
        <f t="shared" ref="C162:C193" si="5">IF(B162="Y",E162,"-")</f>
        <v>-</v>
      </c>
      <c r="D162" s="2" t="str">
        <f>IF(B162="Y",Database!K162,"-")</f>
        <v>-</v>
      </c>
      <c r="E162" s="2">
        <f>IF(AND(D162&gt;1,B162="Y"),Database!L162/D162,Database!L162)</f>
        <v>0</v>
      </c>
    </row>
    <row r="163" spans="1:5" x14ac:dyDescent="0.35">
      <c r="A163">
        <f>Database!A163</f>
        <v>0</v>
      </c>
      <c r="B163" s="2">
        <f>Database!Q163</f>
        <v>0</v>
      </c>
      <c r="C163" s="2" t="str">
        <f t="shared" si="5"/>
        <v>-</v>
      </c>
      <c r="D163" s="2" t="str">
        <f>IF(B163="Y",Database!K163,"-")</f>
        <v>-</v>
      </c>
      <c r="E163" s="2">
        <f>IF(AND(D163&gt;1,B163="Y"),Database!L163/D163,Database!L163)</f>
        <v>0</v>
      </c>
    </row>
    <row r="164" spans="1:5" x14ac:dyDescent="0.35">
      <c r="A164">
        <f>Database!A164</f>
        <v>0</v>
      </c>
      <c r="B164" s="2">
        <f>Database!Q164</f>
        <v>0</v>
      </c>
      <c r="C164" s="2" t="str">
        <f t="shared" si="5"/>
        <v>-</v>
      </c>
      <c r="D164" s="2" t="str">
        <f>IF(B164="Y",Database!K164,"-")</f>
        <v>-</v>
      </c>
      <c r="E164" s="2">
        <f>IF(AND(D164&gt;1,B164="Y"),Database!L164/D164,Database!L164)</f>
        <v>0</v>
      </c>
    </row>
    <row r="165" spans="1:5" x14ac:dyDescent="0.35">
      <c r="A165">
        <f>Database!A165</f>
        <v>0</v>
      </c>
      <c r="B165" s="2">
        <f>Database!Q165</f>
        <v>0</v>
      </c>
      <c r="C165" s="2" t="str">
        <f t="shared" si="5"/>
        <v>-</v>
      </c>
      <c r="D165" s="2" t="str">
        <f>IF(B165="Y",Database!K165,"-")</f>
        <v>-</v>
      </c>
      <c r="E165" s="2">
        <f>IF(AND(D165&gt;1,B165="Y"),Database!L165/D165,Database!L165)</f>
        <v>0</v>
      </c>
    </row>
    <row r="166" spans="1:5" x14ac:dyDescent="0.35">
      <c r="A166">
        <f>Database!A166</f>
        <v>0</v>
      </c>
      <c r="B166" s="2">
        <f>Database!Q166</f>
        <v>0</v>
      </c>
      <c r="C166" s="2" t="str">
        <f t="shared" si="5"/>
        <v>-</v>
      </c>
      <c r="D166" s="2" t="str">
        <f>IF(B166="Y",Database!K166,"-")</f>
        <v>-</v>
      </c>
      <c r="E166" s="2">
        <f>IF(AND(D166&gt;1,B166="Y"),Database!L166/D166,Database!L166)</f>
        <v>0</v>
      </c>
    </row>
    <row r="167" spans="1:5" x14ac:dyDescent="0.35">
      <c r="A167">
        <f>Database!A167</f>
        <v>0</v>
      </c>
      <c r="B167" s="2">
        <f>Database!Q167</f>
        <v>0</v>
      </c>
      <c r="C167" s="2" t="str">
        <f t="shared" si="5"/>
        <v>-</v>
      </c>
      <c r="D167" s="2" t="str">
        <f>IF(B167="Y",Database!K167,"-")</f>
        <v>-</v>
      </c>
      <c r="E167" s="2">
        <f>IF(AND(D167&gt;1,B167="Y"),Database!L167/D167,Database!L167)</f>
        <v>0</v>
      </c>
    </row>
    <row r="168" spans="1:5" x14ac:dyDescent="0.35">
      <c r="A168">
        <f>Database!A168</f>
        <v>0</v>
      </c>
      <c r="B168" s="2">
        <f>Database!Q168</f>
        <v>0</v>
      </c>
      <c r="C168" s="2" t="str">
        <f t="shared" si="5"/>
        <v>-</v>
      </c>
      <c r="D168" s="2" t="str">
        <f>IF(B168="Y",Database!K168,"-")</f>
        <v>-</v>
      </c>
      <c r="E168" s="2">
        <f>IF(AND(D168&gt;1,B168="Y"),Database!L168/D168,Database!L168)</f>
        <v>0</v>
      </c>
    </row>
    <row r="169" spans="1:5" x14ac:dyDescent="0.35">
      <c r="A169">
        <f>Database!A169</f>
        <v>0</v>
      </c>
      <c r="B169" s="2">
        <f>Database!Q169</f>
        <v>0</v>
      </c>
      <c r="C169" s="2" t="str">
        <f t="shared" si="5"/>
        <v>-</v>
      </c>
      <c r="D169" s="2" t="str">
        <f>IF(B169="Y",Database!K169,"-")</f>
        <v>-</v>
      </c>
      <c r="E169" s="2">
        <f>IF(AND(D169&gt;1,B169="Y"),Database!L169/D169,Database!L169)</f>
        <v>0</v>
      </c>
    </row>
    <row r="170" spans="1:5" x14ac:dyDescent="0.35">
      <c r="A170">
        <f>Database!A170</f>
        <v>0</v>
      </c>
      <c r="B170" s="2">
        <f>Database!Q170</f>
        <v>0</v>
      </c>
      <c r="C170" s="2" t="str">
        <f t="shared" si="5"/>
        <v>-</v>
      </c>
      <c r="D170" s="2" t="str">
        <f>IF(B170="Y",Database!K170,"-")</f>
        <v>-</v>
      </c>
      <c r="E170" s="2">
        <f>IF(AND(D170&gt;1,B170="Y"),Database!L170/D170,Database!L170)</f>
        <v>0</v>
      </c>
    </row>
    <row r="171" spans="1:5" x14ac:dyDescent="0.35">
      <c r="A171">
        <f>Database!A171</f>
        <v>0</v>
      </c>
      <c r="B171" s="2">
        <f>Database!Q171</f>
        <v>0</v>
      </c>
      <c r="C171" s="2" t="str">
        <f t="shared" si="5"/>
        <v>-</v>
      </c>
      <c r="D171" s="2" t="str">
        <f>IF(B171="Y",Database!K171,"-")</f>
        <v>-</v>
      </c>
      <c r="E171" s="2">
        <f>IF(AND(D171&gt;1,B171="Y"),Database!L171/D171,Database!L171)</f>
        <v>0</v>
      </c>
    </row>
    <row r="172" spans="1:5" x14ac:dyDescent="0.35">
      <c r="A172">
        <f>Database!A172</f>
        <v>0</v>
      </c>
      <c r="B172" s="2">
        <f>Database!Q172</f>
        <v>0</v>
      </c>
      <c r="C172" s="2" t="str">
        <f t="shared" si="5"/>
        <v>-</v>
      </c>
      <c r="D172" s="2" t="str">
        <f>IF(B172="Y",Database!K172,"-")</f>
        <v>-</v>
      </c>
      <c r="E172" s="2">
        <f>IF(AND(D172&gt;1,B172="Y"),Database!L172/D172,Database!L172)</f>
        <v>0</v>
      </c>
    </row>
    <row r="173" spans="1:5" x14ac:dyDescent="0.35">
      <c r="A173">
        <f>Database!A173</f>
        <v>0</v>
      </c>
      <c r="B173" s="2">
        <f>Database!Q173</f>
        <v>0</v>
      </c>
      <c r="C173" s="2" t="str">
        <f t="shared" si="5"/>
        <v>-</v>
      </c>
      <c r="D173" s="2" t="str">
        <f>IF(B173="Y",Database!K173,"-")</f>
        <v>-</v>
      </c>
      <c r="E173" s="2">
        <f>IF(AND(D173&gt;1,B173="Y"),Database!L173/D173,Database!L173)</f>
        <v>0</v>
      </c>
    </row>
    <row r="174" spans="1:5" x14ac:dyDescent="0.35">
      <c r="A174">
        <f>Database!A174</f>
        <v>0</v>
      </c>
      <c r="B174" s="2">
        <f>Database!Q174</f>
        <v>0</v>
      </c>
      <c r="C174" s="2" t="str">
        <f t="shared" si="5"/>
        <v>-</v>
      </c>
      <c r="D174" s="2" t="str">
        <f>IF(B174="Y",Database!K174,"-")</f>
        <v>-</v>
      </c>
      <c r="E174" s="2">
        <f>IF(AND(D174&gt;1,B174="Y"),Database!L174/D174,Database!L174)</f>
        <v>0</v>
      </c>
    </row>
    <row r="175" spans="1:5" x14ac:dyDescent="0.35">
      <c r="A175">
        <f>Database!A175</f>
        <v>0</v>
      </c>
      <c r="B175" s="2">
        <f>Database!Q175</f>
        <v>0</v>
      </c>
      <c r="C175" s="2" t="str">
        <f t="shared" si="5"/>
        <v>-</v>
      </c>
      <c r="D175" s="2" t="str">
        <f>IF(B175="Y",Database!K175,"-")</f>
        <v>-</v>
      </c>
      <c r="E175" s="2">
        <f>IF(AND(D175&gt;1,B175="Y"),Database!L175/D175,Database!L175)</f>
        <v>0</v>
      </c>
    </row>
    <row r="176" spans="1:5" x14ac:dyDescent="0.35">
      <c r="A176">
        <f>Database!A176</f>
        <v>0</v>
      </c>
      <c r="B176" s="2">
        <f>Database!Q176</f>
        <v>0</v>
      </c>
      <c r="C176" s="2" t="str">
        <f t="shared" si="5"/>
        <v>-</v>
      </c>
      <c r="D176" s="2" t="str">
        <f>IF(B176="Y",Database!K176,"-")</f>
        <v>-</v>
      </c>
      <c r="E176" s="2">
        <f>IF(AND(D176&gt;1,B176="Y"),Database!L176/D176,Database!L176)</f>
        <v>0</v>
      </c>
    </row>
    <row r="177" spans="1:5" x14ac:dyDescent="0.35">
      <c r="A177">
        <f>Database!A177</f>
        <v>0</v>
      </c>
      <c r="B177" s="2">
        <f>Database!Q177</f>
        <v>0</v>
      </c>
      <c r="C177" s="2" t="str">
        <f t="shared" si="5"/>
        <v>-</v>
      </c>
      <c r="D177" s="2" t="str">
        <f>IF(B177="Y",Database!K177,"-")</f>
        <v>-</v>
      </c>
      <c r="E177" s="2">
        <f>IF(AND(D177&gt;1,B177="Y"),Database!L177/D177,Database!L177)</f>
        <v>0</v>
      </c>
    </row>
    <row r="178" spans="1:5" x14ac:dyDescent="0.35">
      <c r="A178">
        <f>Database!A178</f>
        <v>0</v>
      </c>
      <c r="B178" s="2">
        <f>Database!Q178</f>
        <v>0</v>
      </c>
      <c r="C178" s="2" t="str">
        <f t="shared" si="5"/>
        <v>-</v>
      </c>
      <c r="D178" s="2" t="str">
        <f>IF(B178="Y",Database!K178,"-")</f>
        <v>-</v>
      </c>
      <c r="E178" s="2">
        <f>IF(AND(D178&gt;1,B178="Y"),Database!L178/D178,Database!L178)</f>
        <v>0</v>
      </c>
    </row>
    <row r="179" spans="1:5" x14ac:dyDescent="0.35">
      <c r="A179">
        <f>Database!A179</f>
        <v>0</v>
      </c>
      <c r="B179" s="2">
        <f>Database!Q179</f>
        <v>0</v>
      </c>
      <c r="C179" s="2" t="str">
        <f t="shared" si="5"/>
        <v>-</v>
      </c>
      <c r="D179" s="2" t="str">
        <f>IF(B179="Y",Database!K179,"-")</f>
        <v>-</v>
      </c>
      <c r="E179" s="2">
        <f>IF(AND(D179&gt;1,B179="Y"),Database!L179/D179,Database!L179)</f>
        <v>0</v>
      </c>
    </row>
    <row r="180" spans="1:5" x14ac:dyDescent="0.35">
      <c r="A180">
        <f>Database!A180</f>
        <v>0</v>
      </c>
      <c r="B180" s="2">
        <f>Database!Q180</f>
        <v>0</v>
      </c>
      <c r="C180" s="2" t="str">
        <f t="shared" si="5"/>
        <v>-</v>
      </c>
      <c r="D180" s="2" t="str">
        <f>IF(B180="Y",Database!K180,"-")</f>
        <v>-</v>
      </c>
      <c r="E180" s="2">
        <f>IF(AND(D180&gt;1,B180="Y"),Database!L180/D180,Database!L180)</f>
        <v>0</v>
      </c>
    </row>
    <row r="181" spans="1:5" x14ac:dyDescent="0.35">
      <c r="A181">
        <f>Database!A181</f>
        <v>0</v>
      </c>
      <c r="B181" s="2">
        <f>Database!Q181</f>
        <v>0</v>
      </c>
      <c r="C181" s="2" t="str">
        <f t="shared" si="5"/>
        <v>-</v>
      </c>
      <c r="D181" s="2" t="str">
        <f>IF(B181="Y",Database!K181,"-")</f>
        <v>-</v>
      </c>
      <c r="E181" s="2">
        <f>IF(AND(D181&gt;1,B181="Y"),Database!L181/D181,Database!L181)</f>
        <v>0</v>
      </c>
    </row>
    <row r="182" spans="1:5" x14ac:dyDescent="0.35">
      <c r="A182">
        <f>Database!A182</f>
        <v>0</v>
      </c>
      <c r="B182" s="2">
        <f>Database!Q182</f>
        <v>0</v>
      </c>
      <c r="C182" s="2" t="str">
        <f t="shared" si="5"/>
        <v>-</v>
      </c>
      <c r="D182" s="2" t="str">
        <f>IF(B182="Y",Database!K182,"-")</f>
        <v>-</v>
      </c>
      <c r="E182" s="2">
        <f>IF(AND(D182&gt;1,B182="Y"),Database!L182/D182,Database!L182)</f>
        <v>0</v>
      </c>
    </row>
    <row r="183" spans="1:5" x14ac:dyDescent="0.35">
      <c r="A183">
        <f>Database!A183</f>
        <v>0</v>
      </c>
      <c r="B183" s="2">
        <f>Database!Q183</f>
        <v>0</v>
      </c>
      <c r="C183" s="2" t="str">
        <f t="shared" si="5"/>
        <v>-</v>
      </c>
      <c r="D183" s="2" t="str">
        <f>IF(B183="Y",Database!K183,"-")</f>
        <v>-</v>
      </c>
      <c r="E183" s="2">
        <f>IF(AND(D183&gt;1,B183="Y"),Database!L183/D183,Database!L183)</f>
        <v>0</v>
      </c>
    </row>
    <row r="184" spans="1:5" x14ac:dyDescent="0.35">
      <c r="A184">
        <f>Database!A184</f>
        <v>0</v>
      </c>
      <c r="B184" s="2">
        <f>Database!Q184</f>
        <v>0</v>
      </c>
      <c r="C184" s="2" t="str">
        <f t="shared" si="5"/>
        <v>-</v>
      </c>
      <c r="D184" s="2" t="str">
        <f>IF(B184="Y",Database!K184,"-")</f>
        <v>-</v>
      </c>
      <c r="E184" s="2">
        <f>IF(AND(D184&gt;1,B184="Y"),Database!L184/D184,Database!L184)</f>
        <v>0</v>
      </c>
    </row>
    <row r="185" spans="1:5" x14ac:dyDescent="0.35">
      <c r="A185">
        <f>Database!A185</f>
        <v>0</v>
      </c>
      <c r="B185" s="2">
        <f>Database!Q185</f>
        <v>0</v>
      </c>
      <c r="C185" s="2" t="str">
        <f t="shared" si="5"/>
        <v>-</v>
      </c>
      <c r="D185" s="2" t="str">
        <f>IF(B185="Y",Database!K185,"-")</f>
        <v>-</v>
      </c>
      <c r="E185" s="2">
        <f>IF(AND(D185&gt;1,B185="Y"),Database!L185/D185,Database!L185)</f>
        <v>0</v>
      </c>
    </row>
    <row r="186" spans="1:5" x14ac:dyDescent="0.35">
      <c r="A186">
        <f>Database!A186</f>
        <v>0</v>
      </c>
      <c r="B186" s="2">
        <f>Database!Q186</f>
        <v>0</v>
      </c>
      <c r="C186" s="2" t="str">
        <f t="shared" si="5"/>
        <v>-</v>
      </c>
      <c r="D186" s="2" t="str">
        <f>IF(B186="Y",Database!K186,"-")</f>
        <v>-</v>
      </c>
      <c r="E186" s="2">
        <f>IF(AND(D186&gt;1,B186="Y"),Database!L186/D186,Database!L186)</f>
        <v>0</v>
      </c>
    </row>
    <row r="187" spans="1:5" x14ac:dyDescent="0.35">
      <c r="A187">
        <f>Database!A187</f>
        <v>0</v>
      </c>
      <c r="B187" s="2">
        <f>Database!Q187</f>
        <v>0</v>
      </c>
      <c r="C187" s="2" t="str">
        <f t="shared" si="5"/>
        <v>-</v>
      </c>
      <c r="D187" s="2" t="str">
        <f>IF(B187="Y",Database!K187,"-")</f>
        <v>-</v>
      </c>
      <c r="E187" s="2">
        <f>IF(AND(D187&gt;1,B187="Y"),Database!L187/D187,Database!L187)</f>
        <v>0</v>
      </c>
    </row>
    <row r="188" spans="1:5" x14ac:dyDescent="0.35">
      <c r="A188">
        <f>Database!A188</f>
        <v>0</v>
      </c>
      <c r="B188" s="2">
        <f>Database!Q188</f>
        <v>0</v>
      </c>
      <c r="C188" s="2" t="str">
        <f t="shared" si="5"/>
        <v>-</v>
      </c>
      <c r="D188" s="2" t="str">
        <f>IF(B188="Y",Database!K188,"-")</f>
        <v>-</v>
      </c>
      <c r="E188" s="2">
        <f>IF(AND(D188&gt;1,B188="Y"),Database!L188/D188,Database!L188)</f>
        <v>0</v>
      </c>
    </row>
    <row r="189" spans="1:5" x14ac:dyDescent="0.35">
      <c r="A189">
        <f>Database!A189</f>
        <v>0</v>
      </c>
      <c r="B189" s="2">
        <f>Database!Q189</f>
        <v>0</v>
      </c>
      <c r="C189" s="2" t="str">
        <f t="shared" si="5"/>
        <v>-</v>
      </c>
      <c r="D189" s="2" t="str">
        <f>IF(B189="Y",Database!K189,"-")</f>
        <v>-</v>
      </c>
      <c r="E189" s="2">
        <f>IF(AND(D189&gt;1,B189="Y"),Database!L189/D189,Database!L189)</f>
        <v>0</v>
      </c>
    </row>
    <row r="190" spans="1:5" x14ac:dyDescent="0.35">
      <c r="A190">
        <f>Database!A190</f>
        <v>0</v>
      </c>
      <c r="B190" s="2">
        <f>Database!Q190</f>
        <v>0</v>
      </c>
      <c r="C190" s="2" t="str">
        <f t="shared" si="5"/>
        <v>-</v>
      </c>
      <c r="D190" s="2" t="str">
        <f>IF(B190="Y",Database!K190,"-")</f>
        <v>-</v>
      </c>
      <c r="E190" s="2">
        <f>IF(AND(D190&gt;1,B190="Y"),Database!L190/D190,Database!L190)</f>
        <v>0</v>
      </c>
    </row>
    <row r="191" spans="1:5" x14ac:dyDescent="0.35">
      <c r="A191">
        <f>Database!A191</f>
        <v>0</v>
      </c>
      <c r="B191" s="2">
        <f>Database!Q191</f>
        <v>0</v>
      </c>
      <c r="C191" s="2" t="str">
        <f t="shared" si="5"/>
        <v>-</v>
      </c>
      <c r="D191" s="2" t="str">
        <f>IF(B191="Y",Database!K191,"-")</f>
        <v>-</v>
      </c>
      <c r="E191" s="2">
        <f>IF(AND(D191&gt;1,B191="Y"),Database!L191/D191,Database!L191)</f>
        <v>0</v>
      </c>
    </row>
    <row r="192" spans="1:5" x14ac:dyDescent="0.35">
      <c r="A192">
        <f>Database!A192</f>
        <v>0</v>
      </c>
      <c r="B192" s="2">
        <f>Database!Q192</f>
        <v>0</v>
      </c>
      <c r="C192" s="2" t="str">
        <f t="shared" si="5"/>
        <v>-</v>
      </c>
      <c r="D192" s="2" t="str">
        <f>IF(B192="Y",Database!K192,"-")</f>
        <v>-</v>
      </c>
      <c r="E192" s="2">
        <f>IF(AND(D192&gt;1,B192="Y"),Database!L192/D192,Database!L192)</f>
        <v>0</v>
      </c>
    </row>
    <row r="193" spans="1:5" x14ac:dyDescent="0.35">
      <c r="A193">
        <f>Database!A193</f>
        <v>0</v>
      </c>
      <c r="B193" s="2">
        <f>Database!Q193</f>
        <v>0</v>
      </c>
      <c r="C193" s="2" t="str">
        <f t="shared" si="5"/>
        <v>-</v>
      </c>
      <c r="D193" s="2" t="str">
        <f>IF(B193="Y",Database!K193,"-")</f>
        <v>-</v>
      </c>
      <c r="E193" s="2">
        <f>IF(AND(D193&gt;1,B193="Y"),Database!L193/D193,Database!L193)</f>
        <v>0</v>
      </c>
    </row>
    <row r="194" spans="1:5" x14ac:dyDescent="0.35">
      <c r="A194">
        <f>Database!A194</f>
        <v>0</v>
      </c>
      <c r="B194" s="2">
        <f>Database!Q194</f>
        <v>0</v>
      </c>
      <c r="C194" s="2" t="str">
        <f t="shared" ref="C194:C199" si="6">IF(B194="Y",E194,"-")</f>
        <v>-</v>
      </c>
      <c r="D194" s="2" t="str">
        <f>IF(B194="Y",Database!K194,"-")</f>
        <v>-</v>
      </c>
      <c r="E194" s="2">
        <f>IF(AND(D194&gt;1,B194="Y"),Database!L194/D194,Database!L194)</f>
        <v>0</v>
      </c>
    </row>
    <row r="195" spans="1:5" x14ac:dyDescent="0.35">
      <c r="A195">
        <f>Database!A195</f>
        <v>0</v>
      </c>
      <c r="B195" s="2">
        <f>Database!Q195</f>
        <v>0</v>
      </c>
      <c r="C195" s="2" t="str">
        <f t="shared" si="6"/>
        <v>-</v>
      </c>
      <c r="D195" s="2" t="str">
        <f>IF(B195="Y",Database!K195,"-")</f>
        <v>-</v>
      </c>
      <c r="E195" s="2">
        <f>IF(AND(D195&gt;1,B195="Y"),Database!L195/D195,Database!L195)</f>
        <v>0</v>
      </c>
    </row>
    <row r="196" spans="1:5" x14ac:dyDescent="0.35">
      <c r="A196">
        <f>Database!A196</f>
        <v>0</v>
      </c>
      <c r="B196" s="2">
        <f>Database!Q196</f>
        <v>0</v>
      </c>
      <c r="C196" s="2" t="str">
        <f t="shared" si="6"/>
        <v>-</v>
      </c>
      <c r="D196" s="2" t="str">
        <f>IF(B196="Y",Database!K196,"-")</f>
        <v>-</v>
      </c>
      <c r="E196" s="2">
        <f>IF(AND(D196&gt;1,B196="Y"),Database!L196/D196,Database!L196)</f>
        <v>0</v>
      </c>
    </row>
    <row r="197" spans="1:5" x14ac:dyDescent="0.35">
      <c r="A197">
        <f>Database!A197</f>
        <v>0</v>
      </c>
      <c r="B197" s="2">
        <f>Database!Q197</f>
        <v>0</v>
      </c>
      <c r="C197" s="2" t="str">
        <f t="shared" si="6"/>
        <v>-</v>
      </c>
      <c r="D197" s="2" t="str">
        <f>IF(B197="Y",Database!K197,"-")</f>
        <v>-</v>
      </c>
      <c r="E197" s="2">
        <f>IF(AND(D197&gt;1,B197="Y"),Database!L197/D197,Database!L197)</f>
        <v>0</v>
      </c>
    </row>
    <row r="198" spans="1:5" x14ac:dyDescent="0.35">
      <c r="A198">
        <f>Database!A198</f>
        <v>0</v>
      </c>
      <c r="B198" s="2">
        <f>Database!Q198</f>
        <v>0</v>
      </c>
      <c r="C198" s="2" t="str">
        <f t="shared" si="6"/>
        <v>-</v>
      </c>
      <c r="D198" s="2" t="str">
        <f>IF(B198="Y",Database!K198,"-")</f>
        <v>-</v>
      </c>
      <c r="E198" s="2">
        <f>IF(AND(D198&gt;1,B198="Y"),Database!L198/D198,Database!L198)</f>
        <v>0</v>
      </c>
    </row>
    <row r="199" spans="1:5" x14ac:dyDescent="0.35">
      <c r="A199">
        <f>Database!A199</f>
        <v>0</v>
      </c>
      <c r="B199" s="2">
        <f>Database!Q199</f>
        <v>0</v>
      </c>
      <c r="C199" s="2" t="str">
        <f t="shared" si="6"/>
        <v>-</v>
      </c>
      <c r="D199" s="2" t="str">
        <f>IF(B199="Y",Database!K199,"-")</f>
        <v>-</v>
      </c>
      <c r="E199" s="2">
        <f>IF(AND(D199&gt;1,B199="Y"),Database!L199/D199,Database!L199)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0"/>
  <sheetViews>
    <sheetView workbookViewId="0">
      <pane ySplit="1" topLeftCell="A112" activePane="bottomLeft" state="frozen"/>
      <selection pane="bottomLeft" activeCell="Q170" sqref="Q170"/>
    </sheetView>
  </sheetViews>
  <sheetFormatPr defaultRowHeight="14.5" x14ac:dyDescent="0.35"/>
  <cols>
    <col min="1" max="1" width="10.08984375" bestFit="1" customWidth="1"/>
    <col min="2" max="2" width="3.54296875" style="14" customWidth="1"/>
    <col min="3" max="13" width="3.54296875" style="2" customWidth="1"/>
  </cols>
  <sheetData>
    <row r="1" spans="1:13" ht="15" customHeight="1" thickBot="1" x14ac:dyDescent="0.4">
      <c r="A1" s="65" t="str">
        <f>booking!C1</f>
        <v>dato</v>
      </c>
      <c r="B1" s="94" t="s">
        <v>288</v>
      </c>
      <c r="C1" s="95" t="s">
        <v>289</v>
      </c>
      <c r="D1" s="96" t="s">
        <v>290</v>
      </c>
      <c r="E1" s="93" t="s">
        <v>291</v>
      </c>
      <c r="F1" s="96" t="s">
        <v>292</v>
      </c>
      <c r="G1" s="93" t="s">
        <v>293</v>
      </c>
      <c r="H1" s="96" t="s">
        <v>294</v>
      </c>
      <c r="I1" s="93" t="s">
        <v>295</v>
      </c>
      <c r="J1" s="96" t="s">
        <v>296</v>
      </c>
      <c r="K1" s="93" t="s">
        <v>297</v>
      </c>
      <c r="L1" s="96" t="s">
        <v>298</v>
      </c>
      <c r="M1" s="93" t="s">
        <v>299</v>
      </c>
    </row>
    <row r="2" spans="1:13" x14ac:dyDescent="0.35">
      <c r="A2" s="5">
        <f>booking!C2</f>
        <v>45775</v>
      </c>
      <c r="B2" s="128" t="str">
        <f>IF(booking!D2&gt;0,"oc","va")</f>
        <v>va</v>
      </c>
      <c r="C2" s="129" t="str">
        <f>IF(booking!E2&gt;0,"oc","va")</f>
        <v>va</v>
      </c>
      <c r="D2" s="128" t="str">
        <f>IF(booking!H2&gt;0,"oc","va")</f>
        <v>va</v>
      </c>
      <c r="E2" s="129" t="str">
        <f>IF(booking!I2&gt;0,"oc","va")</f>
        <v>va</v>
      </c>
      <c r="F2" s="128" t="str">
        <f>IF(booking!L2&gt;0,"oc","va")</f>
        <v>va</v>
      </c>
      <c r="G2" s="129" t="str">
        <f>IF(booking!M2&gt;0,"oc","va")</f>
        <v>va</v>
      </c>
      <c r="H2" s="128" t="str">
        <f>IF(booking!P2&gt;0,"oc","va")</f>
        <v>va</v>
      </c>
      <c r="I2" s="129" t="str">
        <f>IF(booking!Q2&gt;0,"oc","va")</f>
        <v>va</v>
      </c>
      <c r="J2" s="128" t="str">
        <f>IF(booking!T2&gt;0,"oc","va")</f>
        <v>va</v>
      </c>
      <c r="K2" s="129" t="str">
        <f>IF(booking!U2&gt;0,"oc","va")</f>
        <v>va</v>
      </c>
      <c r="L2" s="128" t="str">
        <f>IF(booking!X2&gt;0,"oc","va")</f>
        <v>va</v>
      </c>
      <c r="M2" s="129" t="str">
        <f>IF(booking!Y2&gt;0,"oc","va")</f>
        <v>va</v>
      </c>
    </row>
    <row r="3" spans="1:13" x14ac:dyDescent="0.35">
      <c r="A3" s="5">
        <f>booking!C3</f>
        <v>45776</v>
      </c>
      <c r="B3" s="128" t="str">
        <f>IF(booking!D3&gt;0,"oc","va")</f>
        <v>va</v>
      </c>
      <c r="C3" s="129" t="str">
        <f>IF(booking!E3&gt;0,"oc","va")</f>
        <v>va</v>
      </c>
      <c r="D3" s="128" t="str">
        <f>IF(booking!H3&gt;0,"oc","va")</f>
        <v>va</v>
      </c>
      <c r="E3" s="129" t="str">
        <f>IF(booking!I3&gt;0,"oc","va")</f>
        <v>va</v>
      </c>
      <c r="F3" s="128" t="str">
        <f>IF(booking!L3&gt;0,"oc","va")</f>
        <v>va</v>
      </c>
      <c r="G3" s="129" t="str">
        <f>IF(booking!M3&gt;0,"oc","va")</f>
        <v>va</v>
      </c>
      <c r="H3" s="128" t="str">
        <f>IF(booking!P3&gt;0,"oc","va")</f>
        <v>va</v>
      </c>
      <c r="I3" s="129" t="str">
        <f>IF(booking!Q3&gt;0,"oc","va")</f>
        <v>va</v>
      </c>
      <c r="J3" s="128" t="str">
        <f>IF(booking!T3&gt;0,"oc","va")</f>
        <v>va</v>
      </c>
      <c r="K3" s="129" t="str">
        <f>IF(booking!U3&gt;0,"oc","va")</f>
        <v>va</v>
      </c>
      <c r="L3" s="128" t="str">
        <f>IF(booking!X3&gt;0,"oc","va")</f>
        <v>va</v>
      </c>
      <c r="M3" s="129" t="str">
        <f>IF(booking!Y3&gt;0,"oc","va")</f>
        <v>va</v>
      </c>
    </row>
    <row r="4" spans="1:13" x14ac:dyDescent="0.35">
      <c r="A4" s="5">
        <f>booking!C4</f>
        <v>45777</v>
      </c>
      <c r="B4" s="128" t="str">
        <f>IF(booking!D4&gt;0,"oc","va")</f>
        <v>va</v>
      </c>
      <c r="C4" s="129" t="str">
        <f>IF(booking!E4&gt;0,"oc","va")</f>
        <v>va</v>
      </c>
      <c r="D4" s="128" t="str">
        <f>IF(booking!H4&gt;0,"oc","va")</f>
        <v>va</v>
      </c>
      <c r="E4" s="129" t="str">
        <f>IF(booking!I4&gt;0,"oc","va")</f>
        <v>va</v>
      </c>
      <c r="F4" s="128" t="str">
        <f>IF(booking!L4&gt;0,"oc","va")</f>
        <v>va</v>
      </c>
      <c r="G4" s="129" t="str">
        <f>IF(booking!M4&gt;0,"oc","va")</f>
        <v>va</v>
      </c>
      <c r="H4" s="128" t="str">
        <f>IF(booking!P4&gt;0,"oc","va")</f>
        <v>va</v>
      </c>
      <c r="I4" s="129" t="str">
        <f>IF(booking!Q4&gt;0,"oc","va")</f>
        <v>va</v>
      </c>
      <c r="J4" s="128" t="str">
        <f>IF(booking!T4&gt;0,"oc","va")</f>
        <v>va</v>
      </c>
      <c r="K4" s="129" t="str">
        <f>IF(booking!U4&gt;0,"oc","va")</f>
        <v>va</v>
      </c>
      <c r="L4" s="128" t="str">
        <f>IF(booking!X4&gt;0,"oc","va")</f>
        <v>va</v>
      </c>
      <c r="M4" s="129" t="str">
        <f>IF(booking!Y4&gt;0,"oc","va")</f>
        <v>va</v>
      </c>
    </row>
    <row r="5" spans="1:13" x14ac:dyDescent="0.35">
      <c r="A5" s="5">
        <f>booking!C5</f>
        <v>45778</v>
      </c>
      <c r="B5" s="128" t="str">
        <f>IF(booking!D5&gt;0,"oc","va")</f>
        <v>va</v>
      </c>
      <c r="C5" s="129" t="str">
        <f>IF(booking!E5&gt;0,"oc","va")</f>
        <v>oc</v>
      </c>
      <c r="D5" s="128" t="str">
        <f>IF(booking!H5&gt;0,"oc","va")</f>
        <v>va</v>
      </c>
      <c r="E5" s="129" t="str">
        <f>IF(booking!I5&gt;0,"oc","va")</f>
        <v>oc</v>
      </c>
      <c r="F5" s="128" t="str">
        <f>IF(booking!L5&gt;0,"oc","va")</f>
        <v>va</v>
      </c>
      <c r="G5" s="129" t="str">
        <f>IF(booking!M5&gt;0,"oc","va")</f>
        <v>va</v>
      </c>
      <c r="H5" s="128" t="str">
        <f>IF(booking!P5&gt;0,"oc","va")</f>
        <v>va</v>
      </c>
      <c r="I5" s="129" t="str">
        <f>IF(booking!Q5&gt;0,"oc","va")</f>
        <v>va</v>
      </c>
      <c r="J5" s="128" t="str">
        <f>IF(booking!T5&gt;0,"oc","va")</f>
        <v>va</v>
      </c>
      <c r="K5" s="129" t="str">
        <f>IF(booking!U5&gt;0,"oc","va")</f>
        <v>oc</v>
      </c>
      <c r="L5" s="128" t="str">
        <f>IF(booking!X5&gt;0,"oc","va")</f>
        <v>va</v>
      </c>
      <c r="M5" s="129" t="str">
        <f>IF(booking!Y5&gt;0,"oc","va")</f>
        <v>va</v>
      </c>
    </row>
    <row r="6" spans="1:13" x14ac:dyDescent="0.35">
      <c r="A6" s="5">
        <f>booking!C6</f>
        <v>45779</v>
      </c>
      <c r="B6" s="128" t="str">
        <f>IF(booking!D6&gt;0,"oc","va")</f>
        <v>oc</v>
      </c>
      <c r="C6" s="129" t="str">
        <f>IF(booking!E6&gt;0,"oc","va")</f>
        <v>oc</v>
      </c>
      <c r="D6" s="128" t="str">
        <f>IF(booking!H6&gt;0,"oc","va")</f>
        <v>oc</v>
      </c>
      <c r="E6" s="129" t="str">
        <f>IF(booking!I6&gt;0,"oc","va")</f>
        <v>oc</v>
      </c>
      <c r="F6" s="128" t="str">
        <f>IF(booking!L6&gt;0,"oc","va")</f>
        <v>va</v>
      </c>
      <c r="G6" s="129" t="str">
        <f>IF(booking!M6&gt;0,"oc","va")</f>
        <v>va</v>
      </c>
      <c r="H6" s="128" t="str">
        <f>IF(booking!P6&gt;0,"oc","va")</f>
        <v>va</v>
      </c>
      <c r="I6" s="129" t="str">
        <f>IF(booking!Q6&gt;0,"oc","va")</f>
        <v>oc</v>
      </c>
      <c r="J6" s="128" t="str">
        <f>IF(booking!T6&gt;0,"oc","va")</f>
        <v>oc</v>
      </c>
      <c r="K6" s="129" t="str">
        <f>IF(booking!U6&gt;0,"oc","va")</f>
        <v>oc</v>
      </c>
      <c r="L6" s="128" t="str">
        <f>IF(booking!X6&gt;0,"oc","va")</f>
        <v>va</v>
      </c>
      <c r="M6" s="129" t="str">
        <f>IF(booking!Y6&gt;0,"oc","va")</f>
        <v>va</v>
      </c>
    </row>
    <row r="7" spans="1:13" x14ac:dyDescent="0.35">
      <c r="A7" s="5">
        <f>booking!C7</f>
        <v>45780</v>
      </c>
      <c r="B7" s="128" t="str">
        <f>IF(booking!D7&gt;0,"oc","va")</f>
        <v>oc</v>
      </c>
      <c r="C7" s="129" t="str">
        <f>IF(booking!E7&gt;0,"oc","va")</f>
        <v>oc</v>
      </c>
      <c r="D7" s="128" t="str">
        <f>IF(booking!H7&gt;0,"oc","va")</f>
        <v>oc</v>
      </c>
      <c r="E7" s="129" t="str">
        <f>IF(booking!I7&gt;0,"oc","va")</f>
        <v>oc</v>
      </c>
      <c r="F7" s="128" t="str">
        <f>IF(booking!L7&gt;0,"oc","va")</f>
        <v>va</v>
      </c>
      <c r="G7" s="129" t="str">
        <f>IF(booking!M7&gt;0,"oc","va")</f>
        <v>oc</v>
      </c>
      <c r="H7" s="128" t="str">
        <f>IF(booking!P7&gt;0,"oc","va")</f>
        <v>oc</v>
      </c>
      <c r="I7" s="129" t="str">
        <f>IF(booking!Q7&gt;0,"oc","va")</f>
        <v>oc</v>
      </c>
      <c r="J7" s="128" t="str">
        <f>IF(booking!T7&gt;0,"oc","va")</f>
        <v>oc</v>
      </c>
      <c r="K7" s="129" t="str">
        <f>IF(booking!U7&gt;0,"oc","va")</f>
        <v>oc</v>
      </c>
      <c r="L7" s="128" t="str">
        <f>IF(booking!X7&gt;0,"oc","va")</f>
        <v>va</v>
      </c>
      <c r="M7" s="129" t="str">
        <f>IF(booking!Y7&gt;0,"oc","va")</f>
        <v>va</v>
      </c>
    </row>
    <row r="8" spans="1:13" x14ac:dyDescent="0.35">
      <c r="A8" s="5">
        <f>booking!C8</f>
        <v>45781</v>
      </c>
      <c r="B8" s="128" t="str">
        <f>IF(booking!D8&gt;0,"oc","va")</f>
        <v>oc</v>
      </c>
      <c r="C8" s="129" t="str">
        <f>IF(booking!E8&gt;0,"oc","va")</f>
        <v>va</v>
      </c>
      <c r="D8" s="128" t="str">
        <f>IF(booking!H8&gt;0,"oc","va")</f>
        <v>oc</v>
      </c>
      <c r="E8" s="129" t="str">
        <f>IF(booking!I8&gt;0,"oc","va")</f>
        <v>va</v>
      </c>
      <c r="F8" s="128" t="str">
        <f>IF(booking!L8&gt;0,"oc","va")</f>
        <v>oc</v>
      </c>
      <c r="G8" s="129" t="str">
        <f>IF(booking!M8&gt;0,"oc","va")</f>
        <v>oc</v>
      </c>
      <c r="H8" s="128" t="str">
        <f>IF(booking!P8&gt;0,"oc","va")</f>
        <v>oc</v>
      </c>
      <c r="I8" s="129" t="str">
        <f>IF(booking!Q8&gt;0,"oc","va")</f>
        <v>va</v>
      </c>
      <c r="J8" s="128" t="str">
        <f>IF(booking!T8&gt;0,"oc","va")</f>
        <v>oc</v>
      </c>
      <c r="K8" s="129" t="str">
        <f>IF(booking!U8&gt;0,"oc","va")</f>
        <v>va</v>
      </c>
      <c r="L8" s="128" t="str">
        <f>IF(booking!X8&gt;0,"oc","va")</f>
        <v>va</v>
      </c>
      <c r="M8" s="129" t="str">
        <f>IF(booking!Y8&gt;0,"oc","va")</f>
        <v>va</v>
      </c>
    </row>
    <row r="9" spans="1:13" x14ac:dyDescent="0.35">
      <c r="A9" s="5">
        <f>booking!C9</f>
        <v>45782</v>
      </c>
      <c r="B9" s="128" t="str">
        <f>IF(booking!D9&gt;0,"oc","va")</f>
        <v>va</v>
      </c>
      <c r="C9" s="129" t="str">
        <f>IF(booking!E9&gt;0,"oc","va")</f>
        <v>va</v>
      </c>
      <c r="D9" s="128" t="str">
        <f>IF(booking!H9&gt;0,"oc","va")</f>
        <v>va</v>
      </c>
      <c r="E9" s="129" t="str">
        <f>IF(booking!I9&gt;0,"oc","va")</f>
        <v>va</v>
      </c>
      <c r="F9" s="128" t="str">
        <f>IF(booking!L9&gt;0,"oc","va")</f>
        <v>oc</v>
      </c>
      <c r="G9" s="129" t="str">
        <f>IF(booking!M9&gt;0,"oc","va")</f>
        <v>oc</v>
      </c>
      <c r="H9" s="128" t="str">
        <f>IF(booking!P9&gt;0,"oc","va")</f>
        <v>va</v>
      </c>
      <c r="I9" s="129" t="str">
        <f>IF(booking!Q9&gt;0,"oc","va")</f>
        <v>va</v>
      </c>
      <c r="J9" s="128" t="str">
        <f>IF(booking!T9&gt;0,"oc","va")</f>
        <v>va</v>
      </c>
      <c r="K9" s="129" t="str">
        <f>IF(booking!U9&gt;0,"oc","va")</f>
        <v>va</v>
      </c>
      <c r="L9" s="128" t="str">
        <f>IF(booking!X9&gt;0,"oc","va")</f>
        <v>va</v>
      </c>
      <c r="M9" s="129" t="str">
        <f>IF(booking!Y9&gt;0,"oc","va")</f>
        <v>va</v>
      </c>
    </row>
    <row r="10" spans="1:13" x14ac:dyDescent="0.35">
      <c r="A10" s="5">
        <f>booking!C10</f>
        <v>45783</v>
      </c>
      <c r="B10" s="128" t="str">
        <f>IF(booking!D10&gt;0,"oc","va")</f>
        <v>va</v>
      </c>
      <c r="C10" s="129" t="str">
        <f>IF(booking!E10&gt;0,"oc","va")</f>
        <v>va</v>
      </c>
      <c r="D10" s="128" t="str">
        <f>IF(booking!H10&gt;0,"oc","va")</f>
        <v>va</v>
      </c>
      <c r="E10" s="129" t="str">
        <f>IF(booking!I10&gt;0,"oc","va")</f>
        <v>va</v>
      </c>
      <c r="F10" s="128" t="str">
        <f>IF(booking!L10&gt;0,"oc","va")</f>
        <v>oc</v>
      </c>
      <c r="G10" s="129" t="str">
        <f>IF(booking!M10&gt;0,"oc","va")</f>
        <v>va</v>
      </c>
      <c r="H10" s="128" t="str">
        <f>IF(booking!P10&gt;0,"oc","va")</f>
        <v>va</v>
      </c>
      <c r="I10" s="129" t="str">
        <f>IF(booking!Q10&gt;0,"oc","va")</f>
        <v>va</v>
      </c>
      <c r="J10" s="128" t="str">
        <f>IF(booking!T10&gt;0,"oc","va")</f>
        <v>va</v>
      </c>
      <c r="K10" s="129" t="str">
        <f>IF(booking!U10&gt;0,"oc","va")</f>
        <v>va</v>
      </c>
      <c r="L10" s="128" t="str">
        <f>IF(booking!X10&gt;0,"oc","va")</f>
        <v>va</v>
      </c>
      <c r="M10" s="129" t="str">
        <f>IF(booking!Y10&gt;0,"oc","va")</f>
        <v>va</v>
      </c>
    </row>
    <row r="11" spans="1:13" x14ac:dyDescent="0.35">
      <c r="A11" s="5">
        <f>booking!C11</f>
        <v>45784</v>
      </c>
      <c r="B11" s="128" t="str">
        <f>IF(booking!D11&gt;0,"oc","va")</f>
        <v>va</v>
      </c>
      <c r="C11" s="129" t="str">
        <f>IF(booking!E11&gt;0,"oc","va")</f>
        <v>va</v>
      </c>
      <c r="D11" s="128" t="str">
        <f>IF(booking!H11&gt;0,"oc","va")</f>
        <v>va</v>
      </c>
      <c r="E11" s="129" t="str">
        <f>IF(booking!I11&gt;0,"oc","va")</f>
        <v>va</v>
      </c>
      <c r="F11" s="128" t="str">
        <f>IF(booking!L11&gt;0,"oc","va")</f>
        <v>va</v>
      </c>
      <c r="G11" s="129" t="str">
        <f>IF(booking!M11&gt;0,"oc","va")</f>
        <v>va</v>
      </c>
      <c r="H11" s="128" t="str">
        <f>IF(booking!P11&gt;0,"oc","va")</f>
        <v>va</v>
      </c>
      <c r="I11" s="129" t="str">
        <f>IF(booking!Q11&gt;0,"oc","va")</f>
        <v>va</v>
      </c>
      <c r="J11" s="128" t="str">
        <f>IF(booking!T11&gt;0,"oc","va")</f>
        <v>va</v>
      </c>
      <c r="K11" s="129" t="str">
        <f>IF(booking!U11&gt;0,"oc","va")</f>
        <v>va</v>
      </c>
      <c r="L11" s="128" t="str">
        <f>IF(booking!X11&gt;0,"oc","va")</f>
        <v>va</v>
      </c>
      <c r="M11" s="129" t="str">
        <f>IF(booking!Y11&gt;0,"oc","va")</f>
        <v>va</v>
      </c>
    </row>
    <row r="12" spans="1:13" x14ac:dyDescent="0.35">
      <c r="A12" s="5">
        <f>booking!C12</f>
        <v>45785</v>
      </c>
      <c r="B12" s="128" t="str">
        <f>IF(booking!D12&gt;0,"oc","va")</f>
        <v>va</v>
      </c>
      <c r="C12" s="129" t="str">
        <f>IF(booking!E12&gt;0,"oc","va")</f>
        <v>va</v>
      </c>
      <c r="D12" s="128" t="str">
        <f>IF(booking!H12&gt;0,"oc","va")</f>
        <v>va</v>
      </c>
      <c r="E12" s="129" t="str">
        <f>IF(booking!I12&gt;0,"oc","va")</f>
        <v>va</v>
      </c>
      <c r="F12" s="128" t="str">
        <f>IF(booking!L12&gt;0,"oc","va")</f>
        <v>va</v>
      </c>
      <c r="G12" s="129" t="str">
        <f>IF(booking!M12&gt;0,"oc","va")</f>
        <v>va</v>
      </c>
      <c r="H12" s="128" t="str">
        <f>IF(booking!P12&gt;0,"oc","va")</f>
        <v>va</v>
      </c>
      <c r="I12" s="129" t="str">
        <f>IF(booking!Q12&gt;0,"oc","va")</f>
        <v>va</v>
      </c>
      <c r="J12" s="128" t="str">
        <f>IF(booking!T12&gt;0,"oc","va")</f>
        <v>va</v>
      </c>
      <c r="K12" s="129" t="str">
        <f>IF(booking!U12&gt;0,"oc","va")</f>
        <v>va</v>
      </c>
      <c r="L12" s="128" t="str">
        <f>IF(booking!X12&gt;0,"oc","va")</f>
        <v>va</v>
      </c>
      <c r="M12" s="129" t="str">
        <f>IF(booking!Y12&gt;0,"oc","va")</f>
        <v>va</v>
      </c>
    </row>
    <row r="13" spans="1:13" x14ac:dyDescent="0.35">
      <c r="A13" s="5">
        <f>booking!C13</f>
        <v>45786</v>
      </c>
      <c r="B13" s="128" t="str">
        <f>IF(booking!D13&gt;0,"oc","va")</f>
        <v>va</v>
      </c>
      <c r="C13" s="129" t="str">
        <f>IF(booking!E13&gt;0,"oc","va")</f>
        <v>va</v>
      </c>
      <c r="D13" s="128" t="str">
        <f>IF(booking!H13&gt;0,"oc","va")</f>
        <v>va</v>
      </c>
      <c r="E13" s="129" t="str">
        <f>IF(booking!I13&gt;0,"oc","va")</f>
        <v>va</v>
      </c>
      <c r="F13" s="128" t="str">
        <f>IF(booking!L13&gt;0,"oc","va")</f>
        <v>va</v>
      </c>
      <c r="G13" s="129" t="str">
        <f>IF(booking!M13&gt;0,"oc","va")</f>
        <v>va</v>
      </c>
      <c r="H13" s="128" t="str">
        <f>IF(booking!P13&gt;0,"oc","va")</f>
        <v>va</v>
      </c>
      <c r="I13" s="129" t="str">
        <f>IF(booking!Q13&gt;0,"oc","va")</f>
        <v>va</v>
      </c>
      <c r="J13" s="128" t="str">
        <f>IF(booking!T13&gt;0,"oc","va")</f>
        <v>va</v>
      </c>
      <c r="K13" s="129" t="str">
        <f>IF(booking!U13&gt;0,"oc","va")</f>
        <v>va</v>
      </c>
      <c r="L13" s="128" t="str">
        <f>IF(booking!X13&gt;0,"oc","va")</f>
        <v>va</v>
      </c>
      <c r="M13" s="129" t="str">
        <f>IF(booking!Y13&gt;0,"oc","va")</f>
        <v>va</v>
      </c>
    </row>
    <row r="14" spans="1:13" x14ac:dyDescent="0.35">
      <c r="A14" s="5">
        <f>booking!C14</f>
        <v>45787</v>
      </c>
      <c r="B14" s="128" t="str">
        <f>IF(booking!D14&gt;0,"oc","va")</f>
        <v>va</v>
      </c>
      <c r="C14" s="129" t="str">
        <f>IF(booking!E14&gt;0,"oc","va")</f>
        <v>va</v>
      </c>
      <c r="D14" s="128" t="str">
        <f>IF(booking!H14&gt;0,"oc","va")</f>
        <v>va</v>
      </c>
      <c r="E14" s="129" t="str">
        <f>IF(booking!I14&gt;0,"oc","va")</f>
        <v>va</v>
      </c>
      <c r="F14" s="128" t="str">
        <f>IF(booking!L14&gt;0,"oc","va")</f>
        <v>va</v>
      </c>
      <c r="G14" s="129" t="str">
        <f>IF(booking!M14&gt;0,"oc","va")</f>
        <v>va</v>
      </c>
      <c r="H14" s="128" t="str">
        <f>IF(booking!P14&gt;0,"oc","va")</f>
        <v>va</v>
      </c>
      <c r="I14" s="129" t="str">
        <f>IF(booking!Q14&gt;0,"oc","va")</f>
        <v>va</v>
      </c>
      <c r="J14" s="128" t="str">
        <f>IF(booking!T14&gt;0,"oc","va")</f>
        <v>va</v>
      </c>
      <c r="K14" s="129" t="str">
        <f>IF(booking!U14&gt;0,"oc","va")</f>
        <v>va</v>
      </c>
      <c r="L14" s="128" t="str">
        <f>IF(booking!X14&gt;0,"oc","va")</f>
        <v>va</v>
      </c>
      <c r="M14" s="129" t="str">
        <f>IF(booking!Y14&gt;0,"oc","va")</f>
        <v>va</v>
      </c>
    </row>
    <row r="15" spans="1:13" x14ac:dyDescent="0.35">
      <c r="A15" s="5">
        <f>booking!C15</f>
        <v>45788</v>
      </c>
      <c r="B15" s="128" t="str">
        <f>IF(booking!D15&gt;0,"oc","va")</f>
        <v>va</v>
      </c>
      <c r="C15" s="129" t="str">
        <f>IF(booking!E15&gt;0,"oc","va")</f>
        <v>va</v>
      </c>
      <c r="D15" s="128" t="str">
        <f>IF(booking!H15&gt;0,"oc","va")</f>
        <v>va</v>
      </c>
      <c r="E15" s="129" t="str">
        <f>IF(booking!I15&gt;0,"oc","va")</f>
        <v>va</v>
      </c>
      <c r="F15" s="128" t="str">
        <f>IF(booking!L15&gt;0,"oc","va")</f>
        <v>va</v>
      </c>
      <c r="G15" s="129" t="str">
        <f>IF(booking!M15&gt;0,"oc","va")</f>
        <v>va</v>
      </c>
      <c r="H15" s="128" t="str">
        <f>IF(booking!P15&gt;0,"oc","va")</f>
        <v>va</v>
      </c>
      <c r="I15" s="129" t="str">
        <f>IF(booking!Q15&gt;0,"oc","va")</f>
        <v>va</v>
      </c>
      <c r="J15" s="128" t="str">
        <f>IF(booking!T15&gt;0,"oc","va")</f>
        <v>va</v>
      </c>
      <c r="K15" s="129" t="str">
        <f>IF(booking!U15&gt;0,"oc","va")</f>
        <v>oc</v>
      </c>
      <c r="L15" s="128" t="str">
        <f>IF(booking!X15&gt;0,"oc","va")</f>
        <v>va</v>
      </c>
      <c r="M15" s="129" t="str">
        <f>IF(booking!Y15&gt;0,"oc","va")</f>
        <v>va</v>
      </c>
    </row>
    <row r="16" spans="1:13" x14ac:dyDescent="0.35">
      <c r="A16" s="5">
        <f>booking!C16</f>
        <v>45789</v>
      </c>
      <c r="B16" s="128" t="str">
        <f>IF(booking!D16&gt;0,"oc","va")</f>
        <v>va</v>
      </c>
      <c r="C16" s="129" t="str">
        <f>IF(booking!E16&gt;0,"oc","va")</f>
        <v>va</v>
      </c>
      <c r="D16" s="128" t="str">
        <f>IF(booking!H16&gt;0,"oc","va")</f>
        <v>va</v>
      </c>
      <c r="E16" s="129" t="str">
        <f>IF(booking!I16&gt;0,"oc","va")</f>
        <v>va</v>
      </c>
      <c r="F16" s="128" t="str">
        <f>IF(booking!L16&gt;0,"oc","va")</f>
        <v>va</v>
      </c>
      <c r="G16" s="129" t="str">
        <f>IF(booking!M16&gt;0,"oc","va")</f>
        <v>oc</v>
      </c>
      <c r="H16" s="128" t="str">
        <f>IF(booking!P16&gt;0,"oc","va")</f>
        <v>va</v>
      </c>
      <c r="I16" s="129" t="str">
        <f>IF(booking!Q16&gt;0,"oc","va")</f>
        <v>va</v>
      </c>
      <c r="J16" s="128" t="str">
        <f>IF(booking!T16&gt;0,"oc","va")</f>
        <v>oc</v>
      </c>
      <c r="K16" s="129" t="str">
        <f>IF(booking!U16&gt;0,"oc","va")</f>
        <v>oc</v>
      </c>
      <c r="L16" s="128" t="str">
        <f>IF(booking!X16&gt;0,"oc","va")</f>
        <v>va</v>
      </c>
      <c r="M16" s="129" t="str">
        <f>IF(booking!Y16&gt;0,"oc","va")</f>
        <v>va</v>
      </c>
    </row>
    <row r="17" spans="1:13" x14ac:dyDescent="0.35">
      <c r="A17" s="5">
        <f>booking!C17</f>
        <v>45790</v>
      </c>
      <c r="B17" s="128" t="str">
        <f>IF(booking!D17&gt;0,"oc","va")</f>
        <v>va</v>
      </c>
      <c r="C17" s="129" t="str">
        <f>IF(booking!E17&gt;0,"oc","va")</f>
        <v>va</v>
      </c>
      <c r="D17" s="128" t="str">
        <f>IF(booking!H17&gt;0,"oc","va")</f>
        <v>va</v>
      </c>
      <c r="E17" s="129" t="str">
        <f>IF(booking!I17&gt;0,"oc","va")</f>
        <v>va</v>
      </c>
      <c r="F17" s="128" t="str">
        <f>IF(booking!L17&gt;0,"oc","va")</f>
        <v>oc</v>
      </c>
      <c r="G17" s="129" t="str">
        <f>IF(booking!M17&gt;0,"oc","va")</f>
        <v>oc</v>
      </c>
      <c r="H17" s="128" t="str">
        <f>IF(booking!P17&gt;0,"oc","va")</f>
        <v>va</v>
      </c>
      <c r="I17" s="129" t="str">
        <f>IF(booking!Q17&gt;0,"oc","va")</f>
        <v>va</v>
      </c>
      <c r="J17" s="128" t="str">
        <f>IF(booking!T17&gt;0,"oc","va")</f>
        <v>oc</v>
      </c>
      <c r="K17" s="129" t="str">
        <f>IF(booking!U17&gt;0,"oc","va")</f>
        <v>oc</v>
      </c>
      <c r="L17" s="128" t="str">
        <f>IF(booking!X17&gt;0,"oc","va")</f>
        <v>va</v>
      </c>
      <c r="M17" s="129" t="str">
        <f>IF(booking!Y17&gt;0,"oc","va")</f>
        <v>va</v>
      </c>
    </row>
    <row r="18" spans="1:13" x14ac:dyDescent="0.35">
      <c r="A18" s="5">
        <f>booking!C18</f>
        <v>45791</v>
      </c>
      <c r="B18" s="128" t="str">
        <f>IF(booking!D18&gt;0,"oc","va")</f>
        <v>va</v>
      </c>
      <c r="C18" s="129" t="str">
        <f>IF(booking!E18&gt;0,"oc","va")</f>
        <v>va</v>
      </c>
      <c r="D18" s="128" t="str">
        <f>IF(booking!H18&gt;0,"oc","va")</f>
        <v>va</v>
      </c>
      <c r="E18" s="129" t="str">
        <f>IF(booking!I18&gt;0,"oc","va")</f>
        <v>oc</v>
      </c>
      <c r="F18" s="128" t="str">
        <f>IF(booking!L18&gt;0,"oc","va")</f>
        <v>oc</v>
      </c>
      <c r="G18" s="129" t="str">
        <f>IF(booking!M18&gt;0,"oc","va")</f>
        <v>oc</v>
      </c>
      <c r="H18" s="128" t="str">
        <f>IF(booking!P18&gt;0,"oc","va")</f>
        <v>va</v>
      </c>
      <c r="I18" s="129" t="str">
        <f>IF(booking!Q18&gt;0,"oc","va")</f>
        <v>oc</v>
      </c>
      <c r="J18" s="128" t="str">
        <f>IF(booking!T18&gt;0,"oc","va")</f>
        <v>oc</v>
      </c>
      <c r="K18" s="129" t="str">
        <f>IF(booking!U18&gt;0,"oc","va")</f>
        <v>oc</v>
      </c>
      <c r="L18" s="128" t="str">
        <f>IF(booking!X18&gt;0,"oc","va")</f>
        <v>va</v>
      </c>
      <c r="M18" s="129" t="str">
        <f>IF(booking!Y18&gt;0,"oc","va")</f>
        <v>va</v>
      </c>
    </row>
    <row r="19" spans="1:13" x14ac:dyDescent="0.35">
      <c r="A19" s="5">
        <f>booking!C19</f>
        <v>45792</v>
      </c>
      <c r="B19" s="128" t="str">
        <f>IF(booking!D19&gt;0,"oc","va")</f>
        <v>va</v>
      </c>
      <c r="C19" s="129" t="str">
        <f>IF(booking!E19&gt;0,"oc","va")</f>
        <v>va</v>
      </c>
      <c r="D19" s="128" t="str">
        <f>IF(booking!H19&gt;0,"oc","va")</f>
        <v>oc</v>
      </c>
      <c r="E19" s="129" t="str">
        <f>IF(booking!I19&gt;0,"oc","va")</f>
        <v>oc</v>
      </c>
      <c r="F19" s="128" t="str">
        <f>IF(booking!L19&gt;0,"oc","va")</f>
        <v>oc</v>
      </c>
      <c r="G19" s="129" t="str">
        <f>IF(booking!M19&gt;0,"oc","va")</f>
        <v>oc</v>
      </c>
      <c r="H19" s="128" t="str">
        <f>IF(booking!P19&gt;0,"oc","va")</f>
        <v>oc</v>
      </c>
      <c r="I19" s="129" t="str">
        <f>IF(booking!Q19&gt;0,"oc","va")</f>
        <v>oc</v>
      </c>
      <c r="J19" s="128" t="str">
        <f>IF(booking!T19&gt;0,"oc","va")</f>
        <v>oc</v>
      </c>
      <c r="K19" s="129" t="str">
        <f>IF(booking!U19&gt;0,"oc","va")</f>
        <v>oc</v>
      </c>
      <c r="L19" s="128" t="str">
        <f>IF(booking!X19&gt;0,"oc","va")</f>
        <v>va</v>
      </c>
      <c r="M19" s="129" t="str">
        <f>IF(booking!Y19&gt;0,"oc","va")</f>
        <v>va</v>
      </c>
    </row>
    <row r="20" spans="1:13" x14ac:dyDescent="0.35">
      <c r="A20" s="5">
        <f>booking!C20</f>
        <v>45793</v>
      </c>
      <c r="B20" s="128" t="str">
        <f>IF(booking!D20&gt;0,"oc","va")</f>
        <v>va</v>
      </c>
      <c r="C20" s="129" t="str">
        <f>IF(booking!E20&gt;0,"oc","va")</f>
        <v>oc</v>
      </c>
      <c r="D20" s="128" t="str">
        <f>IF(booking!H20&gt;0,"oc","va")</f>
        <v>oc</v>
      </c>
      <c r="E20" s="129" t="str">
        <f>IF(booking!I20&gt;0,"oc","va")</f>
        <v>oc</v>
      </c>
      <c r="F20" s="128" t="str">
        <f>IF(booking!L20&gt;0,"oc","va")</f>
        <v>oc</v>
      </c>
      <c r="G20" s="129" t="str">
        <f>IF(booking!M20&gt;0,"oc","va")</f>
        <v>oc</v>
      </c>
      <c r="H20" s="128" t="str">
        <f>IF(booking!P20&gt;0,"oc","va")</f>
        <v>oc</v>
      </c>
      <c r="I20" s="129" t="str">
        <f>IF(booking!Q20&gt;0,"oc","va")</f>
        <v>oc</v>
      </c>
      <c r="J20" s="128" t="str">
        <f>IF(booking!T20&gt;0,"oc","va")</f>
        <v>oc</v>
      </c>
      <c r="K20" s="129" t="str">
        <f>IF(booking!U20&gt;0,"oc","va")</f>
        <v>oc</v>
      </c>
      <c r="L20" s="128" t="str">
        <f>IF(booking!X20&gt;0,"oc","va")</f>
        <v>va</v>
      </c>
      <c r="M20" s="129" t="str">
        <f>IF(booking!Y20&gt;0,"oc","va")</f>
        <v>va</v>
      </c>
    </row>
    <row r="21" spans="1:13" x14ac:dyDescent="0.35">
      <c r="A21" s="5">
        <f>booking!C21</f>
        <v>45794</v>
      </c>
      <c r="B21" s="128" t="str">
        <f>IF(booking!D21&gt;0,"oc","va")</f>
        <v>oc</v>
      </c>
      <c r="C21" s="129" t="str">
        <f>IF(booking!E21&gt;0,"oc","va")</f>
        <v>oc</v>
      </c>
      <c r="D21" s="128" t="str">
        <f>IF(booking!H21&gt;0,"oc","va")</f>
        <v>oc</v>
      </c>
      <c r="E21" s="129" t="str">
        <f>IF(booking!I21&gt;0,"oc","va")</f>
        <v>oc</v>
      </c>
      <c r="F21" s="128" t="str">
        <f>IF(booking!L21&gt;0,"oc","va")</f>
        <v>oc</v>
      </c>
      <c r="G21" s="129" t="str">
        <f>IF(booking!M21&gt;0,"oc","va")</f>
        <v>va</v>
      </c>
      <c r="H21" s="128" t="str">
        <f>IF(booking!P21&gt;0,"oc","va")</f>
        <v>oc</v>
      </c>
      <c r="I21" s="129" t="str">
        <f>IF(booking!Q21&gt;0,"oc","va")</f>
        <v>oc</v>
      </c>
      <c r="J21" s="128" t="str">
        <f>IF(booking!T21&gt;0,"oc","va")</f>
        <v>oc</v>
      </c>
      <c r="K21" s="129" t="str">
        <f>IF(booking!U21&gt;0,"oc","va")</f>
        <v>oc</v>
      </c>
      <c r="L21" s="128" t="str">
        <f>IF(booking!X21&gt;0,"oc","va")</f>
        <v>va</v>
      </c>
      <c r="M21" s="129" t="str">
        <f>IF(booking!Y21&gt;0,"oc","va")</f>
        <v>va</v>
      </c>
    </row>
    <row r="22" spans="1:13" x14ac:dyDescent="0.35">
      <c r="A22" s="5">
        <f>booking!C22</f>
        <v>45795</v>
      </c>
      <c r="B22" s="128" t="str">
        <f>IF(booking!D22&gt;0,"oc","va")</f>
        <v>oc</v>
      </c>
      <c r="C22" s="129" t="str">
        <f>IF(booking!E22&gt;0,"oc","va")</f>
        <v>va</v>
      </c>
      <c r="D22" s="128" t="str">
        <f>IF(booking!H22&gt;0,"oc","va")</f>
        <v>oc</v>
      </c>
      <c r="E22" s="129" t="str">
        <f>IF(booking!I22&gt;0,"oc","va")</f>
        <v>oc</v>
      </c>
      <c r="F22" s="128" t="str">
        <f>IF(booking!L22&gt;0,"oc","va")</f>
        <v>va</v>
      </c>
      <c r="G22" s="129" t="str">
        <f>IF(booking!M22&gt;0,"oc","va")</f>
        <v>va</v>
      </c>
      <c r="H22" s="128" t="str">
        <f>IF(booking!P22&gt;0,"oc","va")</f>
        <v>oc</v>
      </c>
      <c r="I22" s="129" t="str">
        <f>IF(booking!Q22&gt;0,"oc","va")</f>
        <v>va</v>
      </c>
      <c r="J22" s="128" t="str">
        <f>IF(booking!T22&gt;0,"oc","va")</f>
        <v>oc</v>
      </c>
      <c r="K22" s="129" t="str">
        <f>IF(booking!U22&gt;0,"oc","va")</f>
        <v>oc</v>
      </c>
      <c r="L22" s="128" t="str">
        <f>IF(booking!X22&gt;0,"oc","va")</f>
        <v>va</v>
      </c>
      <c r="M22" s="129" t="str">
        <f>IF(booking!Y22&gt;0,"oc","va")</f>
        <v>va</v>
      </c>
    </row>
    <row r="23" spans="1:13" x14ac:dyDescent="0.35">
      <c r="A23" s="5">
        <f>booking!C23</f>
        <v>45796</v>
      </c>
      <c r="B23" s="128" t="str">
        <f>IF(booking!D23&gt;0,"oc","va")</f>
        <v>va</v>
      </c>
      <c r="C23" s="129" t="str">
        <f>IF(booking!E23&gt;0,"oc","va")</f>
        <v>oc</v>
      </c>
      <c r="D23" s="128" t="str">
        <f>IF(booking!H23&gt;0,"oc","va")</f>
        <v>oc</v>
      </c>
      <c r="E23" s="129" t="str">
        <f>IF(booking!I23&gt;0,"oc","va")</f>
        <v>va</v>
      </c>
      <c r="F23" s="128" t="str">
        <f>IF(booking!L23&gt;0,"oc","va")</f>
        <v>va</v>
      </c>
      <c r="G23" s="129" t="str">
        <f>IF(booking!M23&gt;0,"oc","va")</f>
        <v>oc</v>
      </c>
      <c r="H23" s="128" t="str">
        <f>IF(booking!P23&gt;0,"oc","va")</f>
        <v>va</v>
      </c>
      <c r="I23" s="129" t="str">
        <f>IF(booking!Q23&gt;0,"oc","va")</f>
        <v>oc</v>
      </c>
      <c r="J23" s="128" t="str">
        <f>IF(booking!T23&gt;0,"oc","va")</f>
        <v>oc</v>
      </c>
      <c r="K23" s="129" t="str">
        <f>IF(booking!U23&gt;0,"oc","va")</f>
        <v>oc</v>
      </c>
      <c r="L23" s="128" t="str">
        <f>IF(booking!X23&gt;0,"oc","va")</f>
        <v>va</v>
      </c>
      <c r="M23" s="129" t="str">
        <f>IF(booking!Y23&gt;0,"oc","va")</f>
        <v>va</v>
      </c>
    </row>
    <row r="24" spans="1:13" x14ac:dyDescent="0.35">
      <c r="A24" s="5">
        <f>booking!C24</f>
        <v>45797</v>
      </c>
      <c r="B24" s="128" t="str">
        <f>IF(booking!D24&gt;0,"oc","va")</f>
        <v>oc</v>
      </c>
      <c r="C24" s="129" t="str">
        <f>IF(booking!E24&gt;0,"oc","va")</f>
        <v>oc</v>
      </c>
      <c r="D24" s="128" t="str">
        <f>IF(booking!H24&gt;0,"oc","va")</f>
        <v>va</v>
      </c>
      <c r="E24" s="129" t="str">
        <f>IF(booking!I24&gt;0,"oc","va")</f>
        <v>va</v>
      </c>
      <c r="F24" s="128" t="str">
        <f>IF(booking!L24&gt;0,"oc","va")</f>
        <v>oc</v>
      </c>
      <c r="G24" s="129" t="str">
        <f>IF(booking!M24&gt;0,"oc","va")</f>
        <v>oc</v>
      </c>
      <c r="H24" s="128" t="str">
        <f>IF(booking!P24&gt;0,"oc","va")</f>
        <v>oc</v>
      </c>
      <c r="I24" s="129" t="str">
        <f>IF(booking!Q24&gt;0,"oc","va")</f>
        <v>oc</v>
      </c>
      <c r="J24" s="128" t="str">
        <f>IF(booking!T24&gt;0,"oc","va")</f>
        <v>oc</v>
      </c>
      <c r="K24" s="129" t="str">
        <f>IF(booking!U24&gt;0,"oc","va")</f>
        <v>oc</v>
      </c>
      <c r="L24" s="128" t="str">
        <f>IF(booking!X24&gt;0,"oc","va")</f>
        <v>va</v>
      </c>
      <c r="M24" s="129" t="str">
        <f>IF(booking!Y24&gt;0,"oc","va")</f>
        <v>va</v>
      </c>
    </row>
    <row r="25" spans="1:13" x14ac:dyDescent="0.35">
      <c r="A25" s="5">
        <f>booking!C25</f>
        <v>45798</v>
      </c>
      <c r="B25" s="128" t="str">
        <f>IF(booking!D25&gt;0,"oc","va")</f>
        <v>oc</v>
      </c>
      <c r="C25" s="129" t="str">
        <f>IF(booking!E25&gt;0,"oc","va")</f>
        <v>oc</v>
      </c>
      <c r="D25" s="128" t="str">
        <f>IF(booking!H25&gt;0,"oc","va")</f>
        <v>va</v>
      </c>
      <c r="E25" s="129" t="str">
        <f>IF(booking!I25&gt;0,"oc","va")</f>
        <v>va</v>
      </c>
      <c r="F25" s="128" t="str">
        <f>IF(booking!L25&gt;0,"oc","va")</f>
        <v>oc</v>
      </c>
      <c r="G25" s="129" t="str">
        <f>IF(booking!M25&gt;0,"oc","va")</f>
        <v>oc</v>
      </c>
      <c r="H25" s="128" t="str">
        <f>IF(booking!P25&gt;0,"oc","va")</f>
        <v>oc</v>
      </c>
      <c r="I25" s="129" t="str">
        <f>IF(booking!Q25&gt;0,"oc","va")</f>
        <v>oc</v>
      </c>
      <c r="J25" s="128" t="str">
        <f>IF(booking!T25&gt;0,"oc","va")</f>
        <v>oc</v>
      </c>
      <c r="K25" s="129" t="str">
        <f>IF(booking!U25&gt;0,"oc","va")</f>
        <v>oc</v>
      </c>
      <c r="L25" s="128" t="str">
        <f>IF(booking!X25&gt;0,"oc","va")</f>
        <v>va</v>
      </c>
      <c r="M25" s="129" t="str">
        <f>IF(booking!Y25&gt;0,"oc","va")</f>
        <v>va</v>
      </c>
    </row>
    <row r="26" spans="1:13" x14ac:dyDescent="0.35">
      <c r="A26" s="5">
        <f>booking!C26</f>
        <v>45799</v>
      </c>
      <c r="B26" s="128" t="str">
        <f>IF(booking!D26&gt;0,"oc","va")</f>
        <v>oc</v>
      </c>
      <c r="C26" s="129" t="str">
        <f>IF(booking!E26&gt;0,"oc","va")</f>
        <v>oc</v>
      </c>
      <c r="D26" s="128" t="str">
        <f>IF(booking!H26&gt;0,"oc","va")</f>
        <v>va</v>
      </c>
      <c r="E26" s="129" t="str">
        <f>IF(booking!I26&gt;0,"oc","va")</f>
        <v>va</v>
      </c>
      <c r="F26" s="128" t="str">
        <f>IF(booking!L26&gt;0,"oc","va")</f>
        <v>oc</v>
      </c>
      <c r="G26" s="129" t="str">
        <f>IF(booking!M26&gt;0,"oc","va")</f>
        <v>oc</v>
      </c>
      <c r="H26" s="128" t="str">
        <f>IF(booking!P26&gt;0,"oc","va")</f>
        <v>oc</v>
      </c>
      <c r="I26" s="129" t="str">
        <f>IF(booking!Q26&gt;0,"oc","va")</f>
        <v>oc</v>
      </c>
      <c r="J26" s="128" t="str">
        <f>IF(booking!T26&gt;0,"oc","va")</f>
        <v>oc</v>
      </c>
      <c r="K26" s="129" t="str">
        <f>IF(booking!U26&gt;0,"oc","va")</f>
        <v>va</v>
      </c>
      <c r="L26" s="128" t="str">
        <f>IF(booking!X26&gt;0,"oc","va")</f>
        <v>va</v>
      </c>
      <c r="M26" s="129" t="str">
        <f>IF(booking!Y26&gt;0,"oc","va")</f>
        <v>va</v>
      </c>
    </row>
    <row r="27" spans="1:13" x14ac:dyDescent="0.35">
      <c r="A27" s="5">
        <f>booking!C27</f>
        <v>45800</v>
      </c>
      <c r="B27" s="128" t="str">
        <f>IF(booking!D27&gt;0,"oc","va")</f>
        <v>oc</v>
      </c>
      <c r="C27" s="129" t="str">
        <f>IF(booking!E27&gt;0,"oc","va")</f>
        <v>oc</v>
      </c>
      <c r="D27" s="128" t="str">
        <f>IF(booking!H27&gt;0,"oc","va")</f>
        <v>va</v>
      </c>
      <c r="E27" s="129" t="str">
        <f>IF(booking!I27&gt;0,"oc","va")</f>
        <v>va</v>
      </c>
      <c r="F27" s="128" t="str">
        <f>IF(booking!L27&gt;0,"oc","va")</f>
        <v>oc</v>
      </c>
      <c r="G27" s="129" t="str">
        <f>IF(booking!M27&gt;0,"oc","va")</f>
        <v>oc</v>
      </c>
      <c r="H27" s="128" t="str">
        <f>IF(booking!P27&gt;0,"oc","va")</f>
        <v>oc</v>
      </c>
      <c r="I27" s="129" t="str">
        <f>IF(booking!Q27&gt;0,"oc","va")</f>
        <v>va</v>
      </c>
      <c r="J27" s="128" t="str">
        <f>IF(booking!T27&gt;0,"oc","va")</f>
        <v>va</v>
      </c>
      <c r="K27" s="129" t="str">
        <f>IF(booking!U27&gt;0,"oc","va")</f>
        <v>va</v>
      </c>
      <c r="L27" s="128" t="str">
        <f>IF(booking!X27&gt;0,"oc","va")</f>
        <v>va</v>
      </c>
      <c r="M27" s="129" t="str">
        <f>IF(booking!Y27&gt;0,"oc","va")</f>
        <v>va</v>
      </c>
    </row>
    <row r="28" spans="1:13" x14ac:dyDescent="0.35">
      <c r="A28" s="5">
        <f>booking!C28</f>
        <v>45801</v>
      </c>
      <c r="B28" s="128" t="str">
        <f>IF(booking!D28&gt;0,"oc","va")</f>
        <v>oc</v>
      </c>
      <c r="C28" s="129" t="str">
        <f>IF(booking!E28&gt;0,"oc","va")</f>
        <v>va</v>
      </c>
      <c r="D28" s="128" t="str">
        <f>IF(booking!H28&gt;0,"oc","va")</f>
        <v>va</v>
      </c>
      <c r="E28" s="129" t="str">
        <f>IF(booking!I28&gt;0,"oc","va")</f>
        <v>va</v>
      </c>
      <c r="F28" s="128" t="str">
        <f>IF(booking!L28&gt;0,"oc","va")</f>
        <v>oc</v>
      </c>
      <c r="G28" s="129" t="str">
        <f>IF(booking!M28&gt;0,"oc","va")</f>
        <v>oc</v>
      </c>
      <c r="H28" s="128" t="str">
        <f>IF(booking!P28&gt;0,"oc","va")</f>
        <v>va</v>
      </c>
      <c r="I28" s="129" t="str">
        <f>IF(booking!Q28&gt;0,"oc","va")</f>
        <v>va</v>
      </c>
      <c r="J28" s="128" t="str">
        <f>IF(booking!T28&gt;0,"oc","va")</f>
        <v>va</v>
      </c>
      <c r="K28" s="129" t="str">
        <f>IF(booking!U28&gt;0,"oc","va")</f>
        <v>va</v>
      </c>
      <c r="L28" s="128" t="str">
        <f>IF(booking!X28&gt;0,"oc","va")</f>
        <v>va</v>
      </c>
      <c r="M28" s="129" t="str">
        <f>IF(booking!Y28&gt;0,"oc","va")</f>
        <v>va</v>
      </c>
    </row>
    <row r="29" spans="1:13" x14ac:dyDescent="0.35">
      <c r="A29" s="5">
        <f>booking!C29</f>
        <v>45802</v>
      </c>
      <c r="B29" s="128" t="str">
        <f>IF(booking!D29&gt;0,"oc","va")</f>
        <v>va</v>
      </c>
      <c r="C29" s="129" t="str">
        <f>IF(booking!E29&gt;0,"oc","va")</f>
        <v>va</v>
      </c>
      <c r="D29" s="128" t="str">
        <f>IF(booking!H29&gt;0,"oc","va")</f>
        <v>va</v>
      </c>
      <c r="E29" s="129" t="str">
        <f>IF(booking!I29&gt;0,"oc","va")</f>
        <v>oc</v>
      </c>
      <c r="F29" s="128" t="str">
        <f>IF(booking!L29&gt;0,"oc","va")</f>
        <v>oc</v>
      </c>
      <c r="G29" s="129" t="str">
        <f>IF(booking!M29&gt;0,"oc","va")</f>
        <v>oc</v>
      </c>
      <c r="H29" s="128" t="str">
        <f>IF(booking!P29&gt;0,"oc","va")</f>
        <v>va</v>
      </c>
      <c r="I29" s="129" t="str">
        <f>IF(booking!Q29&gt;0,"oc","va")</f>
        <v>va</v>
      </c>
      <c r="J29" s="128" t="str">
        <f>IF(booking!T29&gt;0,"oc","va")</f>
        <v>va</v>
      </c>
      <c r="K29" s="129" t="str">
        <f>IF(booking!U29&gt;0,"oc","va")</f>
        <v>va</v>
      </c>
      <c r="L29" s="128" t="str">
        <f>IF(booking!X29&gt;0,"oc","va")</f>
        <v>va</v>
      </c>
      <c r="M29" s="129" t="str">
        <f>IF(booking!Y29&gt;0,"oc","va")</f>
        <v>va</v>
      </c>
    </row>
    <row r="30" spans="1:13" x14ac:dyDescent="0.35">
      <c r="A30" s="5">
        <f>booking!C30</f>
        <v>45803</v>
      </c>
      <c r="B30" s="128" t="str">
        <f>IF(booking!D30&gt;0,"oc","va")</f>
        <v>va</v>
      </c>
      <c r="C30" s="129" t="str">
        <f>IF(booking!E30&gt;0,"oc","va")</f>
        <v>oc</v>
      </c>
      <c r="D30" s="128" t="str">
        <f>IF(booking!H30&gt;0,"oc","va")</f>
        <v>oc</v>
      </c>
      <c r="E30" s="129" t="str">
        <f>IF(booking!I30&gt;0,"oc","va")</f>
        <v>oc</v>
      </c>
      <c r="F30" s="128" t="str">
        <f>IF(booking!L30&gt;0,"oc","va")</f>
        <v>oc</v>
      </c>
      <c r="G30" s="129" t="str">
        <f>IF(booking!M30&gt;0,"oc","va")</f>
        <v>oc</v>
      </c>
      <c r="H30" s="128" t="str">
        <f>IF(booking!P30&gt;0,"oc","va")</f>
        <v>va</v>
      </c>
      <c r="I30" s="129" t="str">
        <f>IF(booking!Q30&gt;0,"oc","va")</f>
        <v>oc</v>
      </c>
      <c r="J30" s="128" t="str">
        <f>IF(booking!T30&gt;0,"oc","va")</f>
        <v>va</v>
      </c>
      <c r="K30" s="129" t="str">
        <f>IF(booking!U30&gt;0,"oc","va")</f>
        <v>oc</v>
      </c>
      <c r="L30" s="128" t="str">
        <f>IF(booking!X30&gt;0,"oc","va")</f>
        <v>va</v>
      </c>
      <c r="M30" s="129" t="str">
        <f>IF(booking!Y30&gt;0,"oc","va")</f>
        <v>va</v>
      </c>
    </row>
    <row r="31" spans="1:13" x14ac:dyDescent="0.35">
      <c r="A31" s="5">
        <f>booking!C31</f>
        <v>45804</v>
      </c>
      <c r="B31" s="128" t="str">
        <f>IF(booking!D31&gt;0,"oc","va")</f>
        <v>oc</v>
      </c>
      <c r="C31" s="129" t="str">
        <f>IF(booking!E31&gt;0,"oc","va")</f>
        <v>oc</v>
      </c>
      <c r="D31" s="128" t="str">
        <f>IF(booking!H31&gt;0,"oc","va")</f>
        <v>oc</v>
      </c>
      <c r="E31" s="129" t="str">
        <f>IF(booking!I31&gt;0,"oc","va")</f>
        <v>oc</v>
      </c>
      <c r="F31" s="128" t="str">
        <f>IF(booking!L31&gt;0,"oc","va")</f>
        <v>oc</v>
      </c>
      <c r="G31" s="129" t="str">
        <f>IF(booking!M31&gt;0,"oc","va")</f>
        <v>oc</v>
      </c>
      <c r="H31" s="128" t="str">
        <f>IF(booking!P31&gt;0,"oc","va")</f>
        <v>oc</v>
      </c>
      <c r="I31" s="129" t="str">
        <f>IF(booking!Q31&gt;0,"oc","va")</f>
        <v>oc</v>
      </c>
      <c r="J31" s="128" t="str">
        <f>IF(booking!T31&gt;0,"oc","va")</f>
        <v>oc</v>
      </c>
      <c r="K31" s="129" t="str">
        <f>IF(booking!U31&gt;0,"oc","va")</f>
        <v>oc</v>
      </c>
      <c r="L31" s="128" t="str">
        <f>IF(booking!X31&gt;0,"oc","va")</f>
        <v>va</v>
      </c>
      <c r="M31" s="129" t="str">
        <f>IF(booking!Y31&gt;0,"oc","va")</f>
        <v>va</v>
      </c>
    </row>
    <row r="32" spans="1:13" x14ac:dyDescent="0.35">
      <c r="A32" s="5">
        <f>booking!C32</f>
        <v>45805</v>
      </c>
      <c r="B32" s="128" t="str">
        <f>IF(booking!D32&gt;0,"oc","va")</f>
        <v>oc</v>
      </c>
      <c r="C32" s="129" t="str">
        <f>IF(booking!E32&gt;0,"oc","va")</f>
        <v>oc</v>
      </c>
      <c r="D32" s="128" t="str">
        <f>IF(booking!H32&gt;0,"oc","va")</f>
        <v>oc</v>
      </c>
      <c r="E32" s="129" t="str">
        <f>IF(booking!I32&gt;0,"oc","va")</f>
        <v>oc</v>
      </c>
      <c r="F32" s="128" t="str">
        <f>IF(booking!L32&gt;0,"oc","va")</f>
        <v>oc</v>
      </c>
      <c r="G32" s="129" t="str">
        <f>IF(booking!M32&gt;0,"oc","va")</f>
        <v>oc</v>
      </c>
      <c r="H32" s="128" t="str">
        <f>IF(booking!P32&gt;0,"oc","va")</f>
        <v>oc</v>
      </c>
      <c r="I32" s="129" t="str">
        <f>IF(booking!Q32&gt;0,"oc","va")</f>
        <v>oc</v>
      </c>
      <c r="J32" s="128" t="str">
        <f>IF(booking!T32&gt;0,"oc","va")</f>
        <v>oc</v>
      </c>
      <c r="K32" s="129" t="str">
        <f>IF(booking!U32&gt;0,"oc","va")</f>
        <v>oc</v>
      </c>
      <c r="L32" s="128" t="str">
        <f>IF(booking!X32&gt;0,"oc","va")</f>
        <v>va</v>
      </c>
      <c r="M32" s="129" t="str">
        <f>IF(booking!Y32&gt;0,"oc","va")</f>
        <v>va</v>
      </c>
    </row>
    <row r="33" spans="1:13" x14ac:dyDescent="0.35">
      <c r="A33" s="5">
        <f>booking!C33</f>
        <v>45806</v>
      </c>
      <c r="B33" s="128" t="str">
        <f>IF(booking!D33&gt;0,"oc","va")</f>
        <v>oc</v>
      </c>
      <c r="C33" s="129" t="str">
        <f>IF(booking!E33&gt;0,"oc","va")</f>
        <v>oc</v>
      </c>
      <c r="D33" s="128" t="str">
        <f>IF(booking!H33&gt;0,"oc","va")</f>
        <v>oc</v>
      </c>
      <c r="E33" s="129" t="str">
        <f>IF(booking!I33&gt;0,"oc","va")</f>
        <v>oc</v>
      </c>
      <c r="F33" s="128" t="str">
        <f>IF(booking!L33&gt;0,"oc","va")</f>
        <v>oc</v>
      </c>
      <c r="G33" s="129" t="str">
        <f>IF(booking!M33&gt;0,"oc","va")</f>
        <v>oc</v>
      </c>
      <c r="H33" s="128" t="str">
        <f>IF(booking!P33&gt;0,"oc","va")</f>
        <v>oc</v>
      </c>
      <c r="I33" s="129" t="str">
        <f>IF(booking!Q33&gt;0,"oc","va")</f>
        <v>oc</v>
      </c>
      <c r="J33" s="128" t="str">
        <f>IF(booking!T33&gt;0,"oc","va")</f>
        <v>oc</v>
      </c>
      <c r="K33" s="129" t="str">
        <f>IF(booking!U33&gt;0,"oc","va")</f>
        <v>oc</v>
      </c>
      <c r="L33" s="128" t="str">
        <f>IF(booking!X33&gt;0,"oc","va")</f>
        <v>va</v>
      </c>
      <c r="M33" s="129" t="str">
        <f>IF(booking!Y33&gt;0,"oc","va")</f>
        <v>va</v>
      </c>
    </row>
    <row r="34" spans="1:13" x14ac:dyDescent="0.35">
      <c r="A34" s="5">
        <f>booking!C34</f>
        <v>45807</v>
      </c>
      <c r="B34" s="128" t="str">
        <f>IF(booking!D34&gt;0,"oc","va")</f>
        <v>oc</v>
      </c>
      <c r="C34" s="129" t="str">
        <f>IF(booking!E34&gt;0,"oc","va")</f>
        <v>oc</v>
      </c>
      <c r="D34" s="128" t="str">
        <f>IF(booking!H34&gt;0,"oc","va")</f>
        <v>oc</v>
      </c>
      <c r="E34" s="129" t="str">
        <f>IF(booking!I34&gt;0,"oc","va")</f>
        <v>oc</v>
      </c>
      <c r="F34" s="128" t="str">
        <f>IF(booking!L34&gt;0,"oc","va")</f>
        <v>oc</v>
      </c>
      <c r="G34" s="129" t="str">
        <f>IF(booking!M34&gt;0,"oc","va")</f>
        <v>oc</v>
      </c>
      <c r="H34" s="128" t="str">
        <f>IF(booking!P34&gt;0,"oc","va")</f>
        <v>oc</v>
      </c>
      <c r="I34" s="129" t="str">
        <f>IF(booking!Q34&gt;0,"oc","va")</f>
        <v>oc</v>
      </c>
      <c r="J34" s="128" t="str">
        <f>IF(booking!T34&gt;0,"oc","va")</f>
        <v>oc</v>
      </c>
      <c r="K34" s="129" t="str">
        <f>IF(booking!U34&gt;0,"oc","va")</f>
        <v>oc</v>
      </c>
      <c r="L34" s="128" t="str">
        <f>IF(booking!X34&gt;0,"oc","va")</f>
        <v>va</v>
      </c>
      <c r="M34" s="129" t="str">
        <f>IF(booking!Y34&gt;0,"oc","va")</f>
        <v>va</v>
      </c>
    </row>
    <row r="35" spans="1:13" x14ac:dyDescent="0.35">
      <c r="A35" s="5">
        <f>booking!C35</f>
        <v>45808</v>
      </c>
      <c r="B35" s="128" t="str">
        <f>IF(booking!D35&gt;0,"oc","va")</f>
        <v>oc</v>
      </c>
      <c r="C35" s="129" t="str">
        <f>IF(booking!E35&gt;0,"oc","va")</f>
        <v>oc</v>
      </c>
      <c r="D35" s="128" t="str">
        <f>IF(booking!H35&gt;0,"oc","va")</f>
        <v>oc</v>
      </c>
      <c r="E35" s="129" t="str">
        <f>IF(booking!I35&gt;0,"oc","va")</f>
        <v>oc</v>
      </c>
      <c r="F35" s="128" t="str">
        <f>IF(booking!L35&gt;0,"oc","va")</f>
        <v>oc</v>
      </c>
      <c r="G35" s="129" t="str">
        <f>IF(booking!M35&gt;0,"oc","va")</f>
        <v>oc</v>
      </c>
      <c r="H35" s="128" t="str">
        <f>IF(booking!P35&gt;0,"oc","va")</f>
        <v>oc</v>
      </c>
      <c r="I35" s="129" t="str">
        <f>IF(booking!Q35&gt;0,"oc","va")</f>
        <v>oc</v>
      </c>
      <c r="J35" s="128" t="str">
        <f>IF(booking!T35&gt;0,"oc","va")</f>
        <v>oc</v>
      </c>
      <c r="K35" s="129" t="str">
        <f>IF(booking!U35&gt;0,"oc","va")</f>
        <v>oc</v>
      </c>
      <c r="L35" s="128" t="str">
        <f>IF(booking!X35&gt;0,"oc","va")</f>
        <v>va</v>
      </c>
      <c r="M35" s="129" t="str">
        <f>IF(booking!Y35&gt;0,"oc","va")</f>
        <v>va</v>
      </c>
    </row>
    <row r="36" spans="1:13" x14ac:dyDescent="0.35">
      <c r="A36" s="5">
        <f>booking!C36</f>
        <v>45809</v>
      </c>
      <c r="B36" s="128" t="str">
        <f>IF(booking!D36&gt;0,"oc","va")</f>
        <v>oc</v>
      </c>
      <c r="C36" s="129" t="str">
        <f>IF(booking!E36&gt;0,"oc","va")</f>
        <v>va</v>
      </c>
      <c r="D36" s="128" t="str">
        <f>IF(booking!H36&gt;0,"oc","va")</f>
        <v>oc</v>
      </c>
      <c r="E36" s="129" t="str">
        <f>IF(booking!I36&gt;0,"oc","va")</f>
        <v>va</v>
      </c>
      <c r="F36" s="128" t="str">
        <f>IF(booking!L36&gt;0,"oc","va")</f>
        <v>oc</v>
      </c>
      <c r="G36" s="129" t="str">
        <f>IF(booking!M36&gt;0,"oc","va")</f>
        <v>oc</v>
      </c>
      <c r="H36" s="128" t="str">
        <f>IF(booking!P36&gt;0,"oc","va")</f>
        <v>oc</v>
      </c>
      <c r="I36" s="129" t="str">
        <f>IF(booking!Q36&gt;0,"oc","va")</f>
        <v>va</v>
      </c>
      <c r="J36" s="128" t="str">
        <f>IF(booking!T36&gt;0,"oc","va")</f>
        <v>oc</v>
      </c>
      <c r="K36" s="129" t="str">
        <f>IF(booking!U36&gt;0,"oc","va")</f>
        <v>oc</v>
      </c>
      <c r="L36" s="128" t="str">
        <f>IF(booking!X36&gt;0,"oc","va")</f>
        <v>va</v>
      </c>
      <c r="M36" s="129" t="str">
        <f>IF(booking!Y36&gt;0,"oc","va")</f>
        <v>va</v>
      </c>
    </row>
    <row r="37" spans="1:13" x14ac:dyDescent="0.35">
      <c r="A37" s="5">
        <f>booking!C37</f>
        <v>45810</v>
      </c>
      <c r="B37" s="128" t="str">
        <f>IF(booking!D37&gt;0,"oc","va")</f>
        <v>va</v>
      </c>
      <c r="C37" s="129" t="str">
        <f>IF(booking!E37&gt;0,"oc","va")</f>
        <v>va</v>
      </c>
      <c r="D37" s="128" t="str">
        <f>IF(booking!H37&gt;0,"oc","va")</f>
        <v>va</v>
      </c>
      <c r="E37" s="129" t="str">
        <f>IF(booking!I37&gt;0,"oc","va")</f>
        <v>va</v>
      </c>
      <c r="F37" s="128" t="str">
        <f>IF(booking!L37&gt;0,"oc","va")</f>
        <v>oc</v>
      </c>
      <c r="G37" s="129" t="str">
        <f>IF(booking!M37&gt;0,"oc","va")</f>
        <v>oc</v>
      </c>
      <c r="H37" s="128" t="str">
        <f>IF(booking!P37&gt;0,"oc","va")</f>
        <v>va</v>
      </c>
      <c r="I37" s="129" t="str">
        <f>IF(booking!Q37&gt;0,"oc","va")</f>
        <v>va</v>
      </c>
      <c r="J37" s="128" t="str">
        <f>IF(booking!T37&gt;0,"oc","va")</f>
        <v>oc</v>
      </c>
      <c r="K37" s="129" t="str">
        <f>IF(booking!U37&gt;0,"oc","va")</f>
        <v>oc</v>
      </c>
      <c r="L37" s="128" t="str">
        <f>IF(booking!X37&gt;0,"oc","va")</f>
        <v>va</v>
      </c>
      <c r="M37" s="129" t="str">
        <f>IF(booking!Y37&gt;0,"oc","va")</f>
        <v>va</v>
      </c>
    </row>
    <row r="38" spans="1:13" x14ac:dyDescent="0.35">
      <c r="A38" s="5">
        <f>booking!C38</f>
        <v>45811</v>
      </c>
      <c r="B38" s="128" t="str">
        <f>IF(booking!D38&gt;0,"oc","va")</f>
        <v>va</v>
      </c>
      <c r="C38" s="129" t="str">
        <f>IF(booking!E38&gt;0,"oc","va")</f>
        <v>va</v>
      </c>
      <c r="D38" s="128" t="str">
        <f>IF(booking!H38&gt;0,"oc","va")</f>
        <v>va</v>
      </c>
      <c r="E38" s="129" t="str">
        <f>IF(booking!I38&gt;0,"oc","va")</f>
        <v>va</v>
      </c>
      <c r="F38" s="128" t="str">
        <f>IF(booking!L38&gt;0,"oc","va")</f>
        <v>oc</v>
      </c>
      <c r="G38" s="129" t="str">
        <f>IF(booking!M38&gt;0,"oc","va")</f>
        <v>oc</v>
      </c>
      <c r="H38" s="128" t="str">
        <f>IF(booking!P38&gt;0,"oc","va")</f>
        <v>va</v>
      </c>
      <c r="I38" s="129" t="str">
        <f>IF(booking!Q38&gt;0,"oc","va")</f>
        <v>va</v>
      </c>
      <c r="J38" s="128" t="str">
        <f>IF(booking!T38&gt;0,"oc","va")</f>
        <v>oc</v>
      </c>
      <c r="K38" s="129" t="str">
        <f>IF(booking!U38&gt;0,"oc","va")</f>
        <v>oc</v>
      </c>
      <c r="L38" s="128" t="str">
        <f>IF(booking!X38&gt;0,"oc","va")</f>
        <v>va</v>
      </c>
      <c r="M38" s="129" t="str">
        <f>IF(booking!Y38&gt;0,"oc","va")</f>
        <v>va</v>
      </c>
    </row>
    <row r="39" spans="1:13" x14ac:dyDescent="0.35">
      <c r="A39" s="5">
        <f>booking!C39</f>
        <v>45812</v>
      </c>
      <c r="B39" s="128" t="str">
        <f>IF(booking!D39&gt;0,"oc","va")</f>
        <v>va</v>
      </c>
      <c r="C39" s="129" t="str">
        <f>IF(booking!E39&gt;0,"oc","va")</f>
        <v>va</v>
      </c>
      <c r="D39" s="128" t="str">
        <f>IF(booking!H39&gt;0,"oc","va")</f>
        <v>va</v>
      </c>
      <c r="E39" s="129" t="str">
        <f>IF(booking!I39&gt;0,"oc","va")</f>
        <v>va</v>
      </c>
      <c r="F39" s="128" t="str">
        <f>IF(booking!L39&gt;0,"oc","va")</f>
        <v>oc</v>
      </c>
      <c r="G39" s="129" t="str">
        <f>IF(booking!M39&gt;0,"oc","va")</f>
        <v>va</v>
      </c>
      <c r="H39" s="128" t="str">
        <f>IF(booking!P39&gt;0,"oc","va")</f>
        <v>va</v>
      </c>
      <c r="I39" s="129" t="str">
        <f>IF(booking!Q39&gt;0,"oc","va")</f>
        <v>va</v>
      </c>
      <c r="J39" s="128" t="str">
        <f>IF(booking!T39&gt;0,"oc","va")</f>
        <v>oc</v>
      </c>
      <c r="K39" s="129" t="str">
        <f>IF(booking!U39&gt;0,"oc","va")</f>
        <v>oc</v>
      </c>
      <c r="L39" s="128" t="str">
        <f>IF(booking!X39&gt;0,"oc","va")</f>
        <v>va</v>
      </c>
      <c r="M39" s="129" t="str">
        <f>IF(booking!Y39&gt;0,"oc","va")</f>
        <v>va</v>
      </c>
    </row>
    <row r="40" spans="1:13" x14ac:dyDescent="0.35">
      <c r="A40" s="5">
        <f>booking!C40</f>
        <v>45813</v>
      </c>
      <c r="B40" s="128" t="str">
        <f>IF(booking!D40&gt;0,"oc","va")</f>
        <v>va</v>
      </c>
      <c r="C40" s="129" t="str">
        <f>IF(booking!E40&gt;0,"oc","va")</f>
        <v>oc</v>
      </c>
      <c r="D40" s="128" t="str">
        <f>IF(booking!H40&gt;0,"oc","va")</f>
        <v>va</v>
      </c>
      <c r="E40" s="129" t="str">
        <f>IF(booking!I40&gt;0,"oc","va")</f>
        <v>oc</v>
      </c>
      <c r="F40" s="128" t="str">
        <f>IF(booking!L40&gt;0,"oc","va")</f>
        <v>va</v>
      </c>
      <c r="G40" s="129" t="str">
        <f>IF(booking!M40&gt;0,"oc","va")</f>
        <v>oc</v>
      </c>
      <c r="H40" s="128" t="str">
        <f>IF(booking!P40&gt;0,"oc","va")</f>
        <v>va</v>
      </c>
      <c r="I40" s="129" t="str">
        <f>IF(booking!Q40&gt;0,"oc","va")</f>
        <v>oc</v>
      </c>
      <c r="J40" s="128" t="str">
        <f>IF(booking!T40&gt;0,"oc","va")</f>
        <v>oc</v>
      </c>
      <c r="K40" s="129" t="str">
        <f>IF(booking!U40&gt;0,"oc","va")</f>
        <v>oc</v>
      </c>
      <c r="L40" s="128" t="str">
        <f>IF(booking!X40&gt;0,"oc","va")</f>
        <v>va</v>
      </c>
      <c r="M40" s="129" t="str">
        <f>IF(booking!Y40&gt;0,"oc","va")</f>
        <v>va</v>
      </c>
    </row>
    <row r="41" spans="1:13" x14ac:dyDescent="0.35">
      <c r="A41" s="5">
        <f>booking!C41</f>
        <v>45814</v>
      </c>
      <c r="B41" s="128" t="str">
        <f>IF(booking!D41&gt;0,"oc","va")</f>
        <v>oc</v>
      </c>
      <c r="C41" s="129" t="str">
        <f>IF(booking!E41&gt;0,"oc","va")</f>
        <v>oc</v>
      </c>
      <c r="D41" s="128" t="str">
        <f>IF(booking!H41&gt;0,"oc","va")</f>
        <v>oc</v>
      </c>
      <c r="E41" s="129" t="str">
        <f>IF(booking!I41&gt;0,"oc","va")</f>
        <v>oc</v>
      </c>
      <c r="F41" s="128" t="str">
        <f>IF(booking!L41&gt;0,"oc","va")</f>
        <v>oc</v>
      </c>
      <c r="G41" s="129" t="str">
        <f>IF(booking!M41&gt;0,"oc","va")</f>
        <v>oc</v>
      </c>
      <c r="H41" s="128" t="str">
        <f>IF(booking!P41&gt;0,"oc","va")</f>
        <v>oc</v>
      </c>
      <c r="I41" s="129" t="str">
        <f>IF(booking!Q41&gt;0,"oc","va")</f>
        <v>oc</v>
      </c>
      <c r="J41" s="128" t="str">
        <f>IF(booking!T41&gt;0,"oc","va")</f>
        <v>oc</v>
      </c>
      <c r="K41" s="129" t="str">
        <f>IF(booking!U41&gt;0,"oc","va")</f>
        <v>oc</v>
      </c>
      <c r="L41" s="128" t="str">
        <f>IF(booking!X41&gt;0,"oc","va")</f>
        <v>va</v>
      </c>
      <c r="M41" s="129" t="str">
        <f>IF(booking!Y41&gt;0,"oc","va")</f>
        <v>va</v>
      </c>
    </row>
    <row r="42" spans="1:13" x14ac:dyDescent="0.35">
      <c r="A42" s="5">
        <f>booking!C42</f>
        <v>45815</v>
      </c>
      <c r="B42" s="128" t="str">
        <f>IF(booking!D42&gt;0,"oc","va")</f>
        <v>oc</v>
      </c>
      <c r="C42" s="129" t="str">
        <f>IF(booking!E42&gt;0,"oc","va")</f>
        <v>oc</v>
      </c>
      <c r="D42" s="128" t="str">
        <f>IF(booking!H42&gt;0,"oc","va")</f>
        <v>oc</v>
      </c>
      <c r="E42" s="129" t="str">
        <f>IF(booking!I42&gt;0,"oc","va")</f>
        <v>oc</v>
      </c>
      <c r="F42" s="128" t="str">
        <f>IF(booking!L42&gt;0,"oc","va")</f>
        <v>oc</v>
      </c>
      <c r="G42" s="129" t="str">
        <f>IF(booking!M42&gt;0,"oc","va")</f>
        <v>oc</v>
      </c>
      <c r="H42" s="128" t="str">
        <f>IF(booking!P42&gt;0,"oc","va")</f>
        <v>oc</v>
      </c>
      <c r="I42" s="129" t="str">
        <f>IF(booking!Q42&gt;0,"oc","va")</f>
        <v>oc</v>
      </c>
      <c r="J42" s="128" t="str">
        <f>IF(booking!T42&gt;0,"oc","va")</f>
        <v>oc</v>
      </c>
      <c r="K42" s="129" t="str">
        <f>IF(booking!U42&gt;0,"oc","va")</f>
        <v>oc</v>
      </c>
      <c r="L42" s="128" t="str">
        <f>IF(booking!X42&gt;0,"oc","va")</f>
        <v>va</v>
      </c>
      <c r="M42" s="129" t="str">
        <f>IF(booking!Y42&gt;0,"oc","va")</f>
        <v>va</v>
      </c>
    </row>
    <row r="43" spans="1:13" x14ac:dyDescent="0.35">
      <c r="A43" s="5">
        <f>booking!C43</f>
        <v>45816</v>
      </c>
      <c r="B43" s="128" t="str">
        <f>IF(booking!D43&gt;0,"oc","va")</f>
        <v>oc</v>
      </c>
      <c r="C43" s="129" t="str">
        <f>IF(booking!E43&gt;0,"oc","va")</f>
        <v>oc</v>
      </c>
      <c r="D43" s="128" t="str">
        <f>IF(booking!H43&gt;0,"oc","va")</f>
        <v>oc</v>
      </c>
      <c r="E43" s="129" t="str">
        <f>IF(booking!I43&gt;0,"oc","va")</f>
        <v>oc</v>
      </c>
      <c r="F43" s="128" t="str">
        <f>IF(booking!L43&gt;0,"oc","va")</f>
        <v>oc</v>
      </c>
      <c r="G43" s="129" t="str">
        <f>IF(booking!M43&gt;0,"oc","va")</f>
        <v>va</v>
      </c>
      <c r="H43" s="128" t="str">
        <f>IF(booking!P43&gt;0,"oc","va")</f>
        <v>oc</v>
      </c>
      <c r="I43" s="129" t="str">
        <f>IF(booking!Q43&gt;0,"oc","va")</f>
        <v>va</v>
      </c>
      <c r="J43" s="128" t="str">
        <f>IF(booking!T43&gt;0,"oc","va")</f>
        <v>oc</v>
      </c>
      <c r="K43" s="129" t="str">
        <f>IF(booking!U43&gt;0,"oc","va")</f>
        <v>va</v>
      </c>
      <c r="L43" s="128" t="str">
        <f>IF(booking!X43&gt;0,"oc","va")</f>
        <v>va</v>
      </c>
      <c r="M43" s="129" t="str">
        <f>IF(booking!Y43&gt;0,"oc","va")</f>
        <v>va</v>
      </c>
    </row>
    <row r="44" spans="1:13" x14ac:dyDescent="0.35">
      <c r="A44" s="5">
        <f>booking!C44</f>
        <v>45817</v>
      </c>
      <c r="B44" s="128" t="str">
        <f>IF(booking!D44&gt;0,"oc","va")</f>
        <v>oc</v>
      </c>
      <c r="C44" s="129" t="str">
        <f>IF(booking!E44&gt;0,"oc","va")</f>
        <v>va</v>
      </c>
      <c r="D44" s="128" t="str">
        <f>IF(booking!H44&gt;0,"oc","va")</f>
        <v>oc</v>
      </c>
      <c r="E44" s="129" t="str">
        <f>IF(booking!I44&gt;0,"oc","va")</f>
        <v>va</v>
      </c>
      <c r="F44" s="128" t="str">
        <f>IF(booking!L44&gt;0,"oc","va")</f>
        <v>va</v>
      </c>
      <c r="G44" s="129" t="str">
        <f>IF(booking!M44&gt;0,"oc","va")</f>
        <v>oc</v>
      </c>
      <c r="H44" s="128" t="str">
        <f>IF(booking!P44&gt;0,"oc","va")</f>
        <v>va</v>
      </c>
      <c r="I44" s="129" t="str">
        <f>IF(booking!Q44&gt;0,"oc","va")</f>
        <v>va</v>
      </c>
      <c r="J44" s="128" t="str">
        <f>IF(booking!T44&gt;0,"oc","va")</f>
        <v>va</v>
      </c>
      <c r="K44" s="129" t="str">
        <f>IF(booking!U44&gt;0,"oc","va")</f>
        <v>va</v>
      </c>
      <c r="L44" s="128" t="str">
        <f>IF(booking!X44&gt;0,"oc","va")</f>
        <v>va</v>
      </c>
      <c r="M44" s="129" t="str">
        <f>IF(booking!Y44&gt;0,"oc","va")</f>
        <v>va</v>
      </c>
    </row>
    <row r="45" spans="1:13" x14ac:dyDescent="0.35">
      <c r="A45" s="5">
        <f>booking!C45</f>
        <v>45818</v>
      </c>
      <c r="B45" s="128" t="str">
        <f>IF(booking!D45&gt;0,"oc","va")</f>
        <v>va</v>
      </c>
      <c r="C45" s="129" t="str">
        <f>IF(booking!E45&gt;0,"oc","va")</f>
        <v>oc</v>
      </c>
      <c r="D45" s="128" t="str">
        <f>IF(booking!H45&gt;0,"oc","va")</f>
        <v>va</v>
      </c>
      <c r="E45" s="129" t="str">
        <f>IF(booking!I45&gt;0,"oc","va")</f>
        <v>oc</v>
      </c>
      <c r="F45" s="128" t="str">
        <f>IF(booking!L45&gt;0,"oc","va")</f>
        <v>oc</v>
      </c>
      <c r="G45" s="129" t="str">
        <f>IF(booking!M45&gt;0,"oc","va")</f>
        <v>oc</v>
      </c>
      <c r="H45" s="128" t="str">
        <f>IF(booking!P45&gt;0,"oc","va")</f>
        <v>va</v>
      </c>
      <c r="I45" s="129" t="str">
        <f>IF(booking!Q45&gt;0,"oc","va")</f>
        <v>va</v>
      </c>
      <c r="J45" s="128" t="str">
        <f>IF(booking!T45&gt;0,"oc","va")</f>
        <v>va</v>
      </c>
      <c r="K45" s="129" t="str">
        <f>IF(booking!U45&gt;0,"oc","va")</f>
        <v>oc</v>
      </c>
      <c r="L45" s="128" t="str">
        <f>IF(booking!X45&gt;0,"oc","va")</f>
        <v>va</v>
      </c>
      <c r="M45" s="129" t="str">
        <f>IF(booking!Y45&gt;0,"oc","va")</f>
        <v>va</v>
      </c>
    </row>
    <row r="46" spans="1:13" x14ac:dyDescent="0.35">
      <c r="A46" s="5">
        <f>booking!C46</f>
        <v>45819</v>
      </c>
      <c r="B46" s="128" t="str">
        <f>IF(booking!D46&gt;0,"oc","va")</f>
        <v>oc</v>
      </c>
      <c r="C46" s="129" t="str">
        <f>IF(booking!E46&gt;0,"oc","va")</f>
        <v>oc</v>
      </c>
      <c r="D46" s="128" t="str">
        <f>IF(booking!H46&gt;0,"oc","va")</f>
        <v>oc</v>
      </c>
      <c r="E46" s="129" t="str">
        <f>IF(booking!I46&gt;0,"oc","va")</f>
        <v>oc</v>
      </c>
      <c r="F46" s="128" t="str">
        <f>IF(booking!L46&gt;0,"oc","va")</f>
        <v>oc</v>
      </c>
      <c r="G46" s="129" t="str">
        <f>IF(booking!M46&gt;0,"oc","va")</f>
        <v>oc</v>
      </c>
      <c r="H46" s="128" t="str">
        <f>IF(booking!P46&gt;0,"oc","va")</f>
        <v>va</v>
      </c>
      <c r="I46" s="129" t="str">
        <f>IF(booking!Q46&gt;0,"oc","va")</f>
        <v>oc</v>
      </c>
      <c r="J46" s="128" t="str">
        <f>IF(booking!T46&gt;0,"oc","va")</f>
        <v>oc</v>
      </c>
      <c r="K46" s="129" t="str">
        <f>IF(booking!U46&gt;0,"oc","va")</f>
        <v>oc</v>
      </c>
      <c r="L46" s="128" t="str">
        <f>IF(booking!X46&gt;0,"oc","va")</f>
        <v>va</v>
      </c>
      <c r="M46" s="129" t="str">
        <f>IF(booking!Y46&gt;0,"oc","va")</f>
        <v>va</v>
      </c>
    </row>
    <row r="47" spans="1:13" x14ac:dyDescent="0.35">
      <c r="A47" s="5">
        <f>booking!C47</f>
        <v>45820</v>
      </c>
      <c r="B47" s="128" t="str">
        <f>IF(booking!D47&gt;0,"oc","va")</f>
        <v>oc</v>
      </c>
      <c r="C47" s="129" t="str">
        <f>IF(booking!E47&gt;0,"oc","va")</f>
        <v>oc</v>
      </c>
      <c r="D47" s="128" t="str">
        <f>IF(booking!H47&gt;0,"oc","va")</f>
        <v>oc</v>
      </c>
      <c r="E47" s="129" t="str">
        <f>IF(booking!I47&gt;0,"oc","va")</f>
        <v>oc</v>
      </c>
      <c r="F47" s="128" t="str">
        <f>IF(booking!L47&gt;0,"oc","va")</f>
        <v>oc</v>
      </c>
      <c r="G47" s="129" t="str">
        <f>IF(booking!M47&gt;0,"oc","va")</f>
        <v>oc</v>
      </c>
      <c r="H47" s="128" t="str">
        <f>IF(booking!P47&gt;0,"oc","va")</f>
        <v>oc</v>
      </c>
      <c r="I47" s="129" t="str">
        <f>IF(booking!Q47&gt;0,"oc","va")</f>
        <v>oc</v>
      </c>
      <c r="J47" s="128" t="str">
        <f>IF(booking!T47&gt;0,"oc","va")</f>
        <v>oc</v>
      </c>
      <c r="K47" s="129" t="str">
        <f>IF(booking!U47&gt;0,"oc","va")</f>
        <v>oc</v>
      </c>
      <c r="L47" s="128" t="str">
        <f>IF(booking!X47&gt;0,"oc","va")</f>
        <v>va</v>
      </c>
      <c r="M47" s="129" t="str">
        <f>IF(booking!Y47&gt;0,"oc","va")</f>
        <v>va</v>
      </c>
    </row>
    <row r="48" spans="1:13" x14ac:dyDescent="0.35">
      <c r="A48" s="5">
        <f>booking!C48</f>
        <v>45821</v>
      </c>
      <c r="B48" s="128" t="str">
        <f>IF(booking!D48&gt;0,"oc","va")</f>
        <v>oc</v>
      </c>
      <c r="C48" s="129" t="str">
        <f>IF(booking!E48&gt;0,"oc","va")</f>
        <v>oc</v>
      </c>
      <c r="D48" s="128" t="str">
        <f>IF(booking!H48&gt;0,"oc","va")</f>
        <v>oc</v>
      </c>
      <c r="E48" s="129" t="str">
        <f>IF(booking!I48&gt;0,"oc","va")</f>
        <v>oc</v>
      </c>
      <c r="F48" s="128" t="str">
        <f>IF(booking!L48&gt;0,"oc","va")</f>
        <v>oc</v>
      </c>
      <c r="G48" s="129" t="str">
        <f>IF(booking!M48&gt;0,"oc","va")</f>
        <v>oc</v>
      </c>
      <c r="H48" s="128" t="str">
        <f>IF(booking!P48&gt;0,"oc","va")</f>
        <v>oc</v>
      </c>
      <c r="I48" s="129" t="str">
        <f>IF(booking!Q48&gt;0,"oc","va")</f>
        <v>oc</v>
      </c>
      <c r="J48" s="128" t="str">
        <f>IF(booking!T48&gt;0,"oc","va")</f>
        <v>oc</v>
      </c>
      <c r="K48" s="129" t="str">
        <f>IF(booking!U48&gt;0,"oc","va")</f>
        <v>oc</v>
      </c>
      <c r="L48" s="128" t="str">
        <f>IF(booking!X48&gt;0,"oc","va")</f>
        <v>va</v>
      </c>
      <c r="M48" s="129" t="str">
        <f>IF(booking!Y48&gt;0,"oc","va")</f>
        <v>va</v>
      </c>
    </row>
    <row r="49" spans="1:13" x14ac:dyDescent="0.35">
      <c r="A49" s="5">
        <f>booking!C49</f>
        <v>45822</v>
      </c>
      <c r="B49" s="128" t="str">
        <f>IF(booking!D49&gt;0,"oc","va")</f>
        <v>oc</v>
      </c>
      <c r="C49" s="129" t="str">
        <f>IF(booking!E49&gt;0,"oc","va")</f>
        <v>oc</v>
      </c>
      <c r="D49" s="128" t="str">
        <f>IF(booking!H49&gt;0,"oc","va")</f>
        <v>oc</v>
      </c>
      <c r="E49" s="129" t="str">
        <f>IF(booking!I49&gt;0,"oc","va")</f>
        <v>oc</v>
      </c>
      <c r="F49" s="128" t="str">
        <f>IF(booking!L49&gt;0,"oc","va")</f>
        <v>oc</v>
      </c>
      <c r="G49" s="129" t="str">
        <f>IF(booking!M49&gt;0,"oc","va")</f>
        <v>oc</v>
      </c>
      <c r="H49" s="128" t="str">
        <f>IF(booking!P49&gt;0,"oc","va")</f>
        <v>oc</v>
      </c>
      <c r="I49" s="129" t="str">
        <f>IF(booking!Q49&gt;0,"oc","va")</f>
        <v>oc</v>
      </c>
      <c r="J49" s="128" t="str">
        <f>IF(booking!T49&gt;0,"oc","va")</f>
        <v>oc</v>
      </c>
      <c r="K49" s="129" t="str">
        <f>IF(booking!U49&gt;0,"oc","va")</f>
        <v>oc</v>
      </c>
      <c r="L49" s="128" t="str">
        <f>IF(booking!X49&gt;0,"oc","va")</f>
        <v>va</v>
      </c>
      <c r="M49" s="129" t="str">
        <f>IF(booking!Y49&gt;0,"oc","va")</f>
        <v>va</v>
      </c>
    </row>
    <row r="50" spans="1:13" x14ac:dyDescent="0.35">
      <c r="A50" s="5">
        <f>booking!C50</f>
        <v>45823</v>
      </c>
      <c r="B50" s="128" t="str">
        <f>IF(booking!D50&gt;0,"oc","va")</f>
        <v>oc</v>
      </c>
      <c r="C50" s="129" t="str">
        <f>IF(booking!E50&gt;0,"oc","va")</f>
        <v>oc</v>
      </c>
      <c r="D50" s="128" t="str">
        <f>IF(booking!H50&gt;0,"oc","va")</f>
        <v>oc</v>
      </c>
      <c r="E50" s="129" t="str">
        <f>IF(booking!I50&gt;0,"oc","va")</f>
        <v>oc</v>
      </c>
      <c r="F50" s="128" t="str">
        <f>IF(booking!L50&gt;0,"oc","va")</f>
        <v>oc</v>
      </c>
      <c r="G50" s="129" t="str">
        <f>IF(booking!M50&gt;0,"oc","va")</f>
        <v>oc</v>
      </c>
      <c r="H50" s="128" t="str">
        <f>IF(booking!P50&gt;0,"oc","va")</f>
        <v>oc</v>
      </c>
      <c r="I50" s="129" t="str">
        <f>IF(booking!Q50&gt;0,"oc","va")</f>
        <v>oc</v>
      </c>
      <c r="J50" s="128" t="str">
        <f>IF(booking!T50&gt;0,"oc","va")</f>
        <v>oc</v>
      </c>
      <c r="K50" s="129" t="str">
        <f>IF(booking!U50&gt;0,"oc","va")</f>
        <v>oc</v>
      </c>
      <c r="L50" s="128" t="str">
        <f>IF(booking!X50&gt;0,"oc","va")</f>
        <v>va</v>
      </c>
      <c r="M50" s="129" t="str">
        <f>IF(booking!Y50&gt;0,"oc","va")</f>
        <v>va</v>
      </c>
    </row>
    <row r="51" spans="1:13" x14ac:dyDescent="0.35">
      <c r="A51" s="5">
        <f>booking!C51</f>
        <v>45824</v>
      </c>
      <c r="B51" s="128" t="str">
        <f>IF(booking!D51&gt;0,"oc","va")</f>
        <v>oc</v>
      </c>
      <c r="C51" s="129" t="str">
        <f>IF(booking!E51&gt;0,"oc","va")</f>
        <v>oc</v>
      </c>
      <c r="D51" s="128" t="str">
        <f>IF(booking!H51&gt;0,"oc","va")</f>
        <v>oc</v>
      </c>
      <c r="E51" s="129" t="str">
        <f>IF(booking!I51&gt;0,"oc","va")</f>
        <v>oc</v>
      </c>
      <c r="F51" s="128" t="str">
        <f>IF(booking!L51&gt;0,"oc","va")</f>
        <v>oc</v>
      </c>
      <c r="G51" s="129" t="str">
        <f>IF(booking!M51&gt;0,"oc","va")</f>
        <v>oc</v>
      </c>
      <c r="H51" s="128" t="str">
        <f>IF(booking!P51&gt;0,"oc","va")</f>
        <v>oc</v>
      </c>
      <c r="I51" s="129" t="str">
        <f>IF(booking!Q51&gt;0,"oc","va")</f>
        <v>oc</v>
      </c>
      <c r="J51" s="128" t="str">
        <f>IF(booking!T51&gt;0,"oc","va")</f>
        <v>oc</v>
      </c>
      <c r="K51" s="129" t="str">
        <f>IF(booking!U51&gt;0,"oc","va")</f>
        <v>oc</v>
      </c>
      <c r="L51" s="128" t="str">
        <f>IF(booking!X51&gt;0,"oc","va")</f>
        <v>va</v>
      </c>
      <c r="M51" s="129" t="str">
        <f>IF(booking!Y51&gt;0,"oc","va")</f>
        <v>va</v>
      </c>
    </row>
    <row r="52" spans="1:13" x14ac:dyDescent="0.35">
      <c r="A52" s="5">
        <f>booking!C52</f>
        <v>45825</v>
      </c>
      <c r="B52" s="128" t="str">
        <f>IF(booking!D52&gt;0,"oc","va")</f>
        <v>oc</v>
      </c>
      <c r="C52" s="129" t="str">
        <f>IF(booking!E52&gt;0,"oc","va")</f>
        <v>oc</v>
      </c>
      <c r="D52" s="128" t="str">
        <f>IF(booking!H52&gt;0,"oc","va")</f>
        <v>oc</v>
      </c>
      <c r="E52" s="129" t="str">
        <f>IF(booking!I52&gt;0,"oc","va")</f>
        <v>oc</v>
      </c>
      <c r="F52" s="128" t="str">
        <f>IF(booking!L52&gt;0,"oc","va")</f>
        <v>oc</v>
      </c>
      <c r="G52" s="129" t="str">
        <f>IF(booking!M52&gt;0,"oc","va")</f>
        <v>oc</v>
      </c>
      <c r="H52" s="128" t="str">
        <f>IF(booking!P52&gt;0,"oc","va")</f>
        <v>oc</v>
      </c>
      <c r="I52" s="129" t="str">
        <f>IF(booking!Q52&gt;0,"oc","va")</f>
        <v>oc</v>
      </c>
      <c r="J52" s="128" t="str">
        <f>IF(booking!T52&gt;0,"oc","va")</f>
        <v>oc</v>
      </c>
      <c r="K52" s="129" t="str">
        <f>IF(booking!U52&gt;0,"oc","va")</f>
        <v>oc</v>
      </c>
      <c r="L52" s="128" t="str">
        <f>IF(booking!X52&gt;0,"oc","va")</f>
        <v>va</v>
      </c>
      <c r="M52" s="129" t="str">
        <f>IF(booking!Y52&gt;0,"oc","va")</f>
        <v>va</v>
      </c>
    </row>
    <row r="53" spans="1:13" x14ac:dyDescent="0.35">
      <c r="A53" s="5">
        <f>booking!C53</f>
        <v>45826</v>
      </c>
      <c r="B53" s="128" t="str">
        <f>IF(booking!D53&gt;0,"oc","va")</f>
        <v>oc</v>
      </c>
      <c r="C53" s="129" t="str">
        <f>IF(booking!E53&gt;0,"oc","va")</f>
        <v>oc</v>
      </c>
      <c r="D53" s="128" t="str">
        <f>IF(booking!H53&gt;0,"oc","va")</f>
        <v>oc</v>
      </c>
      <c r="E53" s="129" t="str">
        <f>IF(booking!I53&gt;0,"oc","va")</f>
        <v>oc</v>
      </c>
      <c r="F53" s="128" t="str">
        <f>IF(booking!L53&gt;0,"oc","va")</f>
        <v>oc</v>
      </c>
      <c r="G53" s="129" t="str">
        <f>IF(booking!M53&gt;0,"oc","va")</f>
        <v>va</v>
      </c>
      <c r="H53" s="128" t="str">
        <f>IF(booking!P53&gt;0,"oc","va")</f>
        <v>oc</v>
      </c>
      <c r="I53" s="129" t="str">
        <f>IF(booking!Q53&gt;0,"oc","va")</f>
        <v>va</v>
      </c>
      <c r="J53" s="128" t="str">
        <f>IF(booking!T53&gt;0,"oc","va")</f>
        <v>oc</v>
      </c>
      <c r="K53" s="129" t="str">
        <f>IF(booking!U53&gt;0,"oc","va")</f>
        <v>oc</v>
      </c>
      <c r="L53" s="128" t="str">
        <f>IF(booking!X53&gt;0,"oc","va")</f>
        <v>va</v>
      </c>
      <c r="M53" s="129" t="str">
        <f>IF(booking!Y53&gt;0,"oc","va")</f>
        <v>va</v>
      </c>
    </row>
    <row r="54" spans="1:13" x14ac:dyDescent="0.35">
      <c r="A54" s="5">
        <f>booking!C54</f>
        <v>45827</v>
      </c>
      <c r="B54" s="128" t="str">
        <f>IF(booking!D54&gt;0,"oc","va")</f>
        <v>oc</v>
      </c>
      <c r="C54" s="129" t="str">
        <f>IF(booking!E54&gt;0,"oc","va")</f>
        <v>oc</v>
      </c>
      <c r="D54" s="128" t="str">
        <f>IF(booking!H54&gt;0,"oc","va")</f>
        <v>oc</v>
      </c>
      <c r="E54" s="129" t="str">
        <f>IF(booking!I54&gt;0,"oc","va")</f>
        <v>oc</v>
      </c>
      <c r="F54" s="128" t="str">
        <f>IF(booking!L54&gt;0,"oc","va")</f>
        <v>va</v>
      </c>
      <c r="G54" s="129" t="str">
        <f>IF(booking!M54&gt;0,"oc","va")</f>
        <v>va</v>
      </c>
      <c r="H54" s="128" t="str">
        <f>IF(booking!P54&gt;0,"oc","va")</f>
        <v>va</v>
      </c>
      <c r="I54" s="129" t="str">
        <f>IF(booking!Q54&gt;0,"oc","va")</f>
        <v>va</v>
      </c>
      <c r="J54" s="128" t="str">
        <f>IF(booking!T54&gt;0,"oc","va")</f>
        <v>oc</v>
      </c>
      <c r="K54" s="129" t="str">
        <f>IF(booking!U54&gt;0,"oc","va")</f>
        <v>oc</v>
      </c>
      <c r="L54" s="128" t="str">
        <f>IF(booking!X54&gt;0,"oc","va")</f>
        <v>va</v>
      </c>
      <c r="M54" s="129" t="str">
        <f>IF(booking!Y54&gt;0,"oc","va")</f>
        <v>va</v>
      </c>
    </row>
    <row r="55" spans="1:13" x14ac:dyDescent="0.35">
      <c r="A55" s="5">
        <f>booking!C55</f>
        <v>45828</v>
      </c>
      <c r="B55" s="128" t="str">
        <f>IF(booking!D55&gt;0,"oc","va")</f>
        <v>oc</v>
      </c>
      <c r="C55" s="129" t="str">
        <f>IF(booking!E55&gt;0,"oc","va")</f>
        <v>oc</v>
      </c>
      <c r="D55" s="128" t="str">
        <f>IF(booking!H55&gt;0,"oc","va")</f>
        <v>oc</v>
      </c>
      <c r="E55" s="129" t="str">
        <f>IF(booking!I55&gt;0,"oc","va")</f>
        <v>oc</v>
      </c>
      <c r="F55" s="128" t="str">
        <f>IF(booking!L55&gt;0,"oc","va")</f>
        <v>va</v>
      </c>
      <c r="G55" s="129" t="str">
        <f>IF(booking!M55&gt;0,"oc","va")</f>
        <v>va</v>
      </c>
      <c r="H55" s="128" t="str">
        <f>IF(booking!P55&gt;0,"oc","va")</f>
        <v>va</v>
      </c>
      <c r="I55" s="129" t="str">
        <f>IF(booking!Q55&gt;0,"oc","va")</f>
        <v>va</v>
      </c>
      <c r="J55" s="128" t="str">
        <f>IF(booking!T55&gt;0,"oc","va")</f>
        <v>oc</v>
      </c>
      <c r="K55" s="129" t="str">
        <f>IF(booking!U55&gt;0,"oc","va")</f>
        <v>oc</v>
      </c>
      <c r="L55" s="128" t="str">
        <f>IF(booking!X55&gt;0,"oc","va")</f>
        <v>va</v>
      </c>
      <c r="M55" s="129" t="str">
        <f>IF(booking!Y55&gt;0,"oc","va")</f>
        <v>va</v>
      </c>
    </row>
    <row r="56" spans="1:13" x14ac:dyDescent="0.35">
      <c r="A56" s="5">
        <f>booking!C56</f>
        <v>45829</v>
      </c>
      <c r="B56" s="128" t="str">
        <f>IF(booking!D56&gt;0,"oc","va")</f>
        <v>oc</v>
      </c>
      <c r="C56" s="129" t="str">
        <f>IF(booking!E56&gt;0,"oc","va")</f>
        <v>oc</v>
      </c>
      <c r="D56" s="128" t="str">
        <f>IF(booking!H56&gt;0,"oc","va")</f>
        <v>oc</v>
      </c>
      <c r="E56" s="129" t="str">
        <f>IF(booking!I56&gt;0,"oc","va")</f>
        <v>oc</v>
      </c>
      <c r="F56" s="128" t="str">
        <f>IF(booking!L56&gt;0,"oc","va")</f>
        <v>va</v>
      </c>
      <c r="G56" s="129" t="str">
        <f>IF(booking!M56&gt;0,"oc","va")</f>
        <v>oc</v>
      </c>
      <c r="H56" s="128" t="str">
        <f>IF(booking!P56&gt;0,"oc","va")</f>
        <v>va</v>
      </c>
      <c r="I56" s="129" t="str">
        <f>IF(booking!Q56&gt;0,"oc","va")</f>
        <v>va</v>
      </c>
      <c r="J56" s="128" t="str">
        <f>IF(booking!T56&gt;0,"oc","va")</f>
        <v>oc</v>
      </c>
      <c r="K56" s="129" t="str">
        <f>IF(booking!U56&gt;0,"oc","va")</f>
        <v>oc</v>
      </c>
      <c r="L56" s="128" t="str">
        <f>IF(booking!X56&gt;0,"oc","va")</f>
        <v>va</v>
      </c>
      <c r="M56" s="129" t="str">
        <f>IF(booking!Y56&gt;0,"oc","va")</f>
        <v>va</v>
      </c>
    </row>
    <row r="57" spans="1:13" x14ac:dyDescent="0.35">
      <c r="A57" s="5">
        <f>booking!C57</f>
        <v>45830</v>
      </c>
      <c r="B57" s="128" t="str">
        <f>IF(booking!D57&gt;0,"oc","va")</f>
        <v>oc</v>
      </c>
      <c r="C57" s="129" t="str">
        <f>IF(booking!E57&gt;0,"oc","va")</f>
        <v>oc</v>
      </c>
      <c r="D57" s="128" t="str">
        <f>IF(booking!H57&gt;0,"oc","va")</f>
        <v>oc</v>
      </c>
      <c r="E57" s="129" t="str">
        <f>IF(booking!I57&gt;0,"oc","va")</f>
        <v>oc</v>
      </c>
      <c r="F57" s="128" t="str">
        <f>IF(booking!L57&gt;0,"oc","va")</f>
        <v>oc</v>
      </c>
      <c r="G57" s="129" t="str">
        <f>IF(booking!M57&gt;0,"oc","va")</f>
        <v>oc</v>
      </c>
      <c r="H57" s="128" t="str">
        <f>IF(booking!P57&gt;0,"oc","va")</f>
        <v>va</v>
      </c>
      <c r="I57" s="129" t="str">
        <f>IF(booking!Q57&gt;0,"oc","va")</f>
        <v>va</v>
      </c>
      <c r="J57" s="128" t="str">
        <f>IF(booking!T57&gt;0,"oc","va")</f>
        <v>oc</v>
      </c>
      <c r="K57" s="129" t="str">
        <f>IF(booking!U57&gt;0,"oc","va")</f>
        <v>oc</v>
      </c>
      <c r="L57" s="128" t="str">
        <f>IF(booking!X57&gt;0,"oc","va")</f>
        <v>va</v>
      </c>
      <c r="M57" s="129" t="str">
        <f>IF(booking!Y57&gt;0,"oc","va")</f>
        <v>va</v>
      </c>
    </row>
    <row r="58" spans="1:13" x14ac:dyDescent="0.35">
      <c r="A58" s="5">
        <f>booking!C58</f>
        <v>45831</v>
      </c>
      <c r="B58" s="128" t="str">
        <f>IF(booking!D58&gt;0,"oc","va")</f>
        <v>oc</v>
      </c>
      <c r="C58" s="129" t="str">
        <f>IF(booking!E58&gt;0,"oc","va")</f>
        <v>oc</v>
      </c>
      <c r="D58" s="128" t="str">
        <f>IF(booking!H58&gt;0,"oc","va")</f>
        <v>oc</v>
      </c>
      <c r="E58" s="129" t="str">
        <f>IF(booking!I58&gt;0,"oc","va")</f>
        <v>oc</v>
      </c>
      <c r="F58" s="128" t="str">
        <f>IF(booking!L58&gt;0,"oc","va")</f>
        <v>oc</v>
      </c>
      <c r="G58" s="129" t="str">
        <f>IF(booking!M58&gt;0,"oc","va")</f>
        <v>oc</v>
      </c>
      <c r="H58" s="128" t="str">
        <f>IF(booking!P58&gt;0,"oc","va")</f>
        <v>va</v>
      </c>
      <c r="I58" s="129" t="str">
        <f>IF(booking!Q58&gt;0,"oc","va")</f>
        <v>oc</v>
      </c>
      <c r="J58" s="128" t="str">
        <f>IF(booking!T58&gt;0,"oc","va")</f>
        <v>oc</v>
      </c>
      <c r="K58" s="129" t="str">
        <f>IF(booking!U58&gt;0,"oc","va")</f>
        <v>oc</v>
      </c>
      <c r="L58" s="128" t="str">
        <f>IF(booking!X58&gt;0,"oc","va")</f>
        <v>va</v>
      </c>
      <c r="M58" s="129" t="str">
        <f>IF(booking!Y58&gt;0,"oc","va")</f>
        <v>va</v>
      </c>
    </row>
    <row r="59" spans="1:13" x14ac:dyDescent="0.35">
      <c r="A59" s="5">
        <f>booking!C59</f>
        <v>45832</v>
      </c>
      <c r="B59" s="128" t="str">
        <f>IF(booking!D59&gt;0,"oc","va")</f>
        <v>oc</v>
      </c>
      <c r="C59" s="129" t="str">
        <f>IF(booking!E59&gt;0,"oc","va")</f>
        <v>oc</v>
      </c>
      <c r="D59" s="128" t="str">
        <f>IF(booking!H59&gt;0,"oc","va")</f>
        <v>oc</v>
      </c>
      <c r="E59" s="129" t="str">
        <f>IF(booking!I59&gt;0,"oc","va")</f>
        <v>va</v>
      </c>
      <c r="F59" s="128" t="str">
        <f>IF(booking!L59&gt;0,"oc","va")</f>
        <v>oc</v>
      </c>
      <c r="G59" s="129" t="str">
        <f>IF(booking!M59&gt;0,"oc","va")</f>
        <v>oc</v>
      </c>
      <c r="H59" s="128" t="str">
        <f>IF(booking!P59&gt;0,"oc","va")</f>
        <v>oc</v>
      </c>
      <c r="I59" s="129" t="str">
        <f>IF(booking!Q59&gt;0,"oc","va")</f>
        <v>oc</v>
      </c>
      <c r="J59" s="128" t="str">
        <f>IF(booking!T59&gt;0,"oc","va")</f>
        <v>oc</v>
      </c>
      <c r="K59" s="129" t="str">
        <f>IF(booking!U59&gt;0,"oc","va")</f>
        <v>oc</v>
      </c>
      <c r="L59" s="128" t="str">
        <f>IF(booking!X59&gt;0,"oc","va")</f>
        <v>va</v>
      </c>
      <c r="M59" s="129" t="str">
        <f>IF(booking!Y59&gt;0,"oc","va")</f>
        <v>va</v>
      </c>
    </row>
    <row r="60" spans="1:13" x14ac:dyDescent="0.35">
      <c r="A60" s="5">
        <f>booking!C60</f>
        <v>45833</v>
      </c>
      <c r="B60" s="128" t="str">
        <f>IF(booking!D60&gt;0,"oc","va")</f>
        <v>oc</v>
      </c>
      <c r="C60" s="129" t="str">
        <f>IF(booking!E60&gt;0,"oc","va")</f>
        <v>oc</v>
      </c>
      <c r="D60" s="128" t="str">
        <f>IF(booking!H60&gt;0,"oc","va")</f>
        <v>va</v>
      </c>
      <c r="E60" s="129" t="str">
        <f>IF(booking!I60&gt;0,"oc","va")</f>
        <v>oc</v>
      </c>
      <c r="F60" s="128" t="str">
        <f>IF(booking!L60&gt;0,"oc","va")</f>
        <v>oc</v>
      </c>
      <c r="G60" s="129" t="str">
        <f>IF(booking!M60&gt;0,"oc","va")</f>
        <v>oc</v>
      </c>
      <c r="H60" s="128" t="str">
        <f>IF(booking!P60&gt;0,"oc","va")</f>
        <v>oc</v>
      </c>
      <c r="I60" s="129" t="str">
        <f>IF(booking!Q60&gt;0,"oc","va")</f>
        <v>oc</v>
      </c>
      <c r="J60" s="128" t="str">
        <f>IF(booking!T60&gt;0,"oc","va")</f>
        <v>oc</v>
      </c>
      <c r="K60" s="129" t="str">
        <f>IF(booking!U60&gt;0,"oc","va")</f>
        <v>oc</v>
      </c>
      <c r="L60" s="128" t="str">
        <f>IF(booking!X60&gt;0,"oc","va")</f>
        <v>va</v>
      </c>
      <c r="M60" s="129" t="str">
        <f>IF(booking!Y60&gt;0,"oc","va")</f>
        <v>va</v>
      </c>
    </row>
    <row r="61" spans="1:13" x14ac:dyDescent="0.35">
      <c r="A61" s="5">
        <f>booking!C61</f>
        <v>45834</v>
      </c>
      <c r="B61" s="128" t="str">
        <f>IF(booking!D61&gt;0,"oc","va")</f>
        <v>oc</v>
      </c>
      <c r="C61" s="129" t="str">
        <f>IF(booking!E61&gt;0,"oc","va")</f>
        <v>oc</v>
      </c>
      <c r="D61" s="128" t="str">
        <f>IF(booking!H61&gt;0,"oc","va")</f>
        <v>oc</v>
      </c>
      <c r="E61" s="129" t="str">
        <f>IF(booking!I61&gt;0,"oc","va")</f>
        <v>oc</v>
      </c>
      <c r="F61" s="128" t="str">
        <f>IF(booking!L61&gt;0,"oc","va")</f>
        <v>oc</v>
      </c>
      <c r="G61" s="129" t="str">
        <f>IF(booking!M61&gt;0,"oc","va")</f>
        <v>oc</v>
      </c>
      <c r="H61" s="128" t="str">
        <f>IF(booking!P61&gt;0,"oc","va")</f>
        <v>oc</v>
      </c>
      <c r="I61" s="129" t="str">
        <f>IF(booking!Q61&gt;0,"oc","va")</f>
        <v>va</v>
      </c>
      <c r="J61" s="128" t="str">
        <f>IF(booking!T61&gt;0,"oc","va")</f>
        <v>oc</v>
      </c>
      <c r="K61" s="129" t="str">
        <f>IF(booking!U61&gt;0,"oc","va")</f>
        <v>oc</v>
      </c>
      <c r="L61" s="128" t="str">
        <f>IF(booking!X61&gt;0,"oc","va")</f>
        <v>va</v>
      </c>
      <c r="M61" s="129" t="str">
        <f>IF(booking!Y61&gt;0,"oc","va")</f>
        <v>va</v>
      </c>
    </row>
    <row r="62" spans="1:13" x14ac:dyDescent="0.35">
      <c r="A62" s="5">
        <f>booking!C62</f>
        <v>45835</v>
      </c>
      <c r="B62" s="128" t="str">
        <f>IF(booking!D62&gt;0,"oc","va")</f>
        <v>oc</v>
      </c>
      <c r="C62" s="129" t="str">
        <f>IF(booking!E62&gt;0,"oc","va")</f>
        <v>oc</v>
      </c>
      <c r="D62" s="128" t="str">
        <f>IF(booking!H62&gt;0,"oc","va")</f>
        <v>oc</v>
      </c>
      <c r="E62" s="129" t="str">
        <f>IF(booking!I62&gt;0,"oc","va")</f>
        <v>oc</v>
      </c>
      <c r="F62" s="128" t="str">
        <f>IF(booking!L62&gt;0,"oc","va")</f>
        <v>oc</v>
      </c>
      <c r="G62" s="129" t="str">
        <f>IF(booking!M62&gt;0,"oc","va")</f>
        <v>oc</v>
      </c>
      <c r="H62" s="128" t="str">
        <f>IF(booking!P62&gt;0,"oc","va")</f>
        <v>va</v>
      </c>
      <c r="I62" s="129" t="str">
        <f>IF(booking!Q62&gt;0,"oc","va")</f>
        <v>oc</v>
      </c>
      <c r="J62" s="128" t="str">
        <f>IF(booking!T62&gt;0,"oc","va")</f>
        <v>oc</v>
      </c>
      <c r="K62" s="129" t="str">
        <f>IF(booking!U62&gt;0,"oc","va")</f>
        <v>oc</v>
      </c>
      <c r="L62" s="128" t="str">
        <f>IF(booking!X62&gt;0,"oc","va")</f>
        <v>va</v>
      </c>
      <c r="M62" s="129" t="str">
        <f>IF(booking!Y62&gt;0,"oc","va")</f>
        <v>va</v>
      </c>
    </row>
    <row r="63" spans="1:13" x14ac:dyDescent="0.35">
      <c r="A63" s="5">
        <f>booking!C63</f>
        <v>45836</v>
      </c>
      <c r="B63" s="128" t="str">
        <f>IF(booking!D63&gt;0,"oc","va")</f>
        <v>oc</v>
      </c>
      <c r="C63" s="129" t="str">
        <f>IF(booking!E63&gt;0,"oc","va")</f>
        <v>va</v>
      </c>
      <c r="D63" s="128" t="str">
        <f>IF(booking!H63&gt;0,"oc","va")</f>
        <v>oc</v>
      </c>
      <c r="E63" s="129" t="str">
        <f>IF(booking!I63&gt;0,"oc","va")</f>
        <v>oc</v>
      </c>
      <c r="F63" s="128" t="str">
        <f>IF(booking!L63&gt;0,"oc","va")</f>
        <v>oc</v>
      </c>
      <c r="G63" s="129" t="str">
        <f>IF(booking!M63&gt;0,"oc","va")</f>
        <v>oc</v>
      </c>
      <c r="H63" s="128" t="str">
        <f>IF(booking!P63&gt;0,"oc","va")</f>
        <v>oc</v>
      </c>
      <c r="I63" s="129" t="str">
        <f>IF(booking!Q63&gt;0,"oc","va")</f>
        <v>oc</v>
      </c>
      <c r="J63" s="128" t="str">
        <f>IF(booking!T63&gt;0,"oc","va")</f>
        <v>oc</v>
      </c>
      <c r="K63" s="129" t="str">
        <f>IF(booking!U63&gt;0,"oc","va")</f>
        <v>oc</v>
      </c>
      <c r="L63" s="128" t="str">
        <f>IF(booking!X63&gt;0,"oc","va")</f>
        <v>va</v>
      </c>
      <c r="M63" s="129" t="str">
        <f>IF(booking!Y63&gt;0,"oc","va")</f>
        <v>va</v>
      </c>
    </row>
    <row r="64" spans="1:13" x14ac:dyDescent="0.35">
      <c r="A64" s="5">
        <f>booking!C64</f>
        <v>45837</v>
      </c>
      <c r="B64" s="128" t="str">
        <f>IF(booking!D64&gt;0,"oc","va")</f>
        <v>va</v>
      </c>
      <c r="C64" s="129" t="str">
        <f>IF(booking!E64&gt;0,"oc","va")</f>
        <v>va</v>
      </c>
      <c r="D64" s="128" t="str">
        <f>IF(booking!H64&gt;0,"oc","va")</f>
        <v>oc</v>
      </c>
      <c r="E64" s="129" t="str">
        <f>IF(booking!I64&gt;0,"oc","va")</f>
        <v>oc</v>
      </c>
      <c r="F64" s="128" t="str">
        <f>IF(booking!L64&gt;0,"oc","va")</f>
        <v>oc</v>
      </c>
      <c r="G64" s="129" t="str">
        <f>IF(booking!M64&gt;0,"oc","va")</f>
        <v>oc</v>
      </c>
      <c r="H64" s="128" t="str">
        <f>IF(booking!P64&gt;0,"oc","va")</f>
        <v>oc</v>
      </c>
      <c r="I64" s="129" t="str">
        <f>IF(booking!Q64&gt;0,"oc","va")</f>
        <v>oc</v>
      </c>
      <c r="J64" s="128" t="str">
        <f>IF(booking!T64&gt;0,"oc","va")</f>
        <v>oc</v>
      </c>
      <c r="K64" s="129" t="str">
        <f>IF(booking!U64&gt;0,"oc","va")</f>
        <v>oc</v>
      </c>
      <c r="L64" s="128" t="str">
        <f>IF(booking!X64&gt;0,"oc","va")</f>
        <v>va</v>
      </c>
      <c r="M64" s="129" t="str">
        <f>IF(booking!Y64&gt;0,"oc","va")</f>
        <v>va</v>
      </c>
    </row>
    <row r="65" spans="1:13" x14ac:dyDescent="0.35">
      <c r="A65" s="5">
        <f>booking!C65</f>
        <v>45838</v>
      </c>
      <c r="B65" s="128" t="str">
        <f>IF(booking!D65&gt;0,"oc","va")</f>
        <v>va</v>
      </c>
      <c r="C65" s="129" t="str">
        <f>IF(booking!E65&gt;0,"oc","va")</f>
        <v>oc</v>
      </c>
      <c r="D65" s="128" t="str">
        <f>IF(booking!H65&gt;0,"oc","va")</f>
        <v>oc</v>
      </c>
      <c r="E65" s="129" t="str">
        <f>IF(booking!I65&gt;0,"oc","va")</f>
        <v>oc</v>
      </c>
      <c r="F65" s="128" t="str">
        <f>IF(booking!L65&gt;0,"oc","va")</f>
        <v>oc</v>
      </c>
      <c r="G65" s="129" t="str">
        <f>IF(booking!M65&gt;0,"oc","va")</f>
        <v>oc</v>
      </c>
      <c r="H65" s="128" t="str">
        <f>IF(booking!P65&gt;0,"oc","va")</f>
        <v>oc</v>
      </c>
      <c r="I65" s="129" t="str">
        <f>IF(booking!Q65&gt;0,"oc","va")</f>
        <v>oc</v>
      </c>
      <c r="J65" s="128" t="str">
        <f>IF(booking!T65&gt;0,"oc","va")</f>
        <v>oc</v>
      </c>
      <c r="K65" s="129" t="str">
        <f>IF(booking!U65&gt;0,"oc","va")</f>
        <v>oc</v>
      </c>
      <c r="L65" s="128" t="str">
        <f>IF(booking!X65&gt;0,"oc","va")</f>
        <v>va</v>
      </c>
      <c r="M65" s="129" t="str">
        <f>IF(booking!Y65&gt;0,"oc","va")</f>
        <v>va</v>
      </c>
    </row>
    <row r="66" spans="1:13" x14ac:dyDescent="0.35">
      <c r="A66" s="5">
        <f>booking!C66</f>
        <v>45839</v>
      </c>
      <c r="B66" s="128" t="str">
        <f>IF(booking!D66&gt;0,"oc","va")</f>
        <v>oc</v>
      </c>
      <c r="C66" s="129" t="str">
        <f>IF(booking!E66&gt;0,"oc","va")</f>
        <v>oc</v>
      </c>
      <c r="D66" s="128" t="str">
        <f>IF(booking!H66&gt;0,"oc","va")</f>
        <v>oc</v>
      </c>
      <c r="E66" s="129" t="str">
        <f>IF(booking!I66&gt;0,"oc","va")</f>
        <v>va</v>
      </c>
      <c r="F66" s="128" t="str">
        <f>IF(booking!L66&gt;0,"oc","va")</f>
        <v>oc</v>
      </c>
      <c r="G66" s="129" t="str">
        <f>IF(booking!M66&gt;0,"oc","va")</f>
        <v>va</v>
      </c>
      <c r="H66" s="128" t="str">
        <f>IF(booking!P66&gt;0,"oc","va")</f>
        <v>oc</v>
      </c>
      <c r="I66" s="129" t="str">
        <f>IF(booking!Q66&gt;0,"oc","va")</f>
        <v>oc</v>
      </c>
      <c r="J66" s="128" t="str">
        <f>IF(booking!T66&gt;0,"oc","va")</f>
        <v>oc</v>
      </c>
      <c r="K66" s="129" t="str">
        <f>IF(booking!U66&gt;0,"oc","va")</f>
        <v>oc</v>
      </c>
      <c r="L66" s="128" t="str">
        <f>IF(booking!X66&gt;0,"oc","va")</f>
        <v>va</v>
      </c>
      <c r="M66" s="129" t="str">
        <f>IF(booking!Y66&gt;0,"oc","va")</f>
        <v>va</v>
      </c>
    </row>
    <row r="67" spans="1:13" x14ac:dyDescent="0.35">
      <c r="A67" s="5">
        <f>booking!C67</f>
        <v>45840</v>
      </c>
      <c r="B67" s="128" t="str">
        <f>IF(booking!D67&gt;0,"oc","va")</f>
        <v>oc</v>
      </c>
      <c r="C67" s="129" t="str">
        <f>IF(booking!E67&gt;0,"oc","va")</f>
        <v>oc</v>
      </c>
      <c r="D67" s="128" t="str">
        <f>IF(booking!H67&gt;0,"oc","va")</f>
        <v>va</v>
      </c>
      <c r="E67" s="129" t="str">
        <f>IF(booking!I67&gt;0,"oc","va")</f>
        <v>va</v>
      </c>
      <c r="F67" s="128" t="str">
        <f>IF(booking!L67&gt;0,"oc","va")</f>
        <v>va</v>
      </c>
      <c r="G67" s="129" t="str">
        <f>IF(booking!M67&gt;0,"oc","va")</f>
        <v>oc</v>
      </c>
      <c r="H67" s="128" t="str">
        <f>IF(booking!P67&gt;0,"oc","va")</f>
        <v>oc</v>
      </c>
      <c r="I67" s="129" t="str">
        <f>IF(booking!Q67&gt;0,"oc","va")</f>
        <v>va</v>
      </c>
      <c r="J67" s="128" t="str">
        <f>IF(booking!T67&gt;0,"oc","va")</f>
        <v>oc</v>
      </c>
      <c r="K67" s="129" t="str">
        <f>IF(booking!U67&gt;0,"oc","va")</f>
        <v>oc</v>
      </c>
      <c r="L67" s="128" t="str">
        <f>IF(booking!X67&gt;0,"oc","va")</f>
        <v>va</v>
      </c>
      <c r="M67" s="129" t="str">
        <f>IF(booking!Y67&gt;0,"oc","va")</f>
        <v>va</v>
      </c>
    </row>
    <row r="68" spans="1:13" x14ac:dyDescent="0.35">
      <c r="A68" s="5">
        <f>booking!C68</f>
        <v>45841</v>
      </c>
      <c r="B68" s="128" t="str">
        <f>IF(booking!D68&gt;0,"oc","va")</f>
        <v>oc</v>
      </c>
      <c r="C68" s="129" t="str">
        <f>IF(booking!E68&gt;0,"oc","va")</f>
        <v>oc</v>
      </c>
      <c r="D68" s="128" t="str">
        <f>IF(booking!H68&gt;0,"oc","va")</f>
        <v>va</v>
      </c>
      <c r="E68" s="129" t="str">
        <f>IF(booking!I68&gt;0,"oc","va")</f>
        <v>va</v>
      </c>
      <c r="F68" s="128" t="str">
        <f>IF(booking!L68&gt;0,"oc","va")</f>
        <v>oc</v>
      </c>
      <c r="G68" s="129" t="str">
        <f>IF(booking!M68&gt;0,"oc","va")</f>
        <v>oc</v>
      </c>
      <c r="H68" s="128" t="str">
        <f>IF(booking!P68&gt;0,"oc","va")</f>
        <v>va</v>
      </c>
      <c r="I68" s="129" t="str">
        <f>IF(booking!Q68&gt;0,"oc","va")</f>
        <v>oc</v>
      </c>
      <c r="J68" s="128" t="str">
        <f>IF(booking!T68&gt;0,"oc","va")</f>
        <v>oc</v>
      </c>
      <c r="K68" s="129" t="str">
        <f>IF(booking!U68&gt;0,"oc","va")</f>
        <v>oc</v>
      </c>
      <c r="L68" s="128" t="str">
        <f>IF(booking!X68&gt;0,"oc","va")</f>
        <v>va</v>
      </c>
      <c r="M68" s="129" t="str">
        <f>IF(booking!Y68&gt;0,"oc","va")</f>
        <v>va</v>
      </c>
    </row>
    <row r="69" spans="1:13" x14ac:dyDescent="0.35">
      <c r="A69" s="5">
        <f>booking!C69</f>
        <v>45842</v>
      </c>
      <c r="B69" s="128" t="str">
        <f>IF(booking!D69&gt;0,"oc","va")</f>
        <v>oc</v>
      </c>
      <c r="C69" s="129" t="str">
        <f>IF(booking!E69&gt;0,"oc","va")</f>
        <v>oc</v>
      </c>
      <c r="D69" s="128" t="str">
        <f>IF(booking!H69&gt;0,"oc","va")</f>
        <v>va</v>
      </c>
      <c r="E69" s="129" t="str">
        <f>IF(booking!I69&gt;0,"oc","va")</f>
        <v>oc</v>
      </c>
      <c r="F69" s="128" t="str">
        <f>IF(booking!L69&gt;0,"oc","va")</f>
        <v>oc</v>
      </c>
      <c r="G69" s="129" t="str">
        <f>IF(booking!M69&gt;0,"oc","va")</f>
        <v>oc</v>
      </c>
      <c r="H69" s="128" t="str">
        <f>IF(booking!P69&gt;0,"oc","va")</f>
        <v>oc</v>
      </c>
      <c r="I69" s="129" t="str">
        <f>IF(booking!Q69&gt;0,"oc","va")</f>
        <v>oc</v>
      </c>
      <c r="J69" s="128" t="str">
        <f>IF(booking!T69&gt;0,"oc","va")</f>
        <v>oc</v>
      </c>
      <c r="K69" s="129" t="str">
        <f>IF(booking!U69&gt;0,"oc","va")</f>
        <v>oc</v>
      </c>
      <c r="L69" s="128" t="str">
        <f>IF(booking!X69&gt;0,"oc","va")</f>
        <v>va</v>
      </c>
      <c r="M69" s="129" t="str">
        <f>IF(booking!Y69&gt;0,"oc","va")</f>
        <v>va</v>
      </c>
    </row>
    <row r="70" spans="1:13" x14ac:dyDescent="0.35">
      <c r="A70" s="5">
        <f>booking!C70</f>
        <v>45843</v>
      </c>
      <c r="B70" s="128" t="str">
        <f>IF(booking!D70&gt;0,"oc","va")</f>
        <v>oc</v>
      </c>
      <c r="C70" s="129" t="str">
        <f>IF(booking!E70&gt;0,"oc","va")</f>
        <v>va</v>
      </c>
      <c r="D70" s="128" t="str">
        <f>IF(booking!H70&gt;0,"oc","va")</f>
        <v>oc</v>
      </c>
      <c r="E70" s="129" t="str">
        <f>IF(booking!I70&gt;0,"oc","va")</f>
        <v>oc</v>
      </c>
      <c r="F70" s="128" t="str">
        <f>IF(booking!L70&gt;0,"oc","va")</f>
        <v>oc</v>
      </c>
      <c r="G70" s="129" t="str">
        <f>IF(booking!M70&gt;0,"oc","va")</f>
        <v>oc</v>
      </c>
      <c r="H70" s="128" t="str">
        <f>IF(booking!P70&gt;0,"oc","va")</f>
        <v>oc</v>
      </c>
      <c r="I70" s="129" t="str">
        <f>IF(booking!Q70&gt;0,"oc","va")</f>
        <v>oc</v>
      </c>
      <c r="J70" s="128" t="str">
        <f>IF(booking!T70&gt;0,"oc","va")</f>
        <v>oc</v>
      </c>
      <c r="K70" s="129" t="str">
        <f>IF(booking!U70&gt;0,"oc","va")</f>
        <v>oc</v>
      </c>
      <c r="L70" s="128" t="str">
        <f>IF(booking!X70&gt;0,"oc","va")</f>
        <v>va</v>
      </c>
      <c r="M70" s="129" t="str">
        <f>IF(booking!Y70&gt;0,"oc","va")</f>
        <v>va</v>
      </c>
    </row>
    <row r="71" spans="1:13" x14ac:dyDescent="0.35">
      <c r="A71" s="5">
        <f>booking!C71</f>
        <v>45844</v>
      </c>
      <c r="B71" s="128" t="str">
        <f>IF(booking!D71&gt;0,"oc","va")</f>
        <v>va</v>
      </c>
      <c r="C71" s="129" t="str">
        <f>IF(booking!E71&gt;0,"oc","va")</f>
        <v>oc</v>
      </c>
      <c r="D71" s="128" t="str">
        <f>IF(booking!H71&gt;0,"oc","va")</f>
        <v>oc</v>
      </c>
      <c r="E71" s="129" t="str">
        <f>IF(booking!I71&gt;0,"oc","va")</f>
        <v>oc</v>
      </c>
      <c r="F71" s="128" t="str">
        <f>IF(booking!L71&gt;0,"oc","va")</f>
        <v>oc</v>
      </c>
      <c r="G71" s="129" t="str">
        <f>IF(booking!M71&gt;0,"oc","va")</f>
        <v>oc</v>
      </c>
      <c r="H71" s="128" t="str">
        <f>IF(booking!P71&gt;0,"oc","va")</f>
        <v>oc</v>
      </c>
      <c r="I71" s="129" t="str">
        <f>IF(booking!Q71&gt;0,"oc","va")</f>
        <v>oc</v>
      </c>
      <c r="J71" s="128" t="str">
        <f>IF(booking!T71&gt;0,"oc","va")</f>
        <v>oc</v>
      </c>
      <c r="K71" s="129" t="str">
        <f>IF(booking!U71&gt;0,"oc","va")</f>
        <v>oc</v>
      </c>
      <c r="L71" s="128" t="str">
        <f>IF(booking!X71&gt;0,"oc","va")</f>
        <v>va</v>
      </c>
      <c r="M71" s="129" t="str">
        <f>IF(booking!Y71&gt;0,"oc","va")</f>
        <v>va</v>
      </c>
    </row>
    <row r="72" spans="1:13" x14ac:dyDescent="0.35">
      <c r="A72" s="5">
        <f>booking!C72</f>
        <v>45845</v>
      </c>
      <c r="B72" s="128" t="str">
        <f>IF(booking!D72&gt;0,"oc","va")</f>
        <v>oc</v>
      </c>
      <c r="C72" s="129" t="str">
        <f>IF(booking!E72&gt;0,"oc","va")</f>
        <v>oc</v>
      </c>
      <c r="D72" s="128" t="str">
        <f>IF(booking!H72&gt;0,"oc","va")</f>
        <v>oc</v>
      </c>
      <c r="E72" s="129" t="str">
        <f>IF(booking!I72&gt;0,"oc","va")</f>
        <v>oc</v>
      </c>
      <c r="F72" s="128" t="str">
        <f>IF(booking!L72&gt;0,"oc","va")</f>
        <v>oc</v>
      </c>
      <c r="G72" s="129" t="str">
        <f>IF(booking!M72&gt;0,"oc","va")</f>
        <v>oc</v>
      </c>
      <c r="H72" s="128" t="str">
        <f>IF(booking!P72&gt;0,"oc","va")</f>
        <v>oc</v>
      </c>
      <c r="I72" s="129" t="str">
        <f>IF(booking!Q72&gt;0,"oc","va")</f>
        <v>oc</v>
      </c>
      <c r="J72" s="128" t="str">
        <f>IF(booking!T72&gt;0,"oc","va")</f>
        <v>oc</v>
      </c>
      <c r="K72" s="129" t="str">
        <f>IF(booking!U72&gt;0,"oc","va")</f>
        <v>oc</v>
      </c>
      <c r="L72" s="128" t="str">
        <f>IF(booking!X72&gt;0,"oc","va")</f>
        <v>va</v>
      </c>
      <c r="M72" s="129" t="str">
        <f>IF(booking!Y72&gt;0,"oc","va")</f>
        <v>va</v>
      </c>
    </row>
    <row r="73" spans="1:13" x14ac:dyDescent="0.35">
      <c r="A73" s="5">
        <f>booking!C73</f>
        <v>45846</v>
      </c>
      <c r="B73" s="128" t="str">
        <f>IF(booking!D73&gt;0,"oc","va")</f>
        <v>oc</v>
      </c>
      <c r="C73" s="129" t="str">
        <f>IF(booking!E73&gt;0,"oc","va")</f>
        <v>oc</v>
      </c>
      <c r="D73" s="128" t="str">
        <f>IF(booking!H73&gt;0,"oc","va")</f>
        <v>oc</v>
      </c>
      <c r="E73" s="129" t="str">
        <f>IF(booking!I73&gt;0,"oc","va")</f>
        <v>va</v>
      </c>
      <c r="F73" s="128" t="str">
        <f>IF(booking!L73&gt;0,"oc","va")</f>
        <v>oc</v>
      </c>
      <c r="G73" s="129" t="str">
        <f>IF(booking!M73&gt;0,"oc","va")</f>
        <v>oc</v>
      </c>
      <c r="H73" s="128" t="str">
        <f>IF(booking!P73&gt;0,"oc","va")</f>
        <v>oc</v>
      </c>
      <c r="I73" s="129" t="str">
        <f>IF(booking!Q73&gt;0,"oc","va")</f>
        <v>oc</v>
      </c>
      <c r="J73" s="128" t="str">
        <f>IF(booking!T73&gt;0,"oc","va")</f>
        <v>oc</v>
      </c>
      <c r="K73" s="129" t="str">
        <f>IF(booking!U73&gt;0,"oc","va")</f>
        <v>oc</v>
      </c>
      <c r="L73" s="128" t="str">
        <f>IF(booking!X73&gt;0,"oc","va")</f>
        <v>va</v>
      </c>
      <c r="M73" s="129" t="str">
        <f>IF(booking!Y73&gt;0,"oc","va")</f>
        <v>va</v>
      </c>
    </row>
    <row r="74" spans="1:13" x14ac:dyDescent="0.35">
      <c r="A74" s="5">
        <f>booking!C74</f>
        <v>45847</v>
      </c>
      <c r="B74" s="128" t="str">
        <f>IF(booking!D74&gt;0,"oc","va")</f>
        <v>oc</v>
      </c>
      <c r="C74" s="129" t="str">
        <f>IF(booking!E74&gt;0,"oc","va")</f>
        <v>oc</v>
      </c>
      <c r="D74" s="128" t="str">
        <f>IF(booking!H74&gt;0,"oc","va")</f>
        <v>va</v>
      </c>
      <c r="E74" s="129" t="str">
        <f>IF(booking!I74&gt;0,"oc","va")</f>
        <v>oc</v>
      </c>
      <c r="F74" s="128" t="str">
        <f>IF(booking!L74&gt;0,"oc","va")</f>
        <v>oc</v>
      </c>
      <c r="G74" s="129" t="str">
        <f>IF(booking!M74&gt;0,"oc","va")</f>
        <v>oc</v>
      </c>
      <c r="H74" s="128" t="str">
        <f>IF(booking!P74&gt;0,"oc","va")</f>
        <v>oc</v>
      </c>
      <c r="I74" s="129" t="str">
        <f>IF(booking!Q74&gt;0,"oc","va")</f>
        <v>oc</v>
      </c>
      <c r="J74" s="128" t="str">
        <f>IF(booking!T74&gt;0,"oc","va")</f>
        <v>oc</v>
      </c>
      <c r="K74" s="129" t="str">
        <f>IF(booking!U74&gt;0,"oc","va")</f>
        <v>oc</v>
      </c>
      <c r="L74" s="128" t="str">
        <f>IF(booking!X74&gt;0,"oc","va")</f>
        <v>va</v>
      </c>
      <c r="M74" s="129" t="str">
        <f>IF(booking!Y74&gt;0,"oc","va")</f>
        <v>va</v>
      </c>
    </row>
    <row r="75" spans="1:13" x14ac:dyDescent="0.35">
      <c r="A75" s="5">
        <f>booking!C75</f>
        <v>45848</v>
      </c>
      <c r="B75" s="128" t="str">
        <f>IF(booking!D75&gt;0,"oc","va")</f>
        <v>oc</v>
      </c>
      <c r="C75" s="129" t="str">
        <f>IF(booking!E75&gt;0,"oc","va")</f>
        <v>oc</v>
      </c>
      <c r="D75" s="128" t="str">
        <f>IF(booking!H75&gt;0,"oc","va")</f>
        <v>oc</v>
      </c>
      <c r="E75" s="129" t="str">
        <f>IF(booking!I75&gt;0,"oc","va")</f>
        <v>oc</v>
      </c>
      <c r="F75" s="128" t="str">
        <f>IF(booking!L75&gt;0,"oc","va")</f>
        <v>oc</v>
      </c>
      <c r="G75" s="129" t="str">
        <f>IF(booking!M75&gt;0,"oc","va")</f>
        <v>oc</v>
      </c>
      <c r="H75" s="128" t="str">
        <f>IF(booking!P75&gt;0,"oc","va")</f>
        <v>oc</v>
      </c>
      <c r="I75" s="129" t="str">
        <f>IF(booking!Q75&gt;0,"oc","va")</f>
        <v>oc</v>
      </c>
      <c r="J75" s="128" t="str">
        <f>IF(booking!T75&gt;0,"oc","va")</f>
        <v>oc</v>
      </c>
      <c r="K75" s="129" t="str">
        <f>IF(booking!U75&gt;0,"oc","va")</f>
        <v>oc</v>
      </c>
      <c r="L75" s="128" t="str">
        <f>IF(booking!X75&gt;0,"oc","va")</f>
        <v>va</v>
      </c>
      <c r="M75" s="129" t="str">
        <f>IF(booking!Y75&gt;0,"oc","va")</f>
        <v>va</v>
      </c>
    </row>
    <row r="76" spans="1:13" x14ac:dyDescent="0.35">
      <c r="A76" s="5">
        <f>booking!C76</f>
        <v>45849</v>
      </c>
      <c r="B76" s="128" t="str">
        <f>IF(booking!D76&gt;0,"oc","va")</f>
        <v>oc</v>
      </c>
      <c r="C76" s="129" t="str">
        <f>IF(booking!E76&gt;0,"oc","va")</f>
        <v>oc</v>
      </c>
      <c r="D76" s="128" t="str">
        <f>IF(booking!H76&gt;0,"oc","va")</f>
        <v>oc</v>
      </c>
      <c r="E76" s="129" t="str">
        <f>IF(booking!I76&gt;0,"oc","va")</f>
        <v>oc</v>
      </c>
      <c r="F76" s="128" t="str">
        <f>IF(booking!L76&gt;0,"oc","va")</f>
        <v>oc</v>
      </c>
      <c r="G76" s="129" t="str">
        <f>IF(booking!M76&gt;0,"oc","va")</f>
        <v>oc</v>
      </c>
      <c r="H76" s="128" t="str">
        <f>IF(booking!P76&gt;0,"oc","va")</f>
        <v>oc</v>
      </c>
      <c r="I76" s="129" t="str">
        <f>IF(booking!Q76&gt;0,"oc","va")</f>
        <v>oc</v>
      </c>
      <c r="J76" s="128" t="str">
        <f>IF(booking!T76&gt;0,"oc","va")</f>
        <v>oc</v>
      </c>
      <c r="K76" s="129" t="str">
        <f>IF(booking!U76&gt;0,"oc","va")</f>
        <v>oc</v>
      </c>
      <c r="L76" s="128" t="str">
        <f>IF(booking!X76&gt;0,"oc","va")</f>
        <v>va</v>
      </c>
      <c r="M76" s="129" t="str">
        <f>IF(booking!Y76&gt;0,"oc","va")</f>
        <v>va</v>
      </c>
    </row>
    <row r="77" spans="1:13" x14ac:dyDescent="0.35">
      <c r="A77" s="5">
        <f>booking!C77</f>
        <v>45850</v>
      </c>
      <c r="B77" s="128" t="str">
        <f>IF(booking!D77&gt;0,"oc","va")</f>
        <v>oc</v>
      </c>
      <c r="C77" s="129" t="str">
        <f>IF(booking!E77&gt;0,"oc","va")</f>
        <v>oc</v>
      </c>
      <c r="D77" s="128" t="str">
        <f>IF(booking!H77&gt;0,"oc","va")</f>
        <v>oc</v>
      </c>
      <c r="E77" s="129" t="str">
        <f>IF(booking!I77&gt;0,"oc","va")</f>
        <v>oc</v>
      </c>
      <c r="F77" s="128" t="str">
        <f>IF(booking!L77&gt;0,"oc","va")</f>
        <v>oc</v>
      </c>
      <c r="G77" s="129" t="str">
        <f>IF(booking!M77&gt;0,"oc","va")</f>
        <v>va</v>
      </c>
      <c r="H77" s="128" t="str">
        <f>IF(booking!P77&gt;0,"oc","va")</f>
        <v>oc</v>
      </c>
      <c r="I77" s="129" t="str">
        <f>IF(booking!Q77&gt;0,"oc","va")</f>
        <v>oc</v>
      </c>
      <c r="J77" s="128" t="str">
        <f>IF(booking!T77&gt;0,"oc","va")</f>
        <v>oc</v>
      </c>
      <c r="K77" s="129" t="str">
        <f>IF(booking!U77&gt;0,"oc","va")</f>
        <v>oc</v>
      </c>
      <c r="L77" s="128" t="str">
        <f>IF(booking!X77&gt;0,"oc","va")</f>
        <v>va</v>
      </c>
      <c r="M77" s="129" t="str">
        <f>IF(booking!Y77&gt;0,"oc","va")</f>
        <v>va</v>
      </c>
    </row>
    <row r="78" spans="1:13" x14ac:dyDescent="0.35">
      <c r="A78" s="5">
        <f>booking!C78</f>
        <v>45851</v>
      </c>
      <c r="B78" s="128" t="str">
        <f>IF(booking!D78&gt;0,"oc","va")</f>
        <v>oc</v>
      </c>
      <c r="C78" s="129" t="str">
        <f>IF(booking!E78&gt;0,"oc","va")</f>
        <v>oc</v>
      </c>
      <c r="D78" s="128" t="str">
        <f>IF(booking!H78&gt;0,"oc","va")</f>
        <v>oc</v>
      </c>
      <c r="E78" s="129" t="str">
        <f>IF(booking!I78&gt;0,"oc","va")</f>
        <v>oc</v>
      </c>
      <c r="F78" s="128" t="str">
        <f>IF(booking!L78&gt;0,"oc","va")</f>
        <v>va</v>
      </c>
      <c r="G78" s="129" t="str">
        <f>IF(booking!M78&gt;0,"oc","va")</f>
        <v>va</v>
      </c>
      <c r="H78" s="128" t="str">
        <f>IF(booking!P78&gt;0,"oc","va")</f>
        <v>oc</v>
      </c>
      <c r="I78" s="129" t="str">
        <f>IF(booking!Q78&gt;0,"oc","va")</f>
        <v>oc</v>
      </c>
      <c r="J78" s="128" t="str">
        <f>IF(booking!T78&gt;0,"oc","va")</f>
        <v>oc</v>
      </c>
      <c r="K78" s="129" t="str">
        <f>IF(booking!U78&gt;0,"oc","va")</f>
        <v>oc</v>
      </c>
      <c r="L78" s="128" t="str">
        <f>IF(booking!X78&gt;0,"oc","va")</f>
        <v>va</v>
      </c>
      <c r="M78" s="129" t="str">
        <f>IF(booking!Y78&gt;0,"oc","va")</f>
        <v>va</v>
      </c>
    </row>
    <row r="79" spans="1:13" x14ac:dyDescent="0.35">
      <c r="A79" s="5">
        <f>booking!C79</f>
        <v>45852</v>
      </c>
      <c r="B79" s="128" t="str">
        <f>IF(booking!D79&gt;0,"oc","va")</f>
        <v>oc</v>
      </c>
      <c r="C79" s="129" t="str">
        <f>IF(booking!E79&gt;0,"oc","va")</f>
        <v>oc</v>
      </c>
      <c r="D79" s="128" t="str">
        <f>IF(booking!H79&gt;0,"oc","va")</f>
        <v>oc</v>
      </c>
      <c r="E79" s="129" t="str">
        <f>IF(booking!I79&gt;0,"oc","va")</f>
        <v>oc</v>
      </c>
      <c r="F79" s="128" t="str">
        <f>IF(booking!L79&gt;0,"oc","va")</f>
        <v>va</v>
      </c>
      <c r="G79" s="129" t="str">
        <f>IF(booking!M79&gt;0,"oc","va")</f>
        <v>oc</v>
      </c>
      <c r="H79" s="128" t="str">
        <f>IF(booking!P79&gt;0,"oc","va")</f>
        <v>oc</v>
      </c>
      <c r="I79" s="129" t="str">
        <f>IF(booking!Q79&gt;0,"oc","va")</f>
        <v>oc</v>
      </c>
      <c r="J79" s="128" t="str">
        <f>IF(booking!T79&gt;0,"oc","va")</f>
        <v>oc</v>
      </c>
      <c r="K79" s="129" t="str">
        <f>IF(booking!U79&gt;0,"oc","va")</f>
        <v>oc</v>
      </c>
      <c r="L79" s="128" t="str">
        <f>IF(booking!X79&gt;0,"oc","va")</f>
        <v>va</v>
      </c>
      <c r="M79" s="129" t="str">
        <f>IF(booking!Y79&gt;0,"oc","va")</f>
        <v>va</v>
      </c>
    </row>
    <row r="80" spans="1:13" x14ac:dyDescent="0.35">
      <c r="A80" s="5">
        <f>booking!C80</f>
        <v>45853</v>
      </c>
      <c r="B80" s="128" t="str">
        <f>IF(booking!D80&gt;0,"oc","va")</f>
        <v>oc</v>
      </c>
      <c r="C80" s="129" t="str">
        <f>IF(booking!E80&gt;0,"oc","va")</f>
        <v>oc</v>
      </c>
      <c r="D80" s="128" t="str">
        <f>IF(booking!H80&gt;0,"oc","va")</f>
        <v>oc</v>
      </c>
      <c r="E80" s="129" t="str">
        <f>IF(booking!I80&gt;0,"oc","va")</f>
        <v>oc</v>
      </c>
      <c r="F80" s="128" t="str">
        <f>IF(booking!L80&gt;0,"oc","va")</f>
        <v>oc</v>
      </c>
      <c r="G80" s="129" t="str">
        <f>IF(booking!M80&gt;0,"oc","va")</f>
        <v>oc</v>
      </c>
      <c r="H80" s="128" t="str">
        <f>IF(booking!P80&gt;0,"oc","va")</f>
        <v>oc</v>
      </c>
      <c r="I80" s="129" t="str">
        <f>IF(booking!Q80&gt;0,"oc","va")</f>
        <v>oc</v>
      </c>
      <c r="J80" s="128" t="str">
        <f>IF(booking!T80&gt;0,"oc","va")</f>
        <v>oc</v>
      </c>
      <c r="K80" s="129" t="str">
        <f>IF(booking!U80&gt;0,"oc","va")</f>
        <v>oc</v>
      </c>
      <c r="L80" s="128" t="str">
        <f>IF(booking!X80&gt;0,"oc","va")</f>
        <v>va</v>
      </c>
      <c r="M80" s="129" t="str">
        <f>IF(booking!Y80&gt;0,"oc","va")</f>
        <v>va</v>
      </c>
    </row>
    <row r="81" spans="1:13" x14ac:dyDescent="0.35">
      <c r="A81" s="5">
        <f>booking!C81</f>
        <v>45854</v>
      </c>
      <c r="B81" s="128" t="str">
        <f>IF(booking!D81&gt;0,"oc","va")</f>
        <v>oc</v>
      </c>
      <c r="C81" s="129" t="str">
        <f>IF(booking!E81&gt;0,"oc","va")</f>
        <v>oc</v>
      </c>
      <c r="D81" s="128" t="str">
        <f>IF(booking!H81&gt;0,"oc","va")</f>
        <v>oc</v>
      </c>
      <c r="E81" s="129" t="str">
        <f>IF(booking!I81&gt;0,"oc","va")</f>
        <v>oc</v>
      </c>
      <c r="F81" s="128" t="str">
        <f>IF(booking!L81&gt;0,"oc","va")</f>
        <v>oc</v>
      </c>
      <c r="G81" s="129" t="str">
        <f>IF(booking!M81&gt;0,"oc","va")</f>
        <v>oc</v>
      </c>
      <c r="H81" s="128" t="str">
        <f>IF(booking!P81&gt;0,"oc","va")</f>
        <v>oc</v>
      </c>
      <c r="I81" s="129" t="str">
        <f>IF(booking!Q81&gt;0,"oc","va")</f>
        <v>oc</v>
      </c>
      <c r="J81" s="128" t="str">
        <f>IF(booking!T81&gt;0,"oc","va")</f>
        <v>oc</v>
      </c>
      <c r="K81" s="129" t="str">
        <f>IF(booking!U81&gt;0,"oc","va")</f>
        <v>oc</v>
      </c>
      <c r="L81" s="128" t="str">
        <f>IF(booking!X81&gt;0,"oc","va")</f>
        <v>va</v>
      </c>
      <c r="M81" s="129" t="str">
        <f>IF(booking!Y81&gt;0,"oc","va")</f>
        <v>va</v>
      </c>
    </row>
    <row r="82" spans="1:13" x14ac:dyDescent="0.35">
      <c r="A82" s="5">
        <f>booking!C82</f>
        <v>45855</v>
      </c>
      <c r="B82" s="128" t="str">
        <f>IF(booking!D82&gt;0,"oc","va")</f>
        <v>oc</v>
      </c>
      <c r="C82" s="129" t="str">
        <f>IF(booking!E82&gt;0,"oc","va")</f>
        <v>oc</v>
      </c>
      <c r="D82" s="128" t="str">
        <f>IF(booking!H82&gt;0,"oc","va")</f>
        <v>oc</v>
      </c>
      <c r="E82" s="129" t="str">
        <f>IF(booking!I82&gt;0,"oc","va")</f>
        <v>oc</v>
      </c>
      <c r="F82" s="128" t="str">
        <f>IF(booking!L82&gt;0,"oc","va")</f>
        <v>oc</v>
      </c>
      <c r="G82" s="129" t="str">
        <f>IF(booking!M82&gt;0,"oc","va")</f>
        <v>oc</v>
      </c>
      <c r="H82" s="128" t="str">
        <f>IF(booking!P82&gt;0,"oc","va")</f>
        <v>oc</v>
      </c>
      <c r="I82" s="129" t="str">
        <f>IF(booking!Q82&gt;0,"oc","va")</f>
        <v>oc</v>
      </c>
      <c r="J82" s="128" t="str">
        <f>IF(booking!T82&gt;0,"oc","va")</f>
        <v>oc</v>
      </c>
      <c r="K82" s="129" t="str">
        <f>IF(booking!U82&gt;0,"oc","va")</f>
        <v>oc</v>
      </c>
      <c r="L82" s="128" t="str">
        <f>IF(booking!X82&gt;0,"oc","va")</f>
        <v>va</v>
      </c>
      <c r="M82" s="129" t="str">
        <f>IF(booking!Y82&gt;0,"oc","va")</f>
        <v>oc</v>
      </c>
    </row>
    <row r="83" spans="1:13" x14ac:dyDescent="0.35">
      <c r="A83" s="5">
        <f>booking!C83</f>
        <v>45856</v>
      </c>
      <c r="B83" s="128" t="str">
        <f>IF(booking!D83&gt;0,"oc","va")</f>
        <v>oc</v>
      </c>
      <c r="C83" s="129" t="str">
        <f>IF(booking!E83&gt;0,"oc","va")</f>
        <v>oc</v>
      </c>
      <c r="D83" s="128" t="str">
        <f>IF(booking!H83&gt;0,"oc","va")</f>
        <v>oc</v>
      </c>
      <c r="E83" s="129" t="str">
        <f>IF(booking!I83&gt;0,"oc","va")</f>
        <v>oc</v>
      </c>
      <c r="F83" s="128" t="str">
        <f>IF(booking!L83&gt;0,"oc","va")</f>
        <v>oc</v>
      </c>
      <c r="G83" s="129" t="str">
        <f>IF(booking!M83&gt;0,"oc","va")</f>
        <v>va</v>
      </c>
      <c r="H83" s="128" t="str">
        <f>IF(booking!P83&gt;0,"oc","va")</f>
        <v>oc</v>
      </c>
      <c r="I83" s="129" t="str">
        <f>IF(booking!Q83&gt;0,"oc","va")</f>
        <v>oc</v>
      </c>
      <c r="J83" s="128" t="str">
        <f>IF(booking!T83&gt;0,"oc","va")</f>
        <v>oc</v>
      </c>
      <c r="K83" s="129" t="str">
        <f>IF(booking!U83&gt;0,"oc","va")</f>
        <v>oc</v>
      </c>
      <c r="L83" s="128" t="str">
        <f>IF(booking!X83&gt;0,"oc","va")</f>
        <v>oc</v>
      </c>
      <c r="M83" s="129" t="str">
        <f>IF(booking!Y83&gt;0,"oc","va")</f>
        <v>oc</v>
      </c>
    </row>
    <row r="84" spans="1:13" x14ac:dyDescent="0.35">
      <c r="A84" s="5">
        <f>booking!C84</f>
        <v>45857</v>
      </c>
      <c r="B84" s="128" t="str">
        <f>IF(booking!D84&gt;0,"oc","va")</f>
        <v>oc</v>
      </c>
      <c r="C84" s="129" t="str">
        <f>IF(booking!E84&gt;0,"oc","va")</f>
        <v>oc</v>
      </c>
      <c r="D84" s="128" t="str">
        <f>IF(booking!H84&gt;0,"oc","va")</f>
        <v>oc</v>
      </c>
      <c r="E84" s="129" t="str">
        <f>IF(booking!I84&gt;0,"oc","va")</f>
        <v>oc</v>
      </c>
      <c r="F84" s="128" t="str">
        <f>IF(booking!L84&gt;0,"oc","va")</f>
        <v>va</v>
      </c>
      <c r="G84" s="129" t="str">
        <f>IF(booking!M84&gt;0,"oc","va")</f>
        <v>oc</v>
      </c>
      <c r="H84" s="128" t="str">
        <f>IF(booking!P84&gt;0,"oc","va")</f>
        <v>oc</v>
      </c>
      <c r="I84" s="129" t="str">
        <f>IF(booking!Q84&gt;0,"oc","va")</f>
        <v>oc</v>
      </c>
      <c r="J84" s="128" t="str">
        <f>IF(booking!T84&gt;0,"oc","va")</f>
        <v>oc</v>
      </c>
      <c r="K84" s="129" t="str">
        <f>IF(booking!U84&gt;0,"oc","va")</f>
        <v>oc</v>
      </c>
      <c r="L84" s="128" t="str">
        <f>IF(booking!X84&gt;0,"oc","va")</f>
        <v>oc</v>
      </c>
      <c r="M84" s="129" t="str">
        <f>IF(booking!Y84&gt;0,"oc","va")</f>
        <v>oc</v>
      </c>
    </row>
    <row r="85" spans="1:13" x14ac:dyDescent="0.35">
      <c r="A85" s="5">
        <f>booking!C85</f>
        <v>45858</v>
      </c>
      <c r="B85" s="128" t="str">
        <f>IF(booking!D85&gt;0,"oc","va")</f>
        <v>oc</v>
      </c>
      <c r="C85" s="129" t="str">
        <f>IF(booking!E85&gt;0,"oc","va")</f>
        <v>oc</v>
      </c>
      <c r="D85" s="128" t="str">
        <f>IF(booking!H85&gt;0,"oc","va")</f>
        <v>oc</v>
      </c>
      <c r="E85" s="129" t="str">
        <f>IF(booking!I85&gt;0,"oc","va")</f>
        <v>oc</v>
      </c>
      <c r="F85" s="128" t="str">
        <f>IF(booking!L85&gt;0,"oc","va")</f>
        <v>oc</v>
      </c>
      <c r="G85" s="129" t="str">
        <f>IF(booking!M85&gt;0,"oc","va")</f>
        <v>oc</v>
      </c>
      <c r="H85" s="128" t="str">
        <f>IF(booking!P85&gt;0,"oc","va")</f>
        <v>oc</v>
      </c>
      <c r="I85" s="129" t="str">
        <f>IF(booking!Q85&gt;0,"oc","va")</f>
        <v>oc</v>
      </c>
      <c r="J85" s="128" t="str">
        <f>IF(booking!T85&gt;0,"oc","va")</f>
        <v>oc</v>
      </c>
      <c r="K85" s="129" t="str">
        <f>IF(booking!U85&gt;0,"oc","va")</f>
        <v>oc</v>
      </c>
      <c r="L85" s="128" t="str">
        <f>IF(booking!X85&gt;0,"oc","va")</f>
        <v>oc</v>
      </c>
      <c r="M85" s="129" t="str">
        <f>IF(booking!Y85&gt;0,"oc","va")</f>
        <v>oc</v>
      </c>
    </row>
    <row r="86" spans="1:13" x14ac:dyDescent="0.35">
      <c r="A86" s="5">
        <f>booking!C86</f>
        <v>45859</v>
      </c>
      <c r="B86" s="128" t="str">
        <f>IF(booking!D86&gt;0,"oc","va")</f>
        <v>oc</v>
      </c>
      <c r="C86" s="129" t="str">
        <f>IF(booking!E86&gt;0,"oc","va")</f>
        <v>oc</v>
      </c>
      <c r="D86" s="128" t="str">
        <f>IF(booking!H86&gt;0,"oc","va")</f>
        <v>oc</v>
      </c>
      <c r="E86" s="129" t="str">
        <f>IF(booking!I86&gt;0,"oc","va")</f>
        <v>oc</v>
      </c>
      <c r="F86" s="128" t="str">
        <f>IF(booking!L86&gt;0,"oc","va")</f>
        <v>oc</v>
      </c>
      <c r="G86" s="129" t="str">
        <f>IF(booking!M86&gt;0,"oc","va")</f>
        <v>oc</v>
      </c>
      <c r="H86" s="128" t="str">
        <f>IF(booking!P86&gt;0,"oc","va")</f>
        <v>oc</v>
      </c>
      <c r="I86" s="129" t="str">
        <f>IF(booking!Q86&gt;0,"oc","va")</f>
        <v>oc</v>
      </c>
      <c r="J86" s="128" t="str">
        <f>IF(booking!T86&gt;0,"oc","va")</f>
        <v>oc</v>
      </c>
      <c r="K86" s="129" t="str">
        <f>IF(booking!U86&gt;0,"oc","va")</f>
        <v>oc</v>
      </c>
      <c r="L86" s="128" t="str">
        <f>IF(booking!X86&gt;0,"oc","va")</f>
        <v>oc</v>
      </c>
      <c r="M86" s="129" t="str">
        <f>IF(booking!Y86&gt;0,"oc","va")</f>
        <v>oc</v>
      </c>
    </row>
    <row r="87" spans="1:13" x14ac:dyDescent="0.35">
      <c r="A87" s="5">
        <f>booking!C87</f>
        <v>45860</v>
      </c>
      <c r="B87" s="128" t="str">
        <f>IF(booking!D87&gt;0,"oc","va")</f>
        <v>oc</v>
      </c>
      <c r="C87" s="129" t="str">
        <f>IF(booking!E87&gt;0,"oc","va")</f>
        <v>oc</v>
      </c>
      <c r="D87" s="128" t="str">
        <f>IF(booking!H87&gt;0,"oc","va")</f>
        <v>oc</v>
      </c>
      <c r="E87" s="129" t="str">
        <f>IF(booking!I87&gt;0,"oc","va")</f>
        <v>oc</v>
      </c>
      <c r="F87" s="128" t="str">
        <f>IF(booking!L87&gt;0,"oc","va")</f>
        <v>oc</v>
      </c>
      <c r="G87" s="129" t="str">
        <f>IF(booking!M87&gt;0,"oc","va")</f>
        <v>oc</v>
      </c>
      <c r="H87" s="128" t="str">
        <f>IF(booking!P87&gt;0,"oc","va")</f>
        <v>oc</v>
      </c>
      <c r="I87" s="129" t="str">
        <f>IF(booking!Q87&gt;0,"oc","va")</f>
        <v>oc</v>
      </c>
      <c r="J87" s="128" t="str">
        <f>IF(booking!T87&gt;0,"oc","va")</f>
        <v>oc</v>
      </c>
      <c r="K87" s="129" t="str">
        <f>IF(booking!U87&gt;0,"oc","va")</f>
        <v>oc</v>
      </c>
      <c r="L87" s="128" t="str">
        <f>IF(booking!X87&gt;0,"oc","va")</f>
        <v>oc</v>
      </c>
      <c r="M87" s="129" t="str">
        <f>IF(booking!Y87&gt;0,"oc","va")</f>
        <v>oc</v>
      </c>
    </row>
    <row r="88" spans="1:13" x14ac:dyDescent="0.35">
      <c r="A88" s="5">
        <f>booking!C88</f>
        <v>45861</v>
      </c>
      <c r="B88" s="128" t="str">
        <f>IF(booking!D88&gt;0,"oc","va")</f>
        <v>oc</v>
      </c>
      <c r="C88" s="129" t="str">
        <f>IF(booking!E88&gt;0,"oc","va")</f>
        <v>oc</v>
      </c>
      <c r="D88" s="128" t="str">
        <f>IF(booking!H88&gt;0,"oc","va")</f>
        <v>oc</v>
      </c>
      <c r="E88" s="129" t="str">
        <f>IF(booking!I88&gt;0,"oc","va")</f>
        <v>va</v>
      </c>
      <c r="F88" s="128" t="str">
        <f>IF(booking!L88&gt;0,"oc","va")</f>
        <v>oc</v>
      </c>
      <c r="G88" s="129" t="str">
        <f>IF(booking!M88&gt;0,"oc","va")</f>
        <v>oc</v>
      </c>
      <c r="H88" s="128" t="str">
        <f>IF(booking!P88&gt;0,"oc","va")</f>
        <v>oc</v>
      </c>
      <c r="I88" s="129" t="str">
        <f>IF(booking!Q88&gt;0,"oc","va")</f>
        <v>oc</v>
      </c>
      <c r="J88" s="128" t="str">
        <f>IF(booking!T88&gt;0,"oc","va")</f>
        <v>oc</v>
      </c>
      <c r="K88" s="129" t="str">
        <f>IF(booking!U88&gt;0,"oc","va")</f>
        <v>oc</v>
      </c>
      <c r="L88" s="128" t="str">
        <f>IF(booking!X88&gt;0,"oc","va")</f>
        <v>oc</v>
      </c>
      <c r="M88" s="129" t="str">
        <f>IF(booking!Y88&gt;0,"oc","va")</f>
        <v>oc</v>
      </c>
    </row>
    <row r="89" spans="1:13" x14ac:dyDescent="0.35">
      <c r="A89" s="5">
        <f>booking!C89</f>
        <v>45862</v>
      </c>
      <c r="B89" s="128" t="str">
        <f>IF(booking!D89&gt;0,"oc","va")</f>
        <v>oc</v>
      </c>
      <c r="C89" s="129" t="str">
        <f>IF(booking!E89&gt;0,"oc","va")</f>
        <v>oc</v>
      </c>
      <c r="D89" s="128" t="str">
        <f>IF(booking!H89&gt;0,"oc","va")</f>
        <v>va</v>
      </c>
      <c r="E89" s="129" t="str">
        <f>IF(booking!I89&gt;0,"oc","va")</f>
        <v>oc</v>
      </c>
      <c r="F89" s="128" t="str">
        <f>IF(booking!L89&gt;0,"oc","va")</f>
        <v>oc</v>
      </c>
      <c r="G89" s="129" t="str">
        <f>IF(booking!M89&gt;0,"oc","va")</f>
        <v>oc</v>
      </c>
      <c r="H89" s="128" t="str">
        <f>IF(booking!P89&gt;0,"oc","va")</f>
        <v>oc</v>
      </c>
      <c r="I89" s="129" t="str">
        <f>IF(booking!Q89&gt;0,"oc","va")</f>
        <v>oc</v>
      </c>
      <c r="J89" s="128" t="str">
        <f>IF(booking!T89&gt;0,"oc","va")</f>
        <v>oc</v>
      </c>
      <c r="K89" s="129" t="str">
        <f>IF(booking!U89&gt;0,"oc","va")</f>
        <v>oc</v>
      </c>
      <c r="L89" s="128" t="str">
        <f>IF(booking!X89&gt;0,"oc","va")</f>
        <v>oc</v>
      </c>
      <c r="M89" s="129" t="str">
        <f>IF(booking!Y89&gt;0,"oc","va")</f>
        <v>va</v>
      </c>
    </row>
    <row r="90" spans="1:13" x14ac:dyDescent="0.35">
      <c r="A90" s="5">
        <f>booking!C90</f>
        <v>45863</v>
      </c>
      <c r="B90" s="128" t="str">
        <f>IF(booking!D90&gt;0,"oc","va")</f>
        <v>oc</v>
      </c>
      <c r="C90" s="129" t="str">
        <f>IF(booking!E90&gt;0,"oc","va")</f>
        <v>oc</v>
      </c>
      <c r="D90" s="128" t="str">
        <f>IF(booking!H90&gt;0,"oc","va")</f>
        <v>oc</v>
      </c>
      <c r="E90" s="129" t="str">
        <f>IF(booking!I90&gt;0,"oc","va")</f>
        <v>oc</v>
      </c>
      <c r="F90" s="128" t="str">
        <f>IF(booking!L90&gt;0,"oc","va")</f>
        <v>oc</v>
      </c>
      <c r="G90" s="129" t="str">
        <f>IF(booking!M90&gt;0,"oc","va")</f>
        <v>oc</v>
      </c>
      <c r="H90" s="128" t="str">
        <f>IF(booking!P90&gt;0,"oc","va")</f>
        <v>oc</v>
      </c>
      <c r="I90" s="129" t="str">
        <f>IF(booking!Q90&gt;0,"oc","va")</f>
        <v>oc</v>
      </c>
      <c r="J90" s="128" t="str">
        <f>IF(booking!T90&gt;0,"oc","va")</f>
        <v>oc</v>
      </c>
      <c r="K90" s="129" t="str">
        <f>IF(booking!U90&gt;0,"oc","va")</f>
        <v>oc</v>
      </c>
      <c r="L90" s="128" t="str">
        <f>IF(booking!X90&gt;0,"oc","va")</f>
        <v>va</v>
      </c>
      <c r="M90" s="129" t="str">
        <f>IF(booking!Y90&gt;0,"oc","va")</f>
        <v>va</v>
      </c>
    </row>
    <row r="91" spans="1:13" x14ac:dyDescent="0.35">
      <c r="A91" s="5">
        <f>booking!C91</f>
        <v>45864</v>
      </c>
      <c r="B91" s="128" t="str">
        <f>IF(booking!D91&gt;0,"oc","va")</f>
        <v>oc</v>
      </c>
      <c r="C91" s="129" t="str">
        <f>IF(booking!E91&gt;0,"oc","va")</f>
        <v>oc</v>
      </c>
      <c r="D91" s="128" t="str">
        <f>IF(booking!H91&gt;0,"oc","va")</f>
        <v>oc</v>
      </c>
      <c r="E91" s="129" t="str">
        <f>IF(booking!I91&gt;0,"oc","va")</f>
        <v>oc</v>
      </c>
      <c r="F91" s="128" t="str">
        <f>IF(booking!L91&gt;0,"oc","va")</f>
        <v>oc</v>
      </c>
      <c r="G91" s="129" t="str">
        <f>IF(booking!M91&gt;0,"oc","va")</f>
        <v>oc</v>
      </c>
      <c r="H91" s="128" t="str">
        <f>IF(booking!P91&gt;0,"oc","va")</f>
        <v>oc</v>
      </c>
      <c r="I91" s="129" t="str">
        <f>IF(booking!Q91&gt;0,"oc","va")</f>
        <v>oc</v>
      </c>
      <c r="J91" s="128" t="str">
        <f>IF(booking!T91&gt;0,"oc","va")</f>
        <v>oc</v>
      </c>
      <c r="K91" s="129" t="str">
        <f>IF(booking!U91&gt;0,"oc","va")</f>
        <v>oc</v>
      </c>
      <c r="L91" s="128" t="str">
        <f>IF(booking!X91&gt;0,"oc","va")</f>
        <v>va</v>
      </c>
      <c r="M91" s="129" t="str">
        <f>IF(booking!Y91&gt;0,"oc","va")</f>
        <v>va</v>
      </c>
    </row>
    <row r="92" spans="1:13" x14ac:dyDescent="0.35">
      <c r="A92" s="5">
        <f>booking!C92</f>
        <v>45865</v>
      </c>
      <c r="B92" s="128" t="str">
        <f>IF(booking!D92&gt;0,"oc","va")</f>
        <v>oc</v>
      </c>
      <c r="C92" s="129" t="str">
        <f>IF(booking!E92&gt;0,"oc","va")</f>
        <v>oc</v>
      </c>
      <c r="D92" s="128" t="str">
        <f>IF(booking!H92&gt;0,"oc","va")</f>
        <v>oc</v>
      </c>
      <c r="E92" s="129" t="str">
        <f>IF(booking!I92&gt;0,"oc","va")</f>
        <v>oc</v>
      </c>
      <c r="F92" s="128" t="str">
        <f>IF(booking!L92&gt;0,"oc","va")</f>
        <v>oc</v>
      </c>
      <c r="G92" s="129" t="str">
        <f>IF(booking!M92&gt;0,"oc","va")</f>
        <v>oc</v>
      </c>
      <c r="H92" s="128" t="str">
        <f>IF(booking!P92&gt;0,"oc","va")</f>
        <v>oc</v>
      </c>
      <c r="I92" s="129" t="str">
        <f>IF(booking!Q92&gt;0,"oc","va")</f>
        <v>oc</v>
      </c>
      <c r="J92" s="128" t="str">
        <f>IF(booking!T92&gt;0,"oc","va")</f>
        <v>oc</v>
      </c>
      <c r="K92" s="129" t="str">
        <f>IF(booking!U92&gt;0,"oc","va")</f>
        <v>oc</v>
      </c>
      <c r="L92" s="128" t="str">
        <f>IF(booking!X92&gt;0,"oc","va")</f>
        <v>va</v>
      </c>
      <c r="M92" s="129" t="str">
        <f>IF(booking!Y92&gt;0,"oc","va")</f>
        <v>va</v>
      </c>
    </row>
    <row r="93" spans="1:13" x14ac:dyDescent="0.35">
      <c r="A93" s="5">
        <f>booking!C93</f>
        <v>45866</v>
      </c>
      <c r="B93" s="128" t="str">
        <f>IF(booking!D93&gt;0,"oc","va")</f>
        <v>oc</v>
      </c>
      <c r="C93" s="129" t="str">
        <f>IF(booking!E93&gt;0,"oc","va")</f>
        <v>oc</v>
      </c>
      <c r="D93" s="128" t="str">
        <f>IF(booking!H93&gt;0,"oc","va")</f>
        <v>oc</v>
      </c>
      <c r="E93" s="129" t="str">
        <f>IF(booking!I93&gt;0,"oc","va")</f>
        <v>oc</v>
      </c>
      <c r="F93" s="128" t="str">
        <f>IF(booking!L93&gt;0,"oc","va")</f>
        <v>oc</v>
      </c>
      <c r="G93" s="129" t="str">
        <f>IF(booking!M93&gt;0,"oc","va")</f>
        <v>oc</v>
      </c>
      <c r="H93" s="128" t="str">
        <f>IF(booking!P93&gt;0,"oc","va")</f>
        <v>oc</v>
      </c>
      <c r="I93" s="129" t="str">
        <f>IF(booking!Q93&gt;0,"oc","va")</f>
        <v>oc</v>
      </c>
      <c r="J93" s="128" t="str">
        <f>IF(booking!T93&gt;0,"oc","va")</f>
        <v>oc</v>
      </c>
      <c r="K93" s="129" t="str">
        <f>IF(booking!U93&gt;0,"oc","va")</f>
        <v>oc</v>
      </c>
      <c r="L93" s="128" t="str">
        <f>IF(booking!X93&gt;0,"oc","va")</f>
        <v>va</v>
      </c>
      <c r="M93" s="129" t="str">
        <f>IF(booking!Y93&gt;0,"oc","va")</f>
        <v>oc</v>
      </c>
    </row>
    <row r="94" spans="1:13" x14ac:dyDescent="0.35">
      <c r="A94" s="5">
        <f>booking!C94</f>
        <v>45867</v>
      </c>
      <c r="B94" s="128" t="str">
        <f>IF(booking!D94&gt;0,"oc","va")</f>
        <v>oc</v>
      </c>
      <c r="C94" s="129" t="str">
        <f>IF(booking!E94&gt;0,"oc","va")</f>
        <v>oc</v>
      </c>
      <c r="D94" s="128" t="str">
        <f>IF(booking!H94&gt;0,"oc","va")</f>
        <v>oc</v>
      </c>
      <c r="E94" s="129" t="str">
        <f>IF(booking!I94&gt;0,"oc","va")</f>
        <v>oc</v>
      </c>
      <c r="F94" s="128" t="str">
        <f>IF(booking!L94&gt;0,"oc","va")</f>
        <v>oc</v>
      </c>
      <c r="G94" s="129" t="str">
        <f>IF(booking!M94&gt;0,"oc","va")</f>
        <v>oc</v>
      </c>
      <c r="H94" s="128" t="str">
        <f>IF(booking!P94&gt;0,"oc","va")</f>
        <v>oc</v>
      </c>
      <c r="I94" s="129" t="str">
        <f>IF(booking!Q94&gt;0,"oc","va")</f>
        <v>oc</v>
      </c>
      <c r="J94" s="128" t="str">
        <f>IF(booking!T94&gt;0,"oc","va")</f>
        <v>oc</v>
      </c>
      <c r="K94" s="129" t="str">
        <f>IF(booking!U94&gt;0,"oc","va")</f>
        <v>oc</v>
      </c>
      <c r="L94" s="128" t="str">
        <f>IF(booking!X94&gt;0,"oc","va")</f>
        <v>oc</v>
      </c>
      <c r="M94" s="129" t="str">
        <f>IF(booking!Y94&gt;0,"oc","va")</f>
        <v>oc</v>
      </c>
    </row>
    <row r="95" spans="1:13" x14ac:dyDescent="0.35">
      <c r="A95" s="5">
        <f>booking!C95</f>
        <v>45868</v>
      </c>
      <c r="B95" s="128" t="str">
        <f>IF(booking!D95&gt;0,"oc","va")</f>
        <v>oc</v>
      </c>
      <c r="C95" s="129" t="str">
        <f>IF(booking!E95&gt;0,"oc","va")</f>
        <v>oc</v>
      </c>
      <c r="D95" s="128" t="str">
        <f>IF(booking!H95&gt;0,"oc","va")</f>
        <v>oc</v>
      </c>
      <c r="E95" s="129" t="str">
        <f>IF(booking!I95&gt;0,"oc","va")</f>
        <v>oc</v>
      </c>
      <c r="F95" s="128" t="str">
        <f>IF(booking!L95&gt;0,"oc","va")</f>
        <v>oc</v>
      </c>
      <c r="G95" s="129" t="str">
        <f>IF(booking!M95&gt;0,"oc","va")</f>
        <v>oc</v>
      </c>
      <c r="H95" s="128" t="str">
        <f>IF(booking!P95&gt;0,"oc","va")</f>
        <v>oc</v>
      </c>
      <c r="I95" s="129" t="str">
        <f>IF(booking!Q95&gt;0,"oc","va")</f>
        <v>oc</v>
      </c>
      <c r="J95" s="128" t="str">
        <f>IF(booking!T95&gt;0,"oc","va")</f>
        <v>oc</v>
      </c>
      <c r="K95" s="129" t="str">
        <f>IF(booking!U95&gt;0,"oc","va")</f>
        <v>oc</v>
      </c>
      <c r="L95" s="128" t="str">
        <f>IF(booking!X95&gt;0,"oc","va")</f>
        <v>oc</v>
      </c>
      <c r="M95" s="129" t="str">
        <f>IF(booking!Y95&gt;0,"oc","va")</f>
        <v>oc</v>
      </c>
    </row>
    <row r="96" spans="1:13" x14ac:dyDescent="0.35">
      <c r="A96" s="5">
        <f>booking!C96</f>
        <v>45869</v>
      </c>
      <c r="B96" s="128" t="str">
        <f>IF(booking!D96&gt;0,"oc","va")</f>
        <v>oc</v>
      </c>
      <c r="C96" s="129" t="str">
        <f>IF(booking!E96&gt;0,"oc","va")</f>
        <v>oc</v>
      </c>
      <c r="D96" s="128" t="str">
        <f>IF(booking!H96&gt;0,"oc","va")</f>
        <v>oc</v>
      </c>
      <c r="E96" s="129" t="str">
        <f>IF(booking!I96&gt;0,"oc","va")</f>
        <v>oc</v>
      </c>
      <c r="F96" s="128" t="str">
        <f>IF(booking!L96&gt;0,"oc","va")</f>
        <v>oc</v>
      </c>
      <c r="G96" s="129" t="str">
        <f>IF(booking!M96&gt;0,"oc","va")</f>
        <v>oc</v>
      </c>
      <c r="H96" s="128" t="str">
        <f>IF(booking!P96&gt;0,"oc","va")</f>
        <v>oc</v>
      </c>
      <c r="I96" s="129" t="str">
        <f>IF(booking!Q96&gt;0,"oc","va")</f>
        <v>oc</v>
      </c>
      <c r="J96" s="128" t="str">
        <f>IF(booking!T96&gt;0,"oc","va")</f>
        <v>oc</v>
      </c>
      <c r="K96" s="129" t="str">
        <f>IF(booking!U96&gt;0,"oc","va")</f>
        <v>oc</v>
      </c>
      <c r="L96" s="128" t="str">
        <f>IF(booking!X96&gt;0,"oc","va")</f>
        <v>oc</v>
      </c>
      <c r="M96" s="129" t="str">
        <f>IF(booking!Y96&gt;0,"oc","va")</f>
        <v>oc</v>
      </c>
    </row>
    <row r="97" spans="1:13" x14ac:dyDescent="0.35">
      <c r="A97" s="5">
        <f>booking!C97</f>
        <v>45870</v>
      </c>
      <c r="B97" s="128" t="str">
        <f>IF(booking!D97&gt;0,"oc","va")</f>
        <v>oc</v>
      </c>
      <c r="C97" s="129" t="str">
        <f>IF(booking!E97&gt;0,"oc","va")</f>
        <v>oc</v>
      </c>
      <c r="D97" s="128" t="str">
        <f>IF(booking!H97&gt;0,"oc","va")</f>
        <v>oc</v>
      </c>
      <c r="E97" s="129" t="str">
        <f>IF(booking!I97&gt;0,"oc","va")</f>
        <v>oc</v>
      </c>
      <c r="F97" s="128" t="str">
        <f>IF(booking!L97&gt;0,"oc","va")</f>
        <v>oc</v>
      </c>
      <c r="G97" s="129" t="str">
        <f>IF(booking!M97&gt;0,"oc","va")</f>
        <v>oc</v>
      </c>
      <c r="H97" s="128" t="str">
        <f>IF(booking!P97&gt;0,"oc","va")</f>
        <v>oc</v>
      </c>
      <c r="I97" s="129" t="str">
        <f>IF(booking!Q97&gt;0,"oc","va")</f>
        <v>oc</v>
      </c>
      <c r="J97" s="128" t="str">
        <f>IF(booking!T97&gt;0,"oc","va")</f>
        <v>oc</v>
      </c>
      <c r="K97" s="129" t="str">
        <f>IF(booking!U97&gt;0,"oc","va")</f>
        <v>oc</v>
      </c>
      <c r="L97" s="128" t="str">
        <f>IF(booking!X97&gt;0,"oc","va")</f>
        <v>oc</v>
      </c>
      <c r="M97" s="129" t="str">
        <f>IF(booking!Y97&gt;0,"oc","va")</f>
        <v>oc</v>
      </c>
    </row>
    <row r="98" spans="1:13" x14ac:dyDescent="0.35">
      <c r="A98" s="5">
        <f>booking!C98</f>
        <v>45871</v>
      </c>
      <c r="B98" s="128" t="str">
        <f>IF(booking!D98&gt;0,"oc","va")</f>
        <v>oc</v>
      </c>
      <c r="C98" s="129" t="str">
        <f>IF(booking!E98&gt;0,"oc","va")</f>
        <v>oc</v>
      </c>
      <c r="D98" s="128" t="str">
        <f>IF(booking!H98&gt;0,"oc","va")</f>
        <v>oc</v>
      </c>
      <c r="E98" s="129" t="str">
        <f>IF(booking!I98&gt;0,"oc","va")</f>
        <v>oc</v>
      </c>
      <c r="F98" s="128" t="str">
        <f>IF(booking!L98&gt;0,"oc","va")</f>
        <v>oc</v>
      </c>
      <c r="G98" s="129" t="str">
        <f>IF(booking!M98&gt;0,"oc","va")</f>
        <v>oc</v>
      </c>
      <c r="H98" s="128" t="str">
        <f>IF(booking!P98&gt;0,"oc","va")</f>
        <v>oc</v>
      </c>
      <c r="I98" s="129" t="str">
        <f>IF(booking!Q98&gt;0,"oc","va")</f>
        <v>va</v>
      </c>
      <c r="J98" s="128" t="str">
        <f>IF(booking!T98&gt;0,"oc","va")</f>
        <v>oc</v>
      </c>
      <c r="K98" s="129" t="str">
        <f>IF(booking!U98&gt;0,"oc","va")</f>
        <v>va</v>
      </c>
      <c r="L98" s="128" t="str">
        <f>IF(booking!X98&gt;0,"oc","va")</f>
        <v>oc</v>
      </c>
      <c r="M98" s="129" t="str">
        <f>IF(booking!Y98&gt;0,"oc","va")</f>
        <v>oc</v>
      </c>
    </row>
    <row r="99" spans="1:13" x14ac:dyDescent="0.35">
      <c r="A99" s="5">
        <f>booking!C99</f>
        <v>45872</v>
      </c>
      <c r="B99" s="128" t="str">
        <f>IF(booking!D99&gt;0,"oc","va")</f>
        <v>oc</v>
      </c>
      <c r="C99" s="129" t="str">
        <f>IF(booking!E99&gt;0,"oc","va")</f>
        <v>va</v>
      </c>
      <c r="D99" s="128" t="str">
        <f>IF(booking!H99&gt;0,"oc","va")</f>
        <v>oc</v>
      </c>
      <c r="E99" s="129" t="str">
        <f>IF(booking!I99&gt;0,"oc","va")</f>
        <v>oc</v>
      </c>
      <c r="F99" s="128" t="str">
        <f>IF(booking!L99&gt;0,"oc","va")</f>
        <v>oc</v>
      </c>
      <c r="G99" s="129" t="str">
        <f>IF(booking!M99&gt;0,"oc","va")</f>
        <v>oc</v>
      </c>
      <c r="H99" s="128" t="str">
        <f>IF(booking!P99&gt;0,"oc","va")</f>
        <v>va</v>
      </c>
      <c r="I99" s="129" t="str">
        <f>IF(booking!Q99&gt;0,"oc","va")</f>
        <v>va</v>
      </c>
      <c r="J99" s="128" t="str">
        <f>IF(booking!T99&gt;0,"oc","va")</f>
        <v>va</v>
      </c>
      <c r="K99" s="129" t="str">
        <f>IF(booking!U99&gt;0,"oc","va")</f>
        <v>va</v>
      </c>
      <c r="L99" s="128" t="str">
        <f>IF(booking!X99&gt;0,"oc","va")</f>
        <v>oc</v>
      </c>
      <c r="M99" s="129" t="str">
        <f>IF(booking!Y99&gt;0,"oc","va")</f>
        <v>va</v>
      </c>
    </row>
    <row r="100" spans="1:13" x14ac:dyDescent="0.35">
      <c r="A100" s="5">
        <f>booking!C100</f>
        <v>45873</v>
      </c>
      <c r="B100" s="128" t="str">
        <f>IF(booking!D100&gt;0,"oc","va")</f>
        <v>va</v>
      </c>
      <c r="C100" s="129" t="str">
        <f>IF(booking!E100&gt;0,"oc","va")</f>
        <v>oc</v>
      </c>
      <c r="D100" s="128" t="str">
        <f>IF(booking!H100&gt;0,"oc","va")</f>
        <v>oc</v>
      </c>
      <c r="E100" s="129" t="str">
        <f>IF(booking!I100&gt;0,"oc","va")</f>
        <v>oc</v>
      </c>
      <c r="F100" s="128" t="str">
        <f>IF(booking!L100&gt;0,"oc","va")</f>
        <v>oc</v>
      </c>
      <c r="G100" s="129" t="str">
        <f>IF(booking!M100&gt;0,"oc","va")</f>
        <v>oc</v>
      </c>
      <c r="H100" s="128" t="str">
        <f>IF(booking!P100&gt;0,"oc","va")</f>
        <v>va</v>
      </c>
      <c r="I100" s="129" t="str">
        <f>IF(booking!Q100&gt;0,"oc","va")</f>
        <v>oc</v>
      </c>
      <c r="J100" s="128" t="str">
        <f>IF(booking!T100&gt;0,"oc","va")</f>
        <v>va</v>
      </c>
      <c r="K100" s="129" t="str">
        <f>IF(booking!U100&gt;0,"oc","va")</f>
        <v>oc</v>
      </c>
      <c r="L100" s="128" t="str">
        <f>IF(booking!X100&gt;0,"oc","va")</f>
        <v>va</v>
      </c>
      <c r="M100" s="129" t="str">
        <f>IF(booking!Y100&gt;0,"oc","va")</f>
        <v>va</v>
      </c>
    </row>
    <row r="101" spans="1:13" x14ac:dyDescent="0.35">
      <c r="A101" s="5">
        <f>booking!C101</f>
        <v>45874</v>
      </c>
      <c r="B101" s="128" t="str">
        <f>IF(booking!D101&gt;0,"oc","va")</f>
        <v>oc</v>
      </c>
      <c r="C101" s="129" t="str">
        <f>IF(booking!E101&gt;0,"oc","va")</f>
        <v>oc</v>
      </c>
      <c r="D101" s="128" t="str">
        <f>IF(booking!H101&gt;0,"oc","va")</f>
        <v>oc</v>
      </c>
      <c r="E101" s="129" t="str">
        <f>IF(booking!I101&gt;0,"oc","va")</f>
        <v>oc</v>
      </c>
      <c r="F101" s="128" t="str">
        <f>IF(booking!L101&gt;0,"oc","va")</f>
        <v>oc</v>
      </c>
      <c r="G101" s="129" t="str">
        <f>IF(booking!M101&gt;0,"oc","va")</f>
        <v>oc</v>
      </c>
      <c r="H101" s="128" t="str">
        <f>IF(booking!P101&gt;0,"oc","va")</f>
        <v>oc</v>
      </c>
      <c r="I101" s="129" t="str">
        <f>IF(booking!Q101&gt;0,"oc","va")</f>
        <v>oc</v>
      </c>
      <c r="J101" s="128" t="str">
        <f>IF(booking!T101&gt;0,"oc","va")</f>
        <v>oc</v>
      </c>
      <c r="K101" s="129" t="str">
        <f>IF(booking!U101&gt;0,"oc","va")</f>
        <v>oc</v>
      </c>
      <c r="L101" s="128" t="str">
        <f>IF(booking!X101&gt;0,"oc","va")</f>
        <v>va</v>
      </c>
      <c r="M101" s="129" t="str">
        <f>IF(booking!Y101&gt;0,"oc","va")</f>
        <v>va</v>
      </c>
    </row>
    <row r="102" spans="1:13" x14ac:dyDescent="0.35">
      <c r="A102" s="5">
        <f>booking!C102</f>
        <v>45875</v>
      </c>
      <c r="B102" s="128" t="str">
        <f>IF(booking!D102&gt;0,"oc","va")</f>
        <v>oc</v>
      </c>
      <c r="C102" s="129" t="str">
        <f>IF(booking!E102&gt;0,"oc","va")</f>
        <v>oc</v>
      </c>
      <c r="D102" s="128" t="str">
        <f>IF(booking!H102&gt;0,"oc","va")</f>
        <v>oc</v>
      </c>
      <c r="E102" s="129" t="str">
        <f>IF(booking!I102&gt;0,"oc","va")</f>
        <v>oc</v>
      </c>
      <c r="F102" s="128" t="str">
        <f>IF(booking!L102&gt;0,"oc","va")</f>
        <v>oc</v>
      </c>
      <c r="G102" s="129" t="str">
        <f>IF(booking!M102&gt;0,"oc","va")</f>
        <v>oc</v>
      </c>
      <c r="H102" s="128" t="str">
        <f>IF(booking!P102&gt;0,"oc","va")</f>
        <v>oc</v>
      </c>
      <c r="I102" s="129" t="str">
        <f>IF(booking!Q102&gt;0,"oc","va")</f>
        <v>oc</v>
      </c>
      <c r="J102" s="128" t="str">
        <f>IF(booking!T102&gt;0,"oc","va")</f>
        <v>oc</v>
      </c>
      <c r="K102" s="129" t="str">
        <f>IF(booking!U102&gt;0,"oc","va")</f>
        <v>oc</v>
      </c>
      <c r="L102" s="128" t="str">
        <f>IF(booking!X102&gt;0,"oc","va")</f>
        <v>va</v>
      </c>
      <c r="M102" s="129" t="str">
        <f>IF(booking!Y102&gt;0,"oc","va")</f>
        <v>va</v>
      </c>
    </row>
    <row r="103" spans="1:13" x14ac:dyDescent="0.35">
      <c r="A103" s="5">
        <f>booking!C103</f>
        <v>45876</v>
      </c>
      <c r="B103" s="128" t="str">
        <f>IF(booking!D103&gt;0,"oc","va")</f>
        <v>oc</v>
      </c>
      <c r="C103" s="129" t="str">
        <f>IF(booking!E103&gt;0,"oc","va")</f>
        <v>oc</v>
      </c>
      <c r="D103" s="128" t="str">
        <f>IF(booking!H103&gt;0,"oc","va")</f>
        <v>oc</v>
      </c>
      <c r="E103" s="129" t="str">
        <f>IF(booking!I103&gt;0,"oc","va")</f>
        <v>oc</v>
      </c>
      <c r="F103" s="128" t="str">
        <f>IF(booking!L103&gt;0,"oc","va")</f>
        <v>oc</v>
      </c>
      <c r="G103" s="129" t="str">
        <f>IF(booking!M103&gt;0,"oc","va")</f>
        <v>oc</v>
      </c>
      <c r="H103" s="128" t="str">
        <f>IF(booking!P103&gt;0,"oc","va")</f>
        <v>oc</v>
      </c>
      <c r="I103" s="129" t="str">
        <f>IF(booking!Q103&gt;0,"oc","va")</f>
        <v>oc</v>
      </c>
      <c r="J103" s="128" t="str">
        <f>IF(booking!T103&gt;0,"oc","va")</f>
        <v>oc</v>
      </c>
      <c r="K103" s="129" t="str">
        <f>IF(booking!U103&gt;0,"oc","va")</f>
        <v>oc</v>
      </c>
      <c r="L103" s="128" t="str">
        <f>IF(booking!X103&gt;0,"oc","va")</f>
        <v>va</v>
      </c>
      <c r="M103" s="129" t="str">
        <f>IF(booking!Y103&gt;0,"oc","va")</f>
        <v>va</v>
      </c>
    </row>
    <row r="104" spans="1:13" x14ac:dyDescent="0.35">
      <c r="A104" s="5">
        <f>booking!C104</f>
        <v>45877</v>
      </c>
      <c r="B104" s="128" t="str">
        <f>IF(booking!D104&gt;0,"oc","va")</f>
        <v>oc</v>
      </c>
      <c r="C104" s="129" t="str">
        <f>IF(booking!E104&gt;0,"oc","va")</f>
        <v>va</v>
      </c>
      <c r="D104" s="128" t="str">
        <f>IF(booking!H104&gt;0,"oc","va")</f>
        <v>oc</v>
      </c>
      <c r="E104" s="129" t="str">
        <f>IF(booking!I104&gt;0,"oc","va")</f>
        <v>oc</v>
      </c>
      <c r="F104" s="128" t="str">
        <f>IF(booking!L104&gt;0,"oc","va")</f>
        <v>oc</v>
      </c>
      <c r="G104" s="129" t="str">
        <f>IF(booking!M104&gt;0,"oc","va")</f>
        <v>va</v>
      </c>
      <c r="H104" s="128" t="str">
        <f>IF(booking!P104&gt;0,"oc","va")</f>
        <v>oc</v>
      </c>
      <c r="I104" s="129" t="str">
        <f>IF(booking!Q104&gt;0,"oc","va")</f>
        <v>oc</v>
      </c>
      <c r="J104" s="128" t="str">
        <f>IF(booking!T104&gt;0,"oc","va")</f>
        <v>oc</v>
      </c>
      <c r="K104" s="129" t="str">
        <f>IF(booking!U104&gt;0,"oc","va")</f>
        <v>oc</v>
      </c>
      <c r="L104" s="128" t="str">
        <f>IF(booking!X104&gt;0,"oc","va")</f>
        <v>va</v>
      </c>
      <c r="M104" s="129" t="str">
        <f>IF(booking!Y104&gt;0,"oc","va")</f>
        <v>va</v>
      </c>
    </row>
    <row r="105" spans="1:13" x14ac:dyDescent="0.35">
      <c r="A105" s="5">
        <f>booking!C105</f>
        <v>45878</v>
      </c>
      <c r="B105" s="128" t="str">
        <f>IF(booking!D105&gt;0,"oc","va")</f>
        <v>va</v>
      </c>
      <c r="C105" s="129" t="str">
        <f>IF(booking!E105&gt;0,"oc","va")</f>
        <v>oc</v>
      </c>
      <c r="D105" s="128" t="str">
        <f>IF(booking!H105&gt;0,"oc","va")</f>
        <v>oc</v>
      </c>
      <c r="E105" s="129" t="str">
        <f>IF(booking!I105&gt;0,"oc","va")</f>
        <v>oc</v>
      </c>
      <c r="F105" s="128" t="str">
        <f>IF(booking!L105&gt;0,"oc","va")</f>
        <v>va</v>
      </c>
      <c r="G105" s="129" t="str">
        <f>IF(booking!M105&gt;0,"oc","va")</f>
        <v>oc</v>
      </c>
      <c r="H105" s="128" t="str">
        <f>IF(booking!P105&gt;0,"oc","va")</f>
        <v>oc</v>
      </c>
      <c r="I105" s="129" t="str">
        <f>IF(booking!Q105&gt;0,"oc","va")</f>
        <v>oc</v>
      </c>
      <c r="J105" s="128" t="str">
        <f>IF(booking!T105&gt;0,"oc","va")</f>
        <v>oc</v>
      </c>
      <c r="K105" s="129" t="str">
        <f>IF(booking!U105&gt;0,"oc","va")</f>
        <v>oc</v>
      </c>
      <c r="L105" s="128" t="str">
        <f>IF(booking!X105&gt;0,"oc","va")</f>
        <v>va</v>
      </c>
      <c r="M105" s="129" t="str">
        <f>IF(booking!Y105&gt;0,"oc","va")</f>
        <v>va</v>
      </c>
    </row>
    <row r="106" spans="1:13" x14ac:dyDescent="0.35">
      <c r="A106" s="5">
        <f>booking!C106</f>
        <v>45879</v>
      </c>
      <c r="B106" s="128" t="str">
        <f>IF(booking!D106&gt;0,"oc","va")</f>
        <v>oc</v>
      </c>
      <c r="C106" s="129" t="str">
        <f>IF(booking!E106&gt;0,"oc","va")</f>
        <v>oc</v>
      </c>
      <c r="D106" s="128" t="str">
        <f>IF(booking!H106&gt;0,"oc","va")</f>
        <v>oc</v>
      </c>
      <c r="E106" s="129" t="str">
        <f>IF(booking!I106&gt;0,"oc","va")</f>
        <v>oc</v>
      </c>
      <c r="F106" s="128" t="str">
        <f>IF(booking!L106&gt;0,"oc","va")</f>
        <v>oc</v>
      </c>
      <c r="G106" s="129" t="str">
        <f>IF(booking!M106&gt;0,"oc","va")</f>
        <v>oc</v>
      </c>
      <c r="H106" s="128" t="str">
        <f>IF(booking!P106&gt;0,"oc","va")</f>
        <v>oc</v>
      </c>
      <c r="I106" s="129" t="str">
        <f>IF(booking!Q106&gt;0,"oc","va")</f>
        <v>oc</v>
      </c>
      <c r="J106" s="128" t="str">
        <f>IF(booking!T106&gt;0,"oc","va")</f>
        <v>oc</v>
      </c>
      <c r="K106" s="129" t="str">
        <f>IF(booking!U106&gt;0,"oc","va")</f>
        <v>oc</v>
      </c>
      <c r="L106" s="128" t="str">
        <f>IF(booking!X106&gt;0,"oc","va")</f>
        <v>va</v>
      </c>
      <c r="M106" s="129" t="str">
        <f>IF(booking!Y106&gt;0,"oc","va")</f>
        <v>va</v>
      </c>
    </row>
    <row r="107" spans="1:13" x14ac:dyDescent="0.35">
      <c r="A107" s="5">
        <f>booking!C107</f>
        <v>45880</v>
      </c>
      <c r="B107" s="128" t="str">
        <f>IF(booking!D107&gt;0,"oc","va")</f>
        <v>oc</v>
      </c>
      <c r="C107" s="129" t="str">
        <f>IF(booking!E107&gt;0,"oc","va")</f>
        <v>oc</v>
      </c>
      <c r="D107" s="128" t="str">
        <f>IF(booking!H107&gt;0,"oc","va")</f>
        <v>oc</v>
      </c>
      <c r="E107" s="129" t="str">
        <f>IF(booking!I107&gt;0,"oc","va")</f>
        <v>oc</v>
      </c>
      <c r="F107" s="128" t="str">
        <f>IF(booking!L107&gt;0,"oc","va")</f>
        <v>oc</v>
      </c>
      <c r="G107" s="129" t="str">
        <f>IF(booking!M107&gt;0,"oc","va")</f>
        <v>oc</v>
      </c>
      <c r="H107" s="128" t="str">
        <f>IF(booking!P107&gt;0,"oc","va")</f>
        <v>oc</v>
      </c>
      <c r="I107" s="129" t="str">
        <f>IF(booking!Q107&gt;0,"oc","va")</f>
        <v>oc</v>
      </c>
      <c r="J107" s="128" t="str">
        <f>IF(booking!T107&gt;0,"oc","va")</f>
        <v>oc</v>
      </c>
      <c r="K107" s="129" t="str">
        <f>IF(booking!U107&gt;0,"oc","va")</f>
        <v>oc</v>
      </c>
      <c r="L107" s="128" t="str">
        <f>IF(booking!X107&gt;0,"oc","va")</f>
        <v>va</v>
      </c>
      <c r="M107" s="129" t="str">
        <f>IF(booking!Y107&gt;0,"oc","va")</f>
        <v>va</v>
      </c>
    </row>
    <row r="108" spans="1:13" x14ac:dyDescent="0.35">
      <c r="A108" s="5">
        <f>booking!C108</f>
        <v>45881</v>
      </c>
      <c r="B108" s="128" t="str">
        <f>IF(booking!D108&gt;0,"oc","va")</f>
        <v>oc</v>
      </c>
      <c r="C108" s="129" t="str">
        <f>IF(booking!E108&gt;0,"oc","va")</f>
        <v>oc</v>
      </c>
      <c r="D108" s="128" t="str">
        <f>IF(booking!H108&gt;0,"oc","va")</f>
        <v>oc</v>
      </c>
      <c r="E108" s="129" t="str">
        <f>IF(booking!I108&gt;0,"oc","va")</f>
        <v>va</v>
      </c>
      <c r="F108" s="128" t="str">
        <f>IF(booking!L108&gt;0,"oc","va")</f>
        <v>oc</v>
      </c>
      <c r="G108" s="129" t="str">
        <f>IF(booking!M108&gt;0,"oc","va")</f>
        <v>va</v>
      </c>
      <c r="H108" s="128" t="str">
        <f>IF(booking!P108&gt;0,"oc","va")</f>
        <v>oc</v>
      </c>
      <c r="I108" s="129" t="str">
        <f>IF(booking!Q108&gt;0,"oc","va")</f>
        <v>oc</v>
      </c>
      <c r="J108" s="128" t="str">
        <f>IF(booking!T108&gt;0,"oc","va")</f>
        <v>oc</v>
      </c>
      <c r="K108" s="129" t="str">
        <f>IF(booking!U108&gt;0,"oc","va")</f>
        <v>oc</v>
      </c>
      <c r="L108" s="128" t="str">
        <f>IF(booking!X108&gt;0,"oc","va")</f>
        <v>va</v>
      </c>
      <c r="M108" s="129" t="str">
        <f>IF(booking!Y108&gt;0,"oc","va")</f>
        <v>va</v>
      </c>
    </row>
    <row r="109" spans="1:13" x14ac:dyDescent="0.35">
      <c r="A109" s="5">
        <f>booking!C109</f>
        <v>45882</v>
      </c>
      <c r="B109" s="128" t="str">
        <f>IF(booking!D109&gt;0,"oc","va")</f>
        <v>oc</v>
      </c>
      <c r="C109" s="129" t="str">
        <f>IF(booking!E109&gt;0,"oc","va")</f>
        <v>oc</v>
      </c>
      <c r="D109" s="128" t="str">
        <f>IF(booking!H109&gt;0,"oc","va")</f>
        <v>va</v>
      </c>
      <c r="E109" s="129" t="str">
        <f>IF(booking!I109&gt;0,"oc","va")</f>
        <v>oc</v>
      </c>
      <c r="F109" s="128" t="str">
        <f>IF(booking!L109&gt;0,"oc","va")</f>
        <v>va</v>
      </c>
      <c r="G109" s="129" t="str">
        <f>IF(booking!M109&gt;0,"oc","va")</f>
        <v>va</v>
      </c>
      <c r="H109" s="128" t="str">
        <f>IF(booking!P109&gt;0,"oc","va")</f>
        <v>oc</v>
      </c>
      <c r="I109" s="129" t="str">
        <f>IF(booking!Q109&gt;0,"oc","va")</f>
        <v>oc</v>
      </c>
      <c r="J109" s="128" t="str">
        <f>IF(booking!T109&gt;0,"oc","va")</f>
        <v>oc</v>
      </c>
      <c r="K109" s="129" t="str">
        <f>IF(booking!U109&gt;0,"oc","va")</f>
        <v>oc</v>
      </c>
      <c r="L109" s="128" t="str">
        <f>IF(booking!X109&gt;0,"oc","va")</f>
        <v>va</v>
      </c>
      <c r="M109" s="129" t="str">
        <f>IF(booking!Y109&gt;0,"oc","va")</f>
        <v>va</v>
      </c>
    </row>
    <row r="110" spans="1:13" x14ac:dyDescent="0.35">
      <c r="A110" s="5">
        <f>booking!C110</f>
        <v>45883</v>
      </c>
      <c r="B110" s="128" t="str">
        <f>IF(booking!D110&gt;0,"oc","va")</f>
        <v>oc</v>
      </c>
      <c r="C110" s="129" t="str">
        <f>IF(booking!E110&gt;0,"oc","va")</f>
        <v>oc</v>
      </c>
      <c r="D110" s="128" t="str">
        <f>IF(booking!H110&gt;0,"oc","va")</f>
        <v>oc</v>
      </c>
      <c r="E110" s="129" t="str">
        <f>IF(booking!I110&gt;0,"oc","va")</f>
        <v>oc</v>
      </c>
      <c r="F110" s="128" t="str">
        <f>IF(booking!L110&gt;0,"oc","va")</f>
        <v>va</v>
      </c>
      <c r="G110" s="129" t="str">
        <f>IF(booking!M110&gt;0,"oc","va")</f>
        <v>oc</v>
      </c>
      <c r="H110" s="128" t="str">
        <f>IF(booking!P110&gt;0,"oc","va")</f>
        <v>oc</v>
      </c>
      <c r="I110" s="129" t="str">
        <f>IF(booking!Q110&gt;0,"oc","va")</f>
        <v>oc</v>
      </c>
      <c r="J110" s="128" t="str">
        <f>IF(booking!T110&gt;0,"oc","va")</f>
        <v>oc</v>
      </c>
      <c r="K110" s="129" t="str">
        <f>IF(booking!U110&gt;0,"oc","va")</f>
        <v>oc</v>
      </c>
      <c r="L110" s="128" t="str">
        <f>IF(booking!X110&gt;0,"oc","va")</f>
        <v>va</v>
      </c>
      <c r="M110" s="129" t="str">
        <f>IF(booking!Y110&gt;0,"oc","va")</f>
        <v>va</v>
      </c>
    </row>
    <row r="111" spans="1:13" x14ac:dyDescent="0.35">
      <c r="A111" s="5">
        <f>booking!C111</f>
        <v>45884</v>
      </c>
      <c r="B111" s="128" t="str">
        <f>IF(booking!D111&gt;0,"oc","va")</f>
        <v>oc</v>
      </c>
      <c r="C111" s="129" t="str">
        <f>IF(booking!E111&gt;0,"oc","va")</f>
        <v>oc</v>
      </c>
      <c r="D111" s="128" t="str">
        <f>IF(booking!H111&gt;0,"oc","va")</f>
        <v>oc</v>
      </c>
      <c r="E111" s="129" t="str">
        <f>IF(booking!I111&gt;0,"oc","va")</f>
        <v>oc</v>
      </c>
      <c r="F111" s="128" t="str">
        <f>IF(booking!L111&gt;0,"oc","va")</f>
        <v>oc</v>
      </c>
      <c r="G111" s="129" t="str">
        <f>IF(booking!M111&gt;0,"oc","va")</f>
        <v>oc</v>
      </c>
      <c r="H111" s="128" t="str">
        <f>IF(booking!P111&gt;0,"oc","va")</f>
        <v>oc</v>
      </c>
      <c r="I111" s="129" t="str">
        <f>IF(booking!Q111&gt;0,"oc","va")</f>
        <v>oc</v>
      </c>
      <c r="J111" s="128" t="str">
        <f>IF(booking!T111&gt;0,"oc","va")</f>
        <v>oc</v>
      </c>
      <c r="K111" s="129" t="str">
        <f>IF(booking!U111&gt;0,"oc","va")</f>
        <v>oc</v>
      </c>
      <c r="L111" s="128" t="str">
        <f>IF(booking!X111&gt;0,"oc","va")</f>
        <v>va</v>
      </c>
      <c r="M111" s="129" t="str">
        <f>IF(booking!Y111&gt;0,"oc","va")</f>
        <v>va</v>
      </c>
    </row>
    <row r="112" spans="1:13" x14ac:dyDescent="0.35">
      <c r="A112" s="5">
        <f>booking!C112</f>
        <v>45885</v>
      </c>
      <c r="B112" s="128" t="str">
        <f>IF(booking!D112&gt;0,"oc","va")</f>
        <v>oc</v>
      </c>
      <c r="C112" s="129" t="str">
        <f>IF(booking!E112&gt;0,"oc","va")</f>
        <v>oc</v>
      </c>
      <c r="D112" s="128" t="str">
        <f>IF(booking!H112&gt;0,"oc","va")</f>
        <v>oc</v>
      </c>
      <c r="E112" s="129" t="str">
        <f>IF(booking!I112&gt;0,"oc","va")</f>
        <v>oc</v>
      </c>
      <c r="F112" s="128" t="str">
        <f>IF(booking!L112&gt;0,"oc","va")</f>
        <v>oc</v>
      </c>
      <c r="G112" s="129" t="str">
        <f>IF(booking!M112&gt;0,"oc","va")</f>
        <v>oc</v>
      </c>
      <c r="H112" s="128" t="str">
        <f>IF(booking!P112&gt;0,"oc","va")</f>
        <v>oc</v>
      </c>
      <c r="I112" s="129" t="str">
        <f>IF(booking!Q112&gt;0,"oc","va")</f>
        <v>oc</v>
      </c>
      <c r="J112" s="128" t="str">
        <f>IF(booking!T112&gt;0,"oc","va")</f>
        <v>oc</v>
      </c>
      <c r="K112" s="129" t="str">
        <f>IF(booking!U112&gt;0,"oc","va")</f>
        <v>oc</v>
      </c>
      <c r="L112" s="128" t="str">
        <f>IF(booking!X112&gt;0,"oc","va")</f>
        <v>va</v>
      </c>
      <c r="M112" s="129" t="str">
        <f>IF(booking!Y112&gt;0,"oc","va")</f>
        <v>va</v>
      </c>
    </row>
    <row r="113" spans="1:13" x14ac:dyDescent="0.35">
      <c r="A113" s="5">
        <f>booking!C113</f>
        <v>45886</v>
      </c>
      <c r="B113" s="128" t="str">
        <f>IF(booking!D113&gt;0,"oc","va")</f>
        <v>oc</v>
      </c>
      <c r="C113" s="129" t="str">
        <f>IF(booking!E113&gt;0,"oc","va")</f>
        <v>oc</v>
      </c>
      <c r="D113" s="128" t="str">
        <f>IF(booking!H113&gt;0,"oc","va")</f>
        <v>oc</v>
      </c>
      <c r="E113" s="129" t="str">
        <f>IF(booking!I113&gt;0,"oc","va")</f>
        <v>va</v>
      </c>
      <c r="F113" s="128" t="str">
        <f>IF(booking!L113&gt;0,"oc","va")</f>
        <v>oc</v>
      </c>
      <c r="G113" s="129" t="str">
        <f>IF(booking!M113&gt;0,"oc","va")</f>
        <v>oc</v>
      </c>
      <c r="H113" s="128" t="str">
        <f>IF(booking!P113&gt;0,"oc","va")</f>
        <v>oc</v>
      </c>
      <c r="I113" s="129" t="str">
        <f>IF(booking!Q113&gt;0,"oc","va")</f>
        <v>va</v>
      </c>
      <c r="J113" s="128" t="str">
        <f>IF(booking!T113&gt;0,"oc","va")</f>
        <v>oc</v>
      </c>
      <c r="K113" s="129" t="str">
        <f>IF(booking!U113&gt;0,"oc","va")</f>
        <v>oc</v>
      </c>
      <c r="L113" s="128" t="str">
        <f>IF(booking!X113&gt;0,"oc","va")</f>
        <v>va</v>
      </c>
      <c r="M113" s="129" t="str">
        <f>IF(booking!Y113&gt;0,"oc","va")</f>
        <v>va</v>
      </c>
    </row>
    <row r="114" spans="1:13" x14ac:dyDescent="0.35">
      <c r="A114" s="5">
        <f>booking!C114</f>
        <v>45887</v>
      </c>
      <c r="B114" s="128" t="str">
        <f>IF(booking!D114&gt;0,"oc","va")</f>
        <v>oc</v>
      </c>
      <c r="C114" s="129" t="str">
        <f>IF(booking!E114&gt;0,"oc","va")</f>
        <v>oc</v>
      </c>
      <c r="D114" s="128" t="str">
        <f>IF(booking!H114&gt;0,"oc","va")</f>
        <v>va</v>
      </c>
      <c r="E114" s="129" t="str">
        <f>IF(booking!I114&gt;0,"oc","va")</f>
        <v>oc</v>
      </c>
      <c r="F114" s="128" t="str">
        <f>IF(booking!L114&gt;0,"oc","va")</f>
        <v>oc</v>
      </c>
      <c r="G114" s="129" t="str">
        <f>IF(booking!M114&gt;0,"oc","va")</f>
        <v>oc</v>
      </c>
      <c r="H114" s="128" t="str">
        <f>IF(booking!P114&gt;0,"oc","va")</f>
        <v>va</v>
      </c>
      <c r="I114" s="129" t="str">
        <f>IF(booking!Q114&gt;0,"oc","va")</f>
        <v>oc</v>
      </c>
      <c r="J114" s="128" t="str">
        <f>IF(booking!T114&gt;0,"oc","va")</f>
        <v>oc</v>
      </c>
      <c r="K114" s="129" t="str">
        <f>IF(booking!U114&gt;0,"oc","va")</f>
        <v>oc</v>
      </c>
      <c r="L114" s="128" t="str">
        <f>IF(booking!X114&gt;0,"oc","va")</f>
        <v>va</v>
      </c>
      <c r="M114" s="129" t="str">
        <f>IF(booking!Y114&gt;0,"oc","va")</f>
        <v>va</v>
      </c>
    </row>
    <row r="115" spans="1:13" x14ac:dyDescent="0.35">
      <c r="A115" s="5">
        <f>booking!C115</f>
        <v>45888</v>
      </c>
      <c r="B115" s="128" t="str">
        <f>IF(booking!D115&gt;0,"oc","va")</f>
        <v>oc</v>
      </c>
      <c r="C115" s="129" t="str">
        <f>IF(booking!E115&gt;0,"oc","va")</f>
        <v>oc</v>
      </c>
      <c r="D115" s="128" t="str">
        <f>IF(booking!H115&gt;0,"oc","va")</f>
        <v>oc</v>
      </c>
      <c r="E115" s="129" t="str">
        <f>IF(booking!I115&gt;0,"oc","va")</f>
        <v>oc</v>
      </c>
      <c r="F115" s="128" t="str">
        <f>IF(booking!L115&gt;0,"oc","va")</f>
        <v>oc</v>
      </c>
      <c r="G115" s="129" t="str">
        <f>IF(booking!M115&gt;0,"oc","va")</f>
        <v>oc</v>
      </c>
      <c r="H115" s="128" t="str">
        <f>IF(booking!P115&gt;0,"oc","va")</f>
        <v>oc</v>
      </c>
      <c r="I115" s="129" t="str">
        <f>IF(booking!Q115&gt;0,"oc","va")</f>
        <v>oc</v>
      </c>
      <c r="J115" s="128" t="str">
        <f>IF(booking!T115&gt;0,"oc","va")</f>
        <v>oc</v>
      </c>
      <c r="K115" s="129" t="str">
        <f>IF(booking!U115&gt;0,"oc","va")</f>
        <v>oc</v>
      </c>
      <c r="L115" s="128" t="str">
        <f>IF(booking!X115&gt;0,"oc","va")</f>
        <v>va</v>
      </c>
      <c r="M115" s="129" t="str">
        <f>IF(booking!Y115&gt;0,"oc","va")</f>
        <v>va</v>
      </c>
    </row>
    <row r="116" spans="1:13" x14ac:dyDescent="0.35">
      <c r="A116" s="5">
        <f>booking!C116</f>
        <v>45889</v>
      </c>
      <c r="B116" s="128" t="str">
        <f>IF(booking!D116&gt;0,"oc","va")</f>
        <v>oc</v>
      </c>
      <c r="C116" s="129" t="str">
        <f>IF(booking!E116&gt;0,"oc","va")</f>
        <v>oc</v>
      </c>
      <c r="D116" s="128" t="str">
        <f>IF(booking!H116&gt;0,"oc","va")</f>
        <v>oc</v>
      </c>
      <c r="E116" s="129" t="str">
        <f>IF(booking!I116&gt;0,"oc","va")</f>
        <v>oc</v>
      </c>
      <c r="F116" s="128" t="str">
        <f>IF(booking!L116&gt;0,"oc","va")</f>
        <v>oc</v>
      </c>
      <c r="G116" s="129" t="str">
        <f>IF(booking!M116&gt;0,"oc","va")</f>
        <v>oc</v>
      </c>
      <c r="H116" s="128" t="str">
        <f>IF(booking!P116&gt;0,"oc","va")</f>
        <v>oc</v>
      </c>
      <c r="I116" s="129" t="str">
        <f>IF(booking!Q116&gt;0,"oc","va")</f>
        <v>oc</v>
      </c>
      <c r="J116" s="128" t="str">
        <f>IF(booking!T116&gt;0,"oc","va")</f>
        <v>oc</v>
      </c>
      <c r="K116" s="129" t="str">
        <f>IF(booking!U116&gt;0,"oc","va")</f>
        <v>oc</v>
      </c>
      <c r="L116" s="128" t="str">
        <f>IF(booking!X116&gt;0,"oc","va")</f>
        <v>va</v>
      </c>
      <c r="M116" s="129" t="str">
        <f>IF(booking!Y116&gt;0,"oc","va")</f>
        <v>oc</v>
      </c>
    </row>
    <row r="117" spans="1:13" x14ac:dyDescent="0.35">
      <c r="A117" s="5">
        <f>booking!C117</f>
        <v>45890</v>
      </c>
      <c r="B117" s="128" t="str">
        <f>IF(booking!D117&gt;0,"oc","va")</f>
        <v>oc</v>
      </c>
      <c r="C117" s="129" t="str">
        <f>IF(booking!E117&gt;0,"oc","va")</f>
        <v>va</v>
      </c>
      <c r="D117" s="128" t="str">
        <f>IF(booking!H117&gt;0,"oc","va")</f>
        <v>oc</v>
      </c>
      <c r="E117" s="129" t="str">
        <f>IF(booking!I117&gt;0,"oc","va")</f>
        <v>oc</v>
      </c>
      <c r="F117" s="128" t="str">
        <f>IF(booking!L117&gt;0,"oc","va")</f>
        <v>oc</v>
      </c>
      <c r="G117" s="129" t="str">
        <f>IF(booking!M117&gt;0,"oc","va")</f>
        <v>oc</v>
      </c>
      <c r="H117" s="128" t="str">
        <f>IF(booking!P117&gt;0,"oc","va")</f>
        <v>oc</v>
      </c>
      <c r="I117" s="129" t="str">
        <f>IF(booking!Q117&gt;0,"oc","va")</f>
        <v>oc</v>
      </c>
      <c r="J117" s="128" t="str">
        <f>IF(booking!T117&gt;0,"oc","va")</f>
        <v>oc</v>
      </c>
      <c r="K117" s="129" t="str">
        <f>IF(booking!U117&gt;0,"oc","va")</f>
        <v>oc</v>
      </c>
      <c r="L117" s="128" t="str">
        <f>IF(booking!X117&gt;0,"oc","va")</f>
        <v>oc</v>
      </c>
      <c r="M117" s="129" t="str">
        <f>IF(booking!Y117&gt;0,"oc","va")</f>
        <v>oc</v>
      </c>
    </row>
    <row r="118" spans="1:13" x14ac:dyDescent="0.35">
      <c r="A118" s="5">
        <f>booking!C118</f>
        <v>45891</v>
      </c>
      <c r="B118" s="128" t="str">
        <f>IF(booking!D118&gt;0,"oc","va")</f>
        <v>va</v>
      </c>
      <c r="C118" s="129" t="str">
        <f>IF(booking!E118&gt;0,"oc","va")</f>
        <v>oc</v>
      </c>
      <c r="D118" s="128" t="str">
        <f>IF(booking!H118&gt;0,"oc","va")</f>
        <v>oc</v>
      </c>
      <c r="E118" s="129" t="str">
        <f>IF(booking!I118&gt;0,"oc","va")</f>
        <v>oc</v>
      </c>
      <c r="F118" s="128" t="str">
        <f>IF(booking!L118&gt;0,"oc","va")</f>
        <v>oc</v>
      </c>
      <c r="G118" s="129" t="str">
        <f>IF(booking!M118&gt;0,"oc","va")</f>
        <v>va</v>
      </c>
      <c r="H118" s="128" t="str">
        <f>IF(booking!P118&gt;0,"oc","va")</f>
        <v>oc</v>
      </c>
      <c r="I118" s="129" t="str">
        <f>IF(booking!Q118&gt;0,"oc","va")</f>
        <v>oc</v>
      </c>
      <c r="J118" s="128" t="str">
        <f>IF(booking!T118&gt;0,"oc","va")</f>
        <v>oc</v>
      </c>
      <c r="K118" s="129" t="str">
        <f>IF(booking!U118&gt;0,"oc","va")</f>
        <v>oc</v>
      </c>
      <c r="L118" s="128" t="str">
        <f>IF(booking!X118&gt;0,"oc","va")</f>
        <v>oc</v>
      </c>
      <c r="M118" s="129" t="str">
        <f>IF(booking!Y118&gt;0,"oc","va")</f>
        <v>oc</v>
      </c>
    </row>
    <row r="119" spans="1:13" x14ac:dyDescent="0.35">
      <c r="A119" s="5">
        <f>booking!C119</f>
        <v>45892</v>
      </c>
      <c r="B119" s="128" t="str">
        <f>IF(booking!D119&gt;0,"oc","va")</f>
        <v>oc</v>
      </c>
      <c r="C119" s="129" t="str">
        <f>IF(booking!E119&gt;0,"oc","va")</f>
        <v>oc</v>
      </c>
      <c r="D119" s="128" t="str">
        <f>IF(booking!H119&gt;0,"oc","va")</f>
        <v>oc</v>
      </c>
      <c r="E119" s="129" t="str">
        <f>IF(booking!I119&gt;0,"oc","va")</f>
        <v>oc</v>
      </c>
      <c r="F119" s="128" t="str">
        <f>IF(booking!L119&gt;0,"oc","va")</f>
        <v>va</v>
      </c>
      <c r="G119" s="129" t="str">
        <f>IF(booking!M119&gt;0,"oc","va")</f>
        <v>oc</v>
      </c>
      <c r="H119" s="128" t="str">
        <f>IF(booking!P119&gt;0,"oc","va")</f>
        <v>oc</v>
      </c>
      <c r="I119" s="129" t="str">
        <f>IF(booking!Q119&gt;0,"oc","va")</f>
        <v>oc</v>
      </c>
      <c r="J119" s="128" t="str">
        <f>IF(booking!T119&gt;0,"oc","va")</f>
        <v>oc</v>
      </c>
      <c r="K119" s="129" t="str">
        <f>IF(booking!U119&gt;0,"oc","va")</f>
        <v>va</v>
      </c>
      <c r="L119" s="128" t="str">
        <f>IF(booking!X119&gt;0,"oc","va")</f>
        <v>oc</v>
      </c>
      <c r="M119" s="129" t="str">
        <f>IF(booking!Y119&gt;0,"oc","va")</f>
        <v>oc</v>
      </c>
    </row>
    <row r="120" spans="1:13" x14ac:dyDescent="0.35">
      <c r="A120" s="5">
        <f>booking!C120</f>
        <v>45893</v>
      </c>
      <c r="B120" s="128" t="str">
        <f>IF(booking!D120&gt;0,"oc","va")</f>
        <v>oc</v>
      </c>
      <c r="C120" s="129" t="str">
        <f>IF(booking!E120&gt;0,"oc","va")</f>
        <v>va</v>
      </c>
      <c r="D120" s="128" t="str">
        <f>IF(booking!H120&gt;0,"oc","va")</f>
        <v>oc</v>
      </c>
      <c r="E120" s="129" t="str">
        <f>IF(booking!I120&gt;0,"oc","va")</f>
        <v>va</v>
      </c>
      <c r="F120" s="128" t="str">
        <f>IF(booking!L120&gt;0,"oc","va")</f>
        <v>oc</v>
      </c>
      <c r="G120" s="129" t="str">
        <f>IF(booking!M120&gt;0,"oc","va")</f>
        <v>oc</v>
      </c>
      <c r="H120" s="128" t="str">
        <f>IF(booking!P120&gt;0,"oc","va")</f>
        <v>oc</v>
      </c>
      <c r="I120" s="129" t="str">
        <f>IF(booking!Q120&gt;0,"oc","va")</f>
        <v>oc</v>
      </c>
      <c r="J120" s="128" t="str">
        <f>IF(booking!T120&gt;0,"oc","va")</f>
        <v>va</v>
      </c>
      <c r="K120" s="129" t="str">
        <f>IF(booking!U120&gt;0,"oc","va")</f>
        <v>oc</v>
      </c>
      <c r="L120" s="128" t="str">
        <f>IF(booking!X120&gt;0,"oc","va")</f>
        <v>oc</v>
      </c>
      <c r="M120" s="129" t="str">
        <f>IF(booking!Y120&gt;0,"oc","va")</f>
        <v>va</v>
      </c>
    </row>
    <row r="121" spans="1:13" x14ac:dyDescent="0.35">
      <c r="A121" s="5">
        <f>booking!C121</f>
        <v>45894</v>
      </c>
      <c r="B121" s="128" t="str">
        <f>IF(booking!D121&gt;0,"oc","va")</f>
        <v>va</v>
      </c>
      <c r="C121" s="129" t="str">
        <f>IF(booking!E121&gt;0,"oc","va")</f>
        <v>oc</v>
      </c>
      <c r="D121" s="128" t="str">
        <f>IF(booking!H121&gt;0,"oc","va")</f>
        <v>va</v>
      </c>
      <c r="E121" s="129" t="str">
        <f>IF(booking!I121&gt;0,"oc","va")</f>
        <v>va</v>
      </c>
      <c r="F121" s="128" t="str">
        <f>IF(booking!L121&gt;0,"oc","va")</f>
        <v>oc</v>
      </c>
      <c r="G121" s="129" t="str">
        <f>IF(booking!M121&gt;0,"oc","va")</f>
        <v>oc</v>
      </c>
      <c r="H121" s="128" t="str">
        <f>IF(booking!P121&gt;0,"oc","va")</f>
        <v>oc</v>
      </c>
      <c r="I121" s="129" t="str">
        <f>IF(booking!Q121&gt;0,"oc","va")</f>
        <v>oc</v>
      </c>
      <c r="J121" s="128" t="str">
        <f>IF(booking!T121&gt;0,"oc","va")</f>
        <v>oc</v>
      </c>
      <c r="K121" s="129" t="str">
        <f>IF(booking!U121&gt;0,"oc","va")</f>
        <v>oc</v>
      </c>
      <c r="L121" s="128" t="str">
        <f>IF(booking!X121&gt;0,"oc","va")</f>
        <v>va</v>
      </c>
      <c r="M121" s="129" t="str">
        <f>IF(booking!Y121&gt;0,"oc","va")</f>
        <v>va</v>
      </c>
    </row>
    <row r="122" spans="1:13" x14ac:dyDescent="0.35">
      <c r="A122" s="5">
        <f>booking!C122</f>
        <v>45895</v>
      </c>
      <c r="B122" s="128" t="str">
        <f>IF(booking!D122&gt;0,"oc","va")</f>
        <v>oc</v>
      </c>
      <c r="C122" s="129" t="str">
        <f>IF(booking!E122&gt;0,"oc","va")</f>
        <v>oc</v>
      </c>
      <c r="D122" s="128" t="str">
        <f>IF(booking!H122&gt;0,"oc","va")</f>
        <v>va</v>
      </c>
      <c r="E122" s="129" t="str">
        <f>IF(booking!I122&gt;0,"oc","va")</f>
        <v>oc</v>
      </c>
      <c r="F122" s="128" t="str">
        <f>IF(booking!L122&gt;0,"oc","va")</f>
        <v>oc</v>
      </c>
      <c r="G122" s="129" t="str">
        <f>IF(booking!M122&gt;0,"oc","va")</f>
        <v>oc</v>
      </c>
      <c r="H122" s="128" t="str">
        <f>IF(booking!P122&gt;0,"oc","va")</f>
        <v>oc</v>
      </c>
      <c r="I122" s="129" t="str">
        <f>IF(booking!Q122&gt;0,"oc","va")</f>
        <v>oc</v>
      </c>
      <c r="J122" s="128" t="str">
        <f>IF(booking!T122&gt;0,"oc","va")</f>
        <v>oc</v>
      </c>
      <c r="K122" s="129" t="str">
        <f>IF(booking!U122&gt;0,"oc","va")</f>
        <v>oc</v>
      </c>
      <c r="L122" s="128" t="str">
        <f>IF(booking!X122&gt;0,"oc","va")</f>
        <v>va</v>
      </c>
      <c r="M122" s="129" t="str">
        <f>IF(booking!Y122&gt;0,"oc","va")</f>
        <v>va</v>
      </c>
    </row>
    <row r="123" spans="1:13" x14ac:dyDescent="0.35">
      <c r="A123" s="5">
        <f>booking!C123</f>
        <v>45896</v>
      </c>
      <c r="B123" s="128" t="str">
        <f>IF(booking!D123&gt;0,"oc","va")</f>
        <v>oc</v>
      </c>
      <c r="C123" s="129" t="str">
        <f>IF(booking!E123&gt;0,"oc","va")</f>
        <v>oc</v>
      </c>
      <c r="D123" s="128" t="str">
        <f>IF(booking!H123&gt;0,"oc","va")</f>
        <v>oc</v>
      </c>
      <c r="E123" s="129" t="str">
        <f>IF(booking!I123&gt;0,"oc","va")</f>
        <v>oc</v>
      </c>
      <c r="F123" s="128" t="str">
        <f>IF(booking!L123&gt;0,"oc","va")</f>
        <v>oc</v>
      </c>
      <c r="G123" s="129" t="str">
        <f>IF(booking!M123&gt;0,"oc","va")</f>
        <v>oc</v>
      </c>
      <c r="H123" s="128" t="str">
        <f>IF(booking!P123&gt;0,"oc","va")</f>
        <v>oc</v>
      </c>
      <c r="I123" s="129" t="str">
        <f>IF(booking!Q123&gt;0,"oc","va")</f>
        <v>va</v>
      </c>
      <c r="J123" s="128" t="str">
        <f>IF(booking!T123&gt;0,"oc","va")</f>
        <v>oc</v>
      </c>
      <c r="K123" s="129" t="str">
        <f>IF(booking!U123&gt;0,"oc","va")</f>
        <v>oc</v>
      </c>
      <c r="L123" s="128" t="str">
        <f>IF(booking!X123&gt;0,"oc","va")</f>
        <v>va</v>
      </c>
      <c r="M123" s="129" t="str">
        <f>IF(booking!Y123&gt;0,"oc","va")</f>
        <v>va</v>
      </c>
    </row>
    <row r="124" spans="1:13" x14ac:dyDescent="0.35">
      <c r="A124" s="5">
        <f>booking!C124</f>
        <v>45897</v>
      </c>
      <c r="B124" s="128" t="str">
        <f>IF(booking!D124&gt;0,"oc","va")</f>
        <v>oc</v>
      </c>
      <c r="C124" s="129" t="str">
        <f>IF(booking!E124&gt;0,"oc","va")</f>
        <v>oc</v>
      </c>
      <c r="D124" s="128" t="str">
        <f>IF(booking!H124&gt;0,"oc","va")</f>
        <v>oc</v>
      </c>
      <c r="E124" s="129" t="str">
        <f>IF(booking!I124&gt;0,"oc","va")</f>
        <v>va</v>
      </c>
      <c r="F124" s="128" t="str">
        <f>IF(booking!L124&gt;0,"oc","va")</f>
        <v>oc</v>
      </c>
      <c r="G124" s="129" t="str">
        <f>IF(booking!M124&gt;0,"oc","va")</f>
        <v>oc</v>
      </c>
      <c r="H124" s="128" t="str">
        <f>IF(booking!P124&gt;0,"oc","va")</f>
        <v>va</v>
      </c>
      <c r="I124" s="129" t="str">
        <f>IF(booking!Q124&gt;0,"oc","va")</f>
        <v>va</v>
      </c>
      <c r="J124" s="128" t="str">
        <f>IF(booking!T124&gt;0,"oc","va")</f>
        <v>oc</v>
      </c>
      <c r="K124" s="129" t="str">
        <f>IF(booking!U124&gt;0,"oc","va")</f>
        <v>oc</v>
      </c>
      <c r="L124" s="128" t="str">
        <f>IF(booking!X124&gt;0,"oc","va")</f>
        <v>va</v>
      </c>
      <c r="M124" s="129" t="str">
        <f>IF(booking!Y124&gt;0,"oc","va")</f>
        <v>va</v>
      </c>
    </row>
    <row r="125" spans="1:13" x14ac:dyDescent="0.35">
      <c r="A125" s="5">
        <f>booking!C125</f>
        <v>45898</v>
      </c>
      <c r="B125" s="128" t="str">
        <f>IF(booking!D125&gt;0,"oc","va")</f>
        <v>oc</v>
      </c>
      <c r="C125" s="129" t="str">
        <f>IF(booking!E125&gt;0,"oc","va")</f>
        <v>oc</v>
      </c>
      <c r="D125" s="128" t="str">
        <f>IF(booking!H125&gt;0,"oc","va")</f>
        <v>va</v>
      </c>
      <c r="E125" s="129" t="str">
        <f>IF(booking!I125&gt;0,"oc","va")</f>
        <v>oc</v>
      </c>
      <c r="F125" s="128" t="str">
        <f>IF(booking!L125&gt;0,"oc","va")</f>
        <v>oc</v>
      </c>
      <c r="G125" s="129" t="str">
        <f>IF(booking!M125&gt;0,"oc","va")</f>
        <v>oc</v>
      </c>
      <c r="H125" s="128" t="str">
        <f>IF(booking!P125&gt;0,"oc","va")</f>
        <v>va</v>
      </c>
      <c r="I125" s="129" t="str">
        <f>IF(booking!Q125&gt;0,"oc","va")</f>
        <v>va</v>
      </c>
      <c r="J125" s="128" t="str">
        <f>IF(booking!T125&gt;0,"oc","va")</f>
        <v>oc</v>
      </c>
      <c r="K125" s="129" t="str">
        <f>IF(booking!U125&gt;0,"oc","va")</f>
        <v>oc</v>
      </c>
      <c r="L125" s="128" t="str">
        <f>IF(booking!X125&gt;0,"oc","va")</f>
        <v>va</v>
      </c>
      <c r="M125" s="129" t="str">
        <f>IF(booking!Y125&gt;0,"oc","va")</f>
        <v>va</v>
      </c>
    </row>
    <row r="126" spans="1:13" x14ac:dyDescent="0.35">
      <c r="A126" s="5">
        <f>booking!C126</f>
        <v>45899</v>
      </c>
      <c r="B126" s="128" t="str">
        <f>IF(booking!D126&gt;0,"oc","va")</f>
        <v>oc</v>
      </c>
      <c r="C126" s="129" t="str">
        <f>IF(booking!E126&gt;0,"oc","va")</f>
        <v>oc</v>
      </c>
      <c r="D126" s="128" t="str">
        <f>IF(booking!H126&gt;0,"oc","va")</f>
        <v>oc</v>
      </c>
      <c r="E126" s="129" t="str">
        <f>IF(booking!I126&gt;0,"oc","va")</f>
        <v>oc</v>
      </c>
      <c r="F126" s="128" t="str">
        <f>IF(booking!L126&gt;0,"oc","va")</f>
        <v>oc</v>
      </c>
      <c r="G126" s="129" t="str">
        <f>IF(booking!M126&gt;0,"oc","va")</f>
        <v>oc</v>
      </c>
      <c r="H126" s="128" t="str">
        <f>IF(booking!P126&gt;0,"oc","va")</f>
        <v>va</v>
      </c>
      <c r="I126" s="129" t="str">
        <f>IF(booking!Q126&gt;0,"oc","va")</f>
        <v>oc</v>
      </c>
      <c r="J126" s="128" t="str">
        <f>IF(booking!T126&gt;0,"oc","va")</f>
        <v>oc</v>
      </c>
      <c r="K126" s="129" t="str">
        <f>IF(booking!U126&gt;0,"oc","va")</f>
        <v>oc</v>
      </c>
      <c r="L126" s="128" t="str">
        <f>IF(booking!X126&gt;0,"oc","va")</f>
        <v>va</v>
      </c>
      <c r="M126" s="129" t="str">
        <f>IF(booking!Y126&gt;0,"oc","va")</f>
        <v>va</v>
      </c>
    </row>
    <row r="127" spans="1:13" x14ac:dyDescent="0.35">
      <c r="A127" s="5">
        <f>booking!C127</f>
        <v>45900</v>
      </c>
      <c r="B127" s="128" t="str">
        <f>IF(booking!D127&gt;0,"oc","va")</f>
        <v>oc</v>
      </c>
      <c r="C127" s="129" t="str">
        <f>IF(booking!E127&gt;0,"oc","va")</f>
        <v>oc</v>
      </c>
      <c r="D127" s="128" t="str">
        <f>IF(booking!H127&gt;0,"oc","va")</f>
        <v>oc</v>
      </c>
      <c r="E127" s="129" t="str">
        <f>IF(booking!I127&gt;0,"oc","va")</f>
        <v>oc</v>
      </c>
      <c r="F127" s="128" t="str">
        <f>IF(booking!L127&gt;0,"oc","va")</f>
        <v>oc</v>
      </c>
      <c r="G127" s="129" t="str">
        <f>IF(booking!M127&gt;0,"oc","va")</f>
        <v>oc</v>
      </c>
      <c r="H127" s="128" t="str">
        <f>IF(booking!P127&gt;0,"oc","va")</f>
        <v>oc</v>
      </c>
      <c r="I127" s="129" t="str">
        <f>IF(booking!Q127&gt;0,"oc","va")</f>
        <v>oc</v>
      </c>
      <c r="J127" s="128" t="str">
        <f>IF(booking!T127&gt;0,"oc","va")</f>
        <v>oc</v>
      </c>
      <c r="K127" s="129" t="str">
        <f>IF(booking!U127&gt;0,"oc","va")</f>
        <v>oc</v>
      </c>
      <c r="L127" s="128" t="str">
        <f>IF(booking!X127&gt;0,"oc","va")</f>
        <v>va</v>
      </c>
      <c r="M127" s="129" t="str">
        <f>IF(booking!Y127&gt;0,"oc","va")</f>
        <v>va</v>
      </c>
    </row>
    <row r="128" spans="1:13" x14ac:dyDescent="0.35">
      <c r="A128" s="5">
        <f>booking!C128</f>
        <v>45901</v>
      </c>
      <c r="B128" s="128" t="str">
        <f>IF(booking!D128&gt;0,"oc","va")</f>
        <v>oc</v>
      </c>
      <c r="C128" s="129" t="str">
        <f>IF(booking!E128&gt;0,"oc","va")</f>
        <v>oc</v>
      </c>
      <c r="D128" s="128" t="str">
        <f>IF(booking!H128&gt;0,"oc","va")</f>
        <v>oc</v>
      </c>
      <c r="E128" s="129" t="str">
        <f>IF(booking!I128&gt;0,"oc","va")</f>
        <v>oc</v>
      </c>
      <c r="F128" s="128" t="str">
        <f>IF(booking!L128&gt;0,"oc","va")</f>
        <v>oc</v>
      </c>
      <c r="G128" s="129" t="str">
        <f>IF(booking!M128&gt;0,"oc","va")</f>
        <v>oc</v>
      </c>
      <c r="H128" s="128" t="str">
        <f>IF(booking!P128&gt;0,"oc","va")</f>
        <v>oc</v>
      </c>
      <c r="I128" s="129" t="str">
        <f>IF(booking!Q128&gt;0,"oc","va")</f>
        <v>va</v>
      </c>
      <c r="J128" s="128" t="str">
        <f>IF(booking!T128&gt;0,"oc","va")</f>
        <v>oc</v>
      </c>
      <c r="K128" s="129" t="str">
        <f>IF(booking!U128&gt;0,"oc","va")</f>
        <v>oc</v>
      </c>
      <c r="L128" s="128" t="str">
        <f>IF(booking!X128&gt;0,"oc","va")</f>
        <v>va</v>
      </c>
      <c r="M128" s="129" t="str">
        <f>IF(booking!Y128&gt;0,"oc","va")</f>
        <v>va</v>
      </c>
    </row>
    <row r="129" spans="1:13" x14ac:dyDescent="0.35">
      <c r="A129" s="5">
        <f>booking!C129</f>
        <v>45902</v>
      </c>
      <c r="B129" s="128" t="str">
        <f>IF(booking!D129&gt;0,"oc","va")</f>
        <v>oc</v>
      </c>
      <c r="C129" s="129" t="str">
        <f>IF(booking!E129&gt;0,"oc","va")</f>
        <v>oc</v>
      </c>
      <c r="D129" s="128" t="str">
        <f>IF(booking!H129&gt;0,"oc","va")</f>
        <v>oc</v>
      </c>
      <c r="E129" s="129" t="str">
        <f>IF(booking!I129&gt;0,"oc","va")</f>
        <v>oc</v>
      </c>
      <c r="F129" s="128" t="str">
        <f>IF(booking!L129&gt;0,"oc","va")</f>
        <v>oc</v>
      </c>
      <c r="G129" s="129" t="str">
        <f>IF(booking!M129&gt;0,"oc","va")</f>
        <v>oc</v>
      </c>
      <c r="H129" s="128" t="str">
        <f>IF(booking!P129&gt;0,"oc","va")</f>
        <v>va</v>
      </c>
      <c r="I129" s="129" t="str">
        <f>IF(booking!Q129&gt;0,"oc","va")</f>
        <v>va</v>
      </c>
      <c r="J129" s="128" t="str">
        <f>IF(booking!T129&gt;0,"oc","va")</f>
        <v>oc</v>
      </c>
      <c r="K129" s="129" t="str">
        <f>IF(booking!U129&gt;0,"oc","va")</f>
        <v>oc</v>
      </c>
      <c r="L129" s="128" t="str">
        <f>IF(booking!X129&gt;0,"oc","va")</f>
        <v>va</v>
      </c>
      <c r="M129" s="129" t="str">
        <f>IF(booking!Y129&gt;0,"oc","va")</f>
        <v>va</v>
      </c>
    </row>
    <row r="130" spans="1:13" x14ac:dyDescent="0.35">
      <c r="A130" s="5">
        <f>booking!C130</f>
        <v>45903</v>
      </c>
      <c r="B130" s="128" t="str">
        <f>IF(booking!D130&gt;0,"oc","va")</f>
        <v>oc</v>
      </c>
      <c r="C130" s="129" t="str">
        <f>IF(booking!E130&gt;0,"oc","va")</f>
        <v>oc</v>
      </c>
      <c r="D130" s="128" t="str">
        <f>IF(booking!H130&gt;0,"oc","va")</f>
        <v>oc</v>
      </c>
      <c r="E130" s="129" t="str">
        <f>IF(booking!I130&gt;0,"oc","va")</f>
        <v>oc</v>
      </c>
      <c r="F130" s="128" t="str">
        <f>IF(booking!L130&gt;0,"oc","va")</f>
        <v>oc</v>
      </c>
      <c r="G130" s="129" t="str">
        <f>IF(booking!M130&gt;0,"oc","va")</f>
        <v>oc</v>
      </c>
      <c r="H130" s="128" t="str">
        <f>IF(booking!P130&gt;0,"oc","va")</f>
        <v>va</v>
      </c>
      <c r="I130" s="129" t="str">
        <f>IF(booking!Q130&gt;0,"oc","va")</f>
        <v>oc</v>
      </c>
      <c r="J130" s="128" t="str">
        <f>IF(booking!T130&gt;0,"oc","va")</f>
        <v>oc</v>
      </c>
      <c r="K130" s="129" t="str">
        <f>IF(booking!U130&gt;0,"oc","va")</f>
        <v>oc</v>
      </c>
      <c r="L130" s="128" t="str">
        <f>IF(booking!X130&gt;0,"oc","va")</f>
        <v>va</v>
      </c>
      <c r="M130" s="129" t="str">
        <f>IF(booking!Y130&gt;0,"oc","va")</f>
        <v>va</v>
      </c>
    </row>
    <row r="131" spans="1:13" x14ac:dyDescent="0.35">
      <c r="A131" s="5">
        <f>booking!C131</f>
        <v>45904</v>
      </c>
      <c r="B131" s="128" t="str">
        <f>IF(booking!D131&gt;0,"oc","va")</f>
        <v>oc</v>
      </c>
      <c r="C131" s="129" t="str">
        <f>IF(booking!E131&gt;0,"oc","va")</f>
        <v>oc</v>
      </c>
      <c r="D131" s="128" t="str">
        <f>IF(booking!H131&gt;0,"oc","va")</f>
        <v>oc</v>
      </c>
      <c r="E131" s="129" t="str">
        <f>IF(booking!I131&gt;0,"oc","va")</f>
        <v>oc</v>
      </c>
      <c r="F131" s="128" t="str">
        <f>IF(booking!L131&gt;0,"oc","va")</f>
        <v>oc</v>
      </c>
      <c r="G131" s="129" t="str">
        <f>IF(booking!M131&gt;0,"oc","va")</f>
        <v>oc</v>
      </c>
      <c r="H131" s="128" t="str">
        <f>IF(booking!P131&gt;0,"oc","va")</f>
        <v>oc</v>
      </c>
      <c r="I131" s="129" t="str">
        <f>IF(booking!Q131&gt;0,"oc","va")</f>
        <v>oc</v>
      </c>
      <c r="J131" s="128" t="str">
        <f>IF(booking!T131&gt;0,"oc","va")</f>
        <v>oc</v>
      </c>
      <c r="K131" s="129" t="str">
        <f>IF(booking!U131&gt;0,"oc","va")</f>
        <v>oc</v>
      </c>
      <c r="L131" s="128" t="str">
        <f>IF(booking!X131&gt;0,"oc","va")</f>
        <v>va</v>
      </c>
      <c r="M131" s="129" t="str">
        <f>IF(booking!Y131&gt;0,"oc","va")</f>
        <v>va</v>
      </c>
    </row>
    <row r="132" spans="1:13" x14ac:dyDescent="0.35">
      <c r="A132" s="5">
        <f>booking!C132</f>
        <v>45905</v>
      </c>
      <c r="B132" s="128" t="str">
        <f>IF(booking!D132&gt;0,"oc","va")</f>
        <v>oc</v>
      </c>
      <c r="C132" s="129" t="str">
        <f>IF(booking!E132&gt;0,"oc","va")</f>
        <v>oc</v>
      </c>
      <c r="D132" s="128" t="str">
        <f>IF(booking!H132&gt;0,"oc","va")</f>
        <v>oc</v>
      </c>
      <c r="E132" s="129" t="str">
        <f>IF(booking!I132&gt;0,"oc","va")</f>
        <v>va</v>
      </c>
      <c r="F132" s="128" t="str">
        <f>IF(booking!L132&gt;0,"oc","va")</f>
        <v>oc</v>
      </c>
      <c r="G132" s="129" t="str">
        <f>IF(booking!M132&gt;0,"oc","va")</f>
        <v>oc</v>
      </c>
      <c r="H132" s="128" t="str">
        <f>IF(booking!P132&gt;0,"oc","va")</f>
        <v>oc</v>
      </c>
      <c r="I132" s="129" t="str">
        <f>IF(booking!Q132&gt;0,"oc","va")</f>
        <v>oc</v>
      </c>
      <c r="J132" s="128" t="str">
        <f>IF(booking!T132&gt;0,"oc","va")</f>
        <v>oc</v>
      </c>
      <c r="K132" s="129" t="str">
        <f>IF(booking!U132&gt;0,"oc","va")</f>
        <v>oc</v>
      </c>
      <c r="L132" s="128" t="str">
        <f>IF(booking!X132&gt;0,"oc","va")</f>
        <v>va</v>
      </c>
      <c r="M132" s="129" t="str">
        <f>IF(booking!Y132&gt;0,"oc","va")</f>
        <v>va</v>
      </c>
    </row>
    <row r="133" spans="1:13" x14ac:dyDescent="0.35">
      <c r="A133" s="5">
        <f>booking!C133</f>
        <v>45906</v>
      </c>
      <c r="B133" s="128" t="str">
        <f>IF(booking!D133&gt;0,"oc","va")</f>
        <v>oc</v>
      </c>
      <c r="C133" s="129" t="str">
        <f>IF(booking!E133&gt;0,"oc","va")</f>
        <v>oc</v>
      </c>
      <c r="D133" s="128" t="str">
        <f>IF(booking!H133&gt;0,"oc","va")</f>
        <v>va</v>
      </c>
      <c r="E133" s="129" t="str">
        <f>IF(booking!I133&gt;0,"oc","va")</f>
        <v>va</v>
      </c>
      <c r="F133" s="128" t="str">
        <f>IF(booking!L133&gt;0,"oc","va")</f>
        <v>oc</v>
      </c>
      <c r="G133" s="129" t="str">
        <f>IF(booking!M133&gt;0,"oc","va")</f>
        <v>oc</v>
      </c>
      <c r="H133" s="128" t="str">
        <f>IF(booking!P133&gt;0,"oc","va")</f>
        <v>oc</v>
      </c>
      <c r="I133" s="129" t="str">
        <f>IF(booking!Q133&gt;0,"oc","va")</f>
        <v>oc</v>
      </c>
      <c r="J133" s="128" t="str">
        <f>IF(booking!T133&gt;0,"oc","va")</f>
        <v>oc</v>
      </c>
      <c r="K133" s="129" t="str">
        <f>IF(booking!U133&gt;0,"oc","va")</f>
        <v>oc</v>
      </c>
      <c r="L133" s="128" t="str">
        <f>IF(booking!X133&gt;0,"oc","va")</f>
        <v>va</v>
      </c>
      <c r="M133" s="129" t="str">
        <f>IF(booking!Y133&gt;0,"oc","va")</f>
        <v>va</v>
      </c>
    </row>
    <row r="134" spans="1:13" x14ac:dyDescent="0.35">
      <c r="A134" s="5">
        <f>booking!C134</f>
        <v>45907</v>
      </c>
      <c r="B134" s="128" t="str">
        <f>IF(booking!D134&gt;0,"oc","va")</f>
        <v>oc</v>
      </c>
      <c r="C134" s="129" t="str">
        <f>IF(booking!E134&gt;0,"oc","va")</f>
        <v>oc</v>
      </c>
      <c r="D134" s="128" t="str">
        <f>IF(booking!H134&gt;0,"oc","va")</f>
        <v>va</v>
      </c>
      <c r="E134" s="129" t="str">
        <f>IF(booking!I134&gt;0,"oc","va")</f>
        <v>va</v>
      </c>
      <c r="F134" s="128" t="str">
        <f>IF(booking!L134&gt;0,"oc","va")</f>
        <v>oc</v>
      </c>
      <c r="G134" s="129" t="str">
        <f>IF(booking!M134&gt;0,"oc","va")</f>
        <v>va</v>
      </c>
      <c r="H134" s="128" t="str">
        <f>IF(booking!P134&gt;0,"oc","va")</f>
        <v>oc</v>
      </c>
      <c r="I134" s="129" t="str">
        <f>IF(booking!Q134&gt;0,"oc","va")</f>
        <v>oc</v>
      </c>
      <c r="J134" s="128" t="str">
        <f>IF(booking!T134&gt;0,"oc","va")</f>
        <v>oc</v>
      </c>
      <c r="K134" s="129" t="str">
        <f>IF(booking!U134&gt;0,"oc","va")</f>
        <v>oc</v>
      </c>
      <c r="L134" s="128" t="str">
        <f>IF(booking!X134&gt;0,"oc","va")</f>
        <v>va</v>
      </c>
      <c r="M134" s="129" t="str">
        <f>IF(booking!Y134&gt;0,"oc","va")</f>
        <v>va</v>
      </c>
    </row>
    <row r="135" spans="1:13" x14ac:dyDescent="0.35">
      <c r="A135" s="5">
        <f>booking!C135</f>
        <v>45908</v>
      </c>
      <c r="B135" s="128" t="str">
        <f>IF(booking!D135&gt;0,"oc","va")</f>
        <v>oc</v>
      </c>
      <c r="C135" s="129" t="str">
        <f>IF(booking!E135&gt;0,"oc","va")</f>
        <v>va</v>
      </c>
      <c r="D135" s="128" t="str">
        <f>IF(booking!H135&gt;0,"oc","va")</f>
        <v>va</v>
      </c>
      <c r="E135" s="129" t="str">
        <f>IF(booking!I135&gt;0,"oc","va")</f>
        <v>va</v>
      </c>
      <c r="F135" s="128" t="str">
        <f>IF(booking!L135&gt;0,"oc","va")</f>
        <v>va</v>
      </c>
      <c r="G135" s="129" t="str">
        <f>IF(booking!M135&gt;0,"oc","va")</f>
        <v>va</v>
      </c>
      <c r="H135" s="128" t="str">
        <f>IF(booking!P135&gt;0,"oc","va")</f>
        <v>oc</v>
      </c>
      <c r="I135" s="129" t="str">
        <f>IF(booking!Q135&gt;0,"oc","va")</f>
        <v>oc</v>
      </c>
      <c r="J135" s="128" t="str">
        <f>IF(booking!T135&gt;0,"oc","va")</f>
        <v>oc</v>
      </c>
      <c r="K135" s="129" t="str">
        <f>IF(booking!U135&gt;0,"oc","va")</f>
        <v>va</v>
      </c>
      <c r="L135" s="128" t="str">
        <f>IF(booking!X135&gt;0,"oc","va")</f>
        <v>oc</v>
      </c>
      <c r="M135" s="129" t="str">
        <f>IF(booking!Y135&gt;0,"oc","va")</f>
        <v>va</v>
      </c>
    </row>
    <row r="136" spans="1:13" x14ac:dyDescent="0.35">
      <c r="A136" s="5">
        <f>booking!C136</f>
        <v>45909</v>
      </c>
      <c r="B136" s="128" t="str">
        <f>IF(booking!D136&gt;0,"oc","va")</f>
        <v>va</v>
      </c>
      <c r="C136" s="129" t="str">
        <f>IF(booking!E136&gt;0,"oc","va")</f>
        <v>va</v>
      </c>
      <c r="D136" s="128" t="str">
        <f>IF(booking!H136&gt;0,"oc","va")</f>
        <v>va</v>
      </c>
      <c r="E136" s="129" t="str">
        <f>IF(booking!I136&gt;0,"oc","va")</f>
        <v>va</v>
      </c>
      <c r="F136" s="128" t="str">
        <f>IF(booking!L136&gt;0,"oc","va")</f>
        <v>va</v>
      </c>
      <c r="G136" s="129" t="str">
        <f>IF(booking!M136&gt;0,"oc","va")</f>
        <v>va</v>
      </c>
      <c r="H136" s="128" t="str">
        <f>IF(booking!P136&gt;0,"oc","va")</f>
        <v>oc</v>
      </c>
      <c r="I136" s="129" t="str">
        <f>IF(booking!Q136&gt;0,"oc","va")</f>
        <v>oc</v>
      </c>
      <c r="J136" s="128" t="str">
        <f>IF(booking!T136&gt;0,"oc","va")</f>
        <v>va</v>
      </c>
      <c r="K136" s="129" t="str">
        <f>IF(booking!U136&gt;0,"oc","va")</f>
        <v>va</v>
      </c>
      <c r="L136" s="128" t="str">
        <f>IF(booking!X136&gt;0,"oc","va")</f>
        <v>va</v>
      </c>
      <c r="M136" s="129" t="str">
        <f>IF(booking!Y136&gt;0,"oc","va")</f>
        <v>va</v>
      </c>
    </row>
    <row r="137" spans="1:13" x14ac:dyDescent="0.35">
      <c r="A137" s="5">
        <f>booking!C137</f>
        <v>45910</v>
      </c>
      <c r="B137" s="128" t="str">
        <f>IF(booking!D137&gt;0,"oc","va")</f>
        <v>va</v>
      </c>
      <c r="C137" s="129" t="str">
        <f>IF(booking!E137&gt;0,"oc","va")</f>
        <v>va</v>
      </c>
      <c r="D137" s="128" t="str">
        <f>IF(booking!H137&gt;0,"oc","va")</f>
        <v>va</v>
      </c>
      <c r="E137" s="129" t="str">
        <f>IF(booking!I137&gt;0,"oc","va")</f>
        <v>va</v>
      </c>
      <c r="F137" s="128" t="str">
        <f>IF(booking!L137&gt;0,"oc","va")</f>
        <v>va</v>
      </c>
      <c r="G137" s="129" t="str">
        <f>IF(booking!M137&gt;0,"oc","va")</f>
        <v>va</v>
      </c>
      <c r="H137" s="128" t="str">
        <f>IF(booking!P137&gt;0,"oc","va")</f>
        <v>oc</v>
      </c>
      <c r="I137" s="129" t="str">
        <f>IF(booking!Q137&gt;0,"oc","va")</f>
        <v>oc</v>
      </c>
      <c r="J137" s="128" t="str">
        <f>IF(booking!T137&gt;0,"oc","va")</f>
        <v>va</v>
      </c>
      <c r="K137" s="129" t="str">
        <f>IF(booking!U137&gt;0,"oc","va")</f>
        <v>va</v>
      </c>
      <c r="L137" s="128" t="str">
        <f>IF(booking!X137&gt;0,"oc","va")</f>
        <v>va</v>
      </c>
      <c r="M137" s="129" t="str">
        <f>IF(booking!Y137&gt;0,"oc","va")</f>
        <v>va</v>
      </c>
    </row>
    <row r="138" spans="1:13" x14ac:dyDescent="0.35">
      <c r="A138" s="5">
        <f>booking!C138</f>
        <v>45911</v>
      </c>
      <c r="B138" s="128" t="str">
        <f>IF(booking!D138&gt;0,"oc","va")</f>
        <v>va</v>
      </c>
      <c r="C138" s="129" t="str">
        <f>IF(booking!E138&gt;0,"oc","va")</f>
        <v>va</v>
      </c>
      <c r="D138" s="128" t="str">
        <f>IF(booking!H138&gt;0,"oc","va")</f>
        <v>va</v>
      </c>
      <c r="E138" s="129" t="str">
        <f>IF(booking!I138&gt;0,"oc","va")</f>
        <v>va</v>
      </c>
      <c r="F138" s="128" t="str">
        <f>IF(booking!L138&gt;0,"oc","va")</f>
        <v>va</v>
      </c>
      <c r="G138" s="129" t="str">
        <f>IF(booking!M138&gt;0,"oc","va")</f>
        <v>va</v>
      </c>
      <c r="H138" s="128" t="str">
        <f>IF(booking!P138&gt;0,"oc","va")</f>
        <v>oc</v>
      </c>
      <c r="I138" s="129" t="str">
        <f>IF(booking!Q138&gt;0,"oc","va")</f>
        <v>oc</v>
      </c>
      <c r="J138" s="128" t="str">
        <f>IF(booking!T138&gt;0,"oc","va")</f>
        <v>va</v>
      </c>
      <c r="K138" s="129" t="str">
        <f>IF(booking!U138&gt;0,"oc","va")</f>
        <v>va</v>
      </c>
      <c r="L138" s="128" t="str">
        <f>IF(booking!X138&gt;0,"oc","va")</f>
        <v>va</v>
      </c>
      <c r="M138" s="129" t="str">
        <f>IF(booking!Y138&gt;0,"oc","va")</f>
        <v>va</v>
      </c>
    </row>
    <row r="139" spans="1:13" x14ac:dyDescent="0.35">
      <c r="A139" s="5">
        <f>booking!C139</f>
        <v>45912</v>
      </c>
      <c r="B139" s="128" t="str">
        <f>IF(booking!D139&gt;0,"oc","va")</f>
        <v>va</v>
      </c>
      <c r="C139" s="129" t="str">
        <f>IF(booking!E139&gt;0,"oc","va")</f>
        <v>oc</v>
      </c>
      <c r="D139" s="128" t="str">
        <f>IF(booking!H139&gt;0,"oc","va")</f>
        <v>va</v>
      </c>
      <c r="E139" s="129" t="str">
        <f>IF(booking!I139&gt;0,"oc","va")</f>
        <v>oc</v>
      </c>
      <c r="F139" s="128" t="str">
        <f>IF(booking!L139&gt;0,"oc","va")</f>
        <v>va</v>
      </c>
      <c r="G139" s="129" t="str">
        <f>IF(booking!M139&gt;0,"oc","va")</f>
        <v>oc</v>
      </c>
      <c r="H139" s="128" t="str">
        <f>IF(booking!P139&gt;0,"oc","va")</f>
        <v>oc</v>
      </c>
      <c r="I139" s="129" t="str">
        <f>IF(booking!Q139&gt;0,"oc","va")</f>
        <v>oc</v>
      </c>
      <c r="J139" s="128" t="str">
        <f>IF(booking!T139&gt;0,"oc","va")</f>
        <v>va</v>
      </c>
      <c r="K139" s="129" t="str">
        <f>IF(booking!U139&gt;0,"oc","va")</f>
        <v>va</v>
      </c>
      <c r="L139" s="128" t="str">
        <f>IF(booking!X139&gt;0,"oc","va")</f>
        <v>va</v>
      </c>
      <c r="M139" s="129" t="str">
        <f>IF(booking!Y139&gt;0,"oc","va")</f>
        <v>va</v>
      </c>
    </row>
    <row r="140" spans="1:13" x14ac:dyDescent="0.35">
      <c r="A140" s="5">
        <f>booking!C140</f>
        <v>45913</v>
      </c>
      <c r="B140" s="128" t="str">
        <f>IF(booking!D140&gt;0,"oc","va")</f>
        <v>oc</v>
      </c>
      <c r="C140" s="129" t="str">
        <f>IF(booking!E140&gt;0,"oc","va")</f>
        <v>oc</v>
      </c>
      <c r="D140" s="128" t="str">
        <f>IF(booking!H140&gt;0,"oc","va")</f>
        <v>oc</v>
      </c>
      <c r="E140" s="129" t="str">
        <f>IF(booking!I140&gt;0,"oc","va")</f>
        <v>oc</v>
      </c>
      <c r="F140" s="128" t="str">
        <f>IF(booking!L140&gt;0,"oc","va")</f>
        <v>oc</v>
      </c>
      <c r="G140" s="129" t="str">
        <f>IF(booking!M140&gt;0,"oc","va")</f>
        <v>oc</v>
      </c>
      <c r="H140" s="128" t="str">
        <f>IF(booking!P140&gt;0,"oc","va")</f>
        <v>oc</v>
      </c>
      <c r="I140" s="129" t="str">
        <f>IF(booking!Q140&gt;0,"oc","va")</f>
        <v>oc</v>
      </c>
      <c r="J140" s="128" t="str">
        <f>IF(booking!T140&gt;0,"oc","va")</f>
        <v>va</v>
      </c>
      <c r="K140" s="129" t="str">
        <f>IF(booking!U140&gt;0,"oc","va")</f>
        <v>oc</v>
      </c>
      <c r="L140" s="128" t="str">
        <f>IF(booking!X140&gt;0,"oc","va")</f>
        <v>va</v>
      </c>
      <c r="M140" s="129" t="str">
        <f>IF(booking!Y140&gt;0,"oc","va")</f>
        <v>va</v>
      </c>
    </row>
    <row r="141" spans="1:13" x14ac:dyDescent="0.35">
      <c r="A141" s="5">
        <f>booking!C141</f>
        <v>45914</v>
      </c>
      <c r="B141" s="128" t="str">
        <f>IF(booking!D141&gt;0,"oc","va")</f>
        <v>oc</v>
      </c>
      <c r="C141" s="129" t="str">
        <f>IF(booking!E141&gt;0,"oc","va")</f>
        <v>va</v>
      </c>
      <c r="D141" s="128" t="str">
        <f>IF(booking!H141&gt;0,"oc","va")</f>
        <v>oc</v>
      </c>
      <c r="E141" s="129" t="str">
        <f>IF(booking!I141&gt;0,"oc","va")</f>
        <v>oc</v>
      </c>
      <c r="F141" s="128" t="str">
        <f>IF(booking!L141&gt;0,"oc","va")</f>
        <v>oc</v>
      </c>
      <c r="G141" s="129" t="str">
        <f>IF(booking!M141&gt;0,"oc","va")</f>
        <v>oc</v>
      </c>
      <c r="H141" s="128" t="str">
        <f>IF(booking!P141&gt;0,"oc","va")</f>
        <v>oc</v>
      </c>
      <c r="I141" s="129" t="str">
        <f>IF(booking!Q141&gt;0,"oc","va")</f>
        <v>va</v>
      </c>
      <c r="J141" s="128" t="str">
        <f>IF(booking!T141&gt;0,"oc","va")</f>
        <v>oc</v>
      </c>
      <c r="K141" s="129" t="str">
        <f>IF(booking!U141&gt;0,"oc","va")</f>
        <v>oc</v>
      </c>
      <c r="L141" s="128" t="str">
        <f>IF(booking!X141&gt;0,"oc","va")</f>
        <v>va</v>
      </c>
      <c r="M141" s="129" t="str">
        <f>IF(booking!Y141&gt;0,"oc","va")</f>
        <v>va</v>
      </c>
    </row>
    <row r="142" spans="1:13" x14ac:dyDescent="0.35">
      <c r="A142" s="5">
        <f>booking!C142</f>
        <v>45915</v>
      </c>
      <c r="B142" s="128" t="str">
        <f>IF(booking!D142&gt;0,"oc","va")</f>
        <v>va</v>
      </c>
      <c r="C142" s="129" t="str">
        <f>IF(booking!E142&gt;0,"oc","va")</f>
        <v>va</v>
      </c>
      <c r="D142" s="128" t="str">
        <f>IF(booking!H142&gt;0,"oc","va")</f>
        <v>oc</v>
      </c>
      <c r="E142" s="129" t="str">
        <f>IF(booking!I142&gt;0,"oc","va")</f>
        <v>oc</v>
      </c>
      <c r="F142" s="128" t="str">
        <f>IF(booking!L142&gt;0,"oc","va")</f>
        <v>oc</v>
      </c>
      <c r="G142" s="129" t="str">
        <f>IF(booking!M142&gt;0,"oc","va")</f>
        <v>va</v>
      </c>
      <c r="H142" s="128" t="str">
        <f>IF(booking!P142&gt;0,"oc","va")</f>
        <v>va</v>
      </c>
      <c r="I142" s="129" t="str">
        <f>IF(booking!Q142&gt;0,"oc","va")</f>
        <v>va</v>
      </c>
      <c r="J142" s="128" t="str">
        <f>IF(booking!T142&gt;0,"oc","va")</f>
        <v>oc</v>
      </c>
      <c r="K142" s="129" t="str">
        <f>IF(booking!U142&gt;0,"oc","va")</f>
        <v>oc</v>
      </c>
      <c r="L142" s="128" t="str">
        <f>IF(booking!X142&gt;0,"oc","va")</f>
        <v>va</v>
      </c>
      <c r="M142" s="129" t="str">
        <f>IF(booking!Y142&gt;0,"oc","va")</f>
        <v>va</v>
      </c>
    </row>
    <row r="143" spans="1:13" x14ac:dyDescent="0.35">
      <c r="A143" s="5">
        <f>booking!C143</f>
        <v>45916</v>
      </c>
      <c r="B143" s="128" t="str">
        <f>IF(booking!D143&gt;0,"oc","va")</f>
        <v>va</v>
      </c>
      <c r="C143" s="129" t="str">
        <f>IF(booking!E143&gt;0,"oc","va")</f>
        <v>va</v>
      </c>
      <c r="D143" s="128" t="str">
        <f>IF(booking!H143&gt;0,"oc","va")</f>
        <v>oc</v>
      </c>
      <c r="E143" s="129" t="str">
        <f>IF(booking!I143&gt;0,"oc","va")</f>
        <v>oc</v>
      </c>
      <c r="F143" s="128" t="str">
        <f>IF(booking!L143&gt;0,"oc","va")</f>
        <v>va</v>
      </c>
      <c r="G143" s="129" t="str">
        <f>IF(booking!M143&gt;0,"oc","va")</f>
        <v>va</v>
      </c>
      <c r="H143" s="128" t="str">
        <f>IF(booking!P143&gt;0,"oc","va")</f>
        <v>va</v>
      </c>
      <c r="I143" s="129" t="str">
        <f>IF(booking!Q143&gt;0,"oc","va")</f>
        <v>va</v>
      </c>
      <c r="J143" s="128" t="str">
        <f>IF(booking!T143&gt;0,"oc","va")</f>
        <v>oc</v>
      </c>
      <c r="K143" s="129" t="str">
        <f>IF(booking!U143&gt;0,"oc","va")</f>
        <v>oc</v>
      </c>
      <c r="L143" s="128" t="str">
        <f>IF(booking!X143&gt;0,"oc","va")</f>
        <v>va</v>
      </c>
      <c r="M143" s="129" t="str">
        <f>IF(booking!Y143&gt;0,"oc","va")</f>
        <v>va</v>
      </c>
    </row>
    <row r="144" spans="1:13" x14ac:dyDescent="0.35">
      <c r="A144" s="5">
        <f>booking!C144</f>
        <v>45917</v>
      </c>
      <c r="B144" s="128" t="str">
        <f>IF(booking!D144&gt;0,"oc","va")</f>
        <v>va</v>
      </c>
      <c r="C144" s="129" t="str">
        <f>IF(booking!E144&gt;0,"oc","va")</f>
        <v>va</v>
      </c>
      <c r="D144" s="128" t="str">
        <f>IF(booking!H144&gt;0,"oc","va")</f>
        <v>oc</v>
      </c>
      <c r="E144" s="129" t="str">
        <f>IF(booking!I144&gt;0,"oc","va")</f>
        <v>oc</v>
      </c>
      <c r="F144" s="128" t="str">
        <f>IF(booking!L144&gt;0,"oc","va")</f>
        <v>va</v>
      </c>
      <c r="G144" s="129" t="str">
        <f>IF(booking!M144&gt;0,"oc","va")</f>
        <v>va</v>
      </c>
      <c r="H144" s="128" t="str">
        <f>IF(booking!P144&gt;0,"oc","va")</f>
        <v>va</v>
      </c>
      <c r="I144" s="129" t="str">
        <f>IF(booking!Q144&gt;0,"oc","va")</f>
        <v>oc</v>
      </c>
      <c r="J144" s="128" t="str">
        <f>IF(booking!T144&gt;0,"oc","va")</f>
        <v>oc</v>
      </c>
      <c r="K144" s="129" t="str">
        <f>IF(booking!U144&gt;0,"oc","va")</f>
        <v>oc</v>
      </c>
      <c r="L144" s="128" t="str">
        <f>IF(booking!X144&gt;0,"oc","va")</f>
        <v>va</v>
      </c>
      <c r="M144" s="129" t="str">
        <f>IF(booking!Y144&gt;0,"oc","va")</f>
        <v>va</v>
      </c>
    </row>
    <row r="145" spans="1:13" x14ac:dyDescent="0.35">
      <c r="A145" s="5">
        <f>booking!C145</f>
        <v>45918</v>
      </c>
      <c r="B145" s="128" t="str">
        <f>IF(booking!D145&gt;0,"oc","va")</f>
        <v>va</v>
      </c>
      <c r="C145" s="129" t="str">
        <f>IF(booking!E145&gt;0,"oc","va")</f>
        <v>va</v>
      </c>
      <c r="D145" s="128" t="str">
        <f>IF(booking!H145&gt;0,"oc","va")</f>
        <v>oc</v>
      </c>
      <c r="E145" s="129" t="str">
        <f>IF(booking!I145&gt;0,"oc","va")</f>
        <v>oc</v>
      </c>
      <c r="F145" s="128" t="str">
        <f>IF(booking!L145&gt;0,"oc","va")</f>
        <v>va</v>
      </c>
      <c r="G145" s="129" t="str">
        <f>IF(booking!M145&gt;0,"oc","va")</f>
        <v>oc</v>
      </c>
      <c r="H145" s="128" t="str">
        <f>IF(booking!P145&gt;0,"oc","va")</f>
        <v>oc</v>
      </c>
      <c r="I145" s="129" t="str">
        <f>IF(booking!Q145&gt;0,"oc","va")</f>
        <v>oc</v>
      </c>
      <c r="J145" s="128" t="str">
        <f>IF(booking!T145&gt;0,"oc","va")</f>
        <v>oc</v>
      </c>
      <c r="K145" s="129" t="str">
        <f>IF(booking!U145&gt;0,"oc","va")</f>
        <v>oc</v>
      </c>
      <c r="L145" s="128" t="str">
        <f>IF(booking!X145&gt;0,"oc","va")</f>
        <v>va</v>
      </c>
      <c r="M145" s="129" t="str">
        <f>IF(booking!Y145&gt;0,"oc","va")</f>
        <v>va</v>
      </c>
    </row>
    <row r="146" spans="1:13" x14ac:dyDescent="0.35">
      <c r="A146" s="5">
        <f>booking!C146</f>
        <v>45919</v>
      </c>
      <c r="B146" s="128" t="str">
        <f>IF(booking!D146&gt;0,"oc","va")</f>
        <v>va</v>
      </c>
      <c r="C146" s="129" t="str">
        <f>IF(booking!E146&gt;0,"oc","va")</f>
        <v>va</v>
      </c>
      <c r="D146" s="128" t="str">
        <f>IF(booking!H146&gt;0,"oc","va")</f>
        <v>oc</v>
      </c>
      <c r="E146" s="129" t="str">
        <f>IF(booking!I146&gt;0,"oc","va")</f>
        <v>oc</v>
      </c>
      <c r="F146" s="128" t="str">
        <f>IF(booking!L146&gt;0,"oc","va")</f>
        <v>oc</v>
      </c>
      <c r="G146" s="129" t="str">
        <f>IF(booking!M146&gt;0,"oc","va")</f>
        <v>oc</v>
      </c>
      <c r="H146" s="128" t="str">
        <f>IF(booking!P146&gt;0,"oc","va")</f>
        <v>oc</v>
      </c>
      <c r="I146" s="129" t="str">
        <f>IF(booking!Q146&gt;0,"oc","va")</f>
        <v>oc</v>
      </c>
      <c r="J146" s="128" t="str">
        <f>IF(booking!T146&gt;0,"oc","va")</f>
        <v>oc</v>
      </c>
      <c r="K146" s="129" t="str">
        <f>IF(booking!U146&gt;0,"oc","va")</f>
        <v>oc</v>
      </c>
      <c r="L146" s="128" t="str">
        <f>IF(booking!X146&gt;0,"oc","va")</f>
        <v>va</v>
      </c>
      <c r="M146" s="129" t="str">
        <f>IF(booking!Y146&gt;0,"oc","va")</f>
        <v>va</v>
      </c>
    </row>
    <row r="147" spans="1:13" x14ac:dyDescent="0.35">
      <c r="A147" s="5">
        <f>booking!C147</f>
        <v>45920</v>
      </c>
      <c r="B147" s="128" t="str">
        <f>IF(booking!D147&gt;0,"oc","va")</f>
        <v>va</v>
      </c>
      <c r="C147" s="129" t="str">
        <f>IF(booking!E147&gt;0,"oc","va")</f>
        <v>va</v>
      </c>
      <c r="D147" s="128" t="str">
        <f>IF(booking!H147&gt;0,"oc","va")</f>
        <v>oc</v>
      </c>
      <c r="E147" s="129" t="str">
        <f>IF(booking!I147&gt;0,"oc","va")</f>
        <v>oc</v>
      </c>
      <c r="F147" s="128" t="str">
        <f>IF(booking!L147&gt;0,"oc","va")</f>
        <v>oc</v>
      </c>
      <c r="G147" s="129" t="str">
        <f>IF(booking!M147&gt;0,"oc","va")</f>
        <v>oc</v>
      </c>
      <c r="H147" s="128" t="str">
        <f>IF(booking!P147&gt;0,"oc","va")</f>
        <v>oc</v>
      </c>
      <c r="I147" s="129" t="str">
        <f>IF(booking!Q147&gt;0,"oc","va")</f>
        <v>oc</v>
      </c>
      <c r="J147" s="128" t="str">
        <f>IF(booking!T147&gt;0,"oc","va")</f>
        <v>oc</v>
      </c>
      <c r="K147" s="129" t="str">
        <f>IF(booking!U147&gt;0,"oc","va")</f>
        <v>oc</v>
      </c>
      <c r="L147" s="128" t="str">
        <f>IF(booking!X147&gt;0,"oc","va")</f>
        <v>va</v>
      </c>
      <c r="M147" s="129" t="str">
        <f>IF(booking!Y147&gt;0,"oc","va")</f>
        <v>va</v>
      </c>
    </row>
    <row r="148" spans="1:13" x14ac:dyDescent="0.35">
      <c r="A148" s="5">
        <f>booking!C148</f>
        <v>45921</v>
      </c>
      <c r="B148" s="128" t="str">
        <f>IF(booking!D148&gt;0,"oc","va")</f>
        <v>va</v>
      </c>
      <c r="C148" s="129" t="str">
        <f>IF(booking!E148&gt;0,"oc","va")</f>
        <v>va</v>
      </c>
      <c r="D148" s="128" t="str">
        <f>IF(booking!H148&gt;0,"oc","va")</f>
        <v>oc</v>
      </c>
      <c r="E148" s="129" t="str">
        <f>IF(booking!I148&gt;0,"oc","va")</f>
        <v>va</v>
      </c>
      <c r="F148" s="128" t="str">
        <f>IF(booking!L148&gt;0,"oc","va")</f>
        <v>oc</v>
      </c>
      <c r="G148" s="129" t="str">
        <f>IF(booking!M148&gt;0,"oc","va")</f>
        <v>va</v>
      </c>
      <c r="H148" s="128" t="str">
        <f>IF(booking!P148&gt;0,"oc","va")</f>
        <v>oc</v>
      </c>
      <c r="I148" s="129" t="str">
        <f>IF(booking!Q148&gt;0,"oc","va")</f>
        <v>va</v>
      </c>
      <c r="J148" s="128" t="str">
        <f>IF(booking!T148&gt;0,"oc","va")</f>
        <v>oc</v>
      </c>
      <c r="K148" s="129" t="str">
        <f>IF(booking!U148&gt;0,"oc","va")</f>
        <v>va</v>
      </c>
      <c r="L148" s="128" t="str">
        <f>IF(booking!X148&gt;0,"oc","va")</f>
        <v>va</v>
      </c>
      <c r="M148" s="129" t="str">
        <f>IF(booking!Y148&gt;0,"oc","va")</f>
        <v>va</v>
      </c>
    </row>
    <row r="149" spans="1:13" x14ac:dyDescent="0.35">
      <c r="A149" s="5">
        <f>booking!C149</f>
        <v>45922</v>
      </c>
      <c r="B149" s="128" t="str">
        <f>IF(booking!D149&gt;0,"oc","va")</f>
        <v>va</v>
      </c>
      <c r="C149" s="129" t="str">
        <f>IF(booking!E149&gt;0,"oc","va")</f>
        <v>va</v>
      </c>
      <c r="D149" s="128" t="str">
        <f>IF(booking!H149&gt;0,"oc","va")</f>
        <v>va</v>
      </c>
      <c r="E149" s="129" t="str">
        <f>IF(booking!I149&gt;0,"oc","va")</f>
        <v>va</v>
      </c>
      <c r="F149" s="128" t="str">
        <f>IF(booking!L149&gt;0,"oc","va")</f>
        <v>va</v>
      </c>
      <c r="G149" s="129" t="str">
        <f>IF(booking!M149&gt;0,"oc","va")</f>
        <v>va</v>
      </c>
      <c r="H149" s="128" t="str">
        <f>IF(booking!P149&gt;0,"oc","va")</f>
        <v>va</v>
      </c>
      <c r="I149" s="129" t="str">
        <f>IF(booking!Q149&gt;0,"oc","va")</f>
        <v>va</v>
      </c>
      <c r="J149" s="128" t="str">
        <f>IF(booking!T149&gt;0,"oc","va")</f>
        <v>va</v>
      </c>
      <c r="K149" s="129" t="str">
        <f>IF(booking!U149&gt;0,"oc","va")</f>
        <v>va</v>
      </c>
      <c r="L149" s="128" t="str">
        <f>IF(booking!X149&gt;0,"oc","va")</f>
        <v>va</v>
      </c>
      <c r="M149" s="129" t="str">
        <f>IF(booking!Y149&gt;0,"oc","va")</f>
        <v>va</v>
      </c>
    </row>
    <row r="150" spans="1:13" x14ac:dyDescent="0.35">
      <c r="A150" s="5">
        <f>booking!C150</f>
        <v>45923</v>
      </c>
      <c r="B150" s="128" t="str">
        <f>IF(booking!D150&gt;0,"oc","va")</f>
        <v>va</v>
      </c>
      <c r="C150" s="129" t="str">
        <f>IF(booking!E150&gt;0,"oc","va")</f>
        <v>va</v>
      </c>
      <c r="D150" s="128" t="str">
        <f>IF(booking!H150&gt;0,"oc","va")</f>
        <v>va</v>
      </c>
      <c r="E150" s="129" t="str">
        <f>IF(booking!I150&gt;0,"oc","va")</f>
        <v>va</v>
      </c>
      <c r="F150" s="128" t="str">
        <f>IF(booking!L150&gt;0,"oc","va")</f>
        <v>va</v>
      </c>
      <c r="G150" s="129" t="str">
        <f>IF(booking!M150&gt;0,"oc","va")</f>
        <v>va</v>
      </c>
      <c r="H150" s="128" t="str">
        <f>IF(booking!P150&gt;0,"oc","va")</f>
        <v>va</v>
      </c>
      <c r="I150" s="129" t="str">
        <f>IF(booking!Q150&gt;0,"oc","va")</f>
        <v>va</v>
      </c>
      <c r="J150" s="128" t="str">
        <f>IF(booking!T150&gt;0,"oc","va")</f>
        <v>va</v>
      </c>
      <c r="K150" s="129" t="str">
        <f>IF(booking!U150&gt;0,"oc","va")</f>
        <v>va</v>
      </c>
      <c r="L150" s="128" t="str">
        <f>IF(booking!X150&gt;0,"oc","va")</f>
        <v>va</v>
      </c>
      <c r="M150" s="129" t="str">
        <f>IF(booking!Y150&gt;0,"oc","va")</f>
        <v>va</v>
      </c>
    </row>
    <row r="151" spans="1:13" x14ac:dyDescent="0.35">
      <c r="A151" s="5">
        <f>booking!C151</f>
        <v>45924</v>
      </c>
      <c r="B151" s="128" t="str">
        <f>IF(booking!D151&gt;0,"oc","va")</f>
        <v>va</v>
      </c>
      <c r="C151" s="129" t="str">
        <f>IF(booking!E151&gt;0,"oc","va")</f>
        <v>va</v>
      </c>
      <c r="D151" s="128" t="str">
        <f>IF(booking!H151&gt;0,"oc","va")</f>
        <v>va</v>
      </c>
      <c r="E151" s="129" t="str">
        <f>IF(booking!I151&gt;0,"oc","va")</f>
        <v>va</v>
      </c>
      <c r="F151" s="128" t="str">
        <f>IF(booking!L151&gt;0,"oc","va")</f>
        <v>va</v>
      </c>
      <c r="G151" s="129" t="str">
        <f>IF(booking!M151&gt;0,"oc","va")</f>
        <v>va</v>
      </c>
      <c r="H151" s="128" t="str">
        <f>IF(booking!P151&gt;0,"oc","va")</f>
        <v>va</v>
      </c>
      <c r="I151" s="129" t="str">
        <f>IF(booking!Q151&gt;0,"oc","va")</f>
        <v>va</v>
      </c>
      <c r="J151" s="128" t="str">
        <f>IF(booking!T151&gt;0,"oc","va")</f>
        <v>va</v>
      </c>
      <c r="K151" s="129" t="str">
        <f>IF(booking!U151&gt;0,"oc","va")</f>
        <v>va</v>
      </c>
      <c r="L151" s="128" t="str">
        <f>IF(booking!X151&gt;0,"oc","va")</f>
        <v>va</v>
      </c>
      <c r="M151" s="129" t="str">
        <f>IF(booking!Y151&gt;0,"oc","va")</f>
        <v>va</v>
      </c>
    </row>
    <row r="152" spans="1:13" x14ac:dyDescent="0.35">
      <c r="A152" s="5">
        <f>booking!C152</f>
        <v>45925</v>
      </c>
      <c r="B152" s="128" t="str">
        <f>IF(booking!D152&gt;0,"oc","va")</f>
        <v>va</v>
      </c>
      <c r="C152" s="129" t="str">
        <f>IF(booking!E152&gt;0,"oc","va")</f>
        <v>va</v>
      </c>
      <c r="D152" s="128" t="str">
        <f>IF(booking!H152&gt;0,"oc","va")</f>
        <v>va</v>
      </c>
      <c r="E152" s="129" t="str">
        <f>IF(booking!I152&gt;0,"oc","va")</f>
        <v>va</v>
      </c>
      <c r="F152" s="128" t="str">
        <f>IF(booking!L152&gt;0,"oc","va")</f>
        <v>va</v>
      </c>
      <c r="G152" s="129" t="str">
        <f>IF(booking!M152&gt;0,"oc","va")</f>
        <v>oc</v>
      </c>
      <c r="H152" s="128" t="str">
        <f>IF(booking!P152&gt;0,"oc","va")</f>
        <v>va</v>
      </c>
      <c r="I152" s="129" t="str">
        <f>IF(booking!Q152&gt;0,"oc","va")</f>
        <v>va</v>
      </c>
      <c r="J152" s="128" t="str">
        <f>IF(booking!T152&gt;0,"oc","va")</f>
        <v>va</v>
      </c>
      <c r="K152" s="129" t="str">
        <f>IF(booking!U152&gt;0,"oc","va")</f>
        <v>va</v>
      </c>
      <c r="L152" s="128" t="str">
        <f>IF(booking!X152&gt;0,"oc","va")</f>
        <v>va</v>
      </c>
      <c r="M152" s="129" t="str">
        <f>IF(booking!Y152&gt;0,"oc","va")</f>
        <v>va</v>
      </c>
    </row>
    <row r="153" spans="1:13" x14ac:dyDescent="0.35">
      <c r="A153" s="5">
        <f>booking!C153</f>
        <v>45926</v>
      </c>
      <c r="B153" s="128" t="str">
        <f>IF(booking!D153&gt;0,"oc","va")</f>
        <v>va</v>
      </c>
      <c r="C153" s="129" t="str">
        <f>IF(booking!E153&gt;0,"oc","va")</f>
        <v>va</v>
      </c>
      <c r="D153" s="128" t="str">
        <f>IF(booking!H153&gt;0,"oc","va")</f>
        <v>va</v>
      </c>
      <c r="E153" s="129" t="str">
        <f>IF(booking!I153&gt;0,"oc","va")</f>
        <v>va</v>
      </c>
      <c r="F153" s="128" t="str">
        <f>IF(booking!L153&gt;0,"oc","va")</f>
        <v>oc</v>
      </c>
      <c r="G153" s="129" t="str">
        <f>IF(booking!M153&gt;0,"oc","va")</f>
        <v>oc</v>
      </c>
      <c r="H153" s="128" t="str">
        <f>IF(booking!P153&gt;0,"oc","va")</f>
        <v>va</v>
      </c>
      <c r="I153" s="129" t="str">
        <f>IF(booking!Q153&gt;0,"oc","va")</f>
        <v>va</v>
      </c>
      <c r="J153" s="128" t="str">
        <f>IF(booking!T153&gt;0,"oc","va")</f>
        <v>va</v>
      </c>
      <c r="K153" s="129" t="str">
        <f>IF(booking!U153&gt;0,"oc","va")</f>
        <v>va</v>
      </c>
      <c r="L153" s="128" t="str">
        <f>IF(booking!X153&gt;0,"oc","va")</f>
        <v>va</v>
      </c>
      <c r="M153" s="129" t="str">
        <f>IF(booking!Y153&gt;0,"oc","va")</f>
        <v>va</v>
      </c>
    </row>
    <row r="154" spans="1:13" x14ac:dyDescent="0.35">
      <c r="A154" s="5">
        <f>booking!C154</f>
        <v>45927</v>
      </c>
      <c r="B154" s="128" t="str">
        <f>IF(booking!D154&gt;0,"oc","va")</f>
        <v>va</v>
      </c>
      <c r="C154" s="129" t="str">
        <f>IF(booking!E154&gt;0,"oc","va")</f>
        <v>va</v>
      </c>
      <c r="D154" s="128" t="str">
        <f>IF(booking!H154&gt;0,"oc","va")</f>
        <v>va</v>
      </c>
      <c r="E154" s="129" t="str">
        <f>IF(booking!I154&gt;0,"oc","va")</f>
        <v>va</v>
      </c>
      <c r="F154" s="128" t="str">
        <f>IF(booking!L154&gt;0,"oc","va")</f>
        <v>oc</v>
      </c>
      <c r="G154" s="129" t="str">
        <f>IF(booking!M154&gt;0,"oc","va")</f>
        <v>oc</v>
      </c>
      <c r="H154" s="128" t="str">
        <f>IF(booking!P154&gt;0,"oc","va")</f>
        <v>va</v>
      </c>
      <c r="I154" s="129" t="str">
        <f>IF(booking!Q154&gt;0,"oc","va")</f>
        <v>va</v>
      </c>
      <c r="J154" s="128" t="str">
        <f>IF(booking!T154&gt;0,"oc","va")</f>
        <v>va</v>
      </c>
      <c r="K154" s="129" t="str">
        <f>IF(booking!U154&gt;0,"oc","va")</f>
        <v>va</v>
      </c>
      <c r="L154" s="128" t="str">
        <f>IF(booking!X154&gt;0,"oc","va")</f>
        <v>va</v>
      </c>
      <c r="M154" s="129" t="str">
        <f>IF(booking!Y154&gt;0,"oc","va")</f>
        <v>va</v>
      </c>
    </row>
    <row r="155" spans="1:13" x14ac:dyDescent="0.35">
      <c r="A155" s="5">
        <f>booking!C155</f>
        <v>45928</v>
      </c>
      <c r="B155" s="128" t="str">
        <f>IF(booking!D155&gt;0,"oc","va")</f>
        <v>va</v>
      </c>
      <c r="C155" s="129" t="str">
        <f>IF(booking!E155&gt;0,"oc","va")</f>
        <v>va</v>
      </c>
      <c r="D155" s="128" t="str">
        <f>IF(booking!H155&gt;0,"oc","va")</f>
        <v>va</v>
      </c>
      <c r="E155" s="129" t="str">
        <f>IF(booking!I155&gt;0,"oc","va")</f>
        <v>va</v>
      </c>
      <c r="F155" s="128" t="str">
        <f>IF(booking!L155&gt;0,"oc","va")</f>
        <v>oc</v>
      </c>
      <c r="G155" s="129" t="str">
        <f>IF(booking!M155&gt;0,"oc","va")</f>
        <v>oc</v>
      </c>
      <c r="H155" s="128" t="str">
        <f>IF(booking!P155&gt;0,"oc","va")</f>
        <v>va</v>
      </c>
      <c r="I155" s="129" t="str">
        <f>IF(booking!Q155&gt;0,"oc","va")</f>
        <v>va</v>
      </c>
      <c r="J155" s="128" t="str">
        <f>IF(booking!T155&gt;0,"oc","va")</f>
        <v>va</v>
      </c>
      <c r="K155" s="129" t="str">
        <f>IF(booking!U155&gt;0,"oc","va")</f>
        <v>va</v>
      </c>
      <c r="L155" s="128" t="str">
        <f>IF(booking!X155&gt;0,"oc","va")</f>
        <v>va</v>
      </c>
      <c r="M155" s="129" t="str">
        <f>IF(booking!Y155&gt;0,"oc","va")</f>
        <v>va</v>
      </c>
    </row>
    <row r="156" spans="1:13" x14ac:dyDescent="0.35">
      <c r="A156" s="5">
        <f>booking!C156</f>
        <v>45929</v>
      </c>
      <c r="B156" s="128" t="str">
        <f>IF(booking!D156&gt;0,"oc","va")</f>
        <v>va</v>
      </c>
      <c r="C156" s="129" t="str">
        <f>IF(booking!E156&gt;0,"oc","va")</f>
        <v>va</v>
      </c>
      <c r="D156" s="128" t="str">
        <f>IF(booking!H156&gt;0,"oc","va")</f>
        <v>va</v>
      </c>
      <c r="E156" s="129" t="str">
        <f>IF(booking!I156&gt;0,"oc","va")</f>
        <v>va</v>
      </c>
      <c r="F156" s="128" t="str">
        <f>IF(booking!L156&gt;0,"oc","va")</f>
        <v>oc</v>
      </c>
      <c r="G156" s="129" t="str">
        <f>IF(booking!M156&gt;0,"oc","va")</f>
        <v>oc</v>
      </c>
      <c r="H156" s="128" t="str">
        <f>IF(booking!P156&gt;0,"oc","va")</f>
        <v>va</v>
      </c>
      <c r="I156" s="129" t="str">
        <f>IF(booking!Q156&gt;0,"oc","va")</f>
        <v>va</v>
      </c>
      <c r="J156" s="128" t="str">
        <f>IF(booking!T156&gt;0,"oc","va")</f>
        <v>va</v>
      </c>
      <c r="K156" s="129" t="str">
        <f>IF(booking!U156&gt;0,"oc","va")</f>
        <v>va</v>
      </c>
      <c r="L156" s="128" t="str">
        <f>IF(booking!X156&gt;0,"oc","va")</f>
        <v>va</v>
      </c>
      <c r="M156" s="129" t="str">
        <f>IF(booking!Y156&gt;0,"oc","va")</f>
        <v>va</v>
      </c>
    </row>
    <row r="157" spans="1:13" x14ac:dyDescent="0.35">
      <c r="A157" s="5">
        <f>booking!C157</f>
        <v>45930</v>
      </c>
      <c r="B157" s="128" t="str">
        <f>IF(booking!D157&gt;0,"oc","va")</f>
        <v>va</v>
      </c>
      <c r="C157" s="129" t="str">
        <f>IF(booking!E157&gt;0,"oc","va")</f>
        <v>va</v>
      </c>
      <c r="D157" s="128" t="str">
        <f>IF(booking!H157&gt;0,"oc","va")</f>
        <v>va</v>
      </c>
      <c r="E157" s="129" t="str">
        <f>IF(booking!I157&gt;0,"oc","va")</f>
        <v>va</v>
      </c>
      <c r="F157" s="128" t="str">
        <f>IF(booking!L157&gt;0,"oc","va")</f>
        <v>oc</v>
      </c>
      <c r="G157" s="129" t="str">
        <f>IF(booking!M157&gt;0,"oc","va")</f>
        <v>va</v>
      </c>
      <c r="H157" s="128" t="str">
        <f>IF(booking!P157&gt;0,"oc","va")</f>
        <v>va</v>
      </c>
      <c r="I157" s="129" t="str">
        <f>IF(booking!Q157&gt;0,"oc","va")</f>
        <v>va</v>
      </c>
      <c r="J157" s="128" t="str">
        <f>IF(booking!T157&gt;0,"oc","va")</f>
        <v>va</v>
      </c>
      <c r="K157" s="129" t="str">
        <f>IF(booking!U157&gt;0,"oc","va")</f>
        <v>va</v>
      </c>
      <c r="L157" s="128" t="str">
        <f>IF(booking!X157&gt;0,"oc","va")</f>
        <v>va</v>
      </c>
      <c r="M157" s="129" t="str">
        <f>IF(booking!Y157&gt;0,"oc","va")</f>
        <v>va</v>
      </c>
    </row>
    <row r="158" spans="1:13" x14ac:dyDescent="0.35">
      <c r="A158" s="5">
        <f>booking!C158</f>
        <v>45931</v>
      </c>
      <c r="B158" s="128" t="str">
        <f>IF(booking!D158&gt;0,"oc","va")</f>
        <v>va</v>
      </c>
      <c r="C158" s="129" t="str">
        <f>IF(booking!E158&gt;0,"oc","va")</f>
        <v>va</v>
      </c>
      <c r="D158" s="128" t="str">
        <f>IF(booking!H158&gt;0,"oc","va")</f>
        <v>va</v>
      </c>
      <c r="E158" s="129" t="str">
        <f>IF(booking!I158&gt;0,"oc","va")</f>
        <v>va</v>
      </c>
      <c r="F158" s="128" t="str">
        <f>IF(booking!L158&gt;0,"oc","va")</f>
        <v>va</v>
      </c>
      <c r="G158" s="129" t="str">
        <f>IF(booking!M158&gt;0,"oc","va")</f>
        <v>va</v>
      </c>
      <c r="H158" s="128" t="str">
        <f>IF(booking!P158&gt;0,"oc","va")</f>
        <v>va</v>
      </c>
      <c r="I158" s="129" t="str">
        <f>IF(booking!Q158&gt;0,"oc","va")</f>
        <v>va</v>
      </c>
      <c r="J158" s="128" t="str">
        <f>IF(booking!T158&gt;0,"oc","va")</f>
        <v>va</v>
      </c>
      <c r="K158" s="129" t="str">
        <f>IF(booking!U158&gt;0,"oc","va")</f>
        <v>va</v>
      </c>
      <c r="L158" s="128" t="str">
        <f>IF(booking!X158&gt;0,"oc","va")</f>
        <v>va</v>
      </c>
      <c r="M158" s="129" t="str">
        <f>IF(booking!Y158&gt;0,"oc","va")</f>
        <v>va</v>
      </c>
    </row>
    <row r="159" spans="1:13" x14ac:dyDescent="0.35">
      <c r="A159" s="5">
        <f>booking!C159</f>
        <v>45932</v>
      </c>
      <c r="B159" s="128" t="str">
        <f>IF(booking!D159&gt;0,"oc","va")</f>
        <v>va</v>
      </c>
      <c r="C159" s="129" t="str">
        <f>IF(booking!E159&gt;0,"oc","va")</f>
        <v>va</v>
      </c>
      <c r="D159" s="128" t="str">
        <f>IF(booking!H159&gt;0,"oc","va")</f>
        <v>va</v>
      </c>
      <c r="E159" s="129" t="str">
        <f>IF(booking!I159&gt;0,"oc","va")</f>
        <v>va</v>
      </c>
      <c r="F159" s="128" t="str">
        <f>IF(booking!L159&gt;0,"oc","va")</f>
        <v>va</v>
      </c>
      <c r="G159" s="129" t="str">
        <f>IF(booking!M159&gt;0,"oc","va")</f>
        <v>va</v>
      </c>
      <c r="H159" s="128" t="str">
        <f>IF(booking!P159&gt;0,"oc","va")</f>
        <v>va</v>
      </c>
      <c r="I159" s="129" t="str">
        <f>IF(booking!Q159&gt;0,"oc","va")</f>
        <v>va</v>
      </c>
      <c r="J159" s="128" t="str">
        <f>IF(booking!T159&gt;0,"oc","va")</f>
        <v>va</v>
      </c>
      <c r="K159" s="129" t="str">
        <f>IF(booking!U159&gt;0,"oc","va")</f>
        <v>va</v>
      </c>
      <c r="L159" s="128" t="str">
        <f>IF(booking!X159&gt;0,"oc","va")</f>
        <v>va</v>
      </c>
      <c r="M159" s="129" t="str">
        <f>IF(booking!Y159&gt;0,"oc","va")</f>
        <v>va</v>
      </c>
    </row>
    <row r="160" spans="1:13" x14ac:dyDescent="0.35">
      <c r="A160" s="5">
        <f>booking!C160</f>
        <v>45933</v>
      </c>
      <c r="B160" s="128" t="str">
        <f>IF(booking!D160&gt;0,"oc","va")</f>
        <v>va</v>
      </c>
      <c r="C160" s="129" t="str">
        <f>IF(booking!E160&gt;0,"oc","va")</f>
        <v>va</v>
      </c>
      <c r="D160" s="128" t="str">
        <f>IF(booking!H160&gt;0,"oc","va")</f>
        <v>va</v>
      </c>
      <c r="E160" s="129" t="str">
        <f>IF(booking!I160&gt;0,"oc","va")</f>
        <v>va</v>
      </c>
      <c r="F160" s="128" t="str">
        <f>IF(booking!L160&gt;0,"oc","va")</f>
        <v>va</v>
      </c>
      <c r="G160" s="129" t="str">
        <f>IF(booking!M160&gt;0,"oc","va")</f>
        <v>va</v>
      </c>
      <c r="H160" s="128" t="str">
        <f>IF(booking!P160&gt;0,"oc","va")</f>
        <v>va</v>
      </c>
      <c r="I160" s="129" t="str">
        <f>IF(booking!Q160&gt;0,"oc","va")</f>
        <v>va</v>
      </c>
      <c r="J160" s="128" t="str">
        <f>IF(booking!T160&gt;0,"oc","va")</f>
        <v>va</v>
      </c>
      <c r="K160" s="129" t="str">
        <f>IF(booking!U160&gt;0,"oc","va")</f>
        <v>va</v>
      </c>
      <c r="L160" s="128" t="str">
        <f>IF(booking!X160&gt;0,"oc","va")</f>
        <v>va</v>
      </c>
      <c r="M160" s="129" t="str">
        <f>IF(booking!Y160&gt;0,"oc","va")</f>
        <v>va</v>
      </c>
    </row>
    <row r="161" spans="1:13" x14ac:dyDescent="0.35">
      <c r="A161" s="5">
        <f>booking!C161</f>
        <v>45934</v>
      </c>
      <c r="B161" s="128" t="str">
        <f>IF(booking!D161&gt;0,"oc","va")</f>
        <v>va</v>
      </c>
      <c r="C161" s="129" t="str">
        <f>IF(booking!E161&gt;0,"oc","va")</f>
        <v>va</v>
      </c>
      <c r="D161" s="128" t="str">
        <f>IF(booking!H161&gt;0,"oc","va")</f>
        <v>va</v>
      </c>
      <c r="E161" s="129" t="str">
        <f>IF(booking!I161&gt;0,"oc","va")</f>
        <v>va</v>
      </c>
      <c r="F161" s="128" t="str">
        <f>IF(booking!L161&gt;0,"oc","va")</f>
        <v>va</v>
      </c>
      <c r="G161" s="129" t="str">
        <f>IF(booking!M161&gt;0,"oc","va")</f>
        <v>va</v>
      </c>
      <c r="H161" s="128" t="str">
        <f>IF(booking!P161&gt;0,"oc","va")</f>
        <v>va</v>
      </c>
      <c r="I161" s="129" t="str">
        <f>IF(booking!Q161&gt;0,"oc","va")</f>
        <v>va</v>
      </c>
      <c r="J161" s="128" t="str">
        <f>IF(booking!T161&gt;0,"oc","va")</f>
        <v>va</v>
      </c>
      <c r="K161" s="129" t="str">
        <f>IF(booking!U161&gt;0,"oc","va")</f>
        <v>va</v>
      </c>
      <c r="L161" s="128" t="str">
        <f>IF(booking!X161&gt;0,"oc","va")</f>
        <v>va</v>
      </c>
      <c r="M161" s="129" t="str">
        <f>IF(booking!Y161&gt;0,"oc","va")</f>
        <v>va</v>
      </c>
    </row>
    <row r="162" spans="1:13" x14ac:dyDescent="0.35">
      <c r="A162" s="5">
        <f>booking!C162</f>
        <v>45935</v>
      </c>
      <c r="B162" s="128" t="str">
        <f>IF(booking!D162&gt;0,"oc","va")</f>
        <v>va</v>
      </c>
      <c r="C162" s="129" t="str">
        <f>IF(booking!E162&gt;0,"oc","va")</f>
        <v>va</v>
      </c>
      <c r="D162" s="128" t="str">
        <f>IF(booking!H162&gt;0,"oc","va")</f>
        <v>va</v>
      </c>
      <c r="E162" s="129" t="str">
        <f>IF(booking!I162&gt;0,"oc","va")</f>
        <v>va</v>
      </c>
      <c r="F162" s="128" t="str">
        <f>IF(booking!L162&gt;0,"oc","va")</f>
        <v>va</v>
      </c>
      <c r="G162" s="129" t="str">
        <f>IF(booking!M162&gt;0,"oc","va")</f>
        <v>va</v>
      </c>
      <c r="H162" s="128" t="str">
        <f>IF(booking!P162&gt;0,"oc","va")</f>
        <v>va</v>
      </c>
      <c r="I162" s="129" t="str">
        <f>IF(booking!Q162&gt;0,"oc","va")</f>
        <v>va</v>
      </c>
      <c r="J162" s="128" t="str">
        <f>IF(booking!T162&gt;0,"oc","va")</f>
        <v>va</v>
      </c>
      <c r="K162" s="129" t="str">
        <f>IF(booking!U162&gt;0,"oc","va")</f>
        <v>va</v>
      </c>
      <c r="L162" s="128" t="str">
        <f>IF(booking!X162&gt;0,"oc","va")</f>
        <v>va</v>
      </c>
      <c r="M162" s="129" t="str">
        <f>IF(booking!Y162&gt;0,"oc","va")</f>
        <v>va</v>
      </c>
    </row>
    <row r="163" spans="1:13" x14ac:dyDescent="0.35">
      <c r="A163" s="5">
        <f>booking!C163</f>
        <v>45936</v>
      </c>
      <c r="B163" s="128" t="str">
        <f>IF(booking!D163&gt;0,"oc","va")</f>
        <v>va</v>
      </c>
      <c r="C163" s="129" t="str">
        <f>IF(booking!E163&gt;0,"oc","va")</f>
        <v>va</v>
      </c>
      <c r="D163" s="128" t="str">
        <f>IF(booking!H163&gt;0,"oc","va")</f>
        <v>va</v>
      </c>
      <c r="E163" s="129" t="str">
        <f>IF(booking!I163&gt;0,"oc","va")</f>
        <v>va</v>
      </c>
      <c r="F163" s="128" t="str">
        <f>IF(booking!L163&gt;0,"oc","va")</f>
        <v>va</v>
      </c>
      <c r="G163" s="129" t="str">
        <f>IF(booking!M163&gt;0,"oc","va")</f>
        <v>va</v>
      </c>
      <c r="H163" s="128" t="str">
        <f>IF(booking!P163&gt;0,"oc","va")</f>
        <v>va</v>
      </c>
      <c r="I163" s="129" t="str">
        <f>IF(booking!Q163&gt;0,"oc","va")</f>
        <v>va</v>
      </c>
      <c r="J163" s="128" t="str">
        <f>IF(booking!T163&gt;0,"oc","va")</f>
        <v>va</v>
      </c>
      <c r="K163" s="129" t="str">
        <f>IF(booking!U163&gt;0,"oc","va")</f>
        <v>va</v>
      </c>
      <c r="L163" s="128" t="str">
        <f>IF(booking!X163&gt;0,"oc","va")</f>
        <v>va</v>
      </c>
      <c r="M163" s="129" t="str">
        <f>IF(booking!Y163&gt;0,"oc","va")</f>
        <v>va</v>
      </c>
    </row>
    <row r="164" spans="1:13" x14ac:dyDescent="0.35">
      <c r="A164" s="5">
        <f>booking!C164</f>
        <v>45937</v>
      </c>
      <c r="B164" s="128" t="str">
        <f>IF(booking!D164&gt;0,"oc","va")</f>
        <v>va</v>
      </c>
      <c r="C164" s="129" t="str">
        <f>IF(booking!E164&gt;0,"oc","va")</f>
        <v>va</v>
      </c>
      <c r="D164" s="128" t="str">
        <f>IF(booking!H164&gt;0,"oc","va")</f>
        <v>va</v>
      </c>
      <c r="E164" s="129" t="str">
        <f>IF(booking!I164&gt;0,"oc","va")</f>
        <v>va</v>
      </c>
      <c r="F164" s="128" t="str">
        <f>IF(booking!L164&gt;0,"oc","va")</f>
        <v>va</v>
      </c>
      <c r="G164" s="129" t="str">
        <f>IF(booking!M164&gt;0,"oc","va")</f>
        <v>va</v>
      </c>
      <c r="H164" s="128" t="str">
        <f>IF(booking!P164&gt;0,"oc","va")</f>
        <v>va</v>
      </c>
      <c r="I164" s="129" t="str">
        <f>IF(booking!Q164&gt;0,"oc","va")</f>
        <v>va</v>
      </c>
      <c r="J164" s="128" t="str">
        <f>IF(booking!T164&gt;0,"oc","va")</f>
        <v>va</v>
      </c>
      <c r="K164" s="129" t="str">
        <f>IF(booking!U164&gt;0,"oc","va")</f>
        <v>va</v>
      </c>
      <c r="L164" s="128" t="str">
        <f>IF(booking!X164&gt;0,"oc","va")</f>
        <v>va</v>
      </c>
      <c r="M164" s="129" t="str">
        <f>IF(booking!Y164&gt;0,"oc","va")</f>
        <v>va</v>
      </c>
    </row>
    <row r="165" spans="1:13" x14ac:dyDescent="0.35">
      <c r="A165" s="5">
        <f>booking!C165</f>
        <v>45938</v>
      </c>
      <c r="B165" s="128" t="str">
        <f>IF(booking!D165&gt;0,"oc","va")</f>
        <v>va</v>
      </c>
      <c r="C165" s="129" t="str">
        <f>IF(booking!E165&gt;0,"oc","va")</f>
        <v>va</v>
      </c>
      <c r="D165" s="128" t="str">
        <f>IF(booking!H165&gt;0,"oc","va")</f>
        <v>va</v>
      </c>
      <c r="E165" s="129" t="str">
        <f>IF(booking!I165&gt;0,"oc","va")</f>
        <v>va</v>
      </c>
      <c r="F165" s="128" t="str">
        <f>IF(booking!L165&gt;0,"oc","va")</f>
        <v>va</v>
      </c>
      <c r="G165" s="129" t="str">
        <f>IF(booking!M165&gt;0,"oc","va")</f>
        <v>va</v>
      </c>
      <c r="H165" s="128" t="str">
        <f>IF(booking!P165&gt;0,"oc","va")</f>
        <v>va</v>
      </c>
      <c r="I165" s="129" t="str">
        <f>IF(booking!Q165&gt;0,"oc","va")</f>
        <v>va</v>
      </c>
      <c r="J165" s="128" t="str">
        <f>IF(booking!T165&gt;0,"oc","va")</f>
        <v>va</v>
      </c>
      <c r="K165" s="129" t="str">
        <f>IF(booking!U165&gt;0,"oc","va")</f>
        <v>va</v>
      </c>
      <c r="L165" s="128" t="str">
        <f>IF(booking!X165&gt;0,"oc","va")</f>
        <v>va</v>
      </c>
      <c r="M165" s="129" t="str">
        <f>IF(booking!Y165&gt;0,"oc","va")</f>
        <v>va</v>
      </c>
    </row>
    <row r="166" spans="1:13" x14ac:dyDescent="0.35">
      <c r="A166" s="5">
        <f>booking!C166</f>
        <v>45939</v>
      </c>
      <c r="B166" s="128" t="str">
        <f>IF(booking!D166&gt;0,"oc","va")</f>
        <v>va</v>
      </c>
      <c r="C166" s="129" t="str">
        <f>IF(booking!E166&gt;0,"oc","va")</f>
        <v>va</v>
      </c>
      <c r="D166" s="128" t="str">
        <f>IF(booking!H166&gt;0,"oc","va")</f>
        <v>va</v>
      </c>
      <c r="E166" s="129" t="str">
        <f>IF(booking!I166&gt;0,"oc","va")</f>
        <v>va</v>
      </c>
      <c r="F166" s="128" t="str">
        <f>IF(booking!L166&gt;0,"oc","va")</f>
        <v>va</v>
      </c>
      <c r="G166" s="129" t="str">
        <f>IF(booking!M166&gt;0,"oc","va")</f>
        <v>va</v>
      </c>
      <c r="H166" s="128" t="str">
        <f>IF(booking!P166&gt;0,"oc","va")</f>
        <v>va</v>
      </c>
      <c r="I166" s="129" t="str">
        <f>IF(booking!Q166&gt;0,"oc","va")</f>
        <v>va</v>
      </c>
      <c r="J166" s="128" t="str">
        <f>IF(booking!T166&gt;0,"oc","va")</f>
        <v>va</v>
      </c>
      <c r="K166" s="129" t="str">
        <f>IF(booking!U166&gt;0,"oc","va")</f>
        <v>va</v>
      </c>
      <c r="L166" s="128" t="str">
        <f>IF(booking!X166&gt;0,"oc","va")</f>
        <v>va</v>
      </c>
      <c r="M166" s="129" t="str">
        <f>IF(booking!Y166&gt;0,"oc","va")</f>
        <v>va</v>
      </c>
    </row>
    <row r="167" spans="1:13" x14ac:dyDescent="0.35">
      <c r="A167" s="5">
        <f>booking!C167</f>
        <v>45940</v>
      </c>
      <c r="B167" s="128" t="str">
        <f>IF(booking!D167&gt;0,"oc","va")</f>
        <v>va</v>
      </c>
      <c r="C167" s="129" t="str">
        <f>IF(booking!E167&gt;0,"oc","va")</f>
        <v>va</v>
      </c>
      <c r="D167" s="128" t="str">
        <f>IF(booking!H167&gt;0,"oc","va")</f>
        <v>va</v>
      </c>
      <c r="E167" s="129" t="str">
        <f>IF(booking!I167&gt;0,"oc","va")</f>
        <v>va</v>
      </c>
      <c r="F167" s="128" t="str">
        <f>IF(booking!L167&gt;0,"oc","va")</f>
        <v>va</v>
      </c>
      <c r="G167" s="129" t="str">
        <f>IF(booking!M167&gt;0,"oc","va")</f>
        <v>va</v>
      </c>
      <c r="H167" s="128" t="str">
        <f>IF(booking!P167&gt;0,"oc","va")</f>
        <v>va</v>
      </c>
      <c r="I167" s="129" t="str">
        <f>IF(booking!Q167&gt;0,"oc","va")</f>
        <v>va</v>
      </c>
      <c r="J167" s="128" t="str">
        <f>IF(booking!T167&gt;0,"oc","va")</f>
        <v>va</v>
      </c>
      <c r="K167" s="129" t="str">
        <f>IF(booking!U167&gt;0,"oc","va")</f>
        <v>va</v>
      </c>
      <c r="L167" s="128" t="str">
        <f>IF(booking!X167&gt;0,"oc","va")</f>
        <v>va</v>
      </c>
      <c r="M167" s="129" t="str">
        <f>IF(booking!Y167&gt;0,"oc","va")</f>
        <v>va</v>
      </c>
    </row>
    <row r="168" spans="1:13" x14ac:dyDescent="0.35">
      <c r="A168" s="5">
        <f>booking!C168</f>
        <v>45941</v>
      </c>
      <c r="B168" s="128" t="str">
        <f>IF(booking!D168&gt;0,"oc","va")</f>
        <v>va</v>
      </c>
      <c r="C168" s="129" t="str">
        <f>IF(booking!E168&gt;0,"oc","va")</f>
        <v>va</v>
      </c>
      <c r="D168" s="128" t="str">
        <f>IF(booking!H168&gt;0,"oc","va")</f>
        <v>va</v>
      </c>
      <c r="E168" s="129" t="str">
        <f>IF(booking!I168&gt;0,"oc","va")</f>
        <v>va</v>
      </c>
      <c r="F168" s="128" t="str">
        <f>IF(booking!L168&gt;0,"oc","va")</f>
        <v>va</v>
      </c>
      <c r="G168" s="129" t="str">
        <f>IF(booking!M168&gt;0,"oc","va")</f>
        <v>va</v>
      </c>
      <c r="H168" s="128" t="str">
        <f>IF(booking!P168&gt;0,"oc","va")</f>
        <v>va</v>
      </c>
      <c r="I168" s="129" t="str">
        <f>IF(booking!Q168&gt;0,"oc","va")</f>
        <v>va</v>
      </c>
      <c r="J168" s="128" t="str">
        <f>IF(booking!T168&gt;0,"oc","va")</f>
        <v>va</v>
      </c>
      <c r="K168" s="129" t="str">
        <f>IF(booking!U168&gt;0,"oc","va")</f>
        <v>va</v>
      </c>
      <c r="L168" s="128" t="str">
        <f>IF(booking!X168&gt;0,"oc","va")</f>
        <v>va</v>
      </c>
      <c r="M168" s="129" t="str">
        <f>IF(booking!Y168&gt;0,"oc","va")</f>
        <v>va</v>
      </c>
    </row>
    <row r="169" spans="1:13" x14ac:dyDescent="0.35">
      <c r="A169" s="5">
        <f>booking!C169</f>
        <v>45942</v>
      </c>
      <c r="B169" s="128" t="str">
        <f>IF(booking!D169&gt;0,"oc","va")</f>
        <v>va</v>
      </c>
      <c r="C169" s="129" t="str">
        <f>IF(booking!E169&gt;0,"oc","va")</f>
        <v>va</v>
      </c>
      <c r="D169" s="128" t="str">
        <f>IF(booking!H169&gt;0,"oc","va")</f>
        <v>va</v>
      </c>
      <c r="E169" s="129" t="str">
        <f>IF(booking!I169&gt;0,"oc","va")</f>
        <v>va</v>
      </c>
      <c r="F169" s="128" t="str">
        <f>IF(booking!L169&gt;0,"oc","va")</f>
        <v>va</v>
      </c>
      <c r="G169" s="129" t="str">
        <f>IF(booking!M169&gt;0,"oc","va")</f>
        <v>va</v>
      </c>
      <c r="H169" s="128" t="str">
        <f>IF(booking!P169&gt;0,"oc","va")</f>
        <v>va</v>
      </c>
      <c r="I169" s="129" t="str">
        <f>IF(booking!Q169&gt;0,"oc","va")</f>
        <v>va</v>
      </c>
      <c r="J169" s="128" t="str">
        <f>IF(booking!T169&gt;0,"oc","va")</f>
        <v>va</v>
      </c>
      <c r="K169" s="129" t="str">
        <f>IF(booking!U169&gt;0,"oc","va")</f>
        <v>va</v>
      </c>
      <c r="L169" s="128" t="str">
        <f>IF(booking!X169&gt;0,"oc","va")</f>
        <v>va</v>
      </c>
      <c r="M169" s="129" t="str">
        <f>IF(booking!Y169&gt;0,"oc","va")</f>
        <v>va</v>
      </c>
    </row>
    <row r="170" spans="1:13" x14ac:dyDescent="0.35">
      <c r="A170" s="5">
        <f>booking!C170</f>
        <v>45943</v>
      </c>
      <c r="B170" s="128" t="str">
        <f>IF(booking!D170&gt;0,"oc","va")</f>
        <v>va</v>
      </c>
      <c r="C170" s="129" t="str">
        <f>IF(booking!E170&gt;0,"oc","va")</f>
        <v>va</v>
      </c>
      <c r="D170" s="128" t="str">
        <f>IF(booking!H170&gt;0,"oc","va")</f>
        <v>va</v>
      </c>
      <c r="E170" s="129" t="str">
        <f>IF(booking!I170&gt;0,"oc","va")</f>
        <v>va</v>
      </c>
      <c r="F170" s="128" t="str">
        <f>IF(booking!L170&gt;0,"oc","va")</f>
        <v>va</v>
      </c>
      <c r="G170" s="129" t="str">
        <f>IF(booking!M170&gt;0,"oc","va")</f>
        <v>va</v>
      </c>
      <c r="H170" s="128" t="str">
        <f>IF(booking!P170&gt;0,"oc","va")</f>
        <v>va</v>
      </c>
      <c r="I170" s="129" t="str">
        <f>IF(booking!Q170&gt;0,"oc","va")</f>
        <v>va</v>
      </c>
      <c r="J170" s="128" t="str">
        <f>IF(booking!T170&gt;0,"oc","va")</f>
        <v>va</v>
      </c>
      <c r="K170" s="129" t="str">
        <f>IF(booking!U170&gt;0,"oc","va")</f>
        <v>va</v>
      </c>
      <c r="L170" s="128" t="str">
        <f>IF(booking!X170&gt;0,"oc","va")</f>
        <v>va</v>
      </c>
      <c r="M170" s="129" t="str">
        <f>IF(booking!Y170&gt;0,"oc","va")</f>
        <v>va</v>
      </c>
    </row>
    <row r="171" spans="1:13" ht="15" customHeight="1" x14ac:dyDescent="0.35">
      <c r="A171" s="5">
        <f>booking!C171</f>
        <v>45944</v>
      </c>
      <c r="B171" s="128" t="str">
        <f>IF(booking!D171&gt;0,"oc","va")</f>
        <v>va</v>
      </c>
      <c r="C171" s="129" t="str">
        <f>IF(booking!E171&gt;0,"oc","va")</f>
        <v>va</v>
      </c>
      <c r="D171" s="128" t="str">
        <f>IF(booking!H171&gt;0,"oc","va")</f>
        <v>va</v>
      </c>
      <c r="E171" s="129" t="str">
        <f>IF(booking!I171&gt;0,"oc","va")</f>
        <v>va</v>
      </c>
      <c r="F171" s="128" t="str">
        <f>IF(booking!L171&gt;0,"oc","va")</f>
        <v>va</v>
      </c>
      <c r="G171" s="129" t="str">
        <f>IF(booking!M171&gt;0,"oc","va")</f>
        <v>va</v>
      </c>
      <c r="H171" s="128" t="str">
        <f>IF(booking!P171&gt;0,"oc","va")</f>
        <v>va</v>
      </c>
      <c r="I171" s="129" t="str">
        <f>IF(booking!Q171&gt;0,"oc","va")</f>
        <v>va</v>
      </c>
      <c r="J171" s="128" t="str">
        <f>IF(booking!T171&gt;0,"oc","va")</f>
        <v>va</v>
      </c>
      <c r="K171" s="129" t="str">
        <f>IF(booking!U171&gt;0,"oc","va")</f>
        <v>va</v>
      </c>
      <c r="L171" s="128" t="str">
        <f>IF(booking!X171&gt;0,"oc","va")</f>
        <v>va</v>
      </c>
      <c r="M171" s="129" t="str">
        <f>IF(booking!Y171&gt;0,"oc","va")</f>
        <v>va</v>
      </c>
    </row>
    <row r="172" spans="1:13" x14ac:dyDescent="0.35">
      <c r="A172" s="5"/>
      <c r="C172" s="14"/>
    </row>
    <row r="173" spans="1:13" x14ac:dyDescent="0.35">
      <c r="A173" s="5"/>
      <c r="C173" s="14"/>
    </row>
    <row r="174" spans="1:13" x14ac:dyDescent="0.35">
      <c r="A174" s="5"/>
      <c r="C174" s="14"/>
    </row>
    <row r="175" spans="1:13" x14ac:dyDescent="0.35">
      <c r="A175" s="5"/>
      <c r="C175" s="14"/>
    </row>
    <row r="176" spans="1:13" x14ac:dyDescent="0.35">
      <c r="A176" s="5"/>
      <c r="C176" s="14"/>
    </row>
    <row r="177" spans="1:3" x14ac:dyDescent="0.35">
      <c r="A177" s="5"/>
      <c r="C177" s="14"/>
    </row>
    <row r="178" spans="1:3" x14ac:dyDescent="0.35">
      <c r="A178" s="5"/>
      <c r="C178" s="14"/>
    </row>
    <row r="179" spans="1:3" x14ac:dyDescent="0.35">
      <c r="A179" s="5"/>
      <c r="C179" s="14"/>
    </row>
    <row r="180" spans="1:3" x14ac:dyDescent="0.35">
      <c r="A180" s="5"/>
      <c r="C180" s="14"/>
    </row>
    <row r="181" spans="1:3" x14ac:dyDescent="0.35">
      <c r="A181" s="5"/>
      <c r="C181" s="14"/>
    </row>
    <row r="182" spans="1:3" x14ac:dyDescent="0.35">
      <c r="A182" s="5"/>
      <c r="C182" s="14"/>
    </row>
    <row r="183" spans="1:3" x14ac:dyDescent="0.35">
      <c r="A183" s="5"/>
      <c r="C183" s="14"/>
    </row>
    <row r="184" spans="1:3" x14ac:dyDescent="0.35">
      <c r="A184" s="5"/>
      <c r="C184" s="14"/>
    </row>
    <row r="185" spans="1:3" x14ac:dyDescent="0.35">
      <c r="A185" s="5"/>
      <c r="C185" s="14"/>
    </row>
    <row r="186" spans="1:3" x14ac:dyDescent="0.35">
      <c r="A186" s="5"/>
      <c r="C186" s="14"/>
    </row>
    <row r="187" spans="1:3" x14ac:dyDescent="0.35">
      <c r="A187" s="5"/>
      <c r="C187" s="14"/>
    </row>
    <row r="188" spans="1:3" x14ac:dyDescent="0.35">
      <c r="A188" s="5"/>
      <c r="C188" s="14"/>
    </row>
    <row r="189" spans="1:3" x14ac:dyDescent="0.35">
      <c r="A189" s="5"/>
      <c r="C189" s="14"/>
    </row>
    <row r="190" spans="1:3" x14ac:dyDescent="0.35">
      <c r="A190" s="5"/>
      <c r="C190" s="14"/>
    </row>
    <row r="191" spans="1:3" x14ac:dyDescent="0.35">
      <c r="A191" s="5"/>
      <c r="C191" s="14"/>
    </row>
    <row r="192" spans="1:3" x14ac:dyDescent="0.35">
      <c r="A192" s="5"/>
      <c r="C192" s="14"/>
    </row>
    <row r="193" spans="1:3" x14ac:dyDescent="0.35">
      <c r="A193" s="5"/>
      <c r="C193" s="14"/>
    </row>
    <row r="194" spans="1:3" x14ac:dyDescent="0.35">
      <c r="A194" s="5"/>
      <c r="C194" s="14"/>
    </row>
    <row r="195" spans="1:3" x14ac:dyDescent="0.35">
      <c r="A195" s="5"/>
      <c r="C195" s="14"/>
    </row>
    <row r="196" spans="1:3" x14ac:dyDescent="0.35">
      <c r="A196" s="5"/>
      <c r="C196" s="14"/>
    </row>
    <row r="197" spans="1:3" x14ac:dyDescent="0.35">
      <c r="A197" s="5"/>
      <c r="C197" s="14"/>
    </row>
    <row r="198" spans="1:3" x14ac:dyDescent="0.35">
      <c r="A198" s="5"/>
      <c r="C198" s="14"/>
    </row>
    <row r="199" spans="1:3" x14ac:dyDescent="0.35">
      <c r="A199" s="5"/>
      <c r="C199" s="14"/>
    </row>
    <row r="200" spans="1:3" x14ac:dyDescent="0.35">
      <c r="A200" s="5"/>
      <c r="C200" s="14"/>
    </row>
  </sheetData>
  <conditionalFormatting sqref="A2:M200">
    <cfRule type="cellIs" dxfId="1" priority="2" operator="equal">
      <formula>"F"</formula>
    </cfRule>
  </conditionalFormatting>
  <conditionalFormatting sqref="B2:M171">
    <cfRule type="cellIs" dxfId="0" priority="1" operator="equal">
      <formula>"va"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9 2 2 K W V r 6 / + W m A A A A 9 g A A A B I A H A B D b 2 5 m a W c v U G F j a 2 F n Z S 5 4 b W w g o h g A K K A U A A A A A A A A A A A A A A A A A A A A A A A A A A A A h Y 9 L D o I w G I S v Q r q n D z D x k Z + y 0 J 2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i X K 2 B j B H I + w N / A F B L A w Q U A A I A C A D 3 b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2 2 K W U E I F T r f A Q A A / A Y A A B M A H A B G b 3 J t d W x h c y 9 T Z W N 0 a W 9 u M S 5 t I K I Y A C i g F A A A A A A A A A A A A A A A A A A A A A A A A A A A A O 1 T T Y / a Q A y 9 I / E f R t l L I k W o R W 0 P r T i k k B Z K + V B h 1 Q N B 1 Z A Y m G b i Q T M O y w p x 7 U / h j / D H d g K 7 p V X S Y 2 / k k u g 9 2 + / Z s Q 3 E J B S y y e X 9 + k O 9 V q + Z N d e Q s I V S K W s x C V S v M f v 0 h U z A A u E u B t n 4 r n R a R L i f h I R G W y E B k n G d 9 v v o 3 o A 2 0 V I g / o x G C B 0 t t h B 1 w q 8 h G w T j c c i G w Z c g 6 g a D Q f i t P 7 z v h M P o 4 2 j U 7 w 0 / 2 x w J O m q + a r 5 l K q d N T o 2 d N D v H 8 x n m U v q M d A 6 e f 7 F T i P + Y r A H I e j p 7 2 8 9 6 B F n L K R j H 7 w t M W s 4 5 w J k f Z h 1 O f P 6 c e u d 0 T 8 c t 2 G 7 U 1 l p N t V g S a M f W m f K F 7 W a s V a Y I u s A T S 7 t X J Z / N n r l A y k n M J d e m V Z i a e 7 9 L n 3 5 h o q 0 p e t z A t e R U c z R L p b O 2 k n m G U 0 s a 9 x 8 + / P 3 + 3 A N D + 8 1 6 S O / e N I q E g 8 / 2 D v I t W r S o z g h 2 d A b b a 4 h T g e X o u C D s K M t M I S B w x R J O q k q l W I e S z g M s S h j H V G W G X n C O j 5 f 6 k J R C N 1 r F d k v K c h y J S 7 Y 9 H T V I A 1 V d a 7 Y 6 H U 1 F a p h x I U t K B B K W q m I g k 4 3 K D Z T i A V O Q V I I z p V e A G a 9 q R R g m + D U H 8 2 w B + s y l q B 7 + n t 3 B q 9 c E V m 7 I n x d 3 d / n t b t N z b o d 3 O 7 z b 4 f 3 X w 3 s C U E s B A i 0 A F A A C A A g A 9 2 2 K W V r 6 / + W m A A A A 9 g A A A B I A A A A A A A A A A A A A A A A A A A A A A E N v b m Z p Z y 9 Q Y W N r Y W d l L n h t b F B L A Q I t A B Q A A g A I A P d t i l k P y u m r p A A A A O k A A A A T A A A A A A A A A A A A A A A A A P I A A A B b Q 2 9 u d G V u d F 9 U e X B l c 1 0 u e G 1 s U E s B A i 0 A F A A C A A g A 9 2 2 K W U E I F T r f A Q A A / A Y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Q A A A A A A A D B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v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Z j g 4 M 2 E x L T V l M 2 I t N G E 2 O C 0 4 Y W Y 0 L T c 4 N T Y 4 Z W N l Z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T I 6 M z U 6 M D Y u M T A 2 N j g x N F o i I C 8 + P E V u d H J 5 I F R 5 c G U 9 I k Z p b G x D b 2 x 1 b W 5 U e X B l c y I g V m F s d W U 9 I n N B d 1 l E Q X d N R 0 J n Q U d B d 0 1 E Q m d N R 0 J n W U Z C Z z 0 9 I i A v P j x F b n R y e S B U e X B l P S J G a W x s Q 2 9 s d W 1 u T m F t Z X M i I F Z h b H V l P S J z W y Z x d W 9 0 O 2 J v b 2 s g b n I m c X V v d D s s J n F 1 b 3 Q 7 b m F 2 b i Z x d W 9 0 O y w m c X V v d D t D a G V j a 2 l u J n F 1 b 3 Q 7 L C Z x d W 9 0 O 2 N o Z W N r b 3 V 0 J n F 1 b 3 Q 7 L C Z x d W 9 0 O 2 J v b 2 t p b m c g Z G F 0 b y Z x d W 9 0 O y w m c X V v d D t u Y X R p b 2 4 m c X V v d D s s J n F 1 b 3 Q 7 d 2 V i J n F 1 b 3 Q 7 L C Z x d W 9 0 O 2 F u a 2 9 t c 3 Q m c X V v d D s s J n F 1 b 3 Q 7 Y m V k J n F 1 b 3 Q 7 L C Z x d W 9 0 O 3 B y b 2 N l b n Q m c X V v d D s s J n F 1 b 3 Q 7 Y W 5 0 Y W w g d s O m c m V s c 2 V y J n F 1 b 3 Q 7 L C Z x d W 9 0 O 2 5 y I G f D p n N 0 J n F 1 b 3 Q 7 L C Z x d W 9 0 O 0 V t Y W l s J n F 1 b 3 Q 7 L C Z x d W 9 0 O 3 R l b G V m b 2 4 m c X V v d D s s J n F 1 b 3 Q 7 U 3 B v d X N l J n F 1 b 3 Q 7 L C Z x d W 9 0 O 2 V u a 2 V s d C Z x d W 9 0 O y w m c X V v d D t t b 3 J n Z W 5 t Y W Q m c X V v d D s s J n F 1 b 3 Q 7 c H J p c y B p Y W x 0 J n F 1 b 3 Q 7 L C Z x d W 9 0 O 2 t u b 3 d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2 s v Q X V 0 b 1 J l b W 9 2 Z W R D b 2 x 1 b W 5 z M S 5 7 Y m 9 v a y B u c i w w f S Z x d W 9 0 O y w m c X V v d D t T Z W N 0 a W 9 u M S 9 i b 2 9 r L 0 F 1 d G 9 S Z W 1 v d m V k Q 2 9 s d W 1 u c z E u e 2 5 h d m 4 s M X 0 m c X V v d D s s J n F 1 b 3 Q 7 U 2 V j d G l v b j E v Y m 9 v a y 9 B d X R v U m V t b 3 Z l Z E N v b H V t b n M x L n t D a G V j a 2 l u L D J 9 J n F 1 b 3 Q 7 L C Z x d W 9 0 O 1 N l Y 3 R p b 2 4 x L 2 J v b 2 s v Q X V 0 b 1 J l b W 9 2 Z W R D b 2 x 1 b W 5 z M S 5 7 Y 2 h l Y 2 t v d X Q s M 3 0 m c X V v d D s s J n F 1 b 3 Q 7 U 2 V j d G l v b j E v Y m 9 v a y 9 B d X R v U m V t b 3 Z l Z E N v b H V t b n M x L n t i b 2 9 r a W 5 n I G R h d G 8 s N H 0 m c X V v d D s s J n F 1 b 3 Q 7 U 2 V j d G l v b j E v Y m 9 v a y 9 B d X R v U m V t b 3 Z l Z E N v b H V t b n M x L n t u Y X R p b 2 4 s N X 0 m c X V v d D s s J n F 1 b 3 Q 7 U 2 V j d G l v b j E v Y m 9 v a y 9 B d X R v U m V t b 3 Z l Z E N v b H V t b n M x L n t 3 Z W I s N n 0 m c X V v d D s s J n F 1 b 3 Q 7 U 2 V j d G l v b j E v Y m 9 v a y 9 B d X R v U m V t b 3 Z l Z E N v b H V t b n M x L n t h b m t v b X N 0 L D d 9 J n F 1 b 3 Q 7 L C Z x d W 9 0 O 1 N l Y 3 R p b 2 4 x L 2 J v b 2 s v Q X V 0 b 1 J l b W 9 2 Z W R D b 2 x 1 b W 5 z M S 5 7 Y m V k L D h 9 J n F 1 b 3 Q 7 L C Z x d W 9 0 O 1 N l Y 3 R p b 2 4 x L 2 J v b 2 s v Q X V 0 b 1 J l b W 9 2 Z W R D b 2 x 1 b W 5 z M S 5 7 c H J v Y 2 V u d C w 5 f S Z x d W 9 0 O y w m c X V v d D t T Z W N 0 a W 9 u M S 9 i b 2 9 r L 0 F 1 d G 9 S Z W 1 v d m V k Q 2 9 s d W 1 u c z E u e 2 F u d G F s I H b D p n J l b H N l c i w x M H 0 m c X V v d D s s J n F 1 b 3 Q 7 U 2 V j d G l v b j E v Y m 9 v a y 9 B d X R v U m V t b 3 Z l Z E N v b H V t b n M x L n t u c i B n w 6 Z z d C w x M X 0 m c X V v d D s s J n F 1 b 3 Q 7 U 2 V j d G l v b j E v Y m 9 v a y 9 B d X R v U m V t b 3 Z l Z E N v b H V t b n M x L n t F b W F p b C w x M n 0 m c X V v d D s s J n F 1 b 3 Q 7 U 2 V j d G l v b j E v Y m 9 v a y 9 B d X R v U m V t b 3 Z l Z E N v b H V t b n M x L n t 0 Z W x l Z m 9 u L D E z f S Z x d W 9 0 O y w m c X V v d D t T Z W N 0 a W 9 u M S 9 i b 2 9 r L 0 F 1 d G 9 S Z W 1 v d m V k Q 2 9 s d W 1 u c z E u e 1 N w b 3 V z Z S w x N H 0 m c X V v d D s s J n F 1 b 3 Q 7 U 2 V j d G l v b j E v Y m 9 v a y 9 B d X R v U m V t b 3 Z l Z E N v b H V t b n M x L n t l b m t l b H Q s M T V 9 J n F 1 b 3 Q 7 L C Z x d W 9 0 O 1 N l Y 3 R p b 2 4 x L 2 J v b 2 s v Q X V 0 b 1 J l b W 9 2 Z W R D b 2 x 1 b W 5 z M S 5 7 b W 9 y Z 2 V u b W F k L D E 2 f S Z x d W 9 0 O y w m c X V v d D t T Z W N 0 a W 9 u M S 9 i b 2 9 r L 0 F 1 d G 9 S Z W 1 v d m V k Q 2 9 s d W 1 u c z E u e 3 B y a X M g a W F s d C w x N 3 0 m c X V v d D s s J n F 1 b 3 Q 7 U 2 V j d G l v b j E v Y m 9 v a y 9 B d X R v U m V t b 3 Z l Z E N v b H V t b n M x L n t r b m 9 3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b 2 s v Q X V 0 b 1 J l b W 9 2 Z W R D b 2 x 1 b W 5 z M S 5 7 Y m 9 v a y B u c i w w f S Z x d W 9 0 O y w m c X V v d D t T Z W N 0 a W 9 u M S 9 i b 2 9 r L 0 F 1 d G 9 S Z W 1 v d m V k Q 2 9 s d W 1 u c z E u e 2 5 h d m 4 s M X 0 m c X V v d D s s J n F 1 b 3 Q 7 U 2 V j d G l v b j E v Y m 9 v a y 9 B d X R v U m V t b 3 Z l Z E N v b H V t b n M x L n t D a G V j a 2 l u L D J 9 J n F 1 b 3 Q 7 L C Z x d W 9 0 O 1 N l Y 3 R p b 2 4 x L 2 J v b 2 s v Q X V 0 b 1 J l b W 9 2 Z W R D b 2 x 1 b W 5 z M S 5 7 Y 2 h l Y 2 t v d X Q s M 3 0 m c X V v d D s s J n F 1 b 3 Q 7 U 2 V j d G l v b j E v Y m 9 v a y 9 B d X R v U m V t b 3 Z l Z E N v b H V t b n M x L n t i b 2 9 r a W 5 n I G R h d G 8 s N H 0 m c X V v d D s s J n F 1 b 3 Q 7 U 2 V j d G l v b j E v Y m 9 v a y 9 B d X R v U m V t b 3 Z l Z E N v b H V t b n M x L n t u Y X R p b 2 4 s N X 0 m c X V v d D s s J n F 1 b 3 Q 7 U 2 V j d G l v b j E v Y m 9 v a y 9 B d X R v U m V t b 3 Z l Z E N v b H V t b n M x L n t 3 Z W I s N n 0 m c X V v d D s s J n F 1 b 3 Q 7 U 2 V j d G l v b j E v Y m 9 v a y 9 B d X R v U m V t b 3 Z l Z E N v b H V t b n M x L n t h b m t v b X N 0 L D d 9 J n F 1 b 3 Q 7 L C Z x d W 9 0 O 1 N l Y 3 R p b 2 4 x L 2 J v b 2 s v Q X V 0 b 1 J l b W 9 2 Z W R D b 2 x 1 b W 5 z M S 5 7 Y m V k L D h 9 J n F 1 b 3 Q 7 L C Z x d W 9 0 O 1 N l Y 3 R p b 2 4 x L 2 J v b 2 s v Q X V 0 b 1 J l b W 9 2 Z W R D b 2 x 1 b W 5 z M S 5 7 c H J v Y 2 V u d C w 5 f S Z x d W 9 0 O y w m c X V v d D t T Z W N 0 a W 9 u M S 9 i b 2 9 r L 0 F 1 d G 9 S Z W 1 v d m V k Q 2 9 s d W 1 u c z E u e 2 F u d G F s I H b D p n J l b H N l c i w x M H 0 m c X V v d D s s J n F 1 b 3 Q 7 U 2 V j d G l v b j E v Y m 9 v a y 9 B d X R v U m V t b 3 Z l Z E N v b H V t b n M x L n t u c i B n w 6 Z z d C w x M X 0 m c X V v d D s s J n F 1 b 3 Q 7 U 2 V j d G l v b j E v Y m 9 v a y 9 B d X R v U m V t b 3 Z l Z E N v b H V t b n M x L n t F b W F p b C w x M n 0 m c X V v d D s s J n F 1 b 3 Q 7 U 2 V j d G l v b j E v Y m 9 v a y 9 B d X R v U m V t b 3 Z l Z E N v b H V t b n M x L n t 0 Z W x l Z m 9 u L D E z f S Z x d W 9 0 O y w m c X V v d D t T Z W N 0 a W 9 u M S 9 i b 2 9 r L 0 F 1 d G 9 S Z W 1 v d m V k Q 2 9 s d W 1 u c z E u e 1 N w b 3 V z Z S w x N H 0 m c X V v d D s s J n F 1 b 3 Q 7 U 2 V j d G l v b j E v Y m 9 v a y 9 B d X R v U m V t b 3 Z l Z E N v b H V t b n M x L n t l b m t l b H Q s M T V 9 J n F 1 b 3 Q 7 L C Z x d W 9 0 O 1 N l Y 3 R p b 2 4 x L 2 J v b 2 s v Q X V 0 b 1 J l b W 9 2 Z W R D b 2 x 1 b W 5 z M S 5 7 b W 9 y Z 2 V u b W F k L D E 2 f S Z x d W 9 0 O y w m c X V v d D t T Z W N 0 a W 9 u M S 9 i b 2 9 r L 0 F 1 d G 9 S Z W 1 v d m V k Q 2 9 s d W 1 u c z E u e 3 B y a X M g a W F s d C w x N 3 0 m c X V v d D s s J n F 1 b 3 Q 7 U 2 V j d G l v b j E v Y m 9 v a y 9 B d X R v U m V t b 3 Z l Z E N v b H V t b n M x L n t r b m 9 3 b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2 s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L 2 J v b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z N G Q x N j U t N D U 4 M S 0 0 M j U 0 L W I w Y W M t Y j E 0 Y j B m N j M 2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x M j o 0 N D o y M C 4 0 N j M 2 M T M w W i I g L z 4 8 R W 5 0 c n k g V H l w Z T 0 i R m l s b E N v b H V t b l R 5 c G V z I i B W Y W x 1 Z T 0 i c 0 F 3 W U R B d 0 1 H Q m d B R 0 F 3 T U R C Z 0 1 H Q m d Z R k J n P T 0 i I C 8 + P E V u d H J 5 I F R 5 c G U 9 I k Z p b G x D b 2 x 1 b W 5 O Y W 1 l c y I g V m F s d W U 9 I n N b J n F 1 b 3 Q 7 Y m 9 v a y B u c i Z x d W 9 0 O y w m c X V v d D t u Y X Z u J n F 1 b 3 Q 7 L C Z x d W 9 0 O 0 N o Z W N r a W 4 m c X V v d D s s J n F 1 b 3 Q 7 Y 2 h l Y 2 t v d X Q m c X V v d D s s J n F 1 b 3 Q 7 Y m 9 v a 2 l u Z y B k Y X R v J n F 1 b 3 Q 7 L C Z x d W 9 0 O 2 5 h d G l v b i Z x d W 9 0 O y w m c X V v d D t 3 Z W I m c X V v d D s s J n F 1 b 3 Q 7 Y W 5 r b 2 1 z d C Z x d W 9 0 O y w m c X V v d D t i Z W Q m c X V v d D s s J n F 1 b 3 Q 7 c H J v Y 2 V u d C Z x d W 9 0 O y w m c X V v d D t h b n R h b C B 2 w 6 Z y Z W x z Z X I m c X V v d D s s J n F 1 b 3 Q 7 b n I g Z 8 O m c 3 Q m c X V v d D s s J n F 1 b 3 Q 7 R W 1 h a W w m c X V v d D s s J n F 1 b 3 Q 7 d G V s Z W Z v b i Z x d W 9 0 O y w m c X V v d D t T c G 9 1 c 2 U m c X V v d D s s J n F 1 b 3 Q 7 Z W 5 r Z W x 0 J n F 1 b 3 Q 7 L C Z x d W 9 0 O 2 1 v c m d l b m 1 h Z C Z x d W 9 0 O y w m c X V v d D t w c m l z I G l h b H Q m c X V v d D s s J n F 1 b 3 Q 7 a 2 5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y A o M i k v Q X V 0 b 1 J l b W 9 2 Z W R D b 2 x 1 b W 5 z M S 5 7 Y m 9 v a y B u c i w w f S Z x d W 9 0 O y w m c X V v d D t T Z W N 0 a W 9 u M S 9 i b 2 9 r I C g y K S 9 B d X R v U m V t b 3 Z l Z E N v b H V t b n M x L n t u Y X Z u L D F 9 J n F 1 b 3 Q 7 L C Z x d W 9 0 O 1 N l Y 3 R p b 2 4 x L 2 J v b 2 s g K D I p L 0 F 1 d G 9 S Z W 1 v d m V k Q 2 9 s d W 1 u c z E u e 0 N o Z W N r a W 4 s M n 0 m c X V v d D s s J n F 1 b 3 Q 7 U 2 V j d G l v b j E v Y m 9 v a y A o M i k v Q X V 0 b 1 J l b W 9 2 Z W R D b 2 x 1 b W 5 z M S 5 7 Y 2 h l Y 2 t v d X Q s M 3 0 m c X V v d D s s J n F 1 b 3 Q 7 U 2 V j d G l v b j E v Y m 9 v a y A o M i k v Q X V 0 b 1 J l b W 9 2 Z W R D b 2 x 1 b W 5 z M S 5 7 Y m 9 v a 2 l u Z y B k Y X R v L D R 9 J n F 1 b 3 Q 7 L C Z x d W 9 0 O 1 N l Y 3 R p b 2 4 x L 2 J v b 2 s g K D I p L 0 F 1 d G 9 S Z W 1 v d m V k Q 2 9 s d W 1 u c z E u e 2 5 h d G l v b i w 1 f S Z x d W 9 0 O y w m c X V v d D t T Z W N 0 a W 9 u M S 9 i b 2 9 r I C g y K S 9 B d X R v U m V t b 3 Z l Z E N v b H V t b n M x L n t 3 Z W I s N n 0 m c X V v d D s s J n F 1 b 3 Q 7 U 2 V j d G l v b j E v Y m 9 v a y A o M i k v Q X V 0 b 1 J l b W 9 2 Z W R D b 2 x 1 b W 5 z M S 5 7 Y W 5 r b 2 1 z d C w 3 f S Z x d W 9 0 O y w m c X V v d D t T Z W N 0 a W 9 u M S 9 i b 2 9 r I C g y K S 9 B d X R v U m V t b 3 Z l Z E N v b H V t b n M x L n t i Z W Q s O H 0 m c X V v d D s s J n F 1 b 3 Q 7 U 2 V j d G l v b j E v Y m 9 v a y A o M i k v Q X V 0 b 1 J l b W 9 2 Z W R D b 2 x 1 b W 5 z M S 5 7 c H J v Y 2 V u d C w 5 f S Z x d W 9 0 O y w m c X V v d D t T Z W N 0 a W 9 u M S 9 i b 2 9 r I C g y K S 9 B d X R v U m V t b 3 Z l Z E N v b H V t b n M x L n t h b n R h b C B 2 w 6 Z y Z W x z Z X I s M T B 9 J n F 1 b 3 Q 7 L C Z x d W 9 0 O 1 N l Y 3 R p b 2 4 x L 2 J v b 2 s g K D I p L 0 F 1 d G 9 S Z W 1 v d m V k Q 2 9 s d W 1 u c z E u e 2 5 y I G f D p n N 0 L D E x f S Z x d W 9 0 O y w m c X V v d D t T Z W N 0 a W 9 u M S 9 i b 2 9 r I C g y K S 9 B d X R v U m V t b 3 Z l Z E N v b H V t b n M x L n t F b W F p b C w x M n 0 m c X V v d D s s J n F 1 b 3 Q 7 U 2 V j d G l v b j E v Y m 9 v a y A o M i k v Q X V 0 b 1 J l b W 9 2 Z W R D b 2 x 1 b W 5 z M S 5 7 d G V s Z W Z v b i w x M 3 0 m c X V v d D s s J n F 1 b 3 Q 7 U 2 V j d G l v b j E v Y m 9 v a y A o M i k v Q X V 0 b 1 J l b W 9 2 Z W R D b 2 x 1 b W 5 z M S 5 7 U 3 B v d X N l L D E 0 f S Z x d W 9 0 O y w m c X V v d D t T Z W N 0 a W 9 u M S 9 i b 2 9 r I C g y K S 9 B d X R v U m V t b 3 Z l Z E N v b H V t b n M x L n t l b m t l b H Q s M T V 9 J n F 1 b 3 Q 7 L C Z x d W 9 0 O 1 N l Y 3 R p b 2 4 x L 2 J v b 2 s g K D I p L 0 F 1 d G 9 S Z W 1 v d m V k Q 2 9 s d W 1 u c z E u e 2 1 v c m d l b m 1 h Z C w x N n 0 m c X V v d D s s J n F 1 b 3 Q 7 U 2 V j d G l v b j E v Y m 9 v a y A o M i k v Q X V 0 b 1 J l b W 9 2 Z W R D b 2 x 1 b W 5 z M S 5 7 c H J p c y B p Y W x 0 L D E 3 f S Z x d W 9 0 O y w m c X V v d D t T Z W N 0 a W 9 u M S 9 i b 2 9 r I C g y K S 9 B d X R v U m V t b 3 Z l Z E N v b H V t b n M x L n t r b m 9 3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b 2 s g K D I p L 0 F 1 d G 9 S Z W 1 v d m V k Q 2 9 s d W 1 u c z E u e 2 J v b 2 s g b n I s M H 0 m c X V v d D s s J n F 1 b 3 Q 7 U 2 V j d G l v b j E v Y m 9 v a y A o M i k v Q X V 0 b 1 J l b W 9 2 Z W R D b 2 x 1 b W 5 z M S 5 7 b m F 2 b i w x f S Z x d W 9 0 O y w m c X V v d D t T Z W N 0 a W 9 u M S 9 i b 2 9 r I C g y K S 9 B d X R v U m V t b 3 Z l Z E N v b H V t b n M x L n t D a G V j a 2 l u L D J 9 J n F 1 b 3 Q 7 L C Z x d W 9 0 O 1 N l Y 3 R p b 2 4 x L 2 J v b 2 s g K D I p L 0 F 1 d G 9 S Z W 1 v d m V k Q 2 9 s d W 1 u c z E u e 2 N o Z W N r b 3 V 0 L D N 9 J n F 1 b 3 Q 7 L C Z x d W 9 0 O 1 N l Y 3 R p b 2 4 x L 2 J v b 2 s g K D I p L 0 F 1 d G 9 S Z W 1 v d m V k Q 2 9 s d W 1 u c z E u e 2 J v b 2 t p b m c g Z G F 0 b y w 0 f S Z x d W 9 0 O y w m c X V v d D t T Z W N 0 a W 9 u M S 9 i b 2 9 r I C g y K S 9 B d X R v U m V t b 3 Z l Z E N v b H V t b n M x L n t u Y X R p b 2 4 s N X 0 m c X V v d D s s J n F 1 b 3 Q 7 U 2 V j d G l v b j E v Y m 9 v a y A o M i k v Q X V 0 b 1 J l b W 9 2 Z W R D b 2 x 1 b W 5 z M S 5 7 d 2 V i L D Z 9 J n F 1 b 3 Q 7 L C Z x d W 9 0 O 1 N l Y 3 R p b 2 4 x L 2 J v b 2 s g K D I p L 0 F 1 d G 9 S Z W 1 v d m V k Q 2 9 s d W 1 u c z E u e 2 F u a 2 9 t c 3 Q s N 3 0 m c X V v d D s s J n F 1 b 3 Q 7 U 2 V j d G l v b j E v Y m 9 v a y A o M i k v Q X V 0 b 1 J l b W 9 2 Z W R D b 2 x 1 b W 5 z M S 5 7 Y m V k L D h 9 J n F 1 b 3 Q 7 L C Z x d W 9 0 O 1 N l Y 3 R p b 2 4 x L 2 J v b 2 s g K D I p L 0 F 1 d G 9 S Z W 1 v d m V k Q 2 9 s d W 1 u c z E u e 3 B y b 2 N l b n Q s O X 0 m c X V v d D s s J n F 1 b 3 Q 7 U 2 V j d G l v b j E v Y m 9 v a y A o M i k v Q X V 0 b 1 J l b W 9 2 Z W R D b 2 x 1 b W 5 z M S 5 7 Y W 5 0 Y W w g d s O m c m V s c 2 V y L D E w f S Z x d W 9 0 O y w m c X V v d D t T Z W N 0 a W 9 u M S 9 i b 2 9 r I C g y K S 9 B d X R v U m V t b 3 Z l Z E N v b H V t b n M x L n t u c i B n w 6 Z z d C w x M X 0 m c X V v d D s s J n F 1 b 3 Q 7 U 2 V j d G l v b j E v Y m 9 v a y A o M i k v Q X V 0 b 1 J l b W 9 2 Z W R D b 2 x 1 b W 5 z M S 5 7 R W 1 h a W w s M T J 9 J n F 1 b 3 Q 7 L C Z x d W 9 0 O 1 N l Y 3 R p b 2 4 x L 2 J v b 2 s g K D I p L 0 F 1 d G 9 S Z W 1 v d m V k Q 2 9 s d W 1 u c z E u e 3 R l b G V m b 2 4 s M T N 9 J n F 1 b 3 Q 7 L C Z x d W 9 0 O 1 N l Y 3 R p b 2 4 x L 2 J v b 2 s g K D I p L 0 F 1 d G 9 S Z W 1 v d m V k Q 2 9 s d W 1 u c z E u e 1 N w b 3 V z Z S w x N H 0 m c X V v d D s s J n F 1 b 3 Q 7 U 2 V j d G l v b j E v Y m 9 v a y A o M i k v Q X V 0 b 1 J l b W 9 2 Z W R D b 2 x 1 b W 5 z M S 5 7 Z W 5 r Z W x 0 L D E 1 f S Z x d W 9 0 O y w m c X V v d D t T Z W N 0 a W 9 u M S 9 i b 2 9 r I C g y K S 9 B d X R v U m V t b 3 Z l Z E N v b H V t b n M x L n t t b 3 J n Z W 5 t Y W Q s M T Z 9 J n F 1 b 3 Q 7 L C Z x d W 9 0 O 1 N l Y 3 R p b 2 4 x L 2 J v b 2 s g K D I p L 0 F 1 d G 9 S Z W 1 v d m V k Q 2 9 s d W 1 u c z E u e 3 B y a X M g a W F s d C w x N 3 0 m c X V v d D s s J n F 1 b 3 Q 7 U 2 V j d G l v b j E v Y m 9 v a y A o M i k v Q X V 0 b 1 J l b W 9 2 Z W R D b 2 x 1 b W 5 z M S 5 7 a 2 5 v d 2 4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U y M C g y K S 9 i b 2 9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s l M j A o M i k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v r D p q h d d F p z d m Y b k m 4 D 8 A A A A A A g A A A A A A E G Y A A A A B A A A g A A A A I Q 5 K V P w a F i / Y q Q L I 1 Y P t n 4 B N 2 V t n k r S w k n F v l a 7 h e g U A A A A A D o A A A A A C A A A g A A A A j g / y y s + F i l c 1 B d 8 D 4 8 o R h P W x 6 Y a J L s 0 8 n / L v c 2 i 6 F R l Q A A A A Y k u y d D I 5 f d x n 6 c Q e 8 X o G P z R Z Z T r i V v C U p N Q L 9 G o l n C u m H X Y M N k v H v B e R e Y g 0 O b Z b L O T y E 2 e G E W 6 2 + c k d V 4 D 6 a D p O m G Y f c x U h c B 1 y I B G a 9 G h A A A A A k d O x a Y u 7 2 O + 0 f V y 9 l V S F R R y g m S v V F B 7 U P I y 7 r f n D l A T a w Q + p p y Q M 9 x t 7 b Y k K Z q r f e 6 R j + w V w J s a D Z b f m q 6 i 8 R Q = = < / D a t a M a s h u p > 
</file>

<file path=customXml/itemProps1.xml><?xml version="1.0" encoding="utf-8"?>
<ds:datastoreItem xmlns:ds="http://schemas.openxmlformats.org/officeDocument/2006/customXml" ds:itemID="{F5F5E893-6EBF-4CB2-9D29-1F8B1645C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5</vt:i4>
      </vt:variant>
    </vt:vector>
  </HeadingPairs>
  <TitlesOfParts>
    <vt:vector size="15" baseType="lpstr">
      <vt:lpstr>book</vt:lpstr>
      <vt:lpstr>Database</vt:lpstr>
      <vt:lpstr>book stat</vt:lpstr>
      <vt:lpstr>week by week</vt:lpstr>
      <vt:lpstr>booking</vt:lpstr>
      <vt:lpstr>rengøring</vt:lpstr>
      <vt:lpstr>ankomster</vt:lpstr>
      <vt:lpstr>bf_calc</vt:lpstr>
      <vt:lpstr>book_simp</vt:lpstr>
      <vt:lpstr>afstem</vt:lpstr>
      <vt:lpstr>ankomster!Udskriftsområde</vt:lpstr>
      <vt:lpstr>booking!Udskriftsområde</vt:lpstr>
      <vt:lpstr>ankomster!Udskriftstitler</vt:lpstr>
      <vt:lpstr>booking!Udskriftstitler</vt:lpstr>
      <vt:lpstr>rengøring!Udskriftstitler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cp:lastPrinted>2025-08-08T10:44:41Z</cp:lastPrinted>
  <dcterms:created xsi:type="dcterms:W3CDTF">2024-07-25T07:35:10Z</dcterms:created>
  <dcterms:modified xsi:type="dcterms:W3CDTF">2025-08-12T07:05:53Z</dcterms:modified>
  <cp:category/>
  <cp:contentStatus/>
</cp:coreProperties>
</file>