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33420" windowHeight="21460"/>
  </bookViews>
  <sheets>
    <sheet name="Intrinsic Carrier Density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4" l="1"/>
  <c r="C7" i="4"/>
  <c r="D4" i="4"/>
  <c r="D7" i="4"/>
  <c r="E4" i="4"/>
  <c r="E7" i="4"/>
  <c r="F4" i="4"/>
  <c r="F7" i="4"/>
  <c r="G4" i="4"/>
  <c r="G7" i="4"/>
  <c r="H4" i="4"/>
  <c r="H7" i="4"/>
  <c r="I4" i="4"/>
  <c r="I7" i="4"/>
  <c r="J4" i="4"/>
  <c r="J7" i="4"/>
  <c r="C8" i="4"/>
  <c r="D8" i="4"/>
  <c r="E8" i="4"/>
  <c r="F8" i="4"/>
  <c r="G8" i="4"/>
  <c r="H8" i="4"/>
  <c r="I8" i="4"/>
  <c r="J8" i="4"/>
  <c r="C9" i="4"/>
  <c r="D9" i="4"/>
  <c r="E9" i="4"/>
  <c r="F9" i="4"/>
  <c r="G9" i="4"/>
  <c r="H9" i="4"/>
  <c r="I9" i="4"/>
  <c r="J9" i="4"/>
  <c r="C10" i="4"/>
  <c r="D10" i="4"/>
  <c r="E10" i="4"/>
  <c r="F10" i="4"/>
  <c r="G10" i="4"/>
  <c r="H10" i="4"/>
  <c r="I10" i="4"/>
  <c r="J10" i="4"/>
  <c r="C11" i="4"/>
  <c r="D11" i="4"/>
  <c r="E11" i="4"/>
  <c r="F11" i="4"/>
  <c r="G11" i="4"/>
  <c r="H11" i="4"/>
  <c r="I11" i="4"/>
  <c r="J11" i="4"/>
  <c r="C12" i="4"/>
  <c r="D12" i="4"/>
  <c r="E12" i="4"/>
  <c r="F12" i="4"/>
  <c r="G12" i="4"/>
  <c r="H12" i="4"/>
  <c r="I12" i="4"/>
  <c r="J12" i="4"/>
  <c r="C13" i="4"/>
  <c r="D13" i="4"/>
  <c r="E13" i="4"/>
  <c r="F13" i="4"/>
  <c r="G13" i="4"/>
  <c r="H13" i="4"/>
  <c r="I13" i="4"/>
  <c r="J13" i="4"/>
  <c r="C14" i="4"/>
  <c r="D14" i="4"/>
  <c r="E14" i="4"/>
  <c r="F14" i="4"/>
  <c r="G14" i="4"/>
  <c r="H14" i="4"/>
  <c r="I14" i="4"/>
  <c r="J14" i="4"/>
  <c r="C15" i="4"/>
  <c r="D15" i="4"/>
  <c r="E15" i="4"/>
  <c r="F15" i="4"/>
  <c r="G15" i="4"/>
  <c r="H15" i="4"/>
  <c r="I15" i="4"/>
  <c r="J15" i="4"/>
  <c r="C16" i="4"/>
  <c r="D16" i="4"/>
  <c r="E16" i="4"/>
  <c r="F16" i="4"/>
  <c r="G16" i="4"/>
  <c r="H16" i="4"/>
  <c r="I16" i="4"/>
  <c r="J16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C20" i="4"/>
  <c r="D20" i="4"/>
  <c r="E20" i="4"/>
  <c r="F20" i="4"/>
  <c r="G20" i="4"/>
  <c r="H20" i="4"/>
  <c r="I20" i="4"/>
  <c r="J20" i="4"/>
  <c r="C21" i="4"/>
  <c r="D21" i="4"/>
  <c r="E21" i="4"/>
  <c r="F21" i="4"/>
  <c r="G21" i="4"/>
  <c r="H21" i="4"/>
  <c r="I21" i="4"/>
  <c r="J21" i="4"/>
  <c r="C22" i="4"/>
  <c r="D22" i="4"/>
  <c r="E22" i="4"/>
  <c r="F22" i="4"/>
  <c r="G22" i="4"/>
  <c r="H22" i="4"/>
  <c r="I22" i="4"/>
  <c r="J22" i="4"/>
  <c r="C23" i="4"/>
  <c r="D23" i="4"/>
  <c r="E23" i="4"/>
  <c r="F23" i="4"/>
  <c r="G23" i="4"/>
  <c r="H23" i="4"/>
  <c r="I23" i="4"/>
  <c r="J23" i="4"/>
  <c r="C24" i="4"/>
  <c r="D24" i="4"/>
  <c r="E24" i="4"/>
  <c r="F24" i="4"/>
  <c r="G24" i="4"/>
  <c r="H24" i="4"/>
  <c r="I24" i="4"/>
  <c r="J24" i="4"/>
  <c r="C25" i="4"/>
  <c r="D25" i="4"/>
  <c r="E25" i="4"/>
  <c r="F25" i="4"/>
  <c r="G25" i="4"/>
  <c r="H25" i="4"/>
  <c r="I25" i="4"/>
  <c r="J25" i="4"/>
  <c r="C26" i="4"/>
  <c r="D26" i="4"/>
  <c r="E26" i="4"/>
  <c r="F26" i="4"/>
  <c r="G26" i="4"/>
  <c r="H26" i="4"/>
  <c r="I26" i="4"/>
  <c r="J26" i="4"/>
  <c r="C27" i="4"/>
  <c r="D27" i="4"/>
  <c r="E27" i="4"/>
  <c r="F27" i="4"/>
  <c r="G27" i="4"/>
  <c r="H27" i="4"/>
  <c r="I27" i="4"/>
  <c r="J27" i="4"/>
  <c r="C28" i="4"/>
  <c r="D28" i="4"/>
  <c r="E28" i="4"/>
  <c r="F28" i="4"/>
  <c r="G28" i="4"/>
  <c r="H28" i="4"/>
  <c r="I28" i="4"/>
  <c r="J28" i="4"/>
  <c r="C29" i="4"/>
  <c r="D29" i="4"/>
  <c r="E29" i="4"/>
  <c r="F29" i="4"/>
  <c r="G29" i="4"/>
  <c r="H29" i="4"/>
  <c r="I29" i="4"/>
  <c r="J29" i="4"/>
  <c r="C30" i="4"/>
  <c r="D30" i="4"/>
  <c r="E30" i="4"/>
  <c r="F30" i="4"/>
  <c r="G30" i="4"/>
  <c r="H30" i="4"/>
  <c r="I30" i="4"/>
  <c r="J30" i="4"/>
  <c r="C31" i="4"/>
  <c r="D31" i="4"/>
  <c r="E31" i="4"/>
  <c r="F31" i="4"/>
  <c r="G31" i="4"/>
  <c r="H31" i="4"/>
  <c r="I31" i="4"/>
  <c r="J31" i="4"/>
  <c r="C32" i="4"/>
  <c r="D32" i="4"/>
  <c r="E32" i="4"/>
  <c r="F32" i="4"/>
  <c r="G32" i="4"/>
  <c r="H32" i="4"/>
  <c r="I32" i="4"/>
  <c r="J32" i="4"/>
  <c r="C33" i="4"/>
  <c r="D33" i="4"/>
  <c r="E33" i="4"/>
  <c r="F33" i="4"/>
  <c r="G33" i="4"/>
  <c r="H33" i="4"/>
  <c r="I33" i="4"/>
  <c r="J33" i="4"/>
  <c r="C34" i="4"/>
  <c r="D34" i="4"/>
  <c r="E34" i="4"/>
  <c r="F34" i="4"/>
  <c r="G34" i="4"/>
  <c r="H34" i="4"/>
  <c r="I34" i="4"/>
  <c r="J34" i="4"/>
  <c r="C35" i="4"/>
  <c r="D35" i="4"/>
  <c r="E35" i="4"/>
  <c r="F35" i="4"/>
  <c r="G35" i="4"/>
  <c r="H35" i="4"/>
  <c r="I35" i="4"/>
  <c r="J35" i="4"/>
  <c r="C36" i="4"/>
  <c r="D36" i="4"/>
  <c r="E36" i="4"/>
  <c r="F36" i="4"/>
  <c r="G36" i="4"/>
  <c r="H36" i="4"/>
  <c r="I36" i="4"/>
  <c r="J36" i="4"/>
  <c r="C37" i="4"/>
  <c r="D37" i="4"/>
  <c r="E37" i="4"/>
  <c r="F37" i="4"/>
  <c r="G37" i="4"/>
  <c r="H37" i="4"/>
  <c r="I37" i="4"/>
  <c r="J37" i="4"/>
  <c r="C38" i="4"/>
  <c r="D38" i="4"/>
  <c r="E38" i="4"/>
  <c r="F38" i="4"/>
  <c r="G38" i="4"/>
  <c r="H38" i="4"/>
  <c r="I38" i="4"/>
  <c r="J38" i="4"/>
  <c r="C39" i="4"/>
  <c r="D39" i="4"/>
  <c r="E39" i="4"/>
  <c r="F39" i="4"/>
  <c r="G39" i="4"/>
  <c r="H39" i="4"/>
  <c r="I39" i="4"/>
  <c r="J39" i="4"/>
  <c r="C40" i="4"/>
  <c r="D40" i="4"/>
  <c r="E40" i="4"/>
  <c r="F40" i="4"/>
  <c r="G40" i="4"/>
  <c r="H40" i="4"/>
  <c r="I40" i="4"/>
  <c r="J40" i="4"/>
  <c r="C41" i="4"/>
  <c r="D41" i="4"/>
  <c r="E41" i="4"/>
  <c r="F41" i="4"/>
  <c r="G41" i="4"/>
  <c r="H41" i="4"/>
  <c r="I41" i="4"/>
  <c r="J41" i="4"/>
  <c r="C42" i="4"/>
  <c r="D42" i="4"/>
  <c r="E42" i="4"/>
  <c r="F42" i="4"/>
  <c r="G42" i="4"/>
  <c r="H42" i="4"/>
  <c r="I42" i="4"/>
  <c r="J42" i="4"/>
  <c r="C43" i="4"/>
  <c r="D43" i="4"/>
  <c r="E43" i="4"/>
  <c r="F43" i="4"/>
  <c r="G43" i="4"/>
  <c r="H43" i="4"/>
  <c r="I43" i="4"/>
  <c r="J43" i="4"/>
  <c r="C44" i="4"/>
  <c r="D44" i="4"/>
  <c r="E44" i="4"/>
  <c r="F44" i="4"/>
  <c r="G44" i="4"/>
  <c r="H44" i="4"/>
  <c r="I44" i="4"/>
  <c r="J44" i="4"/>
  <c r="C45" i="4"/>
  <c r="D45" i="4"/>
  <c r="E45" i="4"/>
  <c r="F45" i="4"/>
  <c r="G45" i="4"/>
  <c r="H45" i="4"/>
  <c r="I45" i="4"/>
  <c r="J45" i="4"/>
  <c r="C46" i="4"/>
  <c r="D46" i="4"/>
  <c r="E46" i="4"/>
  <c r="F46" i="4"/>
  <c r="G46" i="4"/>
  <c r="H46" i="4"/>
  <c r="I46" i="4"/>
  <c r="J46" i="4"/>
  <c r="B4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7" i="4"/>
  <c r="O3" i="4"/>
</calcChain>
</file>

<file path=xl/sharedStrings.xml><?xml version="1.0" encoding="utf-8"?>
<sst xmlns="http://schemas.openxmlformats.org/spreadsheetml/2006/main" count="14" uniqueCount="14">
  <si>
    <t>Const</t>
  </si>
  <si>
    <t>Boltzmann</t>
  </si>
  <si>
    <t xml:space="preserve">Temperature </t>
  </si>
  <si>
    <t>Egap</t>
  </si>
  <si>
    <t>0.25 eV</t>
  </si>
  <si>
    <t>0.5 eV</t>
  </si>
  <si>
    <t>1 eV</t>
  </si>
  <si>
    <t>1.5 eV</t>
  </si>
  <si>
    <t>2 eV</t>
  </si>
  <si>
    <t>2.5 eV</t>
  </si>
  <si>
    <t>3 eV</t>
  </si>
  <si>
    <t>3.5 eV</t>
  </si>
  <si>
    <t>4 eV</t>
  </si>
  <si>
    <t>Temp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</si>
</sst>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7432852143482"/>
          <c:y val="0.0833333333333333"/>
          <c:w val="0.487483814523185"/>
          <c:h val="0.6928397491980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Carrier Density'!$B$6</c:f>
              <c:strCache>
                <c:ptCount val="1"/>
                <c:pt idx="0">
                  <c:v>0.25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Density'!$B$7:$B$46</c:f>
              <c:numCache>
                <c:formatCode>0.00E+00</c:formatCode>
                <c:ptCount val="40"/>
                <c:pt idx="0">
                  <c:v>2192.675711973726</c:v>
                </c:pt>
                <c:pt idx="1">
                  <c:v>2.82861691874176E16</c:v>
                </c:pt>
                <c:pt idx="2">
                  <c:v>8.61779055731714E20</c:v>
                </c:pt>
                <c:pt idx="3">
                  <c:v>1.70862397415735E23</c:v>
                </c:pt>
                <c:pt idx="4">
                  <c:v>4.40470663744143E24</c:v>
                </c:pt>
                <c:pt idx="5">
                  <c:v>4.04227485617778E25</c:v>
                </c:pt>
                <c:pt idx="6">
                  <c:v>2.04107120074192E26</c:v>
                </c:pt>
                <c:pt idx="7">
                  <c:v>7.06244653456585E26</c:v>
                </c:pt>
                <c:pt idx="8">
                  <c:v>1.89375750097908E27</c:v>
                </c:pt>
                <c:pt idx="9">
                  <c:v>4.23909285188469E27</c:v>
                </c:pt>
                <c:pt idx="10">
                  <c:v>8.30857584375994E27</c:v>
                </c:pt>
                <c:pt idx="11">
                  <c:v>1.47235755645575E28</c:v>
                </c:pt>
                <c:pt idx="12">
                  <c:v>2.41241501287293E28</c:v>
                </c:pt>
                <c:pt idx="13">
                  <c:v>3.71397981562605E28</c:v>
                </c:pt>
                <c:pt idx="14">
                  <c:v>5.43684310298354E28</c:v>
                </c:pt>
                <c:pt idx="15">
                  <c:v>7.63628288609034E28</c:v>
                </c:pt>
                <c:pt idx="16">
                  <c:v>1.03623128826006E29</c:v>
                </c:pt>
                <c:pt idx="17">
                  <c:v>1.36593803032554E29</c:v>
                </c:pt>
                <c:pt idx="18">
                  <c:v>1.75663770528434E29</c:v>
                </c:pt>
                <c:pt idx="19">
                  <c:v>2.21168563074049E29</c:v>
                </c:pt>
                <c:pt idx="20">
                  <c:v>2.73393734862637E29</c:v>
                </c:pt>
                <c:pt idx="21">
                  <c:v>3.32578936226591E29</c:v>
                </c:pt>
                <c:pt idx="22">
                  <c:v>3.98922252057964E29</c:v>
                </c:pt>
                <c:pt idx="23">
                  <c:v>4.72584540945333E29</c:v>
                </c:pt>
                <c:pt idx="24">
                  <c:v>5.53693608824478E29</c:v>
                </c:pt>
                <c:pt idx="25">
                  <c:v>6.42348119670647E29</c:v>
                </c:pt>
                <c:pt idx="26">
                  <c:v>7.38621192822281E29</c:v>
                </c:pt>
                <c:pt idx="27">
                  <c:v>8.42563667876664E29</c:v>
                </c:pt>
                <c:pt idx="28">
                  <c:v>9.54207038299672E29</c:v>
                </c:pt>
                <c:pt idx="29">
                  <c:v>1.0735660673282E30</c:v>
                </c:pt>
                <c:pt idx="30">
                  <c:v>1.20064110686871E30</c:v>
                </c:pt>
                <c:pt idx="31">
                  <c:v>1.33542014365742E30</c:v>
                </c:pt>
                <c:pt idx="32">
                  <c:v>1.47788059817566E30</c:v>
                </c:pt>
                <c:pt idx="33">
                  <c:v>1.62799090156205E30</c:v>
                </c:pt>
                <c:pt idx="34">
                  <c:v>1.7857118746129E30</c:v>
                </c:pt>
                <c:pt idx="35">
                  <c:v>1.95099793131108E30</c:v>
                </c:pt>
                <c:pt idx="36">
                  <c:v>2.12379812742992E30</c:v>
                </c:pt>
                <c:pt idx="37">
                  <c:v>2.30405707279416E30</c:v>
                </c:pt>
                <c:pt idx="38">
                  <c:v>2.49171572385015E30</c:v>
                </c:pt>
                <c:pt idx="39">
                  <c:v>2.6867120713651E30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'Intrinsic Carrier Density'!$C$6</c:f>
              <c:strCache>
                <c:ptCount val="1"/>
                <c:pt idx="0">
                  <c:v>0.5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Density'!$C$7:$C$46</c:f>
              <c:numCache>
                <c:formatCode>0.00E+00</c:formatCode>
                <c:ptCount val="40"/>
                <c:pt idx="0">
                  <c:v>1.05405903598344E-22</c:v>
                </c:pt>
                <c:pt idx="1">
                  <c:v>6201.823459518651</c:v>
                </c:pt>
                <c:pt idx="2">
                  <c:v>3.1334741157547E12</c:v>
                </c:pt>
                <c:pt idx="3">
                  <c:v>8.0005368184852E16</c:v>
                </c:pt>
                <c:pt idx="4">
                  <c:v>3.8044781547055E19</c:v>
                </c:pt>
                <c:pt idx="5">
                  <c:v>2.43747925676974E21</c:v>
                </c:pt>
                <c:pt idx="6">
                  <c:v>4.9315719467252E22</c:v>
                </c:pt>
                <c:pt idx="7">
                  <c:v>4.83271839449827E23</c:v>
                </c:pt>
                <c:pt idx="8">
                  <c:v>2.91206518073102E24</c:v>
                </c:pt>
                <c:pt idx="9">
                  <c:v>1.24583917298889E25</c:v>
                </c:pt>
                <c:pt idx="10">
                  <c:v>4.14839663331522E25</c:v>
                </c:pt>
                <c:pt idx="11">
                  <c:v>1.14332798488927E26</c:v>
                </c:pt>
                <c:pt idx="12">
                  <c:v>2.72210667283217E26</c:v>
                </c:pt>
                <c:pt idx="13">
                  <c:v>5.77302114771672E26</c:v>
                </c:pt>
                <c:pt idx="14">
                  <c:v>1.11550837589934E27</c:v>
                </c:pt>
                <c:pt idx="15">
                  <c:v>1.99756153454358E27</c:v>
                </c:pt>
                <c:pt idx="16">
                  <c:v>3.35858345532176E27</c:v>
                </c:pt>
                <c:pt idx="17">
                  <c:v>5.3563550834608E27</c:v>
                </c:pt>
                <c:pt idx="18">
                  <c:v>8.16864689028749E27</c:v>
                </c:pt>
                <c:pt idx="19">
                  <c:v>1.19899652065883E28</c:v>
                </c:pt>
                <c:pt idx="20">
                  <c:v>1.70280257199758E28</c:v>
                </c:pt>
                <c:pt idx="21">
                  <c:v>2.35002012845016E28</c:v>
                </c:pt>
                <c:pt idx="22">
                  <c:v>3.16301239530423E28</c:v>
                </c:pt>
                <c:pt idx="23">
                  <c:v>4.16445605000445E28</c:v>
                </c:pt>
                <c:pt idx="24">
                  <c:v>5.3770630849539E28</c:v>
                </c:pt>
                <c:pt idx="25">
                  <c:v>6.82334005855473E28</c:v>
                </c:pt>
                <c:pt idx="26">
                  <c:v>8.52538511319511E28</c:v>
                </c:pt>
                <c:pt idx="27">
                  <c:v>1.05047212512766E29</c:v>
                </c:pt>
                <c:pt idx="28">
                  <c:v>1.27821631939192E29</c:v>
                </c:pt>
                <c:pt idx="29">
                  <c:v>1.53777145054679E29</c:v>
                </c:pt>
                <c:pt idx="30">
                  <c:v>1.83104914012507E29</c:v>
                </c:pt>
                <c:pt idx="31">
                  <c:v>2.1598669647253E29</c:v>
                </c:pt>
                <c:pt idx="32">
                  <c:v>2.52594511176177E29</c:v>
                </c:pt>
                <c:pt idx="33">
                  <c:v>2.93090468322544E29</c:v>
                </c:pt>
                <c:pt idx="34">
                  <c:v>3.37626736046998E29</c:v>
                </c:pt>
                <c:pt idx="35">
                  <c:v>3.86345617569515E29</c:v>
                </c:pt>
                <c:pt idx="36">
                  <c:v>4.39379716817074E29</c:v>
                </c:pt>
                <c:pt idx="37">
                  <c:v>4.96852173397813E29</c:v>
                </c:pt>
                <c:pt idx="38">
                  <c:v>5.58876950637108E29</c:v>
                </c:pt>
                <c:pt idx="39">
                  <c:v>6.2555916293978E29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'Intrinsic Carrier Density'!$D$6</c:f>
              <c:strCache>
                <c:ptCount val="1"/>
                <c:pt idx="0">
                  <c:v>1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Density'!$D$7:$D$46</c:f>
              <c:numCache>
                <c:formatCode>0.00E+00</c:formatCode>
                <c:ptCount val="40"/>
                <c:pt idx="0">
                  <c:v>2.43582450279715E-73</c:v>
                </c:pt>
                <c:pt idx="1">
                  <c:v>2.9813291684594E-22</c:v>
                </c:pt>
                <c:pt idx="2">
                  <c:v>4.14272842880918E-5</c:v>
                </c:pt>
                <c:pt idx="3">
                  <c:v>17541.40569578982</c:v>
                </c:pt>
                <c:pt idx="4">
                  <c:v>2.83825431364302E9</c:v>
                </c:pt>
                <c:pt idx="5">
                  <c:v>8.86280318369067E12</c:v>
                </c:pt>
                <c:pt idx="6">
                  <c:v>2.8789877068636E15</c:v>
                </c:pt>
                <c:pt idx="7">
                  <c:v>2.26289353499341E17</c:v>
                </c:pt>
                <c:pt idx="8">
                  <c:v>6.8858021918342E18</c:v>
                </c:pt>
                <c:pt idx="9">
                  <c:v>1.07606892082734E20</c:v>
                </c:pt>
                <c:pt idx="10">
                  <c:v>1.03415977701048E21</c:v>
                </c:pt>
                <c:pt idx="11">
                  <c:v>6.89423244585371E21</c:v>
                </c:pt>
                <c:pt idx="12">
                  <c:v>3.46586287018563E22</c:v>
                </c:pt>
                <c:pt idx="13">
                  <c:v>1.39485918617549E23</c:v>
                </c:pt>
                <c:pt idx="14">
                  <c:v>4.69596559281349E23</c:v>
                </c:pt>
                <c:pt idx="15">
                  <c:v>1.36689917932588E24</c:v>
                </c:pt>
                <c:pt idx="16">
                  <c:v>3.52821490336187E24</c:v>
                </c:pt>
                <c:pt idx="17">
                  <c:v>8.23656414620855E24</c:v>
                </c:pt>
                <c:pt idx="18">
                  <c:v>1.7663874410794E25</c:v>
                </c:pt>
                <c:pt idx="19">
                  <c:v>3.52376530995315E25</c:v>
                </c:pt>
                <c:pt idx="20">
                  <c:v>6.60565330973716E25</c:v>
                </c:pt>
                <c:pt idx="21">
                  <c:v>1.17334375618745E26</c:v>
                </c:pt>
                <c:pt idx="22">
                  <c:v>1.98850257308153E26</c:v>
                </c:pt>
                <c:pt idx="23">
                  <c:v>3.23381988494222E26</c:v>
                </c:pt>
                <c:pt idx="24">
                  <c:v>5.07103226871123E26</c:v>
                </c:pt>
                <c:pt idx="25">
                  <c:v>7.69928034989111E26</c:v>
                </c:pt>
                <c:pt idx="26">
                  <c:v>1.13579117508749E27</c:v>
                </c:pt>
                <c:pt idx="27">
                  <c:v>1.63285696059353E27</c:v>
                </c:pt>
                <c:pt idx="28">
                  <c:v>2.29365367295604E27</c:v>
                </c:pt>
                <c:pt idx="29">
                  <c:v>3.15513414827527E27</c:v>
                </c:pt>
                <c:pt idx="30">
                  <c:v>4.25866601777158E27</c:v>
                </c:pt>
                <c:pt idx="31">
                  <c:v>5.64995722765268E27</c:v>
                </c:pt>
                <c:pt idx="32">
                  <c:v>7.37892391331818E27</c:v>
                </c:pt>
                <c:pt idx="33">
                  <c:v>9.49950854575587E27</c:v>
                </c:pt>
                <c:pt idx="34">
                  <c:v>1.20694566084008E28</c:v>
                </c:pt>
                <c:pt idx="35">
                  <c:v>1.51500600078326E28</c:v>
                </c:pt>
                <c:pt idx="36">
                  <c:v>1.88058750722775E28</c:v>
                </c:pt>
                <c:pt idx="37">
                  <c:v>2.31044224369627E28</c:v>
                </c:pt>
                <c:pt idx="38">
                  <c:v>2.81158754298077E28</c:v>
                </c:pt>
                <c:pt idx="39">
                  <c:v>3.39127428150775E28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'Intrinsic Carrier Density'!$E$6</c:f>
              <c:strCache>
                <c:ptCount val="1"/>
                <c:pt idx="0">
                  <c:v>1.5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Density'!$E$7:$E$46</c:f>
              <c:numCache>
                <c:formatCode>0.00E+00</c:formatCode>
                <c:ptCount val="40"/>
                <c:pt idx="0">
                  <c:v>5.62894563385758E-124</c:v>
                </c:pt>
                <c:pt idx="1">
                  <c:v>1.433179075271E-47</c:v>
                </c:pt>
                <c:pt idx="2">
                  <c:v>5.47705141350127E-22</c:v>
                </c:pt>
                <c:pt idx="3">
                  <c:v>3.8460033465923E-9</c:v>
                </c:pt>
                <c:pt idx="4">
                  <c:v>0.211742247460397</c:v>
                </c:pt>
                <c:pt idx="5">
                  <c:v>32225.6199943769</c:v>
                </c:pt>
                <c:pt idx="6">
                  <c:v>1.68071566344596E8</c:v>
                </c:pt>
                <c:pt idx="7">
                  <c:v>1.05958732388474E11</c:v>
                </c:pt>
                <c:pt idx="8">
                  <c:v>1.62820091180673E13</c:v>
                </c:pt>
                <c:pt idx="9">
                  <c:v>9.29433226595806E14</c:v>
                </c:pt>
                <c:pt idx="10">
                  <c:v>2.57807181646389E16</c:v>
                </c:pt>
                <c:pt idx="11">
                  <c:v>4.15720087723255E17</c:v>
                </c:pt>
                <c:pt idx="12">
                  <c:v>4.41283420477918E18</c:v>
                </c:pt>
                <c:pt idx="13">
                  <c:v>3.37021483115071E19</c:v>
                </c:pt>
                <c:pt idx="14">
                  <c:v>1.97686483807075E20</c:v>
                </c:pt>
                <c:pt idx="15">
                  <c:v>9.3534708900403E20</c:v>
                </c:pt>
                <c:pt idx="16">
                  <c:v>3.70641390035438E21</c:v>
                </c:pt>
                <c:pt idx="17">
                  <c:v>1.26655137453612E22</c:v>
                </c:pt>
                <c:pt idx="18">
                  <c:v>3.81963455381192E22</c:v>
                </c:pt>
                <c:pt idx="19">
                  <c:v>1.03560950725748E23</c:v>
                </c:pt>
                <c:pt idx="20">
                  <c:v>2.56251995187282E23</c:v>
                </c:pt>
                <c:pt idx="21">
                  <c:v>5.85839905589251E23</c:v>
                </c:pt>
                <c:pt idx="22">
                  <c:v>1.25011918670383E24</c:v>
                </c:pt>
                <c:pt idx="23">
                  <c:v>2.51115413938311E24</c:v>
                </c:pt>
                <c:pt idx="24">
                  <c:v>4.78241892721464E24</c:v>
                </c:pt>
                <c:pt idx="25">
                  <c:v>8.68766870733621E24</c:v>
                </c:pt>
                <c:pt idx="26">
                  <c:v>1.51315345439352E25</c:v>
                </c:pt>
                <c:pt idx="27">
                  <c:v>2.53811766155599E25</c:v>
                </c:pt>
                <c:pt idx="28">
                  <c:v>4.11577218319935E25</c:v>
                </c:pt>
                <c:pt idx="29">
                  <c:v>6.47357023702907E25</c:v>
                </c:pt>
                <c:pt idx="30">
                  <c:v>9.90483316558272E25</c:v>
                </c:pt>
                <c:pt idx="31">
                  <c:v>1.47796217061752E26</c:v>
                </c:pt>
                <c:pt idx="32">
                  <c:v>2.15557012165489E26</c:v>
                </c:pt>
                <c:pt idx="33">
                  <c:v>3.0789354265721E26</c:v>
                </c:pt>
                <c:pt idx="34">
                  <c:v>4.31458078609603E26</c:v>
                </c:pt>
                <c:pt idx="35">
                  <c:v>5.94090647863069E26</c:v>
                </c:pt>
                <c:pt idx="36">
                  <c:v>8.04909566140369E26</c:v>
                </c:pt>
                <c:pt idx="37">
                  <c:v>1.07439267598457E27</c:v>
                </c:pt>
                <c:pt idx="38">
                  <c:v>1.41444811829028E27</c:v>
                </c:pt>
                <c:pt idx="39">
                  <c:v>1.83847379013183E27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'Intrinsic Carrier Density'!$F$6</c:f>
              <c:strCache>
                <c:ptCount val="1"/>
                <c:pt idx="0">
                  <c:v>2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Density'!$F$7:$F$46</c:f>
              <c:numCache>
                <c:formatCode>0.00E+00</c:formatCode>
                <c:ptCount val="40"/>
                <c:pt idx="0">
                  <c:v>1.30079276698865E-174</c:v>
                </c:pt>
                <c:pt idx="1">
                  <c:v>6.88955209483286E-73</c:v>
                </c:pt>
                <c:pt idx="2">
                  <c:v>7.24114377798081E-39</c:v>
                </c:pt>
                <c:pt idx="3">
                  <c:v>8.43247228786757E-22</c:v>
                </c:pt>
                <c:pt idx="4">
                  <c:v>1.57966039702876E-11</c:v>
                </c:pt>
                <c:pt idx="5">
                  <c:v>0.000117174054585011</c:v>
                </c:pt>
                <c:pt idx="6">
                  <c:v>9.811799941410561</c:v>
                </c:pt>
                <c:pt idx="7">
                  <c:v>49614.58767614918</c:v>
                </c:pt>
                <c:pt idx="8">
                  <c:v>3.85000633964201E7</c:v>
                </c:pt>
                <c:pt idx="9">
                  <c:v>8.02779548763579E9</c:v>
                </c:pt>
                <c:pt idx="10">
                  <c:v>6.42691239651459E11</c:v>
                </c:pt>
                <c:pt idx="11">
                  <c:v>2.50677929260376E13</c:v>
                </c:pt>
                <c:pt idx="12">
                  <c:v>5.61854477463094E14</c:v>
                </c:pt>
                <c:pt idx="13">
                  <c:v>8.14300692190384E15</c:v>
                </c:pt>
                <c:pt idx="14">
                  <c:v>8.32202559997695E16</c:v>
                </c:pt>
                <c:pt idx="15">
                  <c:v>6.40042945478815E17</c:v>
                </c:pt>
                <c:pt idx="16">
                  <c:v>3.89361316615106E18</c:v>
                </c:pt>
                <c:pt idx="17">
                  <c:v>1.94759896950206E19</c:v>
                </c:pt>
                <c:pt idx="18">
                  <c:v>8.25957419384646E19</c:v>
                </c:pt>
                <c:pt idx="19">
                  <c:v>3.0435825237644E20</c:v>
                </c:pt>
                <c:pt idx="20">
                  <c:v>9.94074044737832E20</c:v>
                </c:pt>
                <c:pt idx="21">
                  <c:v>2.92504556461791E21</c:v>
                </c:pt>
                <c:pt idx="22">
                  <c:v>7.85917002130514E21</c:v>
                </c:pt>
                <c:pt idx="23">
                  <c:v>1.94998340541579E22</c:v>
                </c:pt>
                <c:pt idx="24">
                  <c:v>4.51023176020795E22</c:v>
                </c:pt>
                <c:pt idx="25">
                  <c:v>9.80294055268372E22</c:v>
                </c:pt>
                <c:pt idx="26">
                  <c:v>2.01589290951011E23</c:v>
                </c:pt>
                <c:pt idx="27">
                  <c:v>3.94525755738016E23</c:v>
                </c:pt>
                <c:pt idx="28">
                  <c:v>7.38541344045455E23</c:v>
                </c:pt>
                <c:pt idx="29">
                  <c:v>1.32821964595885E24</c:v>
                </c:pt>
                <c:pt idx="30">
                  <c:v>2.30367254977563E24</c:v>
                </c:pt>
                <c:pt idx="31">
                  <c:v>3.86617471559861E24</c:v>
                </c:pt>
                <c:pt idx="32">
                  <c:v>6.29696498290878E24</c:v>
                </c:pt>
                <c:pt idx="33">
                  <c:v>9.97929873460249E24</c:v>
                </c:pt>
                <c:pt idx="34">
                  <c:v>1.54237327857758E25</c:v>
                </c:pt>
                <c:pt idx="35">
                  <c:v>2.32965214458482E25</c:v>
                </c:pt>
                <c:pt idx="36">
                  <c:v>3.44509046866604E25</c:v>
                </c:pt>
                <c:pt idx="37">
                  <c:v>4.99609815115998E25</c:v>
                </c:pt>
                <c:pt idx="38">
                  <c:v>7.11577871487458E25</c:v>
                </c:pt>
                <c:pt idx="39">
                  <c:v>9.96671338391114E25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'Intrinsic Carrier Density'!$G$6</c:f>
              <c:strCache>
                <c:ptCount val="1"/>
                <c:pt idx="0">
                  <c:v>2.5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Density'!$G$7:$G$46</c:f>
              <c:numCache>
                <c:formatCode>0.00E+00</c:formatCode>
                <c:ptCount val="40"/>
                <c:pt idx="0">
                  <c:v>3.00600135924638E-225</c:v>
                </c:pt>
                <c:pt idx="1">
                  <c:v>3.31193281331159E-98</c:v>
                </c:pt>
                <c:pt idx="2">
                  <c:v>9.57342906881175E-56</c:v>
                </c:pt>
                <c:pt idx="3">
                  <c:v>1.84884365606851E-34</c:v>
                </c:pt>
                <c:pt idx="4">
                  <c:v>1.17847382837844E-21</c:v>
                </c:pt>
                <c:pt idx="5">
                  <c:v>4.26051044798724E-13</c:v>
                </c:pt>
                <c:pt idx="6">
                  <c:v>5.72800148080242E-7</c:v>
                </c:pt>
                <c:pt idx="7">
                  <c:v>0.0232317549935324</c:v>
                </c:pt>
                <c:pt idx="8">
                  <c:v>91.03636232973194</c:v>
                </c:pt>
                <c:pt idx="9">
                  <c:v>69338.49419968307</c:v>
                </c:pt>
                <c:pt idx="10">
                  <c:v>1.6021742563063E7</c:v>
                </c:pt>
                <c:pt idx="11">
                  <c:v>1.51158017315011E9</c:v>
                </c:pt>
                <c:pt idx="12">
                  <c:v>7.15368942489254E10</c:v>
                </c:pt>
                <c:pt idx="13">
                  <c:v>1.96748768408729E12</c:v>
                </c:pt>
                <c:pt idx="14">
                  <c:v>3.50333056428175E13</c:v>
                </c:pt>
                <c:pt idx="15">
                  <c:v>4.37971077125394E14</c:v>
                </c:pt>
                <c:pt idx="16">
                  <c:v>4.09026727591739E15</c:v>
                </c:pt>
                <c:pt idx="17">
                  <c:v>2.99485818125203E16</c:v>
                </c:pt>
                <c:pt idx="18">
                  <c:v>1.78604955271367E17</c:v>
                </c:pt>
                <c:pt idx="19">
                  <c:v>8.94487209131139E17</c:v>
                </c:pt>
                <c:pt idx="20">
                  <c:v>3.85629468250274E18</c:v>
                </c:pt>
                <c:pt idx="21">
                  <c:v>1.4604487460589E19</c:v>
                </c:pt>
                <c:pt idx="22">
                  <c:v>4.94085316670007E19</c:v>
                </c:pt>
                <c:pt idx="23">
                  <c:v>1.51421819224966E20</c:v>
                </c:pt>
                <c:pt idx="24">
                  <c:v>4.25353588641723E20</c:v>
                </c:pt>
                <c:pt idx="25">
                  <c:v>1.10613844423306E21</c:v>
                </c:pt>
                <c:pt idx="26">
                  <c:v>2.68566562817117E21</c:v>
                </c:pt>
                <c:pt idx="27">
                  <c:v>6.13251994965555E21</c:v>
                </c:pt>
                <c:pt idx="28">
                  <c:v>1.32525147793889E22</c:v>
                </c:pt>
                <c:pt idx="29">
                  <c:v>2.72518465594139E22</c:v>
                </c:pt>
                <c:pt idx="30">
                  <c:v>5.35789662266115E22</c:v>
                </c:pt>
                <c:pt idx="31">
                  <c:v>1.01134570482875E23</c:v>
                </c:pt>
                <c:pt idx="32">
                  <c:v>1.83950257974153E23</c:v>
                </c:pt>
                <c:pt idx="33">
                  <c:v>3.23444273546563E23</c:v>
                </c:pt>
                <c:pt idx="34">
                  <c:v>5.51366505440424E23</c:v>
                </c:pt>
                <c:pt idx="35">
                  <c:v>9.13543940523296E23</c:v>
                </c:pt>
                <c:pt idx="36">
                  <c:v>1.47453190228625E24</c:v>
                </c:pt>
                <c:pt idx="37">
                  <c:v>2.32326571969136E24</c:v>
                </c:pt>
                <c:pt idx="38">
                  <c:v>3.57979243383394E24</c:v>
                </c:pt>
                <c:pt idx="39">
                  <c:v>5.40314342310589E24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'Intrinsic Carrier Density'!$H$6</c:f>
              <c:strCache>
                <c:ptCount val="1"/>
                <c:pt idx="0">
                  <c:v>3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Density'!$H$7:$H$46</c:f>
              <c:numCache>
                <c:formatCode>0.00E+00</c:formatCode>
                <c:ptCount val="40"/>
                <c:pt idx="0">
                  <c:v>6.94656704827061E-276</c:v>
                </c:pt>
                <c:pt idx="1">
                  <c:v>1.59210625145244E-123</c:v>
                </c:pt>
                <c:pt idx="2">
                  <c:v>1.26569153914979E-72</c:v>
                </c:pt>
                <c:pt idx="3">
                  <c:v>4.05364257111516E-47</c:v>
                </c:pt>
                <c:pt idx="4">
                  <c:v>8.79176667836455E-32</c:v>
                </c:pt>
                <c:pt idx="5">
                  <c:v>1.54914407815765E-21</c:v>
                </c:pt>
                <c:pt idx="6">
                  <c:v>3.34393293381385E-14</c:v>
                </c:pt>
                <c:pt idx="7">
                  <c:v>1.08781401873663E-8</c:v>
                </c:pt>
                <c:pt idx="8">
                  <c:v>0.000215262483619725</c:v>
                </c:pt>
                <c:pt idx="9">
                  <c:v>0.598897516171708</c:v>
                </c:pt>
                <c:pt idx="10">
                  <c:v>399.4083300346205</c:v>
                </c:pt>
                <c:pt idx="11">
                  <c:v>91147.8177038588</c:v>
                </c:pt>
                <c:pt idx="12">
                  <c:v>9.10827882317289E6</c:v>
                </c:pt>
                <c:pt idx="13">
                  <c:v>4.75378177147635E8</c:v>
                </c:pt>
                <c:pt idx="14">
                  <c:v>1.47480020280938E10</c:v>
                </c:pt>
                <c:pt idx="15">
                  <c:v>2.99696552791283E11</c:v>
                </c:pt>
                <c:pt idx="16">
                  <c:v>4.29685376397549E12</c:v>
                </c:pt>
                <c:pt idx="17">
                  <c:v>4.60524762349064E13</c:v>
                </c:pt>
                <c:pt idx="18">
                  <c:v>3.86215188565691E14</c:v>
                </c:pt>
                <c:pt idx="19">
                  <c:v>2.62883414874395E15</c:v>
                </c:pt>
                <c:pt idx="20">
                  <c:v>1.49596589479619E16</c:v>
                </c:pt>
                <c:pt idx="21">
                  <c:v>7.29188825523015E16</c:v>
                </c:pt>
                <c:pt idx="22">
                  <c:v>3.10618423430369E17</c:v>
                </c:pt>
                <c:pt idx="23">
                  <c:v>1.17583397241832E18</c:v>
                </c:pt>
                <c:pt idx="24">
                  <c:v>4.01144963251404E18</c:v>
                </c:pt>
                <c:pt idx="25">
                  <c:v>1.24813799618052E19</c:v>
                </c:pt>
                <c:pt idx="26">
                  <c:v>3.57796777413781E19</c:v>
                </c:pt>
                <c:pt idx="27">
                  <c:v>9.53240704464856E19</c:v>
                </c:pt>
                <c:pt idx="28">
                  <c:v>2.37805438238419E20</c:v>
                </c:pt>
                <c:pt idx="29">
                  <c:v>5.5914181299563E20</c:v>
                </c:pt>
                <c:pt idx="30">
                  <c:v>1.24614308669519E21</c:v>
                </c:pt>
                <c:pt idx="31">
                  <c:v>2.64556107759138E21</c:v>
                </c:pt>
                <c:pt idx="32">
                  <c:v>5.37365183077877E21</c:v>
                </c:pt>
                <c:pt idx="33">
                  <c:v>1.04833216112987E22</c:v>
                </c:pt>
                <c:pt idx="34">
                  <c:v>1.97102107216191E22</c:v>
                </c:pt>
                <c:pt idx="35">
                  <c:v>3.58234826262254E22</c:v>
                </c:pt>
                <c:pt idx="36">
                  <c:v>6.31113856264508E22</c:v>
                </c:pt>
                <c:pt idx="37">
                  <c:v>1.08035579786194E23</c:v>
                </c:pt>
                <c:pt idx="38">
                  <c:v>1.80091517496841E23</c:v>
                </c:pt>
                <c:pt idx="39">
                  <c:v>2.92914602097208E23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'Intrinsic Carrier Density'!$I$6</c:f>
              <c:strCache>
                <c:ptCount val="1"/>
                <c:pt idx="0">
                  <c:v>3.5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Density'!$I$7:$I$46</c:f>
              <c:numCache>
                <c:formatCode>0.00E+00</c:formatCode>
                <c:ptCount val="40"/>
                <c:pt idx="0">
                  <c:v>0.0</c:v>
                </c:pt>
                <c:pt idx="1">
                  <c:v>7.65354389354071E-149</c:v>
                </c:pt>
                <c:pt idx="2">
                  <c:v>1.67335555605064E-89</c:v>
                </c:pt>
                <c:pt idx="3">
                  <c:v>8.88772722367375E-60</c:v>
                </c:pt>
                <c:pt idx="4">
                  <c:v>6.55892048389024E-42</c:v>
                </c:pt>
                <c:pt idx="5">
                  <c:v>5.63276960399093E-30</c:v>
                </c:pt>
                <c:pt idx="6">
                  <c:v>1.9521446534749E-21</c:v>
                </c:pt>
                <c:pt idx="7">
                  <c:v>5.09362869782912E-15</c:v>
                </c:pt>
                <c:pt idx="8">
                  <c:v>5.09004706122782E-10</c:v>
                </c:pt>
                <c:pt idx="9">
                  <c:v>5.17285872755909E-6</c:v>
                </c:pt>
                <c:pt idx="10">
                  <c:v>0.00995690783777921</c:v>
                </c:pt>
                <c:pt idx="11">
                  <c:v>5.496185263440017</c:v>
                </c:pt>
                <c:pt idx="12">
                  <c:v>1159.691708616561</c:v>
                </c:pt>
                <c:pt idx="13">
                  <c:v>114859.3778430891</c:v>
                </c:pt>
                <c:pt idx="14">
                  <c:v>6.20847961189323E6</c:v>
                </c:pt>
                <c:pt idx="15">
                  <c:v>2.05077523256774E8</c:v>
                </c:pt>
                <c:pt idx="16">
                  <c:v>4.51387428339859E9</c:v>
                </c:pt>
                <c:pt idx="17">
                  <c:v>7.08157261216284E10</c:v>
                </c:pt>
                <c:pt idx="18">
                  <c:v>8.35151363254161E11</c:v>
                </c:pt>
                <c:pt idx="19">
                  <c:v>7.72595618031819E12</c:v>
                </c:pt>
                <c:pt idx="20">
                  <c:v>5.80327527496147E13</c:v>
                </c:pt>
                <c:pt idx="21">
                  <c:v>3.64077373274822E14</c:v>
                </c:pt>
                <c:pt idx="22">
                  <c:v>1.95277620522384E15</c:v>
                </c:pt>
                <c:pt idx="23">
                  <c:v>9.13068894410085E15</c:v>
                </c:pt>
                <c:pt idx="24">
                  <c:v>3.78314150483188E16</c:v>
                </c:pt>
                <c:pt idx="25">
                  <c:v>1.40836661597965E17</c:v>
                </c:pt>
                <c:pt idx="26">
                  <c:v>4.76673389959052E17</c:v>
                </c:pt>
                <c:pt idx="27">
                  <c:v>1.48172015437094E18</c:v>
                </c:pt>
                <c:pt idx="28">
                  <c:v>4.26722228929098E18</c:v>
                </c:pt>
                <c:pt idx="29">
                  <c:v>1.14722342340519E19</c:v>
                </c:pt>
                <c:pt idx="30">
                  <c:v>2.89828770855778E19</c:v>
                </c:pt>
                <c:pt idx="31">
                  <c:v>6.92047574024314E19</c:v>
                </c:pt>
                <c:pt idx="32">
                  <c:v>1.5697794782375E20</c:v>
                </c:pt>
                <c:pt idx="33">
                  <c:v>3.39780422762997E20</c:v>
                </c:pt>
                <c:pt idx="34">
                  <c:v>7.0459921460101E20</c:v>
                </c:pt>
                <c:pt idx="35">
                  <c:v>1.40477304981779E21</c:v>
                </c:pt>
                <c:pt idx="36">
                  <c:v>2.70122809110801E21</c:v>
                </c:pt>
                <c:pt idx="37">
                  <c:v>5.02382762368209E21</c:v>
                </c:pt>
                <c:pt idx="38">
                  <c:v>9.06000983961498E21</c:v>
                </c:pt>
                <c:pt idx="39">
                  <c:v>1.58794533853861E22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'Intrinsic Carrier Density'!$J$6</c:f>
              <c:strCache>
                <c:ptCount val="1"/>
                <c:pt idx="0">
                  <c:v>4 eV</c:v>
                </c:pt>
              </c:strCache>
            </c:strRef>
          </c:tx>
          <c:marker>
            <c:symbol val="none"/>
          </c:marker>
          <c:xVal>
            <c:numRef>
              <c:f>'Intrinsic Carrier Density'!$A$7:$A$46</c:f>
              <c:numCache>
                <c:formatCode>General</c:formatCode>
                <c:ptCount val="4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</c:numCache>
            </c:numRef>
          </c:xVal>
          <c:yVal>
            <c:numRef>
              <c:f>'Intrinsic Carrier Density'!$J$7:$J$46</c:f>
              <c:numCache>
                <c:formatCode>0.00E+00</c:formatCode>
                <c:ptCount val="40"/>
                <c:pt idx="0">
                  <c:v>0.0</c:v>
                </c:pt>
                <c:pt idx="1">
                  <c:v>3.67919754582435E-174</c:v>
                </c:pt>
                <c:pt idx="2">
                  <c:v>2.21232324808504E-106</c:v>
                </c:pt>
                <c:pt idx="3">
                  <c:v>1.94865960223772E-72</c:v>
                </c:pt>
                <c:pt idx="4">
                  <c:v>4.8931505450276E-52</c:v>
                </c:pt>
                <c:pt idx="5">
                  <c:v>2.0481047475828E-38</c:v>
                </c:pt>
                <c:pt idx="6">
                  <c:v>1.1396367162616E-28</c:v>
                </c:pt>
                <c:pt idx="7">
                  <c:v>2.38506333476752E-21</c:v>
                </c:pt>
                <c:pt idx="8">
                  <c:v>1.20358079354333E-15</c:v>
                </c:pt>
                <c:pt idx="9">
                  <c:v>4.46795431484348E-11</c:v>
                </c:pt>
                <c:pt idx="10">
                  <c:v>2.48217190866888E-7</c:v>
                </c:pt>
                <c:pt idx="11">
                  <c:v>0.000331418274304735</c:v>
                </c:pt>
                <c:pt idx="12">
                  <c:v>0.147655214024894</c:v>
                </c:pt>
                <c:pt idx="13">
                  <c:v>27.7519610968687</c:v>
                </c:pt>
                <c:pt idx="14">
                  <c:v>2613.589218245845</c:v>
                </c:pt>
                <c:pt idx="15">
                  <c:v>140331.2455663185</c:v>
                </c:pt>
                <c:pt idx="16">
                  <c:v>4.74185582417306E6</c:v>
                </c:pt>
                <c:pt idx="17">
                  <c:v>1.08894623614883E8</c:v>
                </c:pt>
                <c:pt idx="18">
                  <c:v>1.80593052835531E9</c:v>
                </c:pt>
                <c:pt idx="19">
                  <c:v>2.27060345091442E10</c:v>
                </c:pt>
                <c:pt idx="20">
                  <c:v>2.25125479358387E11</c:v>
                </c:pt>
                <c:pt idx="21">
                  <c:v>1.81780533506694E12</c:v>
                </c:pt>
                <c:pt idx="22">
                  <c:v>1.22765896033312E13</c:v>
                </c:pt>
                <c:pt idx="23">
                  <c:v>7.09024254695253E13</c:v>
                </c:pt>
                <c:pt idx="24">
                  <c:v>3.56782733343509E14</c:v>
                </c:pt>
                <c:pt idx="25">
                  <c:v>1.58916444421671E15</c:v>
                </c:pt>
                <c:pt idx="26">
                  <c:v>6.35046302924873E15</c:v>
                </c:pt>
                <c:pt idx="27">
                  <c:v>2.30319016549088E16</c:v>
                </c:pt>
                <c:pt idx="28">
                  <c:v>7.65717815417054E16</c:v>
                </c:pt>
                <c:pt idx="29">
                  <c:v>2.3538242939807E17</c:v>
                </c:pt>
                <c:pt idx="30">
                  <c:v>6.74085643234948E17</c:v>
                </c:pt>
                <c:pt idx="31">
                  <c:v>1.81031482799473E18</c:v>
                </c:pt>
                <c:pt idx="32">
                  <c:v>4.58572249914164E18</c:v>
                </c:pt>
                <c:pt idx="33">
                  <c:v>1.10128010924106E19</c:v>
                </c:pt>
                <c:pt idx="34">
                  <c:v>2.5187962738106E19</c:v>
                </c:pt>
                <c:pt idx="35">
                  <c:v>5.50864175346736E19</c:v>
                </c:pt>
                <c:pt idx="36">
                  <c:v>1.15615164011435E20</c:v>
                </c:pt>
                <c:pt idx="37">
                  <c:v>2.3361603688729E20</c:v>
                </c:pt>
                <c:pt idx="38">
                  <c:v>4.55789253346484E20</c:v>
                </c:pt>
                <c:pt idx="39">
                  <c:v>8.6085513666187E20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836520"/>
        <c:axId val="2144761272"/>
      </c:scatterChart>
      <c:valAx>
        <c:axId val="2144836520"/>
        <c:scaling>
          <c:orientation val="minMax"/>
          <c:max val="8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761272"/>
        <c:crosses val="autoZero"/>
        <c:crossBetween val="midCat"/>
      </c:valAx>
      <c:valAx>
        <c:axId val="2144761272"/>
        <c:scaling>
          <c:logBase val="10.0"/>
          <c:orientation val="minMax"/>
          <c:max val="1.0E22"/>
          <c:min val="1.0E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Intrinsic Carrier Density (cm-3)</a:t>
                </a:r>
              </a:p>
            </c:rich>
          </c:tx>
          <c:layout>
            <c:manualLayout>
              <c:xMode val="edge"/>
              <c:yMode val="edge"/>
              <c:x val="0.0555555555555555"/>
              <c:y val="0.136456692913386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214483652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835025</xdr:colOff>
      <xdr:row>1</xdr:row>
      <xdr:rowOff>50800</xdr:rowOff>
    </xdr:from>
    <xdr:to>
      <xdr:col>10</xdr:col>
      <xdr:colOff>530225</xdr:colOff>
      <xdr:row>16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="200" zoomScaleNormal="200" zoomScalePageLayoutView="200" workbookViewId="0">
      <selection activeCell="C4" sqref="C4"/>
    </sheetView>
  </sheetViews>
  <sheetFormatPr baseColWidth="10" defaultColWidth="8.83203125" defaultRowHeight="14" x14ac:dyDescent="0"/>
  <cols>
    <col min="1" max="2" width="18.5" customWidth="1"/>
    <col min="3" max="3" width="12" bestFit="1" customWidth="1"/>
    <col min="4" max="4" width="10.1640625" bestFit="1" customWidth="1"/>
    <col min="5" max="5" width="11.1640625" bestFit="1" customWidth="1"/>
    <col min="6" max="6" width="10.1640625" bestFit="1" customWidth="1"/>
    <col min="7" max="7" width="11.1640625" bestFit="1" customWidth="1"/>
    <col min="8" max="8" width="10.1640625" bestFit="1" customWidth="1"/>
    <col min="9" max="9" width="11.1640625" bestFit="1" customWidth="1"/>
    <col min="10" max="10" width="10.1640625" bestFit="1" customWidth="1"/>
  </cols>
  <sheetData>
    <row r="1" spans="1:15">
      <c r="A1" t="s">
        <v>0</v>
      </c>
      <c r="C1" s="1">
        <v>3.649E+20</v>
      </c>
    </row>
    <row r="2" spans="1:15">
      <c r="A2" t="s">
        <v>1</v>
      </c>
      <c r="C2" s="1">
        <v>1.3800000000000001E-23</v>
      </c>
    </row>
    <row r="3" spans="1:15">
      <c r="A3" t="s">
        <v>2</v>
      </c>
      <c r="C3" s="2">
        <v>300</v>
      </c>
      <c r="O3">
        <f>3.649*1.609</f>
        <v>5.8712410000000004</v>
      </c>
    </row>
    <row r="4" spans="1:15">
      <c r="A4" t="s">
        <v>3</v>
      </c>
      <c r="B4">
        <f>0.25*1.609E-19</f>
        <v>4.0224999999999999E-20</v>
      </c>
      <c r="C4" s="2">
        <f>0.5*1.609E-19</f>
        <v>8.0449999999999999E-20</v>
      </c>
      <c r="D4">
        <f>1*1.609E-19</f>
        <v>1.609E-19</v>
      </c>
      <c r="E4">
        <f>1.5*1.609E-19</f>
        <v>2.4134999999999997E-19</v>
      </c>
      <c r="F4">
        <f>2*1.609E-19</f>
        <v>3.2179999999999999E-19</v>
      </c>
      <c r="G4">
        <f>2.5*1.609E-19</f>
        <v>4.0225000000000002E-19</v>
      </c>
      <c r="H4">
        <f>3*1.609E-19</f>
        <v>4.8269999999999994E-19</v>
      </c>
      <c r="I4">
        <f>3.5*1.609E-19</f>
        <v>5.6314999999999997E-19</v>
      </c>
      <c r="J4">
        <f>4*1.609E-19</f>
        <v>6.4359999999999999E-19</v>
      </c>
    </row>
    <row r="6" spans="1:15">
      <c r="A6" t="s">
        <v>13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5">
      <c r="A7">
        <v>25</v>
      </c>
      <c r="B7" s="1">
        <f>($C$1*(($A7)^1.5)*EXP(-B$4/(2*$C$2*$A7)))*1000000</f>
        <v>2192.6757119737258</v>
      </c>
      <c r="C7" s="1">
        <f t="shared" ref="C7:J7" si="0">($C$1*(($A7)^1.5)*EXP(-C$4/(2*$C$2*$A7)))*1000000</f>
        <v>1.0540590359834448E-22</v>
      </c>
      <c r="D7" s="1">
        <f t="shared" si="0"/>
        <v>2.4358245027971492E-73</v>
      </c>
      <c r="E7" s="1">
        <f t="shared" si="0"/>
        <v>5.6289456338575862E-124</v>
      </c>
      <c r="F7" s="1">
        <f t="shared" si="0"/>
        <v>1.3007927669886508E-174</v>
      </c>
      <c r="G7" s="1">
        <f t="shared" si="0"/>
        <v>3.006001359246384E-225</v>
      </c>
      <c r="H7" s="1">
        <f t="shared" si="0"/>
        <v>6.9465670482706284E-276</v>
      </c>
      <c r="I7" s="1">
        <f t="shared" si="0"/>
        <v>0</v>
      </c>
      <c r="J7" s="1">
        <f t="shared" si="0"/>
        <v>0</v>
      </c>
    </row>
    <row r="8" spans="1:15">
      <c r="A8">
        <v>50</v>
      </c>
      <c r="B8" s="1">
        <f t="shared" ref="B8:J46" si="1">($C$1*(($A8)^1.5)*EXP(-B$4/(2*$C$2*$A8)))*1000000</f>
        <v>2.8286169187417592E+16</v>
      </c>
      <c r="C8" s="1">
        <f t="shared" si="1"/>
        <v>6201.8234595186514</v>
      </c>
      <c r="D8" s="1">
        <f t="shared" si="1"/>
        <v>2.9813291684593963E-22</v>
      </c>
      <c r="E8" s="1">
        <f t="shared" si="1"/>
        <v>1.4331790752709981E-47</v>
      </c>
      <c r="F8" s="1">
        <f t="shared" si="1"/>
        <v>6.8895520948328598E-73</v>
      </c>
      <c r="G8" s="1">
        <f t="shared" si="1"/>
        <v>3.3119328133115949E-98</v>
      </c>
      <c r="H8" s="1">
        <f t="shared" si="1"/>
        <v>1.5921062514524433E-123</v>
      </c>
      <c r="I8" s="1">
        <f t="shared" si="1"/>
        <v>7.6535438935407151E-149</v>
      </c>
      <c r="J8" s="1">
        <f t="shared" si="1"/>
        <v>3.6791975458243507E-174</v>
      </c>
    </row>
    <row r="9" spans="1:15">
      <c r="A9">
        <v>75</v>
      </c>
      <c r="B9" s="1">
        <f t="shared" si="1"/>
        <v>8.617790557317139E+20</v>
      </c>
      <c r="C9" s="1">
        <f t="shared" si="1"/>
        <v>3133474115754.6982</v>
      </c>
      <c r="D9" s="1">
        <f t="shared" si="1"/>
        <v>4.1427284288091828E-5</v>
      </c>
      <c r="E9" s="1">
        <f t="shared" si="1"/>
        <v>5.4770514135012729E-22</v>
      </c>
      <c r="F9" s="1">
        <f t="shared" si="1"/>
        <v>7.2411437779808183E-39</v>
      </c>
      <c r="G9" s="1">
        <f t="shared" si="1"/>
        <v>9.5734290688117504E-56</v>
      </c>
      <c r="H9" s="1">
        <f t="shared" si="1"/>
        <v>1.2656915391497945E-72</v>
      </c>
      <c r="I9" s="1">
        <f t="shared" si="1"/>
        <v>1.6733555560506406E-89</v>
      </c>
      <c r="J9" s="1">
        <f t="shared" si="1"/>
        <v>2.2123232480850412E-106</v>
      </c>
    </row>
    <row r="10" spans="1:15">
      <c r="A10">
        <v>100</v>
      </c>
      <c r="B10" s="1">
        <f t="shared" si="1"/>
        <v>1.7086239741573474E+23</v>
      </c>
      <c r="C10" s="1">
        <f t="shared" si="1"/>
        <v>8.0005368184851904E+16</v>
      </c>
      <c r="D10" s="1">
        <f t="shared" si="1"/>
        <v>17541.405695789825</v>
      </c>
      <c r="E10" s="1">
        <f t="shared" si="1"/>
        <v>3.8460033465923058E-9</v>
      </c>
      <c r="F10" s="1">
        <f t="shared" si="1"/>
        <v>8.4324722878675696E-22</v>
      </c>
      <c r="G10" s="1">
        <f t="shared" si="1"/>
        <v>1.8488436560685121E-34</v>
      </c>
      <c r="H10" s="1">
        <f t="shared" si="1"/>
        <v>4.0536425711151563E-47</v>
      </c>
      <c r="I10" s="1">
        <f t="shared" si="1"/>
        <v>8.8877272236737523E-60</v>
      </c>
      <c r="J10" s="1">
        <f t="shared" si="1"/>
        <v>1.9486596022377217E-72</v>
      </c>
    </row>
    <row r="11" spans="1:15">
      <c r="A11">
        <v>125</v>
      </c>
      <c r="B11" s="1">
        <f t="shared" si="1"/>
        <v>4.404706637441433E+24</v>
      </c>
      <c r="C11" s="1">
        <f t="shared" si="1"/>
        <v>3.8044781547055047E+19</v>
      </c>
      <c r="D11" s="1">
        <f t="shared" si="1"/>
        <v>2838254313.6430197</v>
      </c>
      <c r="E11" s="1">
        <f t="shared" si="1"/>
        <v>0.21174224746039749</v>
      </c>
      <c r="F11" s="1">
        <f t="shared" si="1"/>
        <v>1.5796603970287612E-11</v>
      </c>
      <c r="G11" s="1">
        <f t="shared" si="1"/>
        <v>1.1784738283784408E-21</v>
      </c>
      <c r="H11" s="1">
        <f t="shared" si="1"/>
        <v>8.7917666783645547E-32</v>
      </c>
      <c r="I11" s="1">
        <f t="shared" si="1"/>
        <v>6.5589204838902449E-42</v>
      </c>
      <c r="J11" s="1">
        <f t="shared" si="1"/>
        <v>4.8931505450276044E-52</v>
      </c>
    </row>
    <row r="12" spans="1:15">
      <c r="A12">
        <v>150</v>
      </c>
      <c r="B12" s="1">
        <f t="shared" si="1"/>
        <v>4.0422748561777766E+25</v>
      </c>
      <c r="C12" s="1">
        <f t="shared" si="1"/>
        <v>2.4374792567697378E+21</v>
      </c>
      <c r="D12" s="1">
        <f t="shared" si="1"/>
        <v>8862803183690.6719</v>
      </c>
      <c r="E12" s="1">
        <f t="shared" si="1"/>
        <v>32225.619994376899</v>
      </c>
      <c r="F12" s="1">
        <f t="shared" si="1"/>
        <v>1.1717405458501058E-4</v>
      </c>
      <c r="G12" s="1">
        <f t="shared" si="1"/>
        <v>4.2605104479872455E-13</v>
      </c>
      <c r="H12" s="1">
        <f t="shared" si="1"/>
        <v>1.5491440781576461E-21</v>
      </c>
      <c r="I12" s="1">
        <f t="shared" si="1"/>
        <v>5.6327696039909327E-30</v>
      </c>
      <c r="J12" s="1">
        <f t="shared" si="1"/>
        <v>2.0481047475828048E-38</v>
      </c>
    </row>
    <row r="13" spans="1:15">
      <c r="A13">
        <v>175</v>
      </c>
      <c r="B13" s="1">
        <f t="shared" si="1"/>
        <v>2.0410712007419206E+26</v>
      </c>
      <c r="C13" s="1">
        <f t="shared" si="1"/>
        <v>4.9315719467252014E+22</v>
      </c>
      <c r="D13" s="1">
        <f t="shared" si="1"/>
        <v>2878987706863602.5</v>
      </c>
      <c r="E13" s="1">
        <f t="shared" si="1"/>
        <v>168071566.34459624</v>
      </c>
      <c r="F13" s="1">
        <f t="shared" si="1"/>
        <v>9.8117999414105608</v>
      </c>
      <c r="G13" s="1">
        <f t="shared" si="1"/>
        <v>5.7280014808024181E-7</v>
      </c>
      <c r="H13" s="1">
        <f t="shared" si="1"/>
        <v>3.3439329338138545E-14</v>
      </c>
      <c r="I13" s="1">
        <f t="shared" si="1"/>
        <v>1.9521446534749046E-21</v>
      </c>
      <c r="J13" s="1">
        <f t="shared" si="1"/>
        <v>1.1396367162616046E-28</v>
      </c>
    </row>
    <row r="14" spans="1:15">
      <c r="A14">
        <v>200</v>
      </c>
      <c r="B14" s="1">
        <f t="shared" si="1"/>
        <v>7.0624465345658492E+26</v>
      </c>
      <c r="C14" s="1">
        <f t="shared" si="1"/>
        <v>4.8327183944982667E+23</v>
      </c>
      <c r="D14" s="1">
        <f t="shared" si="1"/>
        <v>2.2628935349934061E+17</v>
      </c>
      <c r="E14" s="1">
        <f t="shared" si="1"/>
        <v>105958732388.47392</v>
      </c>
      <c r="F14" s="1">
        <f t="shared" si="1"/>
        <v>49614.587676149189</v>
      </c>
      <c r="G14" s="1">
        <f t="shared" si="1"/>
        <v>2.3231754993532423E-2</v>
      </c>
      <c r="H14" s="1">
        <f t="shared" si="1"/>
        <v>1.0878140187366282E-8</v>
      </c>
      <c r="I14" s="1">
        <f t="shared" si="1"/>
        <v>5.093628697829118E-15</v>
      </c>
      <c r="J14" s="1">
        <f t="shared" si="1"/>
        <v>2.3850633347675159E-21</v>
      </c>
    </row>
    <row r="15" spans="1:15">
      <c r="A15">
        <v>225</v>
      </c>
      <c r="B15" s="1">
        <f t="shared" si="1"/>
        <v>1.89375750097908E+27</v>
      </c>
      <c r="C15" s="1">
        <f t="shared" si="1"/>
        <v>2.9120651807310234E+24</v>
      </c>
      <c r="D15" s="1">
        <f t="shared" si="1"/>
        <v>6.885802191834198E+18</v>
      </c>
      <c r="E15" s="1">
        <f t="shared" si="1"/>
        <v>16282009118067.301</v>
      </c>
      <c r="F15" s="1">
        <f t="shared" si="1"/>
        <v>38500063.396420062</v>
      </c>
      <c r="G15" s="1">
        <f t="shared" si="1"/>
        <v>91.036362329731944</v>
      </c>
      <c r="H15" s="1">
        <f t="shared" si="1"/>
        <v>2.1526248361972478E-4</v>
      </c>
      <c r="I15" s="1">
        <f t="shared" si="1"/>
        <v>5.0900470612278164E-10</v>
      </c>
      <c r="J15" s="1">
        <f t="shared" si="1"/>
        <v>1.2035807935433259E-15</v>
      </c>
    </row>
    <row r="16" spans="1:15">
      <c r="A16">
        <v>250</v>
      </c>
      <c r="B16" s="1">
        <f t="shared" si="1"/>
        <v>4.2390928518846867E+27</v>
      </c>
      <c r="C16" s="1">
        <f t="shared" si="1"/>
        <v>1.2458391729888922E+25</v>
      </c>
      <c r="D16" s="1">
        <f t="shared" si="1"/>
        <v>1.0760689208273371E+20</v>
      </c>
      <c r="E16" s="1">
        <f t="shared" si="1"/>
        <v>929433226595805.62</v>
      </c>
      <c r="F16" s="1">
        <f t="shared" si="1"/>
        <v>8027795487.6357899</v>
      </c>
      <c r="G16" s="1">
        <f t="shared" si="1"/>
        <v>69338.494199683075</v>
      </c>
      <c r="H16" s="1">
        <f t="shared" si="1"/>
        <v>0.59889751617170783</v>
      </c>
      <c r="I16" s="1">
        <f t="shared" si="1"/>
        <v>5.17285872755909E-6</v>
      </c>
      <c r="J16" s="1">
        <f t="shared" si="1"/>
        <v>4.4679543148434797E-11</v>
      </c>
    </row>
    <row r="17" spans="1:10">
      <c r="A17">
        <v>275</v>
      </c>
      <c r="B17" s="1">
        <f t="shared" si="1"/>
        <v>8.3085758437599441E+27</v>
      </c>
      <c r="C17" s="1">
        <f t="shared" si="1"/>
        <v>4.1483966333152163E+25</v>
      </c>
      <c r="D17" s="1">
        <f t="shared" si="1"/>
        <v>1.0341597770104793E+21</v>
      </c>
      <c r="E17" s="1">
        <f t="shared" si="1"/>
        <v>2.578071816463894E+16</v>
      </c>
      <c r="F17" s="1">
        <f t="shared" si="1"/>
        <v>642691239651.45935</v>
      </c>
      <c r="G17" s="1">
        <f t="shared" si="1"/>
        <v>16021742.56306304</v>
      </c>
      <c r="H17" s="1">
        <f t="shared" si="1"/>
        <v>399.40833003462052</v>
      </c>
      <c r="I17" s="1">
        <f t="shared" si="1"/>
        <v>9.956907837779215E-3</v>
      </c>
      <c r="J17" s="1">
        <f t="shared" si="1"/>
        <v>2.4821719086688809E-7</v>
      </c>
    </row>
    <row r="18" spans="1:10">
      <c r="A18">
        <v>300</v>
      </c>
      <c r="B18" s="1">
        <f t="shared" si="1"/>
        <v>1.4723575564557468E+28</v>
      </c>
      <c r="C18" s="1">
        <f t="shared" si="1"/>
        <v>1.143327984889273E+26</v>
      </c>
      <c r="D18" s="1">
        <f t="shared" si="1"/>
        <v>6.8942324458537133E+21</v>
      </c>
      <c r="E18" s="1">
        <f t="shared" si="1"/>
        <v>4.1572008772325542E+17</v>
      </c>
      <c r="F18" s="1">
        <f t="shared" si="1"/>
        <v>25067792926037.594</v>
      </c>
      <c r="G18" s="1">
        <f t="shared" si="1"/>
        <v>1511580173.1501122</v>
      </c>
      <c r="H18" s="1">
        <f t="shared" si="1"/>
        <v>91147.817703858804</v>
      </c>
      <c r="I18" s="1">
        <f t="shared" si="1"/>
        <v>5.496185263440017</v>
      </c>
      <c r="J18" s="1">
        <f t="shared" si="1"/>
        <v>3.3141827430473473E-4</v>
      </c>
    </row>
    <row r="19" spans="1:10">
      <c r="A19">
        <v>325</v>
      </c>
      <c r="B19" s="1">
        <f t="shared" si="1"/>
        <v>2.4124150128729323E+28</v>
      </c>
      <c r="C19" s="1">
        <f t="shared" si="1"/>
        <v>2.7221066728321712E+26</v>
      </c>
      <c r="D19" s="1">
        <f t="shared" si="1"/>
        <v>3.4658628701856318E+22</v>
      </c>
      <c r="E19" s="1">
        <f t="shared" si="1"/>
        <v>4.4128342047791785E+18</v>
      </c>
      <c r="F19" s="1">
        <f t="shared" si="1"/>
        <v>561854477463094.12</v>
      </c>
      <c r="G19" s="1">
        <f t="shared" si="1"/>
        <v>71536894248.925369</v>
      </c>
      <c r="H19" s="1">
        <f t="shared" si="1"/>
        <v>9108278.8231728878</v>
      </c>
      <c r="I19" s="1">
        <f t="shared" si="1"/>
        <v>1159.6917086165611</v>
      </c>
      <c r="J19" s="1">
        <f t="shared" si="1"/>
        <v>0.14765521402489357</v>
      </c>
    </row>
    <row r="20" spans="1:10">
      <c r="A20">
        <v>350</v>
      </c>
      <c r="B20" s="1">
        <f t="shared" si="1"/>
        <v>3.7139798156260476E+28</v>
      </c>
      <c r="C20" s="1">
        <f t="shared" si="1"/>
        <v>5.7730211477167194E+26</v>
      </c>
      <c r="D20" s="1">
        <f t="shared" si="1"/>
        <v>1.3948591861754924E+23</v>
      </c>
      <c r="E20" s="1">
        <f t="shared" si="1"/>
        <v>3.3702148311507079E+19</v>
      </c>
      <c r="F20" s="1">
        <f t="shared" si="1"/>
        <v>8143006921903841</v>
      </c>
      <c r="G20" s="1">
        <f t="shared" si="1"/>
        <v>1967487684087.2891</v>
      </c>
      <c r="H20" s="1">
        <f t="shared" si="1"/>
        <v>475378177.14763457</v>
      </c>
      <c r="I20" s="1">
        <f t="shared" si="1"/>
        <v>114859.37784308911</v>
      </c>
      <c r="J20" s="1">
        <f t="shared" si="1"/>
        <v>27.751961096868691</v>
      </c>
    </row>
    <row r="21" spans="1:10">
      <c r="A21">
        <v>375</v>
      </c>
      <c r="B21" s="1">
        <f t="shared" si="1"/>
        <v>5.4368431029835404E+28</v>
      </c>
      <c r="C21" s="1">
        <f t="shared" si="1"/>
        <v>1.115508375899342E+27</v>
      </c>
      <c r="D21" s="1">
        <f t="shared" si="1"/>
        <v>4.6959655928134892E+23</v>
      </c>
      <c r="E21" s="1">
        <f t="shared" si="1"/>
        <v>1.9768648380707534E+20</v>
      </c>
      <c r="F21" s="1">
        <f t="shared" si="1"/>
        <v>8.3220255999769488E+16</v>
      </c>
      <c r="G21" s="1">
        <f t="shared" si="1"/>
        <v>35033305642817.527</v>
      </c>
      <c r="H21" s="1">
        <f t="shared" si="1"/>
        <v>14748002028.09383</v>
      </c>
      <c r="I21" s="1">
        <f t="shared" si="1"/>
        <v>6208479.6118932283</v>
      </c>
      <c r="J21" s="1">
        <f t="shared" si="1"/>
        <v>2613.5892182458451</v>
      </c>
    </row>
    <row r="22" spans="1:10">
      <c r="A22">
        <v>400</v>
      </c>
      <c r="B22" s="1">
        <f t="shared" si="1"/>
        <v>7.6362828860903375E+28</v>
      </c>
      <c r="C22" s="1">
        <f t="shared" si="1"/>
        <v>1.9975615345435795E+27</v>
      </c>
      <c r="D22" s="1">
        <f t="shared" si="1"/>
        <v>1.3668991793258771E+24</v>
      </c>
      <c r="E22" s="1">
        <f t="shared" si="1"/>
        <v>9.353470890040298E+20</v>
      </c>
      <c r="F22" s="1">
        <f t="shared" si="1"/>
        <v>6.4004294547881485E+17</v>
      </c>
      <c r="G22" s="1">
        <f t="shared" si="1"/>
        <v>437971077125394.44</v>
      </c>
      <c r="H22" s="1">
        <f t="shared" si="1"/>
        <v>299696552791.28259</v>
      </c>
      <c r="I22" s="1">
        <f t="shared" si="1"/>
        <v>205077523.25677383</v>
      </c>
      <c r="J22" s="1">
        <f t="shared" si="1"/>
        <v>140331.24556631854</v>
      </c>
    </row>
    <row r="23" spans="1:10">
      <c r="A23">
        <v>425</v>
      </c>
      <c r="B23" s="1">
        <f t="shared" si="1"/>
        <v>1.036231288260058E+29</v>
      </c>
      <c r="C23" s="1">
        <f t="shared" si="1"/>
        <v>3.3585834553217633E+27</v>
      </c>
      <c r="D23" s="1">
        <f t="shared" si="1"/>
        <v>3.5282149033618727E+24</v>
      </c>
      <c r="E23" s="1">
        <f t="shared" si="1"/>
        <v>3.7064139003543809E+21</v>
      </c>
      <c r="F23" s="1">
        <f t="shared" si="1"/>
        <v>3.8936131661510584E+18</v>
      </c>
      <c r="G23" s="1">
        <f t="shared" si="1"/>
        <v>4090267275917393</v>
      </c>
      <c r="H23" s="1">
        <f t="shared" si="1"/>
        <v>4296853763975.4873</v>
      </c>
      <c r="I23" s="1">
        <f t="shared" si="1"/>
        <v>4513874283.3985863</v>
      </c>
      <c r="J23" s="1">
        <f t="shared" si="1"/>
        <v>4741855.8241730602</v>
      </c>
    </row>
    <row r="24" spans="1:10">
      <c r="A24">
        <v>450</v>
      </c>
      <c r="B24" s="1">
        <f t="shared" si="1"/>
        <v>1.3659380303255425E+29</v>
      </c>
      <c r="C24" s="1">
        <f t="shared" si="1"/>
        <v>5.3563550834607951E+27</v>
      </c>
      <c r="D24" s="1">
        <f t="shared" si="1"/>
        <v>8.2365641462085506E+24</v>
      </c>
      <c r="E24" s="1">
        <f t="shared" si="1"/>
        <v>1.2665513745361249E+22</v>
      </c>
      <c r="F24" s="1">
        <f t="shared" si="1"/>
        <v>1.9475989695020634E+19</v>
      </c>
      <c r="G24" s="1">
        <f t="shared" si="1"/>
        <v>2.9948581812520264E+16</v>
      </c>
      <c r="H24" s="1">
        <f t="shared" si="1"/>
        <v>46052476234906.391</v>
      </c>
      <c r="I24" s="1">
        <f t="shared" si="1"/>
        <v>70815726121.628433</v>
      </c>
      <c r="J24" s="1">
        <f t="shared" si="1"/>
        <v>108894623.61488253</v>
      </c>
    </row>
    <row r="25" spans="1:10">
      <c r="A25">
        <v>475</v>
      </c>
      <c r="B25" s="1">
        <f t="shared" si="1"/>
        <v>1.7566377052843417E+29</v>
      </c>
      <c r="C25" s="1">
        <f t="shared" si="1"/>
        <v>8.1686468902874841E+27</v>
      </c>
      <c r="D25" s="1">
        <f t="shared" si="1"/>
        <v>1.7663874410793989E+25</v>
      </c>
      <c r="E25" s="1">
        <f t="shared" si="1"/>
        <v>3.8196345538119173E+22</v>
      </c>
      <c r="F25" s="1">
        <f t="shared" si="1"/>
        <v>8.2595741938464604E+19</v>
      </c>
      <c r="G25" s="1">
        <f t="shared" si="1"/>
        <v>1.7860495527136669E+17</v>
      </c>
      <c r="H25" s="1">
        <f t="shared" si="1"/>
        <v>386215188565690.75</v>
      </c>
      <c r="I25" s="1">
        <f t="shared" si="1"/>
        <v>835151363254.1615</v>
      </c>
      <c r="J25" s="1">
        <f t="shared" si="1"/>
        <v>1805930528.3553128</v>
      </c>
    </row>
    <row r="26" spans="1:10">
      <c r="A26">
        <v>500</v>
      </c>
      <c r="B26" s="1">
        <f t="shared" si="1"/>
        <v>2.2116856307404939E+29</v>
      </c>
      <c r="C26" s="1">
        <f t="shared" si="1"/>
        <v>1.1989965206588342E+28</v>
      </c>
      <c r="D26" s="1">
        <f t="shared" si="1"/>
        <v>3.5237653099531469E+25</v>
      </c>
      <c r="E26" s="1">
        <f t="shared" si="1"/>
        <v>1.0356095072574756E+23</v>
      </c>
      <c r="F26" s="1">
        <f t="shared" si="1"/>
        <v>3.0435825237644037E+20</v>
      </c>
      <c r="G26" s="1">
        <f t="shared" si="1"/>
        <v>8.9448720913113882E+17</v>
      </c>
      <c r="H26" s="1">
        <f t="shared" si="1"/>
        <v>2628834148743951.5</v>
      </c>
      <c r="I26" s="1">
        <f t="shared" si="1"/>
        <v>7725956180318.1855</v>
      </c>
      <c r="J26" s="1">
        <f t="shared" si="1"/>
        <v>22706034509.144161</v>
      </c>
    </row>
    <row r="27" spans="1:10">
      <c r="A27">
        <v>525</v>
      </c>
      <c r="B27" s="1">
        <f t="shared" si="1"/>
        <v>2.7339373486263679E+29</v>
      </c>
      <c r="C27" s="1">
        <f t="shared" si="1"/>
        <v>1.7028025719975794E+28</v>
      </c>
      <c r="D27" s="1">
        <f t="shared" si="1"/>
        <v>6.6056533097371574E+25</v>
      </c>
      <c r="E27" s="1">
        <f t="shared" si="1"/>
        <v>2.5625199518728217E+23</v>
      </c>
      <c r="F27" s="1">
        <f t="shared" si="1"/>
        <v>9.9407404473783235E+20</v>
      </c>
      <c r="G27" s="1">
        <f t="shared" si="1"/>
        <v>3.85629468250274E+18</v>
      </c>
      <c r="H27" s="1">
        <f t="shared" si="1"/>
        <v>1.495965894796192E+16</v>
      </c>
      <c r="I27" s="1">
        <f t="shared" si="1"/>
        <v>58032752749614.734</v>
      </c>
      <c r="J27" s="1">
        <f t="shared" si="1"/>
        <v>225125479358.38739</v>
      </c>
    </row>
    <row r="28" spans="1:10">
      <c r="A28">
        <v>550</v>
      </c>
      <c r="B28" s="1">
        <f t="shared" si="1"/>
        <v>3.3257893622659092E+29</v>
      </c>
      <c r="C28" s="1">
        <f t="shared" si="1"/>
        <v>2.3500201284501569E+28</v>
      </c>
      <c r="D28" s="1">
        <f t="shared" si="1"/>
        <v>1.1733437561874522E+26</v>
      </c>
      <c r="E28" s="1">
        <f t="shared" si="1"/>
        <v>5.8583990558925143E+23</v>
      </c>
      <c r="F28" s="1">
        <f t="shared" si="1"/>
        <v>2.9250455646179086E+21</v>
      </c>
      <c r="G28" s="1">
        <f t="shared" si="1"/>
        <v>1.4604487460589031E+19</v>
      </c>
      <c r="H28" s="1">
        <f t="shared" si="1"/>
        <v>7.2918882552301536E+16</v>
      </c>
      <c r="I28" s="1">
        <f t="shared" si="1"/>
        <v>364077373274821.62</v>
      </c>
      <c r="J28" s="1">
        <f t="shared" si="1"/>
        <v>1817805335066.9404</v>
      </c>
    </row>
    <row r="29" spans="1:10">
      <c r="A29">
        <v>575</v>
      </c>
      <c r="B29" s="1">
        <f t="shared" si="1"/>
        <v>3.9892225205796436E+29</v>
      </c>
      <c r="C29" s="1">
        <f t="shared" si="1"/>
        <v>3.1630123953042286E+28</v>
      </c>
      <c r="D29" s="1">
        <f t="shared" si="1"/>
        <v>1.9885025730815283E+26</v>
      </c>
      <c r="E29" s="1">
        <f t="shared" si="1"/>
        <v>1.2501191867038332E+24</v>
      </c>
      <c r="F29" s="1">
        <f t="shared" si="1"/>
        <v>7.8591700213051372E+21</v>
      </c>
      <c r="G29" s="1">
        <f t="shared" si="1"/>
        <v>4.9408531667000705E+19</v>
      </c>
      <c r="H29" s="1">
        <f t="shared" si="1"/>
        <v>3.106184234303689E+17</v>
      </c>
      <c r="I29" s="1">
        <f t="shared" si="1"/>
        <v>1952776205223840.2</v>
      </c>
      <c r="J29" s="1">
        <f t="shared" si="1"/>
        <v>12276589603331.244</v>
      </c>
    </row>
    <row r="30" spans="1:10">
      <c r="A30">
        <v>600</v>
      </c>
      <c r="B30" s="1">
        <f t="shared" si="1"/>
        <v>4.7258454094533294E+29</v>
      </c>
      <c r="C30" s="1">
        <f t="shared" si="1"/>
        <v>4.1644560500044509E+28</v>
      </c>
      <c r="D30" s="1">
        <f t="shared" si="1"/>
        <v>3.2338198849422192E+26</v>
      </c>
      <c r="E30" s="1">
        <f t="shared" si="1"/>
        <v>2.5111541393831119E+24</v>
      </c>
      <c r="F30" s="1">
        <f t="shared" si="1"/>
        <v>1.9499834054157894E+22</v>
      </c>
      <c r="G30" s="1">
        <f t="shared" si="1"/>
        <v>1.5142181922496623E+20</v>
      </c>
      <c r="H30" s="1">
        <f t="shared" si="1"/>
        <v>1.1758339724183204E+18</v>
      </c>
      <c r="I30" s="1">
        <f t="shared" si="1"/>
        <v>9130688944100852</v>
      </c>
      <c r="J30" s="1">
        <f t="shared" si="1"/>
        <v>70902425469525.344</v>
      </c>
    </row>
    <row r="31" spans="1:10">
      <c r="A31">
        <v>625</v>
      </c>
      <c r="B31" s="1">
        <f t="shared" si="1"/>
        <v>5.5369360882447779E+29</v>
      </c>
      <c r="C31" s="1">
        <f t="shared" si="1"/>
        <v>5.3770630849538912E+28</v>
      </c>
      <c r="D31" s="1">
        <f t="shared" si="1"/>
        <v>5.0710322687112325E+26</v>
      </c>
      <c r="E31" s="1">
        <f t="shared" si="1"/>
        <v>4.7824189272146402E+24</v>
      </c>
      <c r="F31" s="1">
        <f t="shared" si="1"/>
        <v>4.5102317602079458E+22</v>
      </c>
      <c r="G31" s="1">
        <f t="shared" si="1"/>
        <v>4.2535358864172293E+20</v>
      </c>
      <c r="H31" s="1">
        <f t="shared" si="1"/>
        <v>4.0114496325140439E+18</v>
      </c>
      <c r="I31" s="1">
        <f t="shared" si="1"/>
        <v>3.7831415048318816E+16</v>
      </c>
      <c r="J31" s="1">
        <f t="shared" si="1"/>
        <v>356782733343508.56</v>
      </c>
    </row>
    <row r="32" spans="1:10">
      <c r="A32">
        <v>650</v>
      </c>
      <c r="B32" s="1">
        <f t="shared" si="1"/>
        <v>6.4234811967064708E+29</v>
      </c>
      <c r="C32" s="1">
        <f t="shared" si="1"/>
        <v>6.8233400585547255E+28</v>
      </c>
      <c r="D32" s="1">
        <f t="shared" si="1"/>
        <v>7.6992803498911109E+26</v>
      </c>
      <c r="E32" s="1">
        <f t="shared" si="1"/>
        <v>8.687668707336213E+24</v>
      </c>
      <c r="F32" s="1">
        <f t="shared" si="1"/>
        <v>9.8029405526837187E+22</v>
      </c>
      <c r="G32" s="1">
        <f t="shared" si="1"/>
        <v>1.1061384442330613E+21</v>
      </c>
      <c r="H32" s="1">
        <f t="shared" si="1"/>
        <v>1.2481379961805203E+19</v>
      </c>
      <c r="I32" s="1">
        <f t="shared" si="1"/>
        <v>1.4083666159796518E+17</v>
      </c>
      <c r="J32" s="1">
        <f t="shared" si="1"/>
        <v>1589164444216711</v>
      </c>
    </row>
    <row r="33" spans="1:10">
      <c r="A33">
        <v>675</v>
      </c>
      <c r="B33" s="1">
        <f t="shared" si="1"/>
        <v>7.3862119282228084E+29</v>
      </c>
      <c r="C33" s="1">
        <f t="shared" si="1"/>
        <v>8.5253851131951067E+28</v>
      </c>
      <c r="D33" s="1">
        <f t="shared" si="1"/>
        <v>1.1357911750874912E+27</v>
      </c>
      <c r="E33" s="1">
        <f t="shared" si="1"/>
        <v>1.5131534543935182E+25</v>
      </c>
      <c r="F33" s="1">
        <f t="shared" si="1"/>
        <v>2.0158929095101133E+23</v>
      </c>
      <c r="G33" s="1">
        <f t="shared" si="1"/>
        <v>2.6856656281711689E+21</v>
      </c>
      <c r="H33" s="1">
        <f t="shared" si="1"/>
        <v>3.5779677741378085E+19</v>
      </c>
      <c r="I33" s="1">
        <f t="shared" si="1"/>
        <v>4.7667338995905184E+17</v>
      </c>
      <c r="J33" s="1">
        <f t="shared" si="1"/>
        <v>6350463029248726</v>
      </c>
    </row>
    <row r="34" spans="1:10">
      <c r="A34">
        <v>700</v>
      </c>
      <c r="B34" s="1">
        <f t="shared" si="1"/>
        <v>8.4256366787666403E+29</v>
      </c>
      <c r="C34" s="1">
        <f t="shared" si="1"/>
        <v>1.0504721251276557E+29</v>
      </c>
      <c r="D34" s="1">
        <f t="shared" si="1"/>
        <v>1.6328569605935337E+27</v>
      </c>
      <c r="E34" s="1">
        <f t="shared" si="1"/>
        <v>2.5381176615559866E+25</v>
      </c>
      <c r="F34" s="1">
        <f t="shared" si="1"/>
        <v>3.9452575573801551E+23</v>
      </c>
      <c r="G34" s="1">
        <f t="shared" si="1"/>
        <v>6.1325199496555465E+21</v>
      </c>
      <c r="H34" s="1">
        <f t="shared" si="1"/>
        <v>9.5324070446485553E+19</v>
      </c>
      <c r="I34" s="1">
        <f t="shared" si="1"/>
        <v>1.4817201543709432E+18</v>
      </c>
      <c r="J34" s="1">
        <f t="shared" si="1"/>
        <v>2.3031901654908784E+16</v>
      </c>
    </row>
    <row r="35" spans="1:10">
      <c r="A35">
        <v>725</v>
      </c>
      <c r="B35" s="1">
        <f t="shared" si="1"/>
        <v>9.5420703829967237E+29</v>
      </c>
      <c r="C35" s="1">
        <f t="shared" ref="C35:J46" si="2">($C$1*(($A35)^1.5)*EXP(-C$4/(2*$C$2*$A35)))*1000000</f>
        <v>1.2782163193919215E+29</v>
      </c>
      <c r="D35" s="1">
        <f t="shared" si="2"/>
        <v>2.2936536729560355E+27</v>
      </c>
      <c r="E35" s="1">
        <f t="shared" si="2"/>
        <v>4.115772183199347E+25</v>
      </c>
      <c r="F35" s="1">
        <f t="shared" si="2"/>
        <v>7.3854134404545508E+23</v>
      </c>
      <c r="G35" s="1">
        <f t="shared" si="2"/>
        <v>1.3252514779388868E+22</v>
      </c>
      <c r="H35" s="1">
        <f t="shared" si="2"/>
        <v>2.3780543823841896E+20</v>
      </c>
      <c r="I35" s="1">
        <f t="shared" si="2"/>
        <v>4.2672222892909778E+18</v>
      </c>
      <c r="J35" s="1">
        <f t="shared" si="2"/>
        <v>7.6571781541705408E+16</v>
      </c>
    </row>
    <row r="36" spans="1:10">
      <c r="A36">
        <v>750</v>
      </c>
      <c r="B36" s="1">
        <f t="shared" si="1"/>
        <v>1.073566067328195E+30</v>
      </c>
      <c r="C36" s="1">
        <f t="shared" si="2"/>
        <v>1.5377714505467875E+29</v>
      </c>
      <c r="D36" s="1">
        <f t="shared" si="2"/>
        <v>3.1551341482752655E+27</v>
      </c>
      <c r="E36" s="1">
        <f t="shared" si="2"/>
        <v>6.4735702370290694E+25</v>
      </c>
      <c r="F36" s="1">
        <f t="shared" si="2"/>
        <v>1.3282196459588484E+24</v>
      </c>
      <c r="G36" s="1">
        <f t="shared" si="2"/>
        <v>2.7251846559413888E+22</v>
      </c>
      <c r="H36" s="1">
        <f t="shared" si="2"/>
        <v>5.5914181299562984E+20</v>
      </c>
      <c r="I36" s="1">
        <f t="shared" si="2"/>
        <v>1.1472234234051906E+19</v>
      </c>
      <c r="J36" s="1">
        <f t="shared" si="2"/>
        <v>2.3538242939806963E+17</v>
      </c>
    </row>
    <row r="37" spans="1:10">
      <c r="A37">
        <v>775</v>
      </c>
      <c r="B37" s="1">
        <f t="shared" si="1"/>
        <v>1.2006411068687145E+30</v>
      </c>
      <c r="C37" s="1">
        <f t="shared" si="2"/>
        <v>1.8310491401250682E+29</v>
      </c>
      <c r="D37" s="1">
        <f t="shared" si="2"/>
        <v>4.258666017771581E+27</v>
      </c>
      <c r="E37" s="1">
        <f t="shared" si="2"/>
        <v>9.9048331655827142E+25</v>
      </c>
      <c r="F37" s="1">
        <f t="shared" si="2"/>
        <v>2.3036725497756323E+24</v>
      </c>
      <c r="G37" s="1">
        <f t="shared" si="2"/>
        <v>5.3578966226611451E+22</v>
      </c>
      <c r="H37" s="1">
        <f t="shared" si="2"/>
        <v>1.2461430866951877E+21</v>
      </c>
      <c r="I37" s="1">
        <f t="shared" si="2"/>
        <v>2.8982877085577822E+19</v>
      </c>
      <c r="J37" s="1">
        <f t="shared" si="2"/>
        <v>6.7408564323494771E+17</v>
      </c>
    </row>
    <row r="38" spans="1:10">
      <c r="A38">
        <v>800</v>
      </c>
      <c r="B38" s="1">
        <f t="shared" si="1"/>
        <v>1.3354201436574149E+30</v>
      </c>
      <c r="C38" s="1">
        <f t="shared" si="2"/>
        <v>2.1598669647253015E+29</v>
      </c>
      <c r="D38" s="1">
        <f t="shared" si="2"/>
        <v>5.6499572276526793E+27</v>
      </c>
      <c r="E38" s="1">
        <f t="shared" si="2"/>
        <v>1.4779621706175185E+26</v>
      </c>
      <c r="F38" s="1">
        <f t="shared" si="2"/>
        <v>3.8661747155986139E+24</v>
      </c>
      <c r="G38" s="1">
        <f t="shared" si="2"/>
        <v>1.0113457048287493E+23</v>
      </c>
      <c r="H38" s="1">
        <f t="shared" si="2"/>
        <v>2.6455610775913843E+21</v>
      </c>
      <c r="I38" s="1">
        <f t="shared" si="2"/>
        <v>6.9204757402431422E+19</v>
      </c>
      <c r="J38" s="1">
        <f t="shared" si="2"/>
        <v>1.8103148279947251E+18</v>
      </c>
    </row>
    <row r="39" spans="1:10">
      <c r="A39">
        <v>825</v>
      </c>
      <c r="B39" s="1">
        <f t="shared" si="1"/>
        <v>1.4778805981756637E+30</v>
      </c>
      <c r="C39" s="1">
        <f t="shared" si="2"/>
        <v>2.525945111761766E+29</v>
      </c>
      <c r="D39" s="1">
        <f t="shared" si="2"/>
        <v>7.378923913318177E+27</v>
      </c>
      <c r="E39" s="1">
        <f t="shared" si="2"/>
        <v>2.1555701216548937E+26</v>
      </c>
      <c r="F39" s="1">
        <f t="shared" si="2"/>
        <v>6.2969649829087771E+24</v>
      </c>
      <c r="G39" s="1">
        <f t="shared" si="2"/>
        <v>1.8395025797415269E+23</v>
      </c>
      <c r="H39" s="1">
        <f t="shared" si="2"/>
        <v>5.3736518307787718E+21</v>
      </c>
      <c r="I39" s="1">
        <f t="shared" si="2"/>
        <v>1.5697794782374973E+20</v>
      </c>
      <c r="J39" s="1">
        <f t="shared" si="2"/>
        <v>4.5857224991416407E+18</v>
      </c>
    </row>
    <row r="40" spans="1:10">
      <c r="A40">
        <v>850</v>
      </c>
      <c r="B40" s="1">
        <f t="shared" si="1"/>
        <v>1.6279909015620503E+30</v>
      </c>
      <c r="C40" s="1">
        <f t="shared" si="2"/>
        <v>2.9309046832254394E+29</v>
      </c>
      <c r="D40" s="1">
        <f t="shared" si="2"/>
        <v>9.4995085457558687E+27</v>
      </c>
      <c r="E40" s="1">
        <f t="shared" si="2"/>
        <v>3.0789354265720979E+26</v>
      </c>
      <c r="F40" s="1">
        <f t="shared" si="2"/>
        <v>9.979298734602488E+24</v>
      </c>
      <c r="G40" s="1">
        <f t="shared" si="2"/>
        <v>3.2344427354656269E+23</v>
      </c>
      <c r="H40" s="1">
        <f t="shared" si="2"/>
        <v>1.0483321611298663E+22</v>
      </c>
      <c r="I40" s="1">
        <f t="shared" si="2"/>
        <v>3.3978042276299722E+20</v>
      </c>
      <c r="J40" s="1">
        <f t="shared" si="2"/>
        <v>1.1012801092410558E+19</v>
      </c>
    </row>
    <row r="41" spans="1:10">
      <c r="A41">
        <v>875</v>
      </c>
      <c r="B41" s="1">
        <f t="shared" si="1"/>
        <v>1.785711874612897E+30</v>
      </c>
      <c r="C41" s="1">
        <f t="shared" si="2"/>
        <v>3.3762673604699759E+29</v>
      </c>
      <c r="D41" s="1">
        <f t="shared" si="2"/>
        <v>1.2069456608400763E+28</v>
      </c>
      <c r="E41" s="1">
        <f t="shared" si="2"/>
        <v>4.3145807860960265E+26</v>
      </c>
      <c r="F41" s="1">
        <f t="shared" si="2"/>
        <v>1.5423732785775827E+25</v>
      </c>
      <c r="G41" s="1">
        <f t="shared" si="2"/>
        <v>5.5136650544042348E+23</v>
      </c>
      <c r="H41" s="1">
        <f t="shared" si="2"/>
        <v>1.9710210721619064E+22</v>
      </c>
      <c r="I41" s="1">
        <f t="shared" si="2"/>
        <v>7.0459921460100976E+20</v>
      </c>
      <c r="J41" s="1">
        <f t="shared" si="2"/>
        <v>2.5187962738105979E+19</v>
      </c>
    </row>
    <row r="42" spans="1:10">
      <c r="A42">
        <v>900</v>
      </c>
      <c r="B42" s="1">
        <f t="shared" si="1"/>
        <v>1.9509979313110834E+30</v>
      </c>
      <c r="C42" s="1">
        <f t="shared" si="2"/>
        <v>3.8634561756951448E+29</v>
      </c>
      <c r="D42" s="1">
        <f t="shared" si="2"/>
        <v>1.5150060007832645E+28</v>
      </c>
      <c r="E42" s="1">
        <f t="shared" si="2"/>
        <v>5.9409064786306889E+26</v>
      </c>
      <c r="F42" s="1">
        <f t="shared" si="2"/>
        <v>2.3296521445848192E+25</v>
      </c>
      <c r="G42" s="1">
        <f t="shared" si="2"/>
        <v>9.1354394052329575E+23</v>
      </c>
      <c r="H42" s="1">
        <f t="shared" si="2"/>
        <v>3.582348262622544E+22</v>
      </c>
      <c r="I42" s="1">
        <f t="shared" si="2"/>
        <v>1.4047730498177943E+21</v>
      </c>
      <c r="J42" s="1">
        <f t="shared" si="2"/>
        <v>5.5086417534673592E+19</v>
      </c>
    </row>
    <row r="43" spans="1:10">
      <c r="A43">
        <v>925</v>
      </c>
      <c r="B43" s="1">
        <f t="shared" si="1"/>
        <v>2.123798127429918E+30</v>
      </c>
      <c r="C43" s="1">
        <f t="shared" si="2"/>
        <v>4.3937971681707385E+29</v>
      </c>
      <c r="D43" s="1">
        <f t="shared" si="2"/>
        <v>1.8805875072277509E+28</v>
      </c>
      <c r="E43" s="1">
        <f t="shared" si="2"/>
        <v>8.0490956614036918E+26</v>
      </c>
      <c r="F43" s="1">
        <f t="shared" si="2"/>
        <v>3.4450904686660397E+25</v>
      </c>
      <c r="G43" s="1">
        <f t="shared" si="2"/>
        <v>1.4745319022862534E+24</v>
      </c>
      <c r="H43" s="1">
        <f t="shared" si="2"/>
        <v>6.3111385626450772E+22</v>
      </c>
      <c r="I43" s="1">
        <f t="shared" si="2"/>
        <v>2.7012280911080073E+21</v>
      </c>
      <c r="J43" s="1">
        <f t="shared" si="2"/>
        <v>1.1561516401143475E+20</v>
      </c>
    </row>
    <row r="44" spans="1:10">
      <c r="A44">
        <v>950</v>
      </c>
      <c r="B44" s="1">
        <f t="shared" si="1"/>
        <v>2.304057072794162E+30</v>
      </c>
      <c r="C44" s="1">
        <f t="shared" si="2"/>
        <v>4.9685217339781332E+29</v>
      </c>
      <c r="D44" s="1">
        <f t="shared" si="2"/>
        <v>2.3104422436962723E+28</v>
      </c>
      <c r="E44" s="1">
        <f t="shared" si="2"/>
        <v>1.0743926759845719E+27</v>
      </c>
      <c r="F44" s="1">
        <f t="shared" si="2"/>
        <v>4.9960981511599809E+25</v>
      </c>
      <c r="G44" s="1">
        <f t="shared" si="2"/>
        <v>2.3232657196913557E+24</v>
      </c>
      <c r="H44" s="1">
        <f t="shared" si="2"/>
        <v>1.0803557978619432E+23</v>
      </c>
      <c r="I44" s="1">
        <f t="shared" si="2"/>
        <v>5.0238276236820947E+21</v>
      </c>
      <c r="J44" s="1">
        <f t="shared" si="2"/>
        <v>2.3361603688728963E+20</v>
      </c>
    </row>
    <row r="45" spans="1:10">
      <c r="A45">
        <v>975</v>
      </c>
      <c r="B45" s="1">
        <f t="shared" si="1"/>
        <v>2.4917157238501501E+30</v>
      </c>
      <c r="C45" s="1">
        <f t="shared" si="2"/>
        <v>5.5887695063710795E+29</v>
      </c>
      <c r="D45" s="1">
        <f t="shared" si="2"/>
        <v>2.8115875429807737E+28</v>
      </c>
      <c r="E45" s="1">
        <f t="shared" si="2"/>
        <v>1.41444811829028E+27</v>
      </c>
      <c r="F45" s="1">
        <f t="shared" si="2"/>
        <v>7.1157787148745787E+25</v>
      </c>
      <c r="G45" s="1">
        <f t="shared" si="2"/>
        <v>3.5797924338339432E+24</v>
      </c>
      <c r="H45" s="1">
        <f t="shared" si="2"/>
        <v>1.8009151749684095E+23</v>
      </c>
      <c r="I45" s="1">
        <f t="shared" si="2"/>
        <v>9.0600098396149855E+21</v>
      </c>
      <c r="J45" s="1">
        <f t="shared" si="2"/>
        <v>4.557892533464837E+20</v>
      </c>
    </row>
    <row r="46" spans="1:10">
      <c r="A46">
        <v>1000</v>
      </c>
      <c r="B46" s="1">
        <f t="shared" si="1"/>
        <v>2.6867120713651038E+30</v>
      </c>
      <c r="C46" s="1">
        <f t="shared" si="2"/>
        <v>6.2555916293977943E+29</v>
      </c>
      <c r="D46" s="1">
        <f t="shared" si="2"/>
        <v>3.3912742815077498E+28</v>
      </c>
      <c r="E46" s="1">
        <f t="shared" si="2"/>
        <v>1.8384737901318313E+27</v>
      </c>
      <c r="F46" s="1">
        <f t="shared" si="2"/>
        <v>9.9667133839111393E+25</v>
      </c>
      <c r="G46" s="1">
        <f t="shared" si="2"/>
        <v>5.4031434231058876E+24</v>
      </c>
      <c r="H46" s="1">
        <f t="shared" si="2"/>
        <v>2.9291460209720782E+23</v>
      </c>
      <c r="I46" s="1">
        <f t="shared" si="2"/>
        <v>1.5879453385386067E+22</v>
      </c>
      <c r="J46" s="1">
        <f t="shared" si="2"/>
        <v>8.6085513666186982E+20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 Carrier Density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Richard Hogg</cp:lastModifiedBy>
  <dcterms:created xsi:type="dcterms:W3CDTF">2010-10-17T08:03:01Z</dcterms:created>
  <dcterms:modified xsi:type="dcterms:W3CDTF">2015-05-04T14:42:23Z</dcterms:modified>
</cp:coreProperties>
</file>