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2" l="1"/>
  <c r="H7" i="2"/>
  <c r="F7" i="2"/>
  <c r="E7" i="2"/>
  <c r="C7" i="2"/>
  <c r="B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D4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8" i="2"/>
  <c r="E9" i="2"/>
  <c r="E10" i="2"/>
  <c r="E11" i="2"/>
  <c r="E12" i="2"/>
  <c r="E13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D2" i="2"/>
  <c r="D1" i="2"/>
  <c r="A21" i="1"/>
  <c r="A20" i="1"/>
  <c r="A19" i="1"/>
  <c r="A18" i="1"/>
  <c r="E7" i="1"/>
  <c r="C12" i="1"/>
  <c r="C2" i="1"/>
  <c r="C4" i="1"/>
  <c r="C3" i="1"/>
  <c r="A4" i="1"/>
  <c r="A7" i="1"/>
  <c r="A3" i="1"/>
  <c r="A2" i="1"/>
</calcChain>
</file>

<file path=xl/sharedStrings.xml><?xml version="1.0" encoding="utf-8"?>
<sst xmlns="http://schemas.openxmlformats.org/spreadsheetml/2006/main" count="16" uniqueCount="16">
  <si>
    <t>V0 (eV)=</t>
  </si>
  <si>
    <t>V0 (J)</t>
  </si>
  <si>
    <t>E(meV)</t>
  </si>
  <si>
    <t>k1</t>
  </si>
  <si>
    <t>effective mass</t>
  </si>
  <si>
    <t>me</t>
  </si>
  <si>
    <t>E(J)</t>
  </si>
  <si>
    <t>E (eV)</t>
  </si>
  <si>
    <t>Reduced Heisenberg(J.s)</t>
  </si>
  <si>
    <t>k2</t>
  </si>
  <si>
    <t>tan(k1L/2)</t>
  </si>
  <si>
    <t>L(m)</t>
  </si>
  <si>
    <t>Well width L (nm)</t>
  </si>
  <si>
    <t>k2/k1</t>
  </si>
  <si>
    <t>DO NOT FIDDLE WITH THESE BITS!</t>
  </si>
  <si>
    <t>U CAN CHANGE GREEN BITS!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</si>
</sst>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1" fontId="0" fillId="3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8037156032029"/>
          <c:y val="0.0999139474994966"/>
          <c:w val="0.660206755339515"/>
          <c:h val="0.71135829421053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Sheet2!$H$6</c:f>
              <c:strCache>
                <c:ptCount val="1"/>
                <c:pt idx="0">
                  <c:v>tan(k1L/2)</c:v>
                </c:pt>
              </c:strCache>
            </c:strRef>
          </c:tx>
          <c:xVal>
            <c:numRef>
              <c:f>Sheet2!$A$7:$A$107</c:f>
              <c:numCache>
                <c:formatCode>General</c:formatCode>
                <c:ptCount val="1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</c:numCache>
            </c:numRef>
          </c:xVal>
          <c:yVal>
            <c:numRef>
              <c:f>Sheet2!$H$7:$H$107</c:f>
              <c:numCache>
                <c:formatCode>General</c:formatCode>
                <c:ptCount val="101"/>
                <c:pt idx="0">
                  <c:v>0.0</c:v>
                </c:pt>
                <c:pt idx="1">
                  <c:v>0.163175138938345</c:v>
                </c:pt>
                <c:pt idx="2">
                  <c:v>0.232823619831799</c:v>
                </c:pt>
                <c:pt idx="3">
                  <c:v>0.287725974151286</c:v>
                </c:pt>
                <c:pt idx="4">
                  <c:v>0.335277416605296</c:v>
                </c:pt>
                <c:pt idx="5">
                  <c:v>0.378325642596517</c:v>
                </c:pt>
                <c:pt idx="6">
                  <c:v>0.418325811278621</c:v>
                </c:pt>
                <c:pt idx="7">
                  <c:v>0.456141232919443</c:v>
                </c:pt>
                <c:pt idx="8">
                  <c:v>0.492335172581592</c:v>
                </c:pt>
                <c:pt idx="9">
                  <c:v>0.527300612613528</c:v>
                </c:pt>
                <c:pt idx="10">
                  <c:v>0.56132595767176</c:v>
                </c:pt>
                <c:pt idx="11">
                  <c:v>0.594631531147021</c:v>
                </c:pt>
                <c:pt idx="12">
                  <c:v>0.627391313797237</c:v>
                </c:pt>
                <c:pt idx="13">
                  <c:v>0.659746622389693</c:v>
                </c:pt>
                <c:pt idx="14">
                  <c:v>0.691815108308064</c:v>
                </c:pt>
                <c:pt idx="15">
                  <c:v>0.723696900738853</c:v>
                </c:pt>
                <c:pt idx="16">
                  <c:v>0.755478935046895</c:v>
                </c:pt>
                <c:pt idx="17">
                  <c:v>0.787238087588971</c:v>
                </c:pt>
                <c:pt idx="18">
                  <c:v>0.819043502511721</c:v>
                </c:pt>
                <c:pt idx="19">
                  <c:v>0.850958357920634</c:v>
                </c:pt>
                <c:pt idx="20">
                  <c:v>0.883041234849096</c:v>
                </c:pt>
                <c:pt idx="21">
                  <c:v>0.91534719981422</c:v>
                </c:pt>
                <c:pt idx="22">
                  <c:v>0.947928677823502</c:v>
                </c:pt>
                <c:pt idx="23">
                  <c:v>0.980836170304818</c:v>
                </c:pt>
                <c:pt idx="24">
                  <c:v>1.014118857336542</c:v>
                </c:pt>
                <c:pt idx="25">
                  <c:v>1.047825113187373</c:v>
                </c:pt>
                <c:pt idx="26">
                  <c:v>1.082002956940995</c:v>
                </c:pt>
                <c:pt idx="27">
                  <c:v>1.116700454863933</c:v>
                </c:pt>
                <c:pt idx="28">
                  <c:v>1.151966087517588</c:v>
                </c:pt>
                <c:pt idx="29">
                  <c:v>1.187849091982108</c:v>
                </c:pt>
                <c:pt idx="30">
                  <c:v>1.224399787658587</c:v>
                </c:pt>
                <c:pt idx="31">
                  <c:v>1.261669892748293</c:v>
                </c:pt>
                <c:pt idx="32">
                  <c:v>1.29971283753662</c:v>
                </c:pt>
                <c:pt idx="33">
                  <c:v>1.338584079940731</c:v>
                </c:pt>
                <c:pt idx="34">
                  <c:v>1.378341428347951</c:v>
                </c:pt>
                <c:pt idx="35">
                  <c:v>1.419045376531671</c:v>
                </c:pt>
                <c:pt idx="36">
                  <c:v>1.460759455352971</c:v>
                </c:pt>
                <c:pt idx="37">
                  <c:v>1.503550606019756</c:v>
                </c:pt>
                <c:pt idx="38">
                  <c:v>1.547489579870643</c:v>
                </c:pt>
                <c:pt idx="39">
                  <c:v>1.592651369974226</c:v>
                </c:pt>
                <c:pt idx="40">
                  <c:v>1.639115680288181</c:v>
                </c:pt>
                <c:pt idx="41">
                  <c:v>1.686967438714835</c:v>
                </c:pt>
                <c:pt idx="42">
                  <c:v>1.736297361133787</c:v>
                </c:pt>
                <c:pt idx="43">
                  <c:v>1.787202574407416</c:v>
                </c:pt>
                <c:pt idx="44">
                  <c:v>1.839787307467266</c:v>
                </c:pt>
                <c:pt idx="45">
                  <c:v>1.894163660932169</c:v>
                </c:pt>
                <c:pt idx="46">
                  <c:v>1.950452467324557</c:v>
                </c:pt>
                <c:pt idx="47">
                  <c:v>2.008784255893597</c:v>
                </c:pt>
                <c:pt idx="48">
                  <c:v>2.069300338389146</c:v>
                </c:pt>
                <c:pt idx="49">
                  <c:v>2.132154034943326</c:v>
                </c:pt>
                <c:pt idx="50">
                  <c:v>2.197512062611961</c:v>
                </c:pt>
                <c:pt idx="51">
                  <c:v>2.265556113238738</c:v>
                </c:pt>
                <c:pt idx="52">
                  <c:v>2.336484652298394</c:v>
                </c:pt>
                <c:pt idx="53">
                  <c:v>2.410514976463518</c:v>
                </c:pt>
                <c:pt idx="54">
                  <c:v>2.487885575093337</c:v>
                </c:pt>
                <c:pt idx="55">
                  <c:v>2.568858850008531</c:v>
                </c:pt>
                <c:pt idx="56">
                  <c:v>2.65372425923964</c:v>
                </c:pt>
                <c:pt idx="57">
                  <c:v>2.742801964495665</c:v>
                </c:pt>
                <c:pt idx="58">
                  <c:v>2.836447079646903</c:v>
                </c:pt>
                <c:pt idx="59">
                  <c:v>2.93505463953924</c:v>
                </c:pt>
                <c:pt idx="60">
                  <c:v>3.039065436260118</c:v>
                </c:pt>
                <c:pt idx="61">
                  <c:v>3.148972905294192</c:v>
                </c:pt>
                <c:pt idx="62">
                  <c:v>3.265331289164536</c:v>
                </c:pt>
                <c:pt idx="63">
                  <c:v>3.38876536429626</c:v>
                </c:pt>
                <c:pt idx="64">
                  <c:v>3.519982092246061</c:v>
                </c:pt>
                <c:pt idx="65">
                  <c:v>3.659784655005314</c:v>
                </c:pt>
                <c:pt idx="66">
                  <c:v>3.809089463984753</c:v>
                </c:pt>
                <c:pt idx="67">
                  <c:v>3.96894690500075</c:v>
                </c:pt>
                <c:pt idx="68">
                  <c:v>4.140566813379305</c:v>
                </c:pt>
                <c:pt idx="69">
                  <c:v>4.325349987517844</c:v>
                </c:pt>
                <c:pt idx="70">
                  <c:v>4.524927479806889</c:v>
                </c:pt>
                <c:pt idx="71">
                  <c:v>4.741210000622546</c:v>
                </c:pt>
                <c:pt idx="72">
                  <c:v>4.976450608678025</c:v>
                </c:pt>
                <c:pt idx="73">
                  <c:v>5.233325052356188</c:v>
                </c:pt>
                <c:pt idx="74">
                  <c:v>5.515035845921648</c:v>
                </c:pt>
                <c:pt idx="75">
                  <c:v>5.825448685148961</c:v>
                </c:pt>
                <c:pt idx="76">
                  <c:v>6.169273566587547</c:v>
                </c:pt>
                <c:pt idx="77">
                  <c:v>6.55230868925271</c:v>
                </c:pt>
                <c:pt idx="78">
                  <c:v>6.981774085637941</c:v>
                </c:pt>
                <c:pt idx="79">
                  <c:v>7.466776010501558</c:v>
                </c:pt>
                <c:pt idx="80">
                  <c:v>8.018966054364733</c:v>
                </c:pt>
                <c:pt idx="81">
                  <c:v>8.653497398884375</c:v>
                </c:pt>
                <c:pt idx="82">
                  <c:v>9.3904471951536</c:v>
                </c:pt>
                <c:pt idx="83">
                  <c:v>10.25699358300017</c:v>
                </c:pt>
                <c:pt idx="84">
                  <c:v>11.29085976465017</c:v>
                </c:pt>
                <c:pt idx="85">
                  <c:v>12.54597790398388</c:v>
                </c:pt>
                <c:pt idx="86">
                  <c:v>14.1022429577113</c:v>
                </c:pt>
                <c:pt idx="87">
                  <c:v>16.08327344289486</c:v>
                </c:pt>
                <c:pt idx="88">
                  <c:v>18.69106299573943</c:v>
                </c:pt>
                <c:pt idx="89">
                  <c:v>22.2797933473397</c:v>
                </c:pt>
                <c:pt idx="90">
                  <c:v>27.53242618438961</c:v>
                </c:pt>
                <c:pt idx="91">
                  <c:v>35.95749441689756</c:v>
                </c:pt>
                <c:pt idx="92">
                  <c:v>51.67679944749415</c:v>
                </c:pt>
                <c:pt idx="93">
                  <c:v>91.4070686301696</c:v>
                </c:pt>
                <c:pt idx="94">
                  <c:v>388.2380284476897</c:v>
                </c:pt>
                <c:pt idx="95">
                  <c:v>-174.098937243942</c:v>
                </c:pt>
                <c:pt idx="96">
                  <c:v>-71.32375648226549</c:v>
                </c:pt>
                <c:pt idx="97">
                  <c:v>-44.9313107244008</c:v>
                </c:pt>
                <c:pt idx="98">
                  <c:v>-32.83806345035301</c:v>
                </c:pt>
                <c:pt idx="99">
                  <c:v>-25.89930059183913</c:v>
                </c:pt>
                <c:pt idx="100">
                  <c:v>-21.39783958979976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Sheet2!$I$6</c:f>
              <c:strCache>
                <c:ptCount val="1"/>
                <c:pt idx="0">
                  <c:v>k2/k1</c:v>
                </c:pt>
              </c:strCache>
            </c:strRef>
          </c:tx>
          <c:xVal>
            <c:numRef>
              <c:f>Sheet2!$A$7:$A$107</c:f>
              <c:numCache>
                <c:formatCode>General</c:formatCode>
                <c:ptCount val="1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</c:numCache>
            </c:numRef>
          </c:xVal>
          <c:yVal>
            <c:numRef>
              <c:f>Sheet2!$I$7:$I$107</c:f>
              <c:numCache>
                <c:formatCode>General</c:formatCode>
                <c:ptCount val="101"/>
                <c:pt idx="0">
                  <c:v>0.0</c:v>
                </c:pt>
                <c:pt idx="1">
                  <c:v>15.45962483374031</c:v>
                </c:pt>
                <c:pt idx="2">
                  <c:v>10.90871211463571</c:v>
                </c:pt>
                <c:pt idx="3">
                  <c:v>8.888194417315588</c:v>
                </c:pt>
                <c:pt idx="4">
                  <c:v>7.681145747868608</c:v>
                </c:pt>
                <c:pt idx="5">
                  <c:v>6.855654600401045</c:v>
                </c:pt>
                <c:pt idx="6">
                  <c:v>6.244997998398398</c:v>
                </c:pt>
                <c:pt idx="7">
                  <c:v>5.769377287516764</c:v>
                </c:pt>
                <c:pt idx="8">
                  <c:v>5.385164807134504</c:v>
                </c:pt>
                <c:pt idx="9">
                  <c:v>5.06622805119022</c:v>
                </c:pt>
                <c:pt idx="10">
                  <c:v>4.79583152331272</c:v>
                </c:pt>
                <c:pt idx="11">
                  <c:v>4.562694578665311</c:v>
                </c:pt>
                <c:pt idx="12">
                  <c:v>4.358898943540673</c:v>
                </c:pt>
                <c:pt idx="13">
                  <c:v>4.178700570935714</c:v>
                </c:pt>
                <c:pt idx="14">
                  <c:v>4.017817460121496</c:v>
                </c:pt>
                <c:pt idx="15">
                  <c:v>3.872983346207417</c:v>
                </c:pt>
                <c:pt idx="16">
                  <c:v>3.741657386773941</c:v>
                </c:pt>
                <c:pt idx="17">
                  <c:v>3.62182924208521</c:v>
                </c:pt>
                <c:pt idx="18">
                  <c:v>3.511884584284247</c:v>
                </c:pt>
                <c:pt idx="19">
                  <c:v>3.410510071436298</c:v>
                </c:pt>
                <c:pt idx="20">
                  <c:v>3.3166247903554</c:v>
                </c:pt>
                <c:pt idx="21">
                  <c:v>3.229329872987803</c:v>
                </c:pt>
                <c:pt idx="22">
                  <c:v>3.147870853305597</c:v>
                </c:pt>
                <c:pt idx="23">
                  <c:v>3.071609123683489</c:v>
                </c:pt>
                <c:pt idx="24">
                  <c:v>3.0</c:v>
                </c:pt>
                <c:pt idx="25">
                  <c:v>2.932575659723036</c:v>
                </c:pt>
                <c:pt idx="26">
                  <c:v>2.868931722918695</c:v>
                </c:pt>
                <c:pt idx="27">
                  <c:v>2.808716591058786</c:v>
                </c:pt>
                <c:pt idx="28">
                  <c:v>2.751622897751174</c:v>
                </c:pt>
                <c:pt idx="29">
                  <c:v>2.697380594014407</c:v>
                </c:pt>
                <c:pt idx="30">
                  <c:v>2.645751311064591</c:v>
                </c:pt>
                <c:pt idx="31">
                  <c:v>2.59652373065816</c:v>
                </c:pt>
                <c:pt idx="32">
                  <c:v>2.549509756796392</c:v>
                </c:pt>
                <c:pt idx="33">
                  <c:v>2.504541329810166</c:v>
                </c:pt>
                <c:pt idx="34">
                  <c:v>2.461467759165609</c:v>
                </c:pt>
                <c:pt idx="35">
                  <c:v>2.420153478013917</c:v>
                </c:pt>
                <c:pt idx="36">
                  <c:v>2.380476142847616</c:v>
                </c:pt>
                <c:pt idx="37">
                  <c:v>2.342325017260945</c:v>
                </c:pt>
                <c:pt idx="38">
                  <c:v>2.305599590927316</c:v>
                </c:pt>
                <c:pt idx="39">
                  <c:v>2.270208394365186</c:v>
                </c:pt>
                <c:pt idx="40">
                  <c:v>2.23606797749979</c:v>
                </c:pt>
                <c:pt idx="41">
                  <c:v>2.203102025913772</c:v>
                </c:pt>
                <c:pt idx="42">
                  <c:v>2.171240593367238</c:v>
                </c:pt>
                <c:pt idx="43">
                  <c:v>2.140419432923652</c:v>
                </c:pt>
                <c:pt idx="44">
                  <c:v>2.110579412044345</c:v>
                </c:pt>
                <c:pt idx="45">
                  <c:v>2.081665999466133</c:v>
                </c:pt>
                <c:pt idx="46">
                  <c:v>2.053628813672964</c:v>
                </c:pt>
                <c:pt idx="47">
                  <c:v>2.026421224406072</c:v>
                </c:pt>
                <c:pt idx="48">
                  <c:v>2.0</c:v>
                </c:pt>
                <c:pt idx="49">
                  <c:v>1.974324994440751</c:v>
                </c:pt>
                <c:pt idx="50">
                  <c:v>1.949358868961793</c:v>
                </c:pt>
                <c:pt idx="51">
                  <c:v>1.925066843759244</c:v>
                </c:pt>
                <c:pt idx="52">
                  <c:v>1.901416476047427</c:v>
                </c:pt>
                <c:pt idx="53">
                  <c:v>1.878377461212856</c:v>
                </c:pt>
                <c:pt idx="54">
                  <c:v>1.855921454276674</c:v>
                </c:pt>
                <c:pt idx="55">
                  <c:v>1.834021909257456</c:v>
                </c:pt>
                <c:pt idx="56">
                  <c:v>1.812653934349931</c:v>
                </c:pt>
                <c:pt idx="57">
                  <c:v>1.791794161110442</c:v>
                </c:pt>
                <c:pt idx="58">
                  <c:v>1.771420626074665</c:v>
                </c:pt>
                <c:pt idx="59">
                  <c:v>1.75151266343395</c:v>
                </c:pt>
                <c:pt idx="60">
                  <c:v>1.732050807568877</c:v>
                </c:pt>
                <c:pt idx="61">
                  <c:v>1.713016704386795</c:v>
                </c:pt>
                <c:pt idx="62">
                  <c:v>1.694393030537922</c:v>
                </c:pt>
                <c:pt idx="63">
                  <c:v>1.676163419695052</c:v>
                </c:pt>
                <c:pt idx="64">
                  <c:v>1.6583123951777</c:v>
                </c:pt>
                <c:pt idx="65">
                  <c:v>1.640825308284734</c:v>
                </c:pt>
                <c:pt idx="66">
                  <c:v>1.623688281771977</c:v>
                </c:pt>
                <c:pt idx="67">
                  <c:v>1.606888157974539</c:v>
                </c:pt>
                <c:pt idx="68">
                  <c:v>1.590412451128915</c:v>
                </c:pt>
                <c:pt idx="69">
                  <c:v>1.574249303498406</c:v>
                </c:pt>
                <c:pt idx="70">
                  <c:v>1.55838744494796</c:v>
                </c:pt>
                <c:pt idx="71">
                  <c:v>1.542816155652009</c:v>
                </c:pt>
                <c:pt idx="72">
                  <c:v>1.527525231651947</c:v>
                </c:pt>
                <c:pt idx="73">
                  <c:v>1.512504953008985</c:v>
                </c:pt>
                <c:pt idx="74">
                  <c:v>1.497746054324044</c:v>
                </c:pt>
                <c:pt idx="75">
                  <c:v>1.483239697419133</c:v>
                </c:pt>
                <c:pt idx="76">
                  <c:v>1.468977445995038</c:v>
                </c:pt>
                <c:pt idx="77">
                  <c:v>1.454951242098208</c:v>
                </c:pt>
                <c:pt idx="78">
                  <c:v>1.441153384245784</c:v>
                </c:pt>
                <c:pt idx="79">
                  <c:v>1.427576507072144</c:v>
                </c:pt>
                <c:pt idx="80">
                  <c:v>1.414213562373095</c:v>
                </c:pt>
                <c:pt idx="81">
                  <c:v>1.401057801435388</c:v>
                </c:pt>
                <c:pt idx="82">
                  <c:v>1.388102758549482</c:v>
                </c:pt>
                <c:pt idx="83">
                  <c:v>1.375342235612737</c:v>
                </c:pt>
                <c:pt idx="84">
                  <c:v>1.362770287738494</c:v>
                </c:pt>
                <c:pt idx="85">
                  <c:v>1.350381209793999</c:v>
                </c:pt>
                <c:pt idx="86">
                  <c:v>1.338169523796818</c:v>
                </c:pt>
                <c:pt idx="87">
                  <c:v>1.326129967105476</c:v>
                </c:pt>
                <c:pt idx="88">
                  <c:v>1.314257481345542</c:v>
                </c:pt>
                <c:pt idx="89">
                  <c:v>1.302547202017319</c:v>
                </c:pt>
                <c:pt idx="90">
                  <c:v>1.290994448735806</c:v>
                </c:pt>
                <c:pt idx="91">
                  <c:v>1.279594716057642</c:v>
                </c:pt>
                <c:pt idx="92">
                  <c:v>1.268343664853463</c:v>
                </c:pt>
                <c:pt idx="93">
                  <c:v>1.257237114187424</c:v>
                </c:pt>
                <c:pt idx="94">
                  <c:v>1.246271033668721</c:v>
                </c:pt>
                <c:pt idx="95">
                  <c:v>1.235441536242684</c:v>
                </c:pt>
                <c:pt idx="96">
                  <c:v>1.22474487139159</c:v>
                </c:pt>
                <c:pt idx="97">
                  <c:v>1.214177418717591</c:v>
                </c:pt>
                <c:pt idx="98">
                  <c:v>1.203735681882337</c:v>
                </c:pt>
                <c:pt idx="99">
                  <c:v>1.19341628287971</c:v>
                </c:pt>
                <c:pt idx="100">
                  <c:v>1.183215956619923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931736"/>
        <c:axId val="2110482664"/>
      </c:scatterChart>
      <c:valAx>
        <c:axId val="-2142931736"/>
        <c:scaling>
          <c:orientation val="minMax"/>
          <c:max val="80.0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Energy (meV)</a:t>
                </a:r>
              </a:p>
            </c:rich>
          </c:tx>
          <c:layout>
            <c:manualLayout>
              <c:xMode val="edge"/>
              <c:yMode val="edge"/>
              <c:x val="0.439870153651512"/>
              <c:y val="0.9037261156621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10482664"/>
        <c:crosses val="autoZero"/>
        <c:crossBetween val="midCat"/>
      </c:valAx>
      <c:valAx>
        <c:axId val="2110482664"/>
        <c:scaling>
          <c:orientation val="minMax"/>
          <c:max val="4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Function</a:t>
                </a:r>
              </a:p>
            </c:rich>
          </c:tx>
          <c:layout>
            <c:manualLayout>
              <c:xMode val="edge"/>
              <c:yMode val="edge"/>
              <c:x val="0.0548089760450134"/>
              <c:y val="0.3907186231599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214293173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59076859050124"/>
          <c:y val="0.58262544907324"/>
          <c:w val="0.246118426528608"/>
          <c:h val="0.173167304288848"/>
        </c:manualLayout>
      </c:layout>
      <c:overlay val="0"/>
      <c:txPr>
        <a:bodyPr/>
        <a:lstStyle/>
        <a:p>
          <a:pPr>
            <a:defRPr sz="20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749300</xdr:colOff>
      <xdr:row>1</xdr:row>
      <xdr:rowOff>19050</xdr:rowOff>
    </xdr:from>
    <xdr:to>
      <xdr:col>18</xdr:col>
      <xdr:colOff>152400</xdr:colOff>
      <xdr:row>25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>
      <selection activeCell="A21" sqref="A21"/>
    </sheetView>
  </sheetViews>
  <sheetFormatPr baseColWidth="10" defaultRowHeight="15" x14ac:dyDescent="0"/>
  <cols>
    <col min="3" max="3" width="12.1640625" bestFit="1" customWidth="1"/>
  </cols>
  <sheetData>
    <row r="2" spans="1:5">
      <c r="A2">
        <f>1/((1/0.08)+(1/0.6))</f>
        <v>7.0588235294117646E-2</v>
      </c>
      <c r="C2">
        <f>(4/3)*3.142*(0.00000000931)^3</f>
        <v>3.3806013476293338E-24</v>
      </c>
    </row>
    <row r="3" spans="1:5">
      <c r="A3">
        <f>(A2/12.5^2)*13.6</f>
        <v>6.1440000000000002E-3</v>
      </c>
      <c r="C3">
        <f>(0.000000000587)^3</f>
        <v>2.0226200300000002E-28</v>
      </c>
    </row>
    <row r="4" spans="1:5">
      <c r="A4">
        <f>0.75*A3</f>
        <v>4.6080000000000001E-3</v>
      </c>
      <c r="C4">
        <f>C2/C3</f>
        <v>16713.971470110147</v>
      </c>
    </row>
    <row r="7" spans="1:5">
      <c r="A7">
        <f>(12.5/0.071)*5.29</f>
        <v>931.33802816901414</v>
      </c>
      <c r="E7">
        <f>0.02/(1.6*0.12*3.33*5)</f>
        <v>6.2562562562562566E-3</v>
      </c>
    </row>
    <row r="12" spans="1:5">
      <c r="C12">
        <f>6.14/8.67</f>
        <v>0.70818915801614757</v>
      </c>
    </row>
    <row r="18" spans="1:1">
      <c r="A18">
        <f>1.055*3.142^2</f>
        <v>10.415133019999999</v>
      </c>
    </row>
    <row r="19" spans="1:1">
      <c r="A19">
        <f>2*0.04*9.1</f>
        <v>0.72799999999999998</v>
      </c>
    </row>
    <row r="20" spans="1:1">
      <c r="A20">
        <f>A18/A19</f>
        <v>14.306501401098901</v>
      </c>
    </row>
    <row r="21" spans="1:1">
      <c r="A21">
        <f>1.431/1.6</f>
        <v>0.89437500000000003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F4" sqref="F4"/>
    </sheetView>
  </sheetViews>
  <sheetFormatPr baseColWidth="10" defaultRowHeight="15" x14ac:dyDescent="0"/>
  <cols>
    <col min="1" max="1" width="15.83203125" customWidth="1"/>
    <col min="4" max="4" width="11.1640625" bestFit="1" customWidth="1"/>
  </cols>
  <sheetData>
    <row r="1" spans="1:9">
      <c r="A1" s="1" t="s">
        <v>0</v>
      </c>
      <c r="B1" s="1">
        <v>0.24</v>
      </c>
      <c r="C1" t="s">
        <v>1</v>
      </c>
      <c r="D1" s="2">
        <f>B1*1.6E-19</f>
        <v>3.8399999999999999E-20</v>
      </c>
      <c r="E1" s="1" t="s">
        <v>15</v>
      </c>
      <c r="F1" s="1"/>
      <c r="G1" s="1"/>
    </row>
    <row r="2" spans="1:9">
      <c r="A2" s="1" t="s">
        <v>4</v>
      </c>
      <c r="B2" s="1">
        <v>0.04</v>
      </c>
      <c r="C2" t="s">
        <v>5</v>
      </c>
      <c r="D2" s="2">
        <f>B2*9.1E-31</f>
        <v>3.6399999999999998E-32</v>
      </c>
      <c r="E2" s="2" t="s">
        <v>14</v>
      </c>
      <c r="F2" s="2"/>
      <c r="G2" s="2"/>
    </row>
    <row r="3" spans="1:9">
      <c r="A3" s="2" t="s">
        <v>8</v>
      </c>
      <c r="B3" s="2"/>
      <c r="C3" s="2"/>
      <c r="D3" s="3">
        <v>1.0549999999999999E-34</v>
      </c>
    </row>
    <row r="4" spans="1:9">
      <c r="A4" s="1" t="s">
        <v>12</v>
      </c>
      <c r="B4" s="1">
        <v>10</v>
      </c>
      <c r="C4" s="2" t="s">
        <v>11</v>
      </c>
      <c r="D4" s="2">
        <f>B4*0.000000001</f>
        <v>1E-8</v>
      </c>
    </row>
    <row r="6" spans="1:9">
      <c r="A6" t="s">
        <v>2</v>
      </c>
      <c r="B6" t="s">
        <v>7</v>
      </c>
      <c r="C6" t="s">
        <v>6</v>
      </c>
      <c r="E6" t="s">
        <v>3</v>
      </c>
      <c r="F6" t="s">
        <v>9</v>
      </c>
      <c r="H6" t="s">
        <v>10</v>
      </c>
      <c r="I6" t="s">
        <v>13</v>
      </c>
    </row>
    <row r="7" spans="1:9">
      <c r="A7">
        <v>0</v>
      </c>
      <c r="B7">
        <f>A7*0.001</f>
        <v>0</v>
      </c>
      <c r="C7">
        <f>B7*1.6E-19</f>
        <v>0</v>
      </c>
      <c r="E7">
        <f>SQRT((2*$D$2*C7)/$D$3^2)</f>
        <v>0</v>
      </c>
      <c r="F7">
        <f>SQRT((2*$D$2*($D$1-C7))/$D$3^2)</f>
        <v>501162817.57295334</v>
      </c>
      <c r="H7">
        <f>TAN(E7*$D$4/2)</f>
        <v>0</v>
      </c>
      <c r="I7" t="e">
        <f>F7/E7</f>
        <v>#DIV/0!</v>
      </c>
    </row>
    <row r="8" spans="1:9">
      <c r="A8">
        <v>1</v>
      </c>
      <c r="B8">
        <f t="shared" ref="B8:B71" si="0">A8*0.001</f>
        <v>1E-3</v>
      </c>
      <c r="C8">
        <f t="shared" ref="C8:C71" si="1">B8*1.6E-19</f>
        <v>1.5999999999999999E-22</v>
      </c>
      <c r="E8">
        <f t="shared" ref="E8:E71" si="2">SQRT((2*$D$2*C8)/$D$3^2)</f>
        <v>32349920.769973904</v>
      </c>
      <c r="F8">
        <f t="shared" ref="F8:F71" si="3">SQRT((2*$D$2*($D$1-C8))/$D$3^2)</f>
        <v>500117638.5050199</v>
      </c>
      <c r="H8">
        <f t="shared" ref="H8:H71" si="4">TAN(E8*$D$4/2)</f>
        <v>0.16317513893834459</v>
      </c>
      <c r="I8">
        <f t="shared" ref="I8:I71" si="5">F8/E8</f>
        <v>15.459624833740307</v>
      </c>
    </row>
    <row r="9" spans="1:9">
      <c r="A9">
        <v>2</v>
      </c>
      <c r="B9">
        <f t="shared" si="0"/>
        <v>2E-3</v>
      </c>
      <c r="C9">
        <f t="shared" si="1"/>
        <v>3.1999999999999999E-22</v>
      </c>
      <c r="E9">
        <f t="shared" si="2"/>
        <v>45749696.69459217</v>
      </c>
      <c r="F9">
        <f t="shared" si="3"/>
        <v>499070270.57320708</v>
      </c>
      <c r="H9">
        <f t="shared" si="4"/>
        <v>0.23282361983179897</v>
      </c>
      <c r="I9">
        <f t="shared" si="5"/>
        <v>10.908712114635714</v>
      </c>
    </row>
    <row r="10" spans="1:9">
      <c r="A10">
        <v>3</v>
      </c>
      <c r="B10">
        <f t="shared" si="0"/>
        <v>3.0000000000000001E-3</v>
      </c>
      <c r="C10">
        <f t="shared" si="1"/>
        <v>4.8E-22</v>
      </c>
      <c r="E10">
        <f t="shared" si="2"/>
        <v>56031706.394422494</v>
      </c>
      <c r="F10">
        <f t="shared" si="3"/>
        <v>498020699.96757215</v>
      </c>
      <c r="H10">
        <f t="shared" si="4"/>
        <v>0.28772597415128565</v>
      </c>
      <c r="I10">
        <f t="shared" si="5"/>
        <v>8.8881944173155887</v>
      </c>
    </row>
    <row r="11" spans="1:9">
      <c r="A11">
        <v>4</v>
      </c>
      <c r="B11">
        <f t="shared" si="0"/>
        <v>4.0000000000000001E-3</v>
      </c>
      <c r="C11">
        <f t="shared" si="1"/>
        <v>6.3999999999999997E-22</v>
      </c>
      <c r="E11">
        <f t="shared" si="2"/>
        <v>64699841.539947808</v>
      </c>
      <c r="F11">
        <f t="shared" si="3"/>
        <v>496968912.73234284</v>
      </c>
      <c r="H11">
        <f t="shared" si="4"/>
        <v>0.33527741660529586</v>
      </c>
      <c r="I11">
        <f t="shared" si="5"/>
        <v>7.6811457478686078</v>
      </c>
    </row>
    <row r="12" spans="1:9">
      <c r="A12">
        <v>5</v>
      </c>
      <c r="B12">
        <f t="shared" si="0"/>
        <v>5.0000000000000001E-3</v>
      </c>
      <c r="C12">
        <f t="shared" si="1"/>
        <v>7.9999999999999994E-22</v>
      </c>
      <c r="E12">
        <f t="shared" si="2"/>
        <v>72336621.908393979</v>
      </c>
      <c r="F12">
        <f t="shared" si="3"/>
        <v>495914894.76375216</v>
      </c>
      <c r="H12">
        <f t="shared" si="4"/>
        <v>0.37832564259651658</v>
      </c>
      <c r="I12">
        <f t="shared" si="5"/>
        <v>6.8556546004010448</v>
      </c>
    </row>
    <row r="13" spans="1:9">
      <c r="A13">
        <v>6</v>
      </c>
      <c r="B13">
        <f t="shared" si="0"/>
        <v>6.0000000000000001E-3</v>
      </c>
      <c r="C13">
        <f t="shared" si="1"/>
        <v>9.6000000000000001E-22</v>
      </c>
      <c r="E13">
        <f t="shared" si="2"/>
        <v>79240799.105899557</v>
      </c>
      <c r="F13">
        <f t="shared" si="3"/>
        <v>494858631.80783236</v>
      </c>
      <c r="H13">
        <f t="shared" si="4"/>
        <v>0.41832581127862062</v>
      </c>
      <c r="I13">
        <f t="shared" si="5"/>
        <v>6.2449979983983983</v>
      </c>
    </row>
    <row r="14" spans="1:9">
      <c r="A14">
        <v>7</v>
      </c>
      <c r="B14">
        <f t="shared" si="0"/>
        <v>7.0000000000000001E-3</v>
      </c>
      <c r="C14">
        <f t="shared" si="1"/>
        <v>1.12E-21</v>
      </c>
      <c r="E14">
        <f t="shared" si="2"/>
        <v>85589845.289994076</v>
      </c>
      <c r="F14">
        <f t="shared" si="3"/>
        <v>493800109.45816547</v>
      </c>
      <c r="H14">
        <f t="shared" si="4"/>
        <v>0.45614123291944314</v>
      </c>
      <c r="I14">
        <f t="shared" si="5"/>
        <v>5.7693772875167637</v>
      </c>
    </row>
    <row r="15" spans="1:9">
      <c r="A15">
        <v>8</v>
      </c>
      <c r="B15">
        <f t="shared" si="0"/>
        <v>8.0000000000000002E-3</v>
      </c>
      <c r="C15">
        <f t="shared" si="1"/>
        <v>1.2799999999999999E-21</v>
      </c>
      <c r="E15">
        <f t="shared" si="2"/>
        <v>91499393.389184341</v>
      </c>
      <c r="F15">
        <f t="shared" si="3"/>
        <v>492739313.15359098</v>
      </c>
      <c r="H15">
        <f t="shared" si="4"/>
        <v>0.49233517258159248</v>
      </c>
      <c r="I15">
        <f t="shared" si="5"/>
        <v>5.3851648071345037</v>
      </c>
    </row>
    <row r="16" spans="1:9">
      <c r="A16">
        <v>9</v>
      </c>
      <c r="B16">
        <f t="shared" si="0"/>
        <v>9.0000000000000011E-3</v>
      </c>
      <c r="C16">
        <f t="shared" si="1"/>
        <v>1.4400000000000001E-21</v>
      </c>
      <c r="E16">
        <f t="shared" si="2"/>
        <v>97049762.309921712</v>
      </c>
      <c r="F16">
        <f t="shared" si="3"/>
        <v>491676228.17586881</v>
      </c>
      <c r="H16">
        <f t="shared" si="4"/>
        <v>0.52730061261352845</v>
      </c>
      <c r="I16">
        <f t="shared" si="5"/>
        <v>5.0662280511902207</v>
      </c>
    </row>
    <row r="17" spans="1:9">
      <c r="A17">
        <v>10</v>
      </c>
      <c r="B17">
        <f t="shared" si="0"/>
        <v>0.01</v>
      </c>
      <c r="C17">
        <f t="shared" si="1"/>
        <v>1.5999999999999999E-21</v>
      </c>
      <c r="E17">
        <f t="shared" si="2"/>
        <v>102299431.75910552</v>
      </c>
      <c r="F17">
        <f t="shared" si="3"/>
        <v>490610839.64729667</v>
      </c>
      <c r="H17">
        <f t="shared" si="4"/>
        <v>0.56132595767175975</v>
      </c>
      <c r="I17">
        <f t="shared" si="5"/>
        <v>4.79583152331272</v>
      </c>
    </row>
    <row r="18" spans="1:9">
      <c r="A18">
        <v>11</v>
      </c>
      <c r="B18">
        <f t="shared" si="0"/>
        <v>1.0999999999999999E-2</v>
      </c>
      <c r="C18">
        <f t="shared" si="1"/>
        <v>1.7599999999999997E-21</v>
      </c>
      <c r="E18">
        <f t="shared" si="2"/>
        <v>107292549.19172849</v>
      </c>
      <c r="F18">
        <f t="shared" si="3"/>
        <v>489543132.52828074</v>
      </c>
      <c r="H18">
        <f t="shared" si="4"/>
        <v>0.59463153114702061</v>
      </c>
      <c r="I18">
        <f t="shared" si="5"/>
        <v>4.5626945786653108</v>
      </c>
    </row>
    <row r="19" spans="1:9">
      <c r="A19">
        <v>12</v>
      </c>
      <c r="B19">
        <f t="shared" si="0"/>
        <v>1.2E-2</v>
      </c>
      <c r="C19">
        <f t="shared" si="1"/>
        <v>1.92E-21</v>
      </c>
      <c r="E19">
        <f t="shared" si="2"/>
        <v>112063412.78884499</v>
      </c>
      <c r="F19">
        <f t="shared" si="3"/>
        <v>488473091.61485881</v>
      </c>
      <c r="H19">
        <f t="shared" si="4"/>
        <v>0.62739131379723723</v>
      </c>
      <c r="I19">
        <f t="shared" si="5"/>
        <v>4.3588989435406731</v>
      </c>
    </row>
    <row r="20" spans="1:9">
      <c r="A20">
        <v>13</v>
      </c>
      <c r="B20">
        <f t="shared" si="0"/>
        <v>1.3000000000000001E-2</v>
      </c>
      <c r="C20">
        <f t="shared" si="1"/>
        <v>2.08E-21</v>
      </c>
      <c r="E20">
        <f t="shared" si="2"/>
        <v>116639298.0933384</v>
      </c>
      <c r="F20">
        <f t="shared" si="3"/>
        <v>487400701.53617412</v>
      </c>
      <c r="H20">
        <f t="shared" si="4"/>
        <v>0.6597466223896935</v>
      </c>
      <c r="I20">
        <f t="shared" si="5"/>
        <v>4.1787005709357139</v>
      </c>
    </row>
    <row r="21" spans="1:9">
      <c r="A21">
        <v>14</v>
      </c>
      <c r="B21">
        <f t="shared" si="0"/>
        <v>1.4E-2</v>
      </c>
      <c r="C21">
        <f t="shared" si="1"/>
        <v>2.24E-21</v>
      </c>
      <c r="E21">
        <f t="shared" si="2"/>
        <v>121042320.0105246</v>
      </c>
      <c r="F21">
        <f t="shared" si="3"/>
        <v>486325946.75189918</v>
      </c>
      <c r="H21">
        <f t="shared" si="4"/>
        <v>0.69181510830806447</v>
      </c>
      <c r="I21">
        <f t="shared" si="5"/>
        <v>4.0178174601214955</v>
      </c>
    </row>
    <row r="22" spans="1:9">
      <c r="A22">
        <v>15</v>
      </c>
      <c r="B22">
        <f t="shared" si="0"/>
        <v>1.4999999999999999E-2</v>
      </c>
      <c r="C22">
        <f t="shared" si="1"/>
        <v>2.3999999999999999E-21</v>
      </c>
      <c r="E22">
        <f t="shared" si="2"/>
        <v>125290704.39323834</v>
      </c>
      <c r="F22">
        <f t="shared" si="3"/>
        <v>485248811.54960853</v>
      </c>
      <c r="H22">
        <f t="shared" si="4"/>
        <v>0.7236969007388534</v>
      </c>
      <c r="I22">
        <f t="shared" si="5"/>
        <v>3.872983346207417</v>
      </c>
    </row>
    <row r="23" spans="1:9">
      <c r="A23">
        <v>16</v>
      </c>
      <c r="B23">
        <f t="shared" si="0"/>
        <v>1.6E-2</v>
      </c>
      <c r="C23">
        <f t="shared" si="1"/>
        <v>2.5599999999999999E-21</v>
      </c>
      <c r="E23">
        <f t="shared" si="2"/>
        <v>129399683.07989562</v>
      </c>
      <c r="F23">
        <f t="shared" si="3"/>
        <v>484169280.0420984</v>
      </c>
      <c r="H23">
        <f t="shared" si="4"/>
        <v>0.75547893504689523</v>
      </c>
      <c r="I23">
        <f t="shared" si="5"/>
        <v>3.7416573867739413</v>
      </c>
    </row>
    <row r="24" spans="1:9">
      <c r="A24">
        <v>17</v>
      </c>
      <c r="B24">
        <f t="shared" si="0"/>
        <v>1.7000000000000001E-2</v>
      </c>
      <c r="C24">
        <f t="shared" si="1"/>
        <v>2.7199999999999999E-21</v>
      </c>
      <c r="E24">
        <f t="shared" si="2"/>
        <v>133382140.31496499</v>
      </c>
      <c r="F24">
        <f t="shared" si="3"/>
        <v>483087336.16465288</v>
      </c>
      <c r="H24">
        <f t="shared" si="4"/>
        <v>0.7872380875889714</v>
      </c>
      <c r="I24">
        <f t="shared" si="5"/>
        <v>3.6218292420852105</v>
      </c>
    </row>
    <row r="25" spans="1:9">
      <c r="A25">
        <v>18</v>
      </c>
      <c r="B25">
        <f t="shared" si="0"/>
        <v>1.8000000000000002E-2</v>
      </c>
      <c r="C25">
        <f t="shared" si="1"/>
        <v>2.8800000000000002E-21</v>
      </c>
      <c r="E25">
        <f t="shared" si="2"/>
        <v>137249090.0837765</v>
      </c>
      <c r="F25">
        <f t="shared" si="3"/>
        <v>482002963.67225456</v>
      </c>
      <c r="H25">
        <f t="shared" si="4"/>
        <v>0.81904350251172076</v>
      </c>
      <c r="I25">
        <f t="shared" si="5"/>
        <v>3.5118845842842465</v>
      </c>
    </row>
    <row r="26" spans="1:9">
      <c r="A26">
        <v>19</v>
      </c>
      <c r="B26">
        <f t="shared" si="0"/>
        <v>1.9E-2</v>
      </c>
      <c r="C26">
        <f t="shared" si="1"/>
        <v>3.0399999999999998E-21</v>
      </c>
      <c r="E26">
        <f t="shared" si="2"/>
        <v>141010035.46786374</v>
      </c>
      <c r="F26">
        <f t="shared" si="3"/>
        <v>480916146.13673884</v>
      </c>
      <c r="H26">
        <f t="shared" si="4"/>
        <v>0.85095835792063368</v>
      </c>
      <c r="I26">
        <f t="shared" si="5"/>
        <v>3.4105100714362977</v>
      </c>
    </row>
    <row r="27" spans="1:9">
      <c r="A27">
        <v>20</v>
      </c>
      <c r="B27">
        <f t="shared" si="0"/>
        <v>0.02</v>
      </c>
      <c r="C27">
        <f t="shared" si="1"/>
        <v>3.1999999999999998E-21</v>
      </c>
      <c r="E27">
        <f t="shared" si="2"/>
        <v>144673243.81678796</v>
      </c>
      <c r="F27">
        <f t="shared" si="3"/>
        <v>479826866.94389004</v>
      </c>
      <c r="H27">
        <f t="shared" si="4"/>
        <v>0.88304123484909591</v>
      </c>
      <c r="I27">
        <f t="shared" si="5"/>
        <v>3.3166247903553998</v>
      </c>
    </row>
    <row r="28" spans="1:9">
      <c r="A28">
        <v>21</v>
      </c>
      <c r="B28">
        <f t="shared" si="0"/>
        <v>2.1000000000000001E-2</v>
      </c>
      <c r="C28">
        <f t="shared" si="1"/>
        <v>3.3600000000000001E-21</v>
      </c>
      <c r="E28">
        <f t="shared" si="2"/>
        <v>148245960.65422952</v>
      </c>
      <c r="F28">
        <f t="shared" si="3"/>
        <v>478735109.29047799</v>
      </c>
      <c r="H28">
        <f t="shared" si="4"/>
        <v>0.91534719981422019</v>
      </c>
      <c r="I28">
        <f t="shared" si="5"/>
        <v>3.2293298729878037</v>
      </c>
    </row>
    <row r="29" spans="1:9">
      <c r="A29">
        <v>22</v>
      </c>
      <c r="B29">
        <f t="shared" si="0"/>
        <v>2.1999999999999999E-2</v>
      </c>
      <c r="C29">
        <f t="shared" si="1"/>
        <v>3.5199999999999993E-21</v>
      </c>
      <c r="E29">
        <f t="shared" si="2"/>
        <v>151734578.20852488</v>
      </c>
      <c r="F29">
        <f t="shared" si="3"/>
        <v>477640856.18123412</v>
      </c>
      <c r="H29">
        <f t="shared" si="4"/>
        <v>0.94792867782350188</v>
      </c>
      <c r="I29">
        <f t="shared" si="5"/>
        <v>3.1478708533055975</v>
      </c>
    </row>
    <row r="30" spans="1:9">
      <c r="A30">
        <v>23</v>
      </c>
      <c r="B30">
        <f t="shared" si="0"/>
        <v>2.3E-2</v>
      </c>
      <c r="C30">
        <f t="shared" si="1"/>
        <v>3.6799999999999997E-21</v>
      </c>
      <c r="E30">
        <f t="shared" si="2"/>
        <v>155144769.80530971</v>
      </c>
      <c r="F30">
        <f t="shared" si="3"/>
        <v>476544090.42576402</v>
      </c>
      <c r="H30">
        <f t="shared" si="4"/>
        <v>0.9808361703048184</v>
      </c>
      <c r="I30">
        <f t="shared" si="5"/>
        <v>3.0716091236834893</v>
      </c>
    </row>
    <row r="31" spans="1:9">
      <c r="A31">
        <v>24</v>
      </c>
      <c r="B31">
        <f t="shared" si="0"/>
        <v>2.4E-2</v>
      </c>
      <c r="C31">
        <f t="shared" si="1"/>
        <v>3.84E-21</v>
      </c>
      <c r="E31">
        <f t="shared" si="2"/>
        <v>158481598.21179911</v>
      </c>
      <c r="F31">
        <f t="shared" si="3"/>
        <v>475444794.63539737</v>
      </c>
      <c r="H31">
        <f t="shared" si="4"/>
        <v>1.0141188573365421</v>
      </c>
      <c r="I31">
        <f t="shared" si="5"/>
        <v>3</v>
      </c>
    </row>
    <row r="32" spans="1:9">
      <c r="A32">
        <v>25</v>
      </c>
      <c r="B32">
        <f t="shared" si="0"/>
        <v>2.5000000000000001E-2</v>
      </c>
      <c r="C32">
        <f t="shared" si="1"/>
        <v>3.9999999999999996E-21</v>
      </c>
      <c r="E32">
        <f t="shared" si="2"/>
        <v>161749603.84986952</v>
      </c>
      <c r="F32">
        <f t="shared" si="3"/>
        <v>474342951.21997082</v>
      </c>
      <c r="H32">
        <f t="shared" si="4"/>
        <v>1.0478251131873735</v>
      </c>
      <c r="I32">
        <f t="shared" si="5"/>
        <v>2.9325756597230361</v>
      </c>
    </row>
    <row r="33" spans="1:9">
      <c r="A33">
        <v>26</v>
      </c>
      <c r="B33">
        <f t="shared" si="0"/>
        <v>2.6000000000000002E-2</v>
      </c>
      <c r="C33">
        <f t="shared" si="1"/>
        <v>4.16E-21</v>
      </c>
      <c r="E33">
        <f t="shared" si="2"/>
        <v>164952877.26927745</v>
      </c>
      <c r="F33">
        <f t="shared" si="3"/>
        <v>473238542.38454419</v>
      </c>
      <c r="H33">
        <f t="shared" si="4"/>
        <v>1.0820029569409948</v>
      </c>
      <c r="I33">
        <f t="shared" si="5"/>
        <v>2.868931722918695</v>
      </c>
    </row>
    <row r="34" spans="1:9">
      <c r="A34">
        <v>27</v>
      </c>
      <c r="B34">
        <f t="shared" si="0"/>
        <v>2.7E-2</v>
      </c>
      <c r="C34">
        <f t="shared" si="1"/>
        <v>4.3199999999999996E-21</v>
      </c>
      <c r="E34">
        <f t="shared" si="2"/>
        <v>168095119.18326747</v>
      </c>
      <c r="F34">
        <f t="shared" si="3"/>
        <v>472131550.12604743</v>
      </c>
      <c r="H34">
        <f t="shared" si="4"/>
        <v>1.1167004548639325</v>
      </c>
      <c r="I34">
        <f t="shared" si="5"/>
        <v>2.8087165910587863</v>
      </c>
    </row>
    <row r="35" spans="1:9">
      <c r="A35">
        <v>28</v>
      </c>
      <c r="B35">
        <f t="shared" si="0"/>
        <v>2.8000000000000001E-2</v>
      </c>
      <c r="C35">
        <f t="shared" si="1"/>
        <v>4.4799999999999999E-21</v>
      </c>
      <c r="E35">
        <f t="shared" si="2"/>
        <v>171179690.57998815</v>
      </c>
      <c r="F35">
        <f t="shared" si="3"/>
        <v>471021956.22985643</v>
      </c>
      <c r="H35">
        <f t="shared" si="4"/>
        <v>1.1519660875175881</v>
      </c>
      <c r="I35">
        <f t="shared" si="5"/>
        <v>2.7516228977511745</v>
      </c>
    </row>
    <row r="36" spans="1:9">
      <c r="A36">
        <v>29</v>
      </c>
      <c r="B36">
        <f t="shared" si="0"/>
        <v>2.9000000000000001E-2</v>
      </c>
      <c r="C36">
        <f t="shared" si="1"/>
        <v>4.6400000000000003E-21</v>
      </c>
      <c r="E36">
        <f t="shared" si="2"/>
        <v>174209654.844053</v>
      </c>
      <c r="F36">
        <f t="shared" si="3"/>
        <v>469909742.26629657</v>
      </c>
      <c r="H36">
        <f t="shared" si="4"/>
        <v>1.1878490919821079</v>
      </c>
      <c r="I36">
        <f t="shared" si="5"/>
        <v>2.6973805940144073</v>
      </c>
    </row>
    <row r="37" spans="1:9">
      <c r="A37">
        <v>30</v>
      </c>
      <c r="B37">
        <f t="shared" si="0"/>
        <v>0.03</v>
      </c>
      <c r="C37">
        <f t="shared" si="1"/>
        <v>4.7999999999999999E-21</v>
      </c>
      <c r="E37">
        <f t="shared" si="2"/>
        <v>177187813.39219597</v>
      </c>
      <c r="F37">
        <f t="shared" si="3"/>
        <v>468794889.58707052</v>
      </c>
      <c r="H37">
        <f t="shared" si="4"/>
        <v>1.2243997876585868</v>
      </c>
      <c r="I37">
        <f t="shared" si="5"/>
        <v>2.6457513110645907</v>
      </c>
    </row>
    <row r="38" spans="1:9">
      <c r="A38">
        <v>31</v>
      </c>
      <c r="B38">
        <f t="shared" si="0"/>
        <v>3.1E-2</v>
      </c>
      <c r="C38">
        <f t="shared" si="1"/>
        <v>4.9599999999999995E-21</v>
      </c>
      <c r="E38">
        <f t="shared" si="2"/>
        <v>180116736.0034354</v>
      </c>
      <c r="F38">
        <f t="shared" si="3"/>
        <v>467677379.32161105</v>
      </c>
      <c r="H38">
        <f t="shared" si="4"/>
        <v>1.261669892748293</v>
      </c>
      <c r="I38">
        <f t="shared" si="5"/>
        <v>2.5965237306581601</v>
      </c>
    </row>
    <row r="39" spans="1:9">
      <c r="A39">
        <v>32</v>
      </c>
      <c r="B39">
        <f t="shared" si="0"/>
        <v>3.2000000000000001E-2</v>
      </c>
      <c r="C39">
        <f t="shared" si="1"/>
        <v>5.1199999999999998E-21</v>
      </c>
      <c r="E39">
        <f t="shared" si="2"/>
        <v>182998786.77836868</v>
      </c>
      <c r="F39">
        <f t="shared" si="3"/>
        <v>466557192.3733536</v>
      </c>
      <c r="H39">
        <f t="shared" si="4"/>
        <v>1.2997128375366191</v>
      </c>
      <c r="I39">
        <f t="shared" si="5"/>
        <v>2.5495097567963922</v>
      </c>
    </row>
    <row r="40" spans="1:9">
      <c r="A40">
        <v>33</v>
      </c>
      <c r="B40">
        <f t="shared" si="0"/>
        <v>3.3000000000000002E-2</v>
      </c>
      <c r="C40">
        <f t="shared" si="1"/>
        <v>5.2800000000000001E-21</v>
      </c>
      <c r="E40">
        <f t="shared" si="2"/>
        <v>185836146.47365683</v>
      </c>
      <c r="F40">
        <f t="shared" si="3"/>
        <v>465434309.4159292</v>
      </c>
      <c r="H40">
        <f t="shared" si="4"/>
        <v>1.3385840799407314</v>
      </c>
      <c r="I40">
        <f t="shared" si="5"/>
        <v>2.5045413298101655</v>
      </c>
    </row>
    <row r="41" spans="1:9">
      <c r="A41">
        <v>34</v>
      </c>
      <c r="B41">
        <f t="shared" si="0"/>
        <v>3.4000000000000002E-2</v>
      </c>
      <c r="C41">
        <f t="shared" si="1"/>
        <v>5.4399999999999997E-21</v>
      </c>
      <c r="E41">
        <f t="shared" si="2"/>
        <v>188630831.81177467</v>
      </c>
      <c r="F41">
        <f t="shared" si="3"/>
        <v>464308710.88927388</v>
      </c>
      <c r="H41">
        <f t="shared" si="4"/>
        <v>1.3783414283479511</v>
      </c>
      <c r="I41">
        <f t="shared" si="5"/>
        <v>2.4614677591656089</v>
      </c>
    </row>
    <row r="42" spans="1:9">
      <c r="A42">
        <v>35</v>
      </c>
      <c r="B42">
        <f t="shared" si="0"/>
        <v>3.5000000000000003E-2</v>
      </c>
      <c r="C42">
        <f t="shared" si="1"/>
        <v>5.6000000000000001E-21</v>
      </c>
      <c r="E42">
        <f t="shared" si="2"/>
        <v>191384712.25211695</v>
      </c>
      <c r="F42">
        <f t="shared" si="3"/>
        <v>463180376.99565357</v>
      </c>
      <c r="H42">
        <f t="shared" si="4"/>
        <v>1.4190453765316708</v>
      </c>
      <c r="I42">
        <f t="shared" si="5"/>
        <v>2.4201534780139173</v>
      </c>
    </row>
    <row r="43" spans="1:9">
      <c r="A43">
        <v>36</v>
      </c>
      <c r="B43">
        <f t="shared" si="0"/>
        <v>3.6000000000000004E-2</v>
      </c>
      <c r="C43">
        <f t="shared" si="1"/>
        <v>5.7600000000000004E-21</v>
      </c>
      <c r="E43">
        <f t="shared" si="2"/>
        <v>194099524.61984342</v>
      </c>
      <c r="F43">
        <f t="shared" si="3"/>
        <v>462049287.69560081</v>
      </c>
      <c r="H43">
        <f t="shared" si="4"/>
        <v>1.460759455352971</v>
      </c>
      <c r="I43">
        <f t="shared" si="5"/>
        <v>2.3804761428476162</v>
      </c>
    </row>
    <row r="44" spans="1:9">
      <c r="A44">
        <v>37</v>
      </c>
      <c r="B44">
        <f t="shared" si="0"/>
        <v>3.6999999999999998E-2</v>
      </c>
      <c r="C44">
        <f t="shared" si="1"/>
        <v>5.9199999999999993E-21</v>
      </c>
      <c r="E44">
        <f t="shared" si="2"/>
        <v>196776885.91771337</v>
      </c>
      <c r="F44">
        <f t="shared" si="3"/>
        <v>460915422.70376301</v>
      </c>
      <c r="H44">
        <f t="shared" si="4"/>
        <v>1.5035506060197559</v>
      </c>
      <c r="I44">
        <f t="shared" si="5"/>
        <v>2.3423250172609453</v>
      </c>
    </row>
    <row r="45" spans="1:9">
      <c r="A45">
        <v>38</v>
      </c>
      <c r="B45">
        <f t="shared" si="0"/>
        <v>3.7999999999999999E-2</v>
      </c>
      <c r="C45">
        <f t="shared" si="1"/>
        <v>6.0799999999999996E-21</v>
      </c>
      <c r="E45">
        <f t="shared" si="2"/>
        <v>199418304.58936405</v>
      </c>
      <c r="F45">
        <f t="shared" si="3"/>
        <v>459778761.48465681</v>
      </c>
      <c r="H45">
        <f t="shared" si="4"/>
        <v>1.5474895798706432</v>
      </c>
      <c r="I45">
        <f t="shared" si="5"/>
        <v>2.3055995909273168</v>
      </c>
    </row>
    <row r="46" spans="1:9">
      <c r="A46">
        <v>39</v>
      </c>
      <c r="B46">
        <f t="shared" si="0"/>
        <v>3.9E-2</v>
      </c>
      <c r="C46">
        <f t="shared" si="1"/>
        <v>6.24E-21</v>
      </c>
      <c r="E46">
        <f t="shared" si="2"/>
        <v>202025190.45683378</v>
      </c>
      <c r="F46">
        <f t="shared" si="3"/>
        <v>458639283.24832946</v>
      </c>
      <c r="H46">
        <f t="shared" si="4"/>
        <v>1.5926513699742264</v>
      </c>
      <c r="I46">
        <f t="shared" si="5"/>
        <v>2.2702083943651856</v>
      </c>
    </row>
    <row r="47" spans="1:9">
      <c r="A47">
        <v>40</v>
      </c>
      <c r="B47">
        <f t="shared" si="0"/>
        <v>0.04</v>
      </c>
      <c r="C47">
        <f t="shared" si="1"/>
        <v>6.3999999999999996E-21</v>
      </c>
      <c r="E47">
        <f t="shared" si="2"/>
        <v>204598863.51821104</v>
      </c>
      <c r="F47">
        <f t="shared" si="3"/>
        <v>457496966.94592166</v>
      </c>
      <c r="H47">
        <f t="shared" si="4"/>
        <v>1.6391156802881814</v>
      </c>
      <c r="I47">
        <f t="shared" si="5"/>
        <v>2.2360679774997898</v>
      </c>
    </row>
    <row r="48" spans="1:9">
      <c r="A48">
        <v>41</v>
      </c>
      <c r="B48">
        <f t="shared" si="0"/>
        <v>4.1000000000000002E-2</v>
      </c>
      <c r="C48">
        <f t="shared" si="1"/>
        <v>6.5599999999999999E-21</v>
      </c>
      <c r="E48">
        <f t="shared" si="2"/>
        <v>207140561.76125222</v>
      </c>
      <c r="F48">
        <f t="shared" si="3"/>
        <v>456351791.26513153</v>
      </c>
      <c r="H48">
        <f t="shared" si="4"/>
        <v>1.686967438714835</v>
      </c>
      <c r="I48">
        <f t="shared" si="5"/>
        <v>2.2031020259137719</v>
      </c>
    </row>
    <row r="49" spans="1:9">
      <c r="A49">
        <v>42</v>
      </c>
      <c r="B49">
        <f t="shared" si="0"/>
        <v>4.2000000000000003E-2</v>
      </c>
      <c r="C49">
        <f t="shared" si="1"/>
        <v>6.7200000000000003E-21</v>
      </c>
      <c r="E49">
        <f t="shared" si="2"/>
        <v>209651448.12423962</v>
      </c>
      <c r="F49">
        <f t="shared" si="3"/>
        <v>455203734.62557471</v>
      </c>
      <c r="H49">
        <f t="shared" si="4"/>
        <v>1.7362973611337875</v>
      </c>
      <c r="I49">
        <f t="shared" si="5"/>
        <v>2.1712405933672376</v>
      </c>
    </row>
    <row r="50" spans="1:9">
      <c r="A50">
        <v>43</v>
      </c>
      <c r="B50">
        <f t="shared" si="0"/>
        <v>4.3000000000000003E-2</v>
      </c>
      <c r="C50">
        <f t="shared" si="1"/>
        <v>6.8800000000000006E-21</v>
      </c>
      <c r="E50">
        <f t="shared" si="2"/>
        <v>212132616.71514431</v>
      </c>
      <c r="F50">
        <f t="shared" si="3"/>
        <v>454052775.1740396</v>
      </c>
      <c r="H50">
        <f t="shared" si="4"/>
        <v>1.7872025744074156</v>
      </c>
      <c r="I50">
        <f t="shared" si="5"/>
        <v>2.1404194329236521</v>
      </c>
    </row>
    <row r="51" spans="1:9">
      <c r="A51">
        <v>44</v>
      </c>
      <c r="B51">
        <f t="shared" si="0"/>
        <v>4.3999999999999997E-2</v>
      </c>
      <c r="C51">
        <f t="shared" si="1"/>
        <v>7.0399999999999987E-21</v>
      </c>
      <c r="E51">
        <f t="shared" si="2"/>
        <v>214585098.38345698</v>
      </c>
      <c r="F51">
        <f t="shared" si="3"/>
        <v>452898890.77963459</v>
      </c>
      <c r="H51">
        <f t="shared" si="4"/>
        <v>1.8397873074672657</v>
      </c>
      <c r="I51">
        <f t="shared" si="5"/>
        <v>2.1105794120443453</v>
      </c>
    </row>
    <row r="52" spans="1:9">
      <c r="A52">
        <v>45</v>
      </c>
      <c r="B52">
        <f t="shared" si="0"/>
        <v>4.4999999999999998E-2</v>
      </c>
      <c r="C52">
        <f t="shared" si="1"/>
        <v>7.1999999999999998E-21</v>
      </c>
      <c r="E52">
        <f t="shared" si="2"/>
        <v>217009865.72518194</v>
      </c>
      <c r="F52">
        <f t="shared" si="3"/>
        <v>451742059.02882212</v>
      </c>
      <c r="H52">
        <f t="shared" si="4"/>
        <v>1.8941636609321688</v>
      </c>
      <c r="I52">
        <f t="shared" si="5"/>
        <v>2.0816659994661326</v>
      </c>
    </row>
    <row r="53" spans="1:9">
      <c r="A53">
        <v>46</v>
      </c>
      <c r="B53">
        <f t="shared" si="0"/>
        <v>4.5999999999999999E-2</v>
      </c>
      <c r="C53">
        <f t="shared" si="1"/>
        <v>7.3599999999999994E-21</v>
      </c>
      <c r="E53">
        <f t="shared" si="2"/>
        <v>219407837.58992085</v>
      </c>
      <c r="F53">
        <f t="shared" si="3"/>
        <v>450582257.2203396</v>
      </c>
      <c r="H53">
        <f t="shared" si="4"/>
        <v>1.9504524673245569</v>
      </c>
      <c r="I53">
        <f t="shared" si="5"/>
        <v>2.0536288136729643</v>
      </c>
    </row>
    <row r="54" spans="1:9">
      <c r="A54">
        <v>47</v>
      </c>
      <c r="B54">
        <f t="shared" si="0"/>
        <v>4.7E-2</v>
      </c>
      <c r="C54">
        <f t="shared" si="1"/>
        <v>7.519999999999999E-21</v>
      </c>
      <c r="E54">
        <f t="shared" si="2"/>
        <v>221779883.14928085</v>
      </c>
      <c r="F54">
        <f t="shared" si="3"/>
        <v>449419462.36000133</v>
      </c>
      <c r="H54">
        <f t="shared" si="4"/>
        <v>2.0087842558935973</v>
      </c>
      <c r="I54">
        <f t="shared" si="5"/>
        <v>2.0264212244060724</v>
      </c>
    </row>
    <row r="55" spans="1:9">
      <c r="A55">
        <v>48</v>
      </c>
      <c r="B55">
        <f t="shared" si="0"/>
        <v>4.8000000000000001E-2</v>
      </c>
      <c r="C55">
        <f t="shared" si="1"/>
        <v>7.6800000000000001E-21</v>
      </c>
      <c r="E55">
        <f t="shared" si="2"/>
        <v>224126825.57768998</v>
      </c>
      <c r="F55">
        <f t="shared" si="3"/>
        <v>448253651.15537995</v>
      </c>
      <c r="H55">
        <f t="shared" si="4"/>
        <v>2.0693003383891457</v>
      </c>
      <c r="I55">
        <f t="shared" si="5"/>
        <v>2</v>
      </c>
    </row>
    <row r="56" spans="1:9">
      <c r="A56">
        <v>49</v>
      </c>
      <c r="B56">
        <f t="shared" si="0"/>
        <v>4.9000000000000002E-2</v>
      </c>
      <c r="C56">
        <f t="shared" si="1"/>
        <v>7.8399999999999997E-21</v>
      </c>
      <c r="E56">
        <f t="shared" si="2"/>
        <v>226449445.3898173</v>
      </c>
      <c r="F56">
        <f t="shared" si="3"/>
        <v>447084800.01036209</v>
      </c>
      <c r="H56">
        <f t="shared" si="4"/>
        <v>2.1321540349433259</v>
      </c>
      <c r="I56">
        <f t="shared" si="5"/>
        <v>1.9743249944407506</v>
      </c>
    </row>
    <row r="57" spans="1:9">
      <c r="A57">
        <v>50</v>
      </c>
      <c r="B57">
        <f t="shared" si="0"/>
        <v>0.05</v>
      </c>
      <c r="C57">
        <f t="shared" si="1"/>
        <v>7.9999999999999993E-21</v>
      </c>
      <c r="E57">
        <f t="shared" si="2"/>
        <v>228748483.47296083</v>
      </c>
      <c r="F57">
        <f t="shared" si="3"/>
        <v>445912885.01957625</v>
      </c>
      <c r="H57">
        <f t="shared" si="4"/>
        <v>2.1975120626119615</v>
      </c>
      <c r="I57">
        <f t="shared" si="5"/>
        <v>1.9493588689617927</v>
      </c>
    </row>
    <row r="58" spans="1:9">
      <c r="A58">
        <v>51</v>
      </c>
      <c r="B58">
        <f t="shared" si="0"/>
        <v>5.1000000000000004E-2</v>
      </c>
      <c r="C58">
        <f t="shared" si="1"/>
        <v>8.1600000000000004E-21</v>
      </c>
      <c r="E58">
        <f t="shared" si="2"/>
        <v>231024643.84780043</v>
      </c>
      <c r="F58">
        <f t="shared" si="3"/>
        <v>444737881.96268851</v>
      </c>
      <c r="H58">
        <f t="shared" si="4"/>
        <v>2.2655561132387385</v>
      </c>
      <c r="I58">
        <f t="shared" si="5"/>
        <v>1.9250668437592435</v>
      </c>
    </row>
    <row r="59" spans="1:9">
      <c r="A59">
        <v>52</v>
      </c>
      <c r="B59">
        <f t="shared" si="0"/>
        <v>5.2000000000000005E-2</v>
      </c>
      <c r="C59">
        <f t="shared" si="1"/>
        <v>8.32E-21</v>
      </c>
      <c r="E59">
        <f t="shared" si="2"/>
        <v>233278596.1866768</v>
      </c>
      <c r="F59">
        <f t="shared" si="3"/>
        <v>443559766.29856175</v>
      </c>
      <c r="H59">
        <f t="shared" si="4"/>
        <v>2.336484652298394</v>
      </c>
      <c r="I59">
        <f t="shared" si="5"/>
        <v>1.901416476047427</v>
      </c>
    </row>
    <row r="60" spans="1:9">
      <c r="A60">
        <v>53</v>
      </c>
      <c r="B60">
        <f t="shared" si="0"/>
        <v>5.2999999999999999E-2</v>
      </c>
      <c r="C60">
        <f t="shared" si="1"/>
        <v>8.4799999999999995E-21</v>
      </c>
      <c r="E60">
        <f t="shared" si="2"/>
        <v>235510978.11492822</v>
      </c>
      <c r="F60">
        <f t="shared" si="3"/>
        <v>442378513.15927529</v>
      </c>
      <c r="H60">
        <f t="shared" si="4"/>
        <v>2.4105149764635181</v>
      </c>
      <c r="I60">
        <f t="shared" si="5"/>
        <v>1.8783774612128556</v>
      </c>
    </row>
    <row r="61" spans="1:9">
      <c r="A61">
        <v>54</v>
      </c>
      <c r="B61">
        <f t="shared" si="0"/>
        <v>5.3999999999999999E-2</v>
      </c>
      <c r="C61">
        <f t="shared" si="1"/>
        <v>8.6399999999999991E-21</v>
      </c>
      <c r="E61">
        <f t="shared" si="2"/>
        <v>237722397.31769869</v>
      </c>
      <c r="F61">
        <f t="shared" si="3"/>
        <v>441194097.34400064</v>
      </c>
      <c r="H61">
        <f t="shared" si="4"/>
        <v>2.4878855750933369</v>
      </c>
      <c r="I61">
        <f t="shared" si="5"/>
        <v>1.855921454276674</v>
      </c>
    </row>
    <row r="62" spans="1:9">
      <c r="A62">
        <v>55</v>
      </c>
      <c r="B62">
        <f t="shared" si="0"/>
        <v>5.5E-2</v>
      </c>
      <c r="C62">
        <f t="shared" si="1"/>
        <v>8.8000000000000002E-21</v>
      </c>
      <c r="E62">
        <f t="shared" si="2"/>
        <v>239913433.47194502</v>
      </c>
      <c r="F62">
        <f t="shared" si="3"/>
        <v>440006493.31272817</v>
      </c>
      <c r="H62">
        <f t="shared" si="4"/>
        <v>2.5688588500085312</v>
      </c>
      <c r="I62">
        <f t="shared" si="5"/>
        <v>1.8340219092574557</v>
      </c>
    </row>
    <row r="63" spans="1:9">
      <c r="A63">
        <v>56</v>
      </c>
      <c r="B63">
        <f t="shared" si="0"/>
        <v>5.6000000000000001E-2</v>
      </c>
      <c r="C63">
        <f t="shared" si="1"/>
        <v>8.9599999999999998E-21</v>
      </c>
      <c r="E63">
        <f t="shared" si="2"/>
        <v>242084640.0210492</v>
      </c>
      <c r="F63">
        <f t="shared" si="3"/>
        <v>438815675.1798417</v>
      </c>
      <c r="H63">
        <f t="shared" si="4"/>
        <v>2.6537242592396404</v>
      </c>
      <c r="I63">
        <f t="shared" si="5"/>
        <v>1.8126539343499315</v>
      </c>
    </row>
    <row r="64" spans="1:9">
      <c r="A64">
        <v>57</v>
      </c>
      <c r="B64">
        <f t="shared" si="0"/>
        <v>5.7000000000000002E-2</v>
      </c>
      <c r="C64">
        <f t="shared" si="1"/>
        <v>9.1199999999999994E-21</v>
      </c>
      <c r="E64">
        <f t="shared" si="2"/>
        <v>244236545.8074294</v>
      </c>
      <c r="F64">
        <f t="shared" si="3"/>
        <v>437621616.70753509</v>
      </c>
      <c r="H64">
        <f t="shared" si="4"/>
        <v>2.7428019644956647</v>
      </c>
      <c r="I64">
        <f t="shared" si="5"/>
        <v>1.7917941611104424</v>
      </c>
    </row>
    <row r="65" spans="1:9">
      <c r="A65">
        <v>58</v>
      </c>
      <c r="B65">
        <f t="shared" si="0"/>
        <v>5.8000000000000003E-2</v>
      </c>
      <c r="C65">
        <f t="shared" si="1"/>
        <v>9.2800000000000005E-21</v>
      </c>
      <c r="E65">
        <f t="shared" si="2"/>
        <v>246369656.57679552</v>
      </c>
      <c r="F65">
        <f t="shared" si="3"/>
        <v>436424291.29906732</v>
      </c>
      <c r="H65">
        <f t="shared" si="4"/>
        <v>2.836447079646903</v>
      </c>
      <c r="I65">
        <f t="shared" si="5"/>
        <v>1.771420626074665</v>
      </c>
    </row>
    <row r="66" spans="1:9">
      <c r="A66">
        <v>59</v>
      </c>
      <c r="B66">
        <f t="shared" si="0"/>
        <v>5.9000000000000004E-2</v>
      </c>
      <c r="C66">
        <f t="shared" si="1"/>
        <v>9.4400000000000001E-21</v>
      </c>
      <c r="E66">
        <f t="shared" si="2"/>
        <v>248484456.36617142</v>
      </c>
      <c r="F66">
        <f t="shared" si="3"/>
        <v>435223671.99185014</v>
      </c>
      <c r="H66">
        <f t="shared" si="4"/>
        <v>2.9350546395392403</v>
      </c>
      <c r="I66">
        <f t="shared" si="5"/>
        <v>1.7515126634339504</v>
      </c>
    </row>
    <row r="67" spans="1:9">
      <c r="A67">
        <v>60</v>
      </c>
      <c r="B67">
        <f t="shared" si="0"/>
        <v>0.06</v>
      </c>
      <c r="C67">
        <f t="shared" si="1"/>
        <v>9.5999999999999997E-21</v>
      </c>
      <c r="E67">
        <f t="shared" si="2"/>
        <v>250581408.78647667</v>
      </c>
      <c r="F67">
        <f t="shared" si="3"/>
        <v>434019731.45036387</v>
      </c>
      <c r="H67">
        <f t="shared" si="4"/>
        <v>3.0390654362601177</v>
      </c>
      <c r="I67">
        <f t="shared" si="5"/>
        <v>1.7320508075688772</v>
      </c>
    </row>
    <row r="68" spans="1:9">
      <c r="A68">
        <v>61</v>
      </c>
      <c r="B68">
        <f t="shared" si="0"/>
        <v>6.0999999999999999E-2</v>
      </c>
      <c r="C68">
        <f t="shared" si="1"/>
        <v>9.7599999999999993E-21</v>
      </c>
      <c r="E68">
        <f t="shared" si="2"/>
        <v>252660958.20929462</v>
      </c>
      <c r="F68">
        <f t="shared" si="3"/>
        <v>432812441.95889562</v>
      </c>
      <c r="H68">
        <f t="shared" si="4"/>
        <v>3.1489729052941917</v>
      </c>
      <c r="I68">
        <f t="shared" si="5"/>
        <v>1.713016704386795</v>
      </c>
    </row>
    <row r="69" spans="1:9">
      <c r="A69">
        <v>62</v>
      </c>
      <c r="B69">
        <f t="shared" si="0"/>
        <v>6.2E-2</v>
      </c>
      <c r="C69">
        <f t="shared" si="1"/>
        <v>9.9199999999999989E-21</v>
      </c>
      <c r="E69">
        <f t="shared" si="2"/>
        <v>254723530.8664327</v>
      </c>
      <c r="F69">
        <f t="shared" si="3"/>
        <v>431601775.41409492</v>
      </c>
      <c r="H69">
        <f t="shared" si="4"/>
        <v>3.2653312891645365</v>
      </c>
      <c r="I69">
        <f t="shared" si="5"/>
        <v>1.6943930305379225</v>
      </c>
    </row>
    <row r="70" spans="1:9">
      <c r="A70">
        <v>63</v>
      </c>
      <c r="B70">
        <f t="shared" si="0"/>
        <v>6.3E-2</v>
      </c>
      <c r="C70">
        <f t="shared" si="1"/>
        <v>1.008E-20</v>
      </c>
      <c r="E70">
        <f t="shared" si="2"/>
        <v>256769535.86998224</v>
      </c>
      <c r="F70">
        <f t="shared" si="3"/>
        <v>430387703.31734067</v>
      </c>
      <c r="H70">
        <f t="shared" si="4"/>
        <v>3.3887653642962601</v>
      </c>
      <c r="I70">
        <f t="shared" si="5"/>
        <v>1.6761634196950517</v>
      </c>
    </row>
    <row r="71" spans="1:9">
      <c r="A71">
        <v>64</v>
      </c>
      <c r="B71">
        <f t="shared" si="0"/>
        <v>6.4000000000000001E-2</v>
      </c>
      <c r="C71">
        <f t="shared" si="1"/>
        <v>1.024E-20</v>
      </c>
      <c r="E71">
        <f t="shared" si="2"/>
        <v>258799366.15979123</v>
      </c>
      <c r="F71">
        <f t="shared" si="3"/>
        <v>429170196.76691395</v>
      </c>
      <c r="H71">
        <f t="shared" si="4"/>
        <v>3.5199820922460607</v>
      </c>
      <c r="I71">
        <f t="shared" si="5"/>
        <v>1.6583123951776999</v>
      </c>
    </row>
    <row r="72" spans="1:9">
      <c r="A72">
        <v>65</v>
      </c>
      <c r="B72">
        <f t="shared" ref="B72:B107" si="6">A72*0.001</f>
        <v>6.5000000000000002E-2</v>
      </c>
      <c r="C72">
        <f t="shared" ref="C72:C107" si="7">B72*1.6E-19</f>
        <v>1.0399999999999999E-20</v>
      </c>
      <c r="E72">
        <f t="shared" ref="E72:E107" si="8">SQRT((2*$D$2*C72)/$D$3^2)</f>
        <v>260813399.38456625</v>
      </c>
      <c r="F72">
        <f t="shared" ref="F72:F107" si="9">SQRT((2*$D$2*($D$1-C72))/$D$3^2)</f>
        <v>427949226.44997042</v>
      </c>
      <c r="H72">
        <f t="shared" ref="H72:H107" si="10">TAN(E72*$D$4/2)</f>
        <v>3.6597846550053146</v>
      </c>
      <c r="I72">
        <f t="shared" ref="I72:I107" si="11">F72/E72</f>
        <v>1.6408253082847342</v>
      </c>
    </row>
    <row r="73" spans="1:9">
      <c r="A73">
        <v>66</v>
      </c>
      <c r="B73">
        <f t="shared" si="6"/>
        <v>6.6000000000000003E-2</v>
      </c>
      <c r="C73">
        <f t="shared" si="7"/>
        <v>1.056E-20</v>
      </c>
      <c r="E73">
        <f t="shared" si="8"/>
        <v>262811998.72219852</v>
      </c>
      <c r="F73">
        <f t="shared" si="9"/>
        <v>426724762.6343056</v>
      </c>
      <c r="H73">
        <f t="shared" si="10"/>
        <v>3.8090894639847526</v>
      </c>
      <c r="I73">
        <f t="shared" si="11"/>
        <v>1.6236882817719773</v>
      </c>
    </row>
    <row r="74" spans="1:9">
      <c r="A74">
        <v>67</v>
      </c>
      <c r="B74">
        <f t="shared" si="6"/>
        <v>6.7000000000000004E-2</v>
      </c>
      <c r="C74">
        <f t="shared" si="7"/>
        <v>1.072E-20</v>
      </c>
      <c r="E74">
        <f t="shared" si="8"/>
        <v>264795513.64436001</v>
      </c>
      <c r="F74">
        <f t="shared" si="9"/>
        <v>425496775.15990746</v>
      </c>
      <c r="H74">
        <f t="shared" si="10"/>
        <v>3.9689469050007502</v>
      </c>
      <c r="I74">
        <f t="shared" si="11"/>
        <v>1.6068881579745387</v>
      </c>
    </row>
    <row r="75" spans="1:9">
      <c r="A75">
        <v>68</v>
      </c>
      <c r="B75">
        <f t="shared" si="6"/>
        <v>6.8000000000000005E-2</v>
      </c>
      <c r="C75">
        <f t="shared" si="7"/>
        <v>1.0879999999999999E-20</v>
      </c>
      <c r="E75">
        <f t="shared" si="8"/>
        <v>266764280.62992999</v>
      </c>
      <c r="F75">
        <f t="shared" si="9"/>
        <v>424265233.43028861</v>
      </c>
      <c r="H75">
        <f t="shared" si="10"/>
        <v>4.140566813379305</v>
      </c>
      <c r="I75">
        <f t="shared" si="11"/>
        <v>1.5904124511289146</v>
      </c>
    </row>
    <row r="76" spans="1:9">
      <c r="A76">
        <v>69</v>
      </c>
      <c r="B76">
        <f t="shared" si="6"/>
        <v>6.9000000000000006E-2</v>
      </c>
      <c r="C76">
        <f t="shared" si="7"/>
        <v>1.1040000000000001E-20</v>
      </c>
      <c r="E76">
        <f t="shared" si="8"/>
        <v>268718623.83137429</v>
      </c>
      <c r="F76">
        <f t="shared" si="9"/>
        <v>423030106.40359122</v>
      </c>
      <c r="H76">
        <f t="shared" si="10"/>
        <v>4.3253499875178436</v>
      </c>
      <c r="I76">
        <f t="shared" si="11"/>
        <v>1.5742493034984062</v>
      </c>
    </row>
    <row r="77" spans="1:9">
      <c r="A77">
        <v>70</v>
      </c>
      <c r="B77">
        <f t="shared" si="6"/>
        <v>7.0000000000000007E-2</v>
      </c>
      <c r="C77">
        <f t="shared" si="7"/>
        <v>1.12E-20</v>
      </c>
      <c r="E77">
        <f t="shared" si="8"/>
        <v>270658855.69781607</v>
      </c>
      <c r="F77">
        <f t="shared" si="9"/>
        <v>421791362.58345795</v>
      </c>
      <c r="H77">
        <f t="shared" si="10"/>
        <v>4.5249274798068893</v>
      </c>
      <c r="I77">
        <f t="shared" si="11"/>
        <v>1.5583874449479591</v>
      </c>
    </row>
    <row r="78" spans="1:9">
      <c r="A78">
        <v>71</v>
      </c>
      <c r="B78">
        <f t="shared" si="6"/>
        <v>7.1000000000000008E-2</v>
      </c>
      <c r="C78">
        <f t="shared" si="7"/>
        <v>1.1360000000000001E-20</v>
      </c>
      <c r="E78">
        <f t="shared" si="8"/>
        <v>272585277.5581888</v>
      </c>
      <c r="F78">
        <f t="shared" si="9"/>
        <v>420548970.00966072</v>
      </c>
      <c r="H78">
        <f t="shared" si="10"/>
        <v>4.7412100006225462</v>
      </c>
      <c r="I78">
        <f t="shared" si="11"/>
        <v>1.5428161556520092</v>
      </c>
    </row>
    <row r="79" spans="1:9">
      <c r="A79">
        <v>72</v>
      </c>
      <c r="B79">
        <f t="shared" si="6"/>
        <v>7.2000000000000008E-2</v>
      </c>
      <c r="C79">
        <f t="shared" si="7"/>
        <v>1.1520000000000001E-20</v>
      </c>
      <c r="E79">
        <f t="shared" si="8"/>
        <v>274498180.16755301</v>
      </c>
      <c r="F79">
        <f t="shared" si="9"/>
        <v>419302896.24847919</v>
      </c>
      <c r="H79">
        <f t="shared" si="10"/>
        <v>4.9764506086780251</v>
      </c>
      <c r="I79">
        <f t="shared" si="11"/>
        <v>1.5275252316519465</v>
      </c>
    </row>
    <row r="80" spans="1:9">
      <c r="A80">
        <v>73</v>
      </c>
      <c r="B80">
        <f t="shared" si="6"/>
        <v>7.2999999999999995E-2</v>
      </c>
      <c r="C80">
        <f t="shared" si="7"/>
        <v>1.1679999999999999E-20</v>
      </c>
      <c r="E80">
        <f t="shared" si="8"/>
        <v>276397844.21938241</v>
      </c>
      <c r="F80">
        <f t="shared" si="9"/>
        <v>418053108.3828218</v>
      </c>
      <c r="H80">
        <f t="shared" si="10"/>
        <v>5.2333250523561885</v>
      </c>
      <c r="I80">
        <f t="shared" si="11"/>
        <v>1.5125049530089851</v>
      </c>
    </row>
    <row r="81" spans="1:9">
      <c r="A81">
        <v>74</v>
      </c>
      <c r="B81">
        <f t="shared" si="6"/>
        <v>7.3999999999999996E-2</v>
      </c>
      <c r="C81">
        <f t="shared" si="7"/>
        <v>1.1839999999999999E-20</v>
      </c>
      <c r="E81">
        <f t="shared" si="8"/>
        <v>278284540.82637358</v>
      </c>
      <c r="F81">
        <f t="shared" si="9"/>
        <v>416799573.00207943</v>
      </c>
      <c r="H81">
        <f t="shared" si="10"/>
        <v>5.5150358459216475</v>
      </c>
      <c r="I81">
        <f t="shared" si="11"/>
        <v>1.4977460543240442</v>
      </c>
    </row>
    <row r="82" spans="1:9">
      <c r="A82">
        <v>75</v>
      </c>
      <c r="B82">
        <f t="shared" si="6"/>
        <v>7.4999999999999997E-2</v>
      </c>
      <c r="C82">
        <f t="shared" si="7"/>
        <v>1.2E-20</v>
      </c>
      <c r="E82">
        <f t="shared" si="8"/>
        <v>280158531.97211242</v>
      </c>
      <c r="F82">
        <f t="shared" si="9"/>
        <v>415542256.19170445</v>
      </c>
      <c r="H82">
        <f t="shared" si="10"/>
        <v>5.8254486851489613</v>
      </c>
      <c r="I82">
        <f t="shared" si="11"/>
        <v>1.4832396974191329</v>
      </c>
    </row>
    <row r="83" spans="1:9">
      <c r="A83">
        <v>76</v>
      </c>
      <c r="B83">
        <f t="shared" si="6"/>
        <v>7.5999999999999998E-2</v>
      </c>
      <c r="C83">
        <f t="shared" si="7"/>
        <v>1.2159999999999999E-20</v>
      </c>
      <c r="E83">
        <f t="shared" si="8"/>
        <v>282020070.93572748</v>
      </c>
      <c r="F83">
        <f t="shared" si="9"/>
        <v>414281123.52250445</v>
      </c>
      <c r="H83">
        <f t="shared" si="10"/>
        <v>6.1692735665875471</v>
      </c>
      <c r="I83">
        <f t="shared" si="11"/>
        <v>1.4689774459950382</v>
      </c>
    </row>
    <row r="84" spans="1:9">
      <c r="A84">
        <v>77</v>
      </c>
      <c r="B84">
        <f t="shared" si="6"/>
        <v>7.6999999999999999E-2</v>
      </c>
      <c r="C84">
        <f t="shared" si="7"/>
        <v>1.2319999999999999E-20</v>
      </c>
      <c r="E84">
        <f t="shared" si="8"/>
        <v>283869402.69147772</v>
      </c>
      <c r="F84">
        <f t="shared" si="9"/>
        <v>413016140.0396418</v>
      </c>
      <c r="H84">
        <f t="shared" si="10"/>
        <v>6.5523086892527092</v>
      </c>
      <c r="I84">
        <f t="shared" si="11"/>
        <v>1.4549512420982076</v>
      </c>
    </row>
    <row r="85" spans="1:9">
      <c r="A85">
        <v>78</v>
      </c>
      <c r="B85">
        <f t="shared" si="6"/>
        <v>7.8E-2</v>
      </c>
      <c r="C85">
        <f t="shared" si="7"/>
        <v>1.248E-20</v>
      </c>
      <c r="E85">
        <f t="shared" si="8"/>
        <v>285706764.2850619</v>
      </c>
      <c r="F85">
        <f t="shared" si="9"/>
        <v>411747270.25132948</v>
      </c>
      <c r="H85">
        <f t="shared" si="10"/>
        <v>6.9817740856379418</v>
      </c>
      <c r="I85">
        <f t="shared" si="11"/>
        <v>1.4411533842457842</v>
      </c>
    </row>
    <row r="86" spans="1:9">
      <c r="A86">
        <v>79</v>
      </c>
      <c r="B86">
        <f t="shared" si="6"/>
        <v>7.9000000000000001E-2</v>
      </c>
      <c r="C86">
        <f t="shared" si="7"/>
        <v>1.264E-20</v>
      </c>
      <c r="E86">
        <f t="shared" si="8"/>
        <v>287532385.18828362</v>
      </c>
      <c r="F86">
        <f t="shared" si="9"/>
        <v>410474478.1172123</v>
      </c>
      <c r="H86">
        <f t="shared" si="10"/>
        <v>7.4667760105015581</v>
      </c>
      <c r="I86">
        <f t="shared" si="11"/>
        <v>1.4275765070721442</v>
      </c>
    </row>
    <row r="87" spans="1:9">
      <c r="A87">
        <v>80</v>
      </c>
      <c r="B87">
        <f t="shared" si="6"/>
        <v>0.08</v>
      </c>
      <c r="C87">
        <f t="shared" si="7"/>
        <v>1.2799999999999999E-20</v>
      </c>
      <c r="E87">
        <f t="shared" si="8"/>
        <v>289346487.63357592</v>
      </c>
      <c r="F87">
        <f t="shared" si="9"/>
        <v>409197727.03642213</v>
      </c>
      <c r="H87">
        <f t="shared" si="10"/>
        <v>8.0189660543647339</v>
      </c>
      <c r="I87">
        <f t="shared" si="11"/>
        <v>1.4142135623730951</v>
      </c>
    </row>
    <row r="88" spans="1:9">
      <c r="A88">
        <v>81</v>
      </c>
      <c r="B88">
        <f t="shared" si="6"/>
        <v>8.1000000000000003E-2</v>
      </c>
      <c r="C88">
        <f t="shared" si="7"/>
        <v>1.296E-20</v>
      </c>
      <c r="E88">
        <f t="shared" si="8"/>
        <v>291149286.92976511</v>
      </c>
      <c r="F88">
        <f t="shared" si="9"/>
        <v>407916979.83529764</v>
      </c>
      <c r="H88">
        <f t="shared" si="10"/>
        <v>8.653497398884376</v>
      </c>
      <c r="I88">
        <f t="shared" si="11"/>
        <v>1.4010578014353881</v>
      </c>
    </row>
    <row r="89" spans="1:9">
      <c r="A89">
        <v>82</v>
      </c>
      <c r="B89">
        <f t="shared" si="6"/>
        <v>8.2000000000000003E-2</v>
      </c>
      <c r="C89">
        <f t="shared" si="7"/>
        <v>1.312E-20</v>
      </c>
      <c r="E89">
        <f t="shared" si="8"/>
        <v>292940991.76034462</v>
      </c>
      <c r="F89">
        <f t="shared" si="9"/>
        <v>406632198.75475556</v>
      </c>
      <c r="H89">
        <f t="shared" si="10"/>
        <v>9.3904471951535999</v>
      </c>
      <c r="I89">
        <f t="shared" si="11"/>
        <v>1.3881027585494823</v>
      </c>
    </row>
    <row r="90" spans="1:9">
      <c r="A90">
        <v>83</v>
      </c>
      <c r="B90">
        <f t="shared" si="6"/>
        <v>8.3000000000000004E-2</v>
      </c>
      <c r="C90">
        <f t="shared" si="7"/>
        <v>1.3279999999999999E-20</v>
      </c>
      <c r="E90">
        <f t="shared" si="8"/>
        <v>294721804.46542782</v>
      </c>
      <c r="F90">
        <f t="shared" si="9"/>
        <v>405343345.4373014</v>
      </c>
      <c r="H90">
        <f t="shared" si="10"/>
        <v>10.256993583000169</v>
      </c>
      <c r="I90">
        <f t="shared" si="11"/>
        <v>1.3753422356127369</v>
      </c>
    </row>
    <row r="91" spans="1:9">
      <c r="A91">
        <v>84</v>
      </c>
      <c r="B91">
        <f t="shared" si="6"/>
        <v>8.4000000000000005E-2</v>
      </c>
      <c r="C91">
        <f t="shared" si="7"/>
        <v>1.3440000000000001E-20</v>
      </c>
      <c r="E91">
        <f t="shared" si="8"/>
        <v>296491921.30845904</v>
      </c>
      <c r="F91">
        <f t="shared" si="9"/>
        <v>404050380.91366756</v>
      </c>
      <c r="H91">
        <f t="shared" si="10"/>
        <v>11.290859764650172</v>
      </c>
      <c r="I91">
        <f t="shared" si="11"/>
        <v>1.3627702877384937</v>
      </c>
    </row>
    <row r="92" spans="1:9">
      <c r="A92">
        <v>85</v>
      </c>
      <c r="B92">
        <f t="shared" si="6"/>
        <v>8.5000000000000006E-2</v>
      </c>
      <c r="C92">
        <f t="shared" si="7"/>
        <v>1.36E-20</v>
      </c>
      <c r="E92">
        <f t="shared" si="8"/>
        <v>298251532.72867697</v>
      </c>
      <c r="F92">
        <f t="shared" si="9"/>
        <v>402753265.58906543</v>
      </c>
      <c r="H92">
        <f t="shared" si="10"/>
        <v>12.545977903983875</v>
      </c>
      <c r="I92">
        <f t="shared" si="11"/>
        <v>1.3503812097939993</v>
      </c>
    </row>
    <row r="93" spans="1:9">
      <c r="A93">
        <v>86</v>
      </c>
      <c r="B93">
        <f t="shared" si="6"/>
        <v>8.6000000000000007E-2</v>
      </c>
      <c r="C93">
        <f t="shared" si="7"/>
        <v>1.3760000000000001E-20</v>
      </c>
      <c r="E93">
        <f t="shared" si="8"/>
        <v>300000823.58025062</v>
      </c>
      <c r="F93">
        <f t="shared" si="9"/>
        <v>401451959.22903734</v>
      </c>
      <c r="H93">
        <f t="shared" si="10"/>
        <v>14.102242957711297</v>
      </c>
      <c r="I93">
        <f t="shared" si="11"/>
        <v>1.3381695237968185</v>
      </c>
    </row>
    <row r="94" spans="1:9">
      <c r="A94">
        <v>87</v>
      </c>
      <c r="B94">
        <f t="shared" si="6"/>
        <v>8.7000000000000008E-2</v>
      </c>
      <c r="C94">
        <f t="shared" si="7"/>
        <v>1.3919999999999999E-20</v>
      </c>
      <c r="E94">
        <f t="shared" si="8"/>
        <v>301739973.35893738</v>
      </c>
      <c r="F94">
        <f t="shared" si="9"/>
        <v>400146420.94489497</v>
      </c>
      <c r="H94">
        <f t="shared" si="10"/>
        <v>16.083273442894857</v>
      </c>
      <c r="I94">
        <f t="shared" si="11"/>
        <v>1.3261299671054765</v>
      </c>
    </row>
    <row r="95" spans="1:9">
      <c r="A95">
        <v>88</v>
      </c>
      <c r="B95">
        <f t="shared" si="6"/>
        <v>8.7999999999999995E-2</v>
      </c>
      <c r="C95">
        <f t="shared" si="7"/>
        <v>1.4079999999999997E-20</v>
      </c>
      <c r="E95">
        <f t="shared" si="8"/>
        <v>303469156.41704977</v>
      </c>
      <c r="F95">
        <f t="shared" si="9"/>
        <v>398836609.17872816</v>
      </c>
      <c r="H95">
        <f t="shared" si="10"/>
        <v>18.691062995739429</v>
      </c>
      <c r="I95">
        <f t="shared" si="11"/>
        <v>1.3142574813455421</v>
      </c>
    </row>
    <row r="96" spans="1:9">
      <c r="A96">
        <v>89</v>
      </c>
      <c r="B96">
        <f t="shared" si="6"/>
        <v>8.8999999999999996E-2</v>
      </c>
      <c r="C96">
        <f t="shared" si="7"/>
        <v>1.4239999999999998E-20</v>
      </c>
      <c r="E96">
        <f t="shared" si="8"/>
        <v>305188542.16745985</v>
      </c>
      <c r="F96">
        <f t="shared" si="9"/>
        <v>397522481.68796933</v>
      </c>
      <c r="H96">
        <f t="shared" si="10"/>
        <v>22.279793347339698</v>
      </c>
      <c r="I96">
        <f t="shared" si="11"/>
        <v>1.3025472020173188</v>
      </c>
    </row>
    <row r="97" spans="1:9">
      <c r="A97">
        <v>90</v>
      </c>
      <c r="B97">
        <f t="shared" si="6"/>
        <v>0.09</v>
      </c>
      <c r="C97">
        <f t="shared" si="7"/>
        <v>1.44E-20</v>
      </c>
      <c r="E97">
        <f t="shared" si="8"/>
        <v>306898295.27731657</v>
      </c>
      <c r="F97">
        <f t="shared" si="9"/>
        <v>396203995.5294978</v>
      </c>
      <c r="H97">
        <f t="shared" si="10"/>
        <v>27.53242618438961</v>
      </c>
      <c r="I97">
        <f t="shared" si="11"/>
        <v>1.2909944487358056</v>
      </c>
    </row>
    <row r="98" spans="1:9">
      <c r="A98">
        <v>91</v>
      </c>
      <c r="B98">
        <f t="shared" si="6"/>
        <v>9.0999999999999998E-2</v>
      </c>
      <c r="C98">
        <f t="shared" si="7"/>
        <v>1.4559999999999998E-20</v>
      </c>
      <c r="E98">
        <f t="shared" si="8"/>
        <v>308598575.85210365</v>
      </c>
      <c r="F98">
        <f t="shared" si="9"/>
        <v>394881107.04326528</v>
      </c>
      <c r="H98">
        <f t="shared" si="10"/>
        <v>35.957494416897561</v>
      </c>
      <c r="I98">
        <f t="shared" si="11"/>
        <v>1.279594716057642</v>
      </c>
    </row>
    <row r="99" spans="1:9">
      <c r="A99">
        <v>92</v>
      </c>
      <c r="B99">
        <f t="shared" si="6"/>
        <v>9.1999999999999998E-2</v>
      </c>
      <c r="C99">
        <f t="shared" si="7"/>
        <v>1.4719999999999999E-20</v>
      </c>
      <c r="E99">
        <f t="shared" si="8"/>
        <v>310289539.61061943</v>
      </c>
      <c r="F99">
        <f t="shared" si="9"/>
        <v>393553771.83542681</v>
      </c>
      <c r="H99">
        <f t="shared" si="10"/>
        <v>51.676799447494147</v>
      </c>
      <c r="I99">
        <f t="shared" si="11"/>
        <v>1.2683436648534629</v>
      </c>
    </row>
    <row r="100" spans="1:9">
      <c r="A100">
        <v>93</v>
      </c>
      <c r="B100">
        <f t="shared" si="6"/>
        <v>9.2999999999999999E-2</v>
      </c>
      <c r="C100">
        <f t="shared" si="7"/>
        <v>1.488E-20</v>
      </c>
      <c r="E100">
        <f t="shared" si="8"/>
        <v>311971338.05142063</v>
      </c>
      <c r="F100">
        <f t="shared" si="9"/>
        <v>392221944.76095742</v>
      </c>
      <c r="H100">
        <f t="shared" si="10"/>
        <v>91.407068630169604</v>
      </c>
      <c r="I100">
        <f t="shared" si="11"/>
        <v>1.2572371141874241</v>
      </c>
    </row>
    <row r="101" spans="1:9">
      <c r="A101">
        <v>94</v>
      </c>
      <c r="B101">
        <f t="shared" si="6"/>
        <v>9.4E-2</v>
      </c>
      <c r="C101">
        <f t="shared" si="7"/>
        <v>1.5039999999999998E-20</v>
      </c>
      <c r="E101">
        <f t="shared" si="8"/>
        <v>313644118.61123323</v>
      </c>
      <c r="F101">
        <f t="shared" si="9"/>
        <v>390885579.90573657</v>
      </c>
      <c r="H101">
        <f t="shared" si="10"/>
        <v>388.23802844768966</v>
      </c>
      <c r="I101">
        <f t="shared" si="11"/>
        <v>1.2462710336687211</v>
      </c>
    </row>
    <row r="102" spans="1:9">
      <c r="A102">
        <v>95</v>
      </c>
      <c r="B102">
        <f t="shared" si="6"/>
        <v>9.5000000000000001E-2</v>
      </c>
      <c r="C102">
        <f t="shared" si="7"/>
        <v>1.5199999999999999E-20</v>
      </c>
      <c r="E102">
        <f t="shared" si="8"/>
        <v>315308024.81579965</v>
      </c>
      <c r="F102">
        <f t="shared" si="9"/>
        <v>389544630.56807804</v>
      </c>
      <c r="H102">
        <f t="shared" si="10"/>
        <v>-174.098937243942</v>
      </c>
      <c r="I102">
        <f t="shared" si="11"/>
        <v>1.2354415362426845</v>
      </c>
    </row>
    <row r="103" spans="1:9">
      <c r="A103">
        <v>96</v>
      </c>
      <c r="B103">
        <f t="shared" si="6"/>
        <v>9.6000000000000002E-2</v>
      </c>
      <c r="C103">
        <f t="shared" si="7"/>
        <v>1.536E-20</v>
      </c>
      <c r="E103">
        <f t="shared" si="8"/>
        <v>316963196.42359823</v>
      </c>
      <c r="F103">
        <f t="shared" si="9"/>
        <v>388199049.23968685</v>
      </c>
      <c r="H103">
        <f t="shared" si="10"/>
        <v>-71.323756482265495</v>
      </c>
      <c r="I103">
        <f t="shared" si="11"/>
        <v>1.2247448713915892</v>
      </c>
    </row>
    <row r="104" spans="1:9">
      <c r="A104">
        <v>97</v>
      </c>
      <c r="B104">
        <f t="shared" si="6"/>
        <v>9.7000000000000003E-2</v>
      </c>
      <c r="C104">
        <f t="shared" si="7"/>
        <v>1.5519999999999998E-20</v>
      </c>
      <c r="E104">
        <f t="shared" si="8"/>
        <v>318609769.56284332</v>
      </c>
      <c r="F104">
        <f t="shared" si="9"/>
        <v>386848787.58601946</v>
      </c>
      <c r="H104">
        <f t="shared" si="10"/>
        <v>-44.931310724400802</v>
      </c>
      <c r="I104">
        <f t="shared" si="11"/>
        <v>1.2141774187175907</v>
      </c>
    </row>
    <row r="105" spans="1:9">
      <c r="A105">
        <v>98</v>
      </c>
      <c r="B105">
        <f t="shared" si="6"/>
        <v>9.8000000000000004E-2</v>
      </c>
      <c r="C105">
        <f t="shared" si="7"/>
        <v>1.5679999999999999E-20</v>
      </c>
      <c r="E105">
        <f t="shared" si="8"/>
        <v>320247876.86214519</v>
      </c>
      <c r="F105">
        <f t="shared" si="9"/>
        <v>385493796.42602503</v>
      </c>
      <c r="H105">
        <f t="shared" si="10"/>
        <v>-32.838063450353012</v>
      </c>
      <c r="I105">
        <f t="shared" si="11"/>
        <v>1.203735681882337</v>
      </c>
    </row>
    <row r="106" spans="1:9">
      <c r="A106">
        <v>99</v>
      </c>
      <c r="B106">
        <f t="shared" si="6"/>
        <v>9.9000000000000005E-2</v>
      </c>
      <c r="C106">
        <f t="shared" si="7"/>
        <v>1.584E-20</v>
      </c>
      <c r="E106">
        <f t="shared" si="8"/>
        <v>321877647.57518548</v>
      </c>
      <c r="F106">
        <f t="shared" si="9"/>
        <v>384134025.71124315</v>
      </c>
      <c r="H106">
        <f t="shared" si="10"/>
        <v>-25.899300591839129</v>
      </c>
      <c r="I106">
        <f t="shared" si="11"/>
        <v>1.1934162828797099</v>
      </c>
    </row>
    <row r="107" spans="1:9">
      <c r="A107">
        <v>100</v>
      </c>
      <c r="B107">
        <f t="shared" si="6"/>
        <v>0.1</v>
      </c>
      <c r="C107">
        <f t="shared" si="7"/>
        <v>1.5999999999999999E-20</v>
      </c>
      <c r="E107">
        <f t="shared" si="8"/>
        <v>323499207.69973904</v>
      </c>
      <c r="F107">
        <f t="shared" si="9"/>
        <v>382769424.5042339</v>
      </c>
      <c r="H107">
        <f t="shared" si="10"/>
        <v>-21.397839589799762</v>
      </c>
      <c r="I107">
        <f t="shared" si="11"/>
        <v>1.183215956619923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Sheffield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Hogg</dc:creator>
  <cp:lastModifiedBy>Richard Hogg</cp:lastModifiedBy>
  <dcterms:created xsi:type="dcterms:W3CDTF">2015-05-04T11:46:04Z</dcterms:created>
  <dcterms:modified xsi:type="dcterms:W3CDTF">2015-05-05T10:26:51Z</dcterms:modified>
</cp:coreProperties>
</file>