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ayan\Desktop\المشروع\1.64\AleppoFreeUniversity\AleppoFreeUniversity\bin\Debug\"/>
    </mc:Choice>
  </mc:AlternateContent>
  <bookViews>
    <workbookView xWindow="0" yWindow="0" windowWidth="15345" windowHeight="4590"/>
  </bookViews>
  <sheets>
    <sheet name="كشف خريج جامعة 5 سنوات 60" sheetId="2" r:id="rId1"/>
    <sheet name="ورقة1" sheetId="1" r:id="rId2"/>
  </sheets>
  <externalReferences>
    <externalReference r:id="rId3"/>
  </externalReferences>
  <definedNames>
    <definedName name="a">[1]ورقة1!$A$1:$B$102</definedName>
    <definedName name="_xlnm.Print_Area" localSheetId="0">'كشف خريج جامعة 5 سنوات 60'!$A$1:$O$61</definedName>
    <definedName name="_xlnm.Print_Titles" localSheetId="0">'كشف خريج جامعة 5 سنوات 60'!$1:$8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T52" i="2" l="1"/>
  <c r="M52" i="2"/>
  <c r="E52" i="2"/>
  <c r="T51" i="2"/>
  <c r="M51" i="2"/>
  <c r="E51" i="2"/>
  <c r="M50" i="2"/>
  <c r="E50" i="2"/>
  <c r="M49" i="2"/>
  <c r="E49" i="2"/>
  <c r="M48" i="2"/>
  <c r="E48" i="2"/>
  <c r="M47" i="2"/>
  <c r="E47" i="2"/>
  <c r="T46" i="2"/>
  <c r="M46" i="2"/>
  <c r="E46" i="2"/>
  <c r="T45" i="2"/>
  <c r="M41" i="2"/>
  <c r="E41" i="2"/>
  <c r="M40" i="2"/>
  <c r="E40" i="2"/>
  <c r="T39" i="2"/>
  <c r="M39" i="2"/>
  <c r="E39" i="2"/>
  <c r="T38" i="2"/>
  <c r="M38" i="2"/>
  <c r="E38" i="2"/>
  <c r="M37" i="2"/>
  <c r="E37" i="2"/>
  <c r="M36" i="2"/>
  <c r="E36" i="2"/>
  <c r="M35" i="2"/>
  <c r="E35" i="2"/>
  <c r="T33" i="2"/>
  <c r="T32" i="2"/>
  <c r="M30" i="2"/>
  <c r="E30" i="2"/>
  <c r="M29" i="2"/>
  <c r="E29" i="2"/>
  <c r="M28" i="2"/>
  <c r="E28" i="2"/>
  <c r="T27" i="2"/>
  <c r="M27" i="2"/>
  <c r="E27" i="2"/>
  <c r="T26" i="2"/>
  <c r="M26" i="2"/>
  <c r="E26" i="2"/>
  <c r="M25" i="2"/>
  <c r="E25" i="2"/>
  <c r="M24" i="2"/>
  <c r="E24" i="2"/>
  <c r="T21" i="2"/>
  <c r="T20" i="2"/>
  <c r="M19" i="2"/>
  <c r="E19" i="2"/>
  <c r="M18" i="2"/>
  <c r="E18" i="2"/>
  <c r="M17" i="2"/>
  <c r="E17" i="2"/>
  <c r="M16" i="2"/>
  <c r="E16" i="2"/>
  <c r="M15" i="2"/>
  <c r="E15" i="2"/>
  <c r="T14" i="2"/>
  <c r="M14" i="2"/>
  <c r="T13" i="2"/>
  <c r="M13" i="2"/>
  <c r="E13" i="2"/>
  <c r="R11" i="2"/>
  <c r="R10" i="2"/>
  <c r="R9" i="2"/>
  <c r="T8" i="2"/>
  <c r="R8" i="2"/>
  <c r="T7" i="2"/>
  <c r="R7" i="2"/>
  <c r="R6" i="2"/>
  <c r="U52" i="2" l="1"/>
  <c r="T47" i="2" s="1"/>
  <c r="J42" i="2" s="1"/>
  <c r="T28" i="2"/>
  <c r="T40" i="2"/>
  <c r="T22" i="2"/>
  <c r="J20" i="2" s="1"/>
  <c r="T25" i="2"/>
  <c r="T50" i="2"/>
  <c r="T15" i="2"/>
  <c r="T9" i="2" s="1"/>
  <c r="T37" i="2"/>
  <c r="T12" i="2"/>
  <c r="T11" i="2"/>
  <c r="O9" i="2" s="1"/>
  <c r="T34" i="2"/>
  <c r="T10" i="2" l="1"/>
  <c r="M9" i="2" s="1"/>
  <c r="T48" i="2"/>
  <c r="M42" i="2" s="1"/>
  <c r="T23" i="2"/>
  <c r="M20" i="2" s="1"/>
  <c r="T36" i="2"/>
  <c r="O31" i="2" s="1"/>
  <c r="T49" i="2"/>
  <c r="O42" i="2" s="1"/>
  <c r="T24" i="2"/>
  <c r="O20" i="2" s="1"/>
  <c r="J9" i="2"/>
  <c r="J31" i="2"/>
  <c r="T35" i="2"/>
  <c r="M31" i="2" s="1"/>
  <c r="T53" i="2" l="1"/>
  <c r="Q53" i="2" s="1"/>
</calcChain>
</file>

<file path=xl/sharedStrings.xml><?xml version="1.0" encoding="utf-8"?>
<sst xmlns="http://schemas.openxmlformats.org/spreadsheetml/2006/main" count="146" uniqueCount="61">
  <si>
    <t>الحكومة السورية المؤقتة</t>
  </si>
  <si>
    <t>وزارة التربية والتعليم</t>
  </si>
  <si>
    <t>جامعة حلب في المناطق المحررة</t>
  </si>
  <si>
    <t>السنة</t>
  </si>
  <si>
    <t>عدد المقررات</t>
  </si>
  <si>
    <t>الاسم والنسبة</t>
  </si>
  <si>
    <t>مكان وتاريخ الولادة</t>
  </si>
  <si>
    <t>تاريخ التسجيل</t>
  </si>
  <si>
    <t>الأولى</t>
  </si>
  <si>
    <t>اسم الأب</t>
  </si>
  <si>
    <t xml:space="preserve">الجنسية </t>
  </si>
  <si>
    <t>ع . س</t>
  </si>
  <si>
    <t>سنوات الدراسة</t>
  </si>
  <si>
    <t>الثانية</t>
  </si>
  <si>
    <t>عدد ناجحة فصل اول</t>
  </si>
  <si>
    <t>اسم الأم</t>
  </si>
  <si>
    <t>موجبات التسجيل</t>
  </si>
  <si>
    <t>الدرجة العظمى والصغرى</t>
  </si>
  <si>
    <t>العظمى : مائة - الصغرى : ستون</t>
  </si>
  <si>
    <t>الثالثة</t>
  </si>
  <si>
    <t>عدد ناجحة فصل تاني</t>
  </si>
  <si>
    <t>السنة الدراسية :</t>
  </si>
  <si>
    <t>العام الدراسي :</t>
  </si>
  <si>
    <t>معدل السنة :</t>
  </si>
  <si>
    <t>%</t>
  </si>
  <si>
    <t>التقدير :</t>
  </si>
  <si>
    <t>النتيجة :</t>
  </si>
  <si>
    <t>الرابعة</t>
  </si>
  <si>
    <t>معدل</t>
  </si>
  <si>
    <t>الفصل الأول</t>
  </si>
  <si>
    <t>الفصل الثاني</t>
  </si>
  <si>
    <t>الخامسة</t>
  </si>
  <si>
    <t>التقدير</t>
  </si>
  <si>
    <t>اسم المقرر</t>
  </si>
  <si>
    <t>الدرجة</t>
  </si>
  <si>
    <t>السادسة</t>
  </si>
  <si>
    <t>النتيجة</t>
  </si>
  <si>
    <t>رقماً</t>
  </si>
  <si>
    <t>كتابةً</t>
  </si>
  <si>
    <t>المسموح حمله</t>
  </si>
  <si>
    <t>عدد المواد المحمولة</t>
  </si>
  <si>
    <t>ناجحات ف1</t>
  </si>
  <si>
    <t>ناجحات ف2</t>
  </si>
  <si>
    <t>مجموع الناجحات</t>
  </si>
  <si>
    <t>المعدل العام</t>
  </si>
  <si>
    <t>مجموع المعدلات</t>
  </si>
  <si>
    <t>التقديرات الممنوحة</t>
  </si>
  <si>
    <t>1- الشرف : (95) فأكثر   2 - الامتياز : (85) إلى مادون (95)   3- جيد جداً : (75) إلى مادون (85)   4- جيد : (65)  إلى مادون (75)    5 - مقبول : (60) إلى مادون (65)</t>
  </si>
  <si>
    <t xml:space="preserve"> المنظم </t>
  </si>
  <si>
    <t xml:space="preserve"> المدقق</t>
  </si>
  <si>
    <t xml:space="preserve">      رئيس شعبة الامتحانات</t>
  </si>
  <si>
    <t xml:space="preserve">      عميد الكلية</t>
  </si>
  <si>
    <t>نصادق على صحة الختم والتوقيع</t>
  </si>
  <si>
    <t>مدير شؤون الطلاب والامتحانات المركزية</t>
  </si>
  <si>
    <t>نائب رئيس الجامعة لشؤون الطلاب والشؤون الإدارية</t>
  </si>
  <si>
    <t>م.سليم الحلاق</t>
  </si>
  <si>
    <t>د. ضياء الدين القالش</t>
  </si>
  <si>
    <t>..........................................................................................................................................
ملاحظة : يمنع كتابة أو شطب أو تغيير أي شيء في الكشف ويسلم مرة واحدة باليد</t>
  </si>
  <si>
    <t>كلية الهندسة المعلوماتية</t>
  </si>
  <si>
    <r>
      <t xml:space="preserve">                                                   كشف بالمقررات والدرجات                         </t>
    </r>
    <r>
      <rPr>
        <b/>
        <sz val="12"/>
        <color theme="1"/>
        <rFont val="Arial"/>
        <family val="2"/>
        <scheme val="minor"/>
      </rPr>
      <t>نموذج : كشف درجات  كلية اربع سنوات</t>
    </r>
  </si>
  <si>
    <t xml:space="preserve">وقد نظم هذا الكشف بناءً على طلبه وبعد ان سدد رسومه لصندوق الجامعة برقم إيصال مالي  /           / تاريخ    /    /   201م،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</si>
</sst>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30"/>
      <color theme="1"/>
      <name val="Arabic Typesetting"/>
      <family val="4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Calibri Light"/>
      <family val="2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Arabic Typesetting"/>
      <family val="4"/>
    </font>
    <font>
      <b/>
      <sz val="10"/>
      <color theme="1"/>
      <name val="Arabic Typesetting"/>
      <family val="4"/>
    </font>
    <font>
      <b/>
      <sz val="11"/>
      <color theme="1"/>
      <name val="Arial"/>
      <family val="2"/>
      <scheme val="minor"/>
    </font>
    <font>
      <b/>
      <sz val="14"/>
      <color theme="1"/>
      <name val="Calibri Light"/>
      <family val="2"/>
    </font>
    <font>
      <sz val="16"/>
      <color theme="1"/>
      <name val="Arial"/>
      <family val="2"/>
      <scheme val="minor"/>
    </font>
    <font>
      <b/>
      <sz val="14"/>
      <color theme="0" tint="-0.34998626667073579"/>
      <name val="Arial"/>
      <family val="2"/>
      <scheme val="minor"/>
    </font>
    <font>
      <b/>
      <sz val="16"/>
      <name val="Arial"/>
      <family val="2"/>
      <scheme val="minor"/>
    </font>
    <font>
      <b/>
      <sz val="19"/>
      <color theme="1"/>
      <name val="Arial"/>
      <family val="2"/>
      <scheme val="minor"/>
    </font>
    <font>
      <b/>
      <sz val="22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8"/>
      <color theme="1"/>
      <name val="Arabic Typesetting"/>
      <family val="4"/>
    </font>
    <font>
      <sz val="28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7">
    <xf numFmtId="0" fontId="0" fillId="0" borderId="0" xfId="0"/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0" borderId="0" xfId="0" applyFont="1"/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Protection="1">
      <protection hidden="1"/>
    </xf>
    <xf numFmtId="0" fontId="7" fillId="0" borderId="0" xfId="0" applyFont="1"/>
    <xf numFmtId="0" fontId="9" fillId="0" borderId="0" xfId="0" applyFont="1" applyAlignment="1" applyProtection="1">
      <alignment vertical="center" readingOrder="2"/>
      <protection hidden="1"/>
    </xf>
    <xf numFmtId="0" fontId="12" fillId="0" borderId="0" xfId="0" applyFont="1" applyAlignment="1" applyProtection="1">
      <alignment horizontal="center" vertical="center" wrapText="1" readingOrder="2"/>
      <protection hidden="1"/>
    </xf>
    <xf numFmtId="0" fontId="2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readingOrder="2"/>
      <protection hidden="1"/>
    </xf>
    <xf numFmtId="0" fontId="16" fillId="0" borderId="0" xfId="0" applyFont="1" applyAlignment="1" applyProtection="1">
      <alignment horizontal="center" vertical="center" readingOrder="2"/>
      <protection hidden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center" vertical="center"/>
      <protection hidden="1"/>
    </xf>
    <xf numFmtId="0" fontId="10" fillId="2" borderId="11" xfId="0" applyFont="1" applyFill="1" applyBorder="1" applyAlignment="1" applyProtection="1">
      <alignment horizontal="center" vertical="center" readingOrder="2"/>
      <protection hidden="1"/>
    </xf>
    <xf numFmtId="0" fontId="17" fillId="0" borderId="0" xfId="0" applyFont="1" applyAlignment="1" applyProtection="1">
      <alignment vertical="center" readingOrder="2"/>
      <protection hidden="1"/>
    </xf>
    <xf numFmtId="0" fontId="18" fillId="0" borderId="5" xfId="0" applyFont="1" applyBorder="1" applyAlignment="1">
      <alignment horizontal="center" vertical="center"/>
    </xf>
    <xf numFmtId="0" fontId="10" fillId="2" borderId="12" xfId="0" applyFont="1" applyFill="1" applyBorder="1" applyAlignment="1" applyProtection="1">
      <alignment horizontal="center" vertical="center" readingOrder="2"/>
      <protection hidden="1"/>
    </xf>
    <xf numFmtId="0" fontId="10" fillId="2" borderId="5" xfId="0" applyFont="1" applyFill="1" applyBorder="1" applyAlignment="1" applyProtection="1">
      <alignment horizontal="center" vertical="center" readingOrder="2"/>
      <protection hidden="1"/>
    </xf>
    <xf numFmtId="2" fontId="2" fillId="2" borderId="5" xfId="0" applyNumberFormat="1" applyFont="1" applyFill="1" applyBorder="1" applyAlignment="1" applyProtection="1">
      <alignment horizontal="center" vertical="center" readingOrder="2"/>
      <protection hidden="1"/>
    </xf>
    <xf numFmtId="0" fontId="12" fillId="0" borderId="0" xfId="0" applyFont="1" applyAlignment="1" applyProtection="1">
      <alignment vertical="center" readingOrder="2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0" fillId="3" borderId="5" xfId="0" applyFont="1" applyFill="1" applyBorder="1" applyAlignment="1" applyProtection="1">
      <alignment vertical="center" readingOrder="2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4" borderId="5" xfId="0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vertical="center" readingOrder="2"/>
      <protection hidden="1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 applyProtection="1">
      <alignment horizontal="center" vertical="center"/>
      <protection hidden="1"/>
    </xf>
    <xf numFmtId="0" fontId="10" fillId="3" borderId="5" xfId="0" applyFont="1" applyFill="1" applyBorder="1" applyAlignment="1" applyProtection="1">
      <alignment horizontal="center" vertical="center" readingOrder="2"/>
      <protection hidden="1"/>
    </xf>
    <xf numFmtId="0" fontId="14" fillId="0" borderId="0" xfId="0" applyFont="1" applyAlignment="1">
      <alignment vertical="center"/>
    </xf>
    <xf numFmtId="0" fontId="22" fillId="5" borderId="5" xfId="1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vertical="center"/>
      <protection hidden="1"/>
    </xf>
    <xf numFmtId="0" fontId="10" fillId="6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center" readingOrder="2"/>
      <protection hidden="1"/>
    </xf>
    <xf numFmtId="0" fontId="8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6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15" fillId="0" borderId="5" xfId="0" applyFont="1" applyBorder="1" applyAlignment="1" applyProtection="1">
      <alignment vertical="center" shrinkToFit="1" readingOrder="2"/>
      <protection hidden="1"/>
    </xf>
    <xf numFmtId="2" fontId="24" fillId="0" borderId="5" xfId="0" applyNumberFormat="1" applyFont="1" applyBorder="1" applyAlignment="1" applyProtection="1">
      <alignment horizontal="center" vertical="center" shrinkToFit="1"/>
      <protection hidden="1"/>
    </xf>
    <xf numFmtId="0" fontId="4" fillId="0" borderId="0" xfId="0" applyFont="1"/>
    <xf numFmtId="0" fontId="15" fillId="0" borderId="5" xfId="0" applyFont="1" applyBorder="1" applyAlignment="1">
      <alignment horizontal="center" vertical="center" shrinkToFit="1"/>
    </xf>
    <xf numFmtId="2" fontId="25" fillId="0" borderId="5" xfId="0" applyNumberFormat="1" applyFont="1" applyBorder="1" applyAlignment="1">
      <alignment horizontal="center" vertical="center" shrinkToFit="1"/>
    </xf>
    <xf numFmtId="0" fontId="15" fillId="0" borderId="5" xfId="0" applyFont="1" applyBorder="1" applyAlignment="1" applyProtection="1">
      <alignment horizontal="center" vertical="center" wrapText="1" readingOrder="2"/>
      <protection hidden="1"/>
    </xf>
    <xf numFmtId="0" fontId="16" fillId="0" borderId="0" xfId="0" applyFont="1" applyAlignment="1" applyProtection="1">
      <alignment vertical="center" readingOrder="2"/>
      <protection hidden="1"/>
    </xf>
    <xf numFmtId="0" fontId="3" fillId="0" borderId="0" xfId="0" applyFont="1" applyAlignment="1" applyProtection="1">
      <alignment horizontal="center" vertical="center" readingOrder="2"/>
      <protection hidden="1"/>
    </xf>
    <xf numFmtId="0" fontId="3" fillId="0" borderId="0" xfId="0" applyFont="1" applyAlignment="1" applyProtection="1">
      <alignment vertical="center" readingOrder="2"/>
      <protection hidden="1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vertical="center" readingOrder="2"/>
    </xf>
    <xf numFmtId="0" fontId="3" fillId="0" borderId="0" xfId="0" applyFont="1" applyAlignment="1">
      <alignment horizontal="right" vertical="center" readingOrder="2"/>
    </xf>
    <xf numFmtId="0" fontId="26" fillId="0" borderId="0" xfId="0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4" fillId="0" borderId="0" xfId="0" applyFont="1" applyAlignment="1">
      <alignment vertical="center"/>
    </xf>
    <xf numFmtId="0" fontId="27" fillId="0" borderId="0" xfId="0" applyFont="1"/>
    <xf numFmtId="0" fontId="4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right"/>
    </xf>
    <xf numFmtId="0" fontId="10" fillId="0" borderId="0" xfId="0" applyFont="1" applyAlignment="1">
      <alignment horizontal="center" vertical="top" readingOrder="2"/>
    </xf>
    <xf numFmtId="0" fontId="2" fillId="0" borderId="0" xfId="0" applyFont="1" applyAlignment="1">
      <alignment horizontal="center" vertical="top" readingOrder="2"/>
    </xf>
    <xf numFmtId="0" fontId="10" fillId="0" borderId="0" xfId="0" applyFont="1" applyAlignment="1">
      <alignment horizontal="right" vertical="top" readingOrder="2"/>
    </xf>
    <xf numFmtId="0" fontId="2" fillId="0" borderId="0" xfId="0" applyFont="1" applyAlignment="1">
      <alignment horizontal="center" vertical="center" readingOrder="2"/>
    </xf>
    <xf numFmtId="0" fontId="23" fillId="0" borderId="17" xfId="0" applyFont="1" applyBorder="1" applyAlignment="1">
      <alignment horizontal="right" vertical="center" wrapText="1" readingOrder="2"/>
    </xf>
    <xf numFmtId="0" fontId="23" fillId="0" borderId="19" xfId="0" applyFont="1" applyBorder="1" applyAlignment="1">
      <alignment horizontal="right" vertical="center" wrapText="1" readingOrder="2"/>
    </xf>
    <xf numFmtId="0" fontId="23" fillId="0" borderId="18" xfId="0" applyFont="1" applyBorder="1" applyAlignment="1">
      <alignment horizontal="right" vertical="center" wrapText="1" readingOrder="2"/>
    </xf>
    <xf numFmtId="0" fontId="10" fillId="0" borderId="17" xfId="0" applyFont="1" applyBorder="1" applyAlignment="1">
      <alignment horizontal="right" vertical="center" wrapText="1" readingOrder="2"/>
    </xf>
    <xf numFmtId="0" fontId="10" fillId="0" borderId="19" xfId="0" applyFont="1" applyBorder="1" applyAlignment="1">
      <alignment horizontal="right" vertical="center" wrapText="1" readingOrder="2"/>
    </xf>
    <xf numFmtId="0" fontId="10" fillId="0" borderId="18" xfId="0" applyFont="1" applyBorder="1" applyAlignment="1">
      <alignment horizontal="right" vertical="center" wrapText="1" readingOrder="2"/>
    </xf>
    <xf numFmtId="0" fontId="3" fillId="0" borderId="0" xfId="0" applyFont="1" applyAlignment="1" applyProtection="1">
      <alignment horizontal="center" vertical="center" readingOrder="2"/>
      <protection hidden="1"/>
    </xf>
    <xf numFmtId="0" fontId="3" fillId="0" borderId="0" xfId="0" applyFont="1" applyAlignment="1" applyProtection="1">
      <alignment horizontal="right" vertical="center" readingOrder="2"/>
      <protection hidden="1"/>
    </xf>
    <xf numFmtId="0" fontId="10" fillId="0" borderId="17" xfId="0" applyFont="1" applyBorder="1" applyAlignment="1" applyProtection="1">
      <alignment horizontal="center" vertical="center" shrinkToFit="1" readingOrder="2"/>
      <protection hidden="1"/>
    </xf>
    <xf numFmtId="0" fontId="10" fillId="0" borderId="19" xfId="0" applyFont="1" applyBorder="1" applyAlignment="1" applyProtection="1">
      <alignment horizontal="center" vertical="center" shrinkToFit="1" readingOrder="2"/>
      <protection hidden="1"/>
    </xf>
    <xf numFmtId="0" fontId="10" fillId="0" borderId="19" xfId="0" applyFont="1" applyBorder="1" applyAlignment="1">
      <alignment horizontal="center" vertical="center" readingOrder="2"/>
    </xf>
    <xf numFmtId="0" fontId="10" fillId="0" borderId="18" xfId="0" applyFont="1" applyBorder="1" applyAlignment="1">
      <alignment horizontal="center" vertical="center" readingOrder="2"/>
    </xf>
    <xf numFmtId="0" fontId="10" fillId="2" borderId="17" xfId="0" applyFont="1" applyFill="1" applyBorder="1" applyAlignment="1" applyProtection="1">
      <alignment horizontal="center" vertical="center" readingOrder="2"/>
      <protection hidden="1"/>
    </xf>
    <xf numFmtId="0" fontId="10" fillId="2" borderId="18" xfId="0" applyFont="1" applyFill="1" applyBorder="1" applyAlignment="1" applyProtection="1">
      <alignment horizontal="center" vertical="center" readingOrder="2"/>
      <protection hidden="1"/>
    </xf>
    <xf numFmtId="0" fontId="10" fillId="2" borderId="17" xfId="0" applyFont="1" applyFill="1" applyBorder="1" applyAlignment="1">
      <alignment horizontal="center" vertical="center" readingOrder="2"/>
    </xf>
    <xf numFmtId="0" fontId="10" fillId="2" borderId="19" xfId="0" applyFont="1" applyFill="1" applyBorder="1" applyAlignment="1">
      <alignment horizontal="center" vertical="center" readingOrder="2"/>
    </xf>
    <xf numFmtId="0" fontId="10" fillId="2" borderId="18" xfId="0" applyFont="1" applyFill="1" applyBorder="1" applyAlignment="1">
      <alignment horizontal="center" vertical="center" readingOrder="2"/>
    </xf>
    <xf numFmtId="0" fontId="10" fillId="3" borderId="5" xfId="0" applyFont="1" applyFill="1" applyBorder="1" applyAlignment="1" applyProtection="1">
      <alignment horizontal="center" vertical="center" readingOrder="2"/>
      <protection hidden="1"/>
    </xf>
    <xf numFmtId="0" fontId="10" fillId="3" borderId="20" xfId="0" applyFont="1" applyFill="1" applyBorder="1" applyAlignment="1" applyProtection="1">
      <alignment horizontal="center" vertical="center" readingOrder="2"/>
      <protection hidden="1"/>
    </xf>
    <xf numFmtId="0" fontId="10" fillId="3" borderId="0" xfId="0" applyFont="1" applyFill="1" applyAlignment="1" applyProtection="1">
      <alignment horizontal="center" vertical="center" readingOrder="2"/>
      <protection hidden="1"/>
    </xf>
    <xf numFmtId="0" fontId="10" fillId="3" borderId="21" xfId="0" applyFont="1" applyFill="1" applyBorder="1" applyAlignment="1" applyProtection="1">
      <alignment horizontal="center" vertical="center" readingOrder="2"/>
      <protection hidden="1"/>
    </xf>
    <xf numFmtId="0" fontId="10" fillId="3" borderId="22" xfId="0" applyFont="1" applyFill="1" applyBorder="1" applyAlignment="1" applyProtection="1">
      <alignment horizontal="center" vertical="center" readingOrder="2"/>
      <protection hidden="1"/>
    </xf>
    <xf numFmtId="0" fontId="10" fillId="3" borderId="1" xfId="0" applyFont="1" applyFill="1" applyBorder="1" applyAlignment="1" applyProtection="1">
      <alignment horizontal="center" vertical="center" readingOrder="2"/>
      <protection hidden="1"/>
    </xf>
    <xf numFmtId="0" fontId="10" fillId="3" borderId="23" xfId="0" applyFont="1" applyFill="1" applyBorder="1" applyAlignment="1" applyProtection="1">
      <alignment horizontal="center" vertical="center" readingOrder="2"/>
      <protection hidden="1"/>
    </xf>
    <xf numFmtId="0" fontId="10" fillId="3" borderId="17" xfId="0" applyFont="1" applyFill="1" applyBorder="1" applyAlignment="1" applyProtection="1">
      <alignment horizontal="center" vertical="center" readingOrder="2"/>
      <protection hidden="1"/>
    </xf>
    <xf numFmtId="0" fontId="10" fillId="3" borderId="19" xfId="0" applyFont="1" applyFill="1" applyBorder="1" applyAlignment="1" applyProtection="1">
      <alignment horizontal="center" vertical="center" readingOrder="2"/>
      <protection hidden="1"/>
    </xf>
    <xf numFmtId="0" fontId="10" fillId="3" borderId="18" xfId="0" applyFont="1" applyFill="1" applyBorder="1" applyAlignment="1" applyProtection="1">
      <alignment horizontal="center" vertical="center" readingOrder="2"/>
      <protection hidden="1"/>
    </xf>
    <xf numFmtId="0" fontId="10" fillId="0" borderId="17" xfId="0" applyFont="1" applyBorder="1" applyAlignment="1" applyProtection="1">
      <alignment horizontal="center" vertical="center" readingOrder="2"/>
      <protection hidden="1"/>
    </xf>
    <xf numFmtId="0" fontId="10" fillId="0" borderId="19" xfId="0" applyFont="1" applyBorder="1" applyAlignment="1" applyProtection="1">
      <alignment horizontal="center" vertical="center" readingOrder="2"/>
      <protection hidden="1"/>
    </xf>
    <xf numFmtId="0" fontId="10" fillId="0" borderId="18" xfId="0" applyFont="1" applyBorder="1" applyAlignment="1" applyProtection="1">
      <alignment horizontal="center" vertical="center" readingOrder="2"/>
      <protection hidden="1"/>
    </xf>
    <xf numFmtId="0" fontId="15" fillId="0" borderId="7" xfId="0" applyFont="1" applyBorder="1" applyAlignment="1">
      <alignment horizontal="center" vertical="center" readingOrder="2"/>
    </xf>
    <xf numFmtId="0" fontId="15" fillId="0" borderId="8" xfId="0" applyFont="1" applyBorder="1" applyAlignment="1">
      <alignment horizontal="center" vertical="center" readingOrder="2"/>
    </xf>
    <xf numFmtId="0" fontId="10" fillId="2" borderId="9" xfId="0" applyFont="1" applyFill="1" applyBorder="1" applyAlignment="1" applyProtection="1">
      <alignment horizontal="center" vertical="center" readingOrder="2"/>
      <protection hidden="1"/>
    </xf>
    <xf numFmtId="0" fontId="10" fillId="2" borderId="8" xfId="0" applyFont="1" applyFill="1" applyBorder="1" applyAlignment="1" applyProtection="1">
      <alignment horizontal="center" vertical="center" readingOrder="2"/>
      <protection hidden="1"/>
    </xf>
    <xf numFmtId="0" fontId="15" fillId="0" borderId="9" xfId="0" applyFont="1" applyBorder="1" applyAlignment="1">
      <alignment horizontal="center" vertical="center" readingOrder="2"/>
    </xf>
    <xf numFmtId="0" fontId="15" fillId="0" borderId="9" xfId="0" applyFont="1" applyBorder="1" applyAlignment="1">
      <alignment horizontal="center" vertical="center" wrapText="1" readingOrder="2"/>
    </xf>
    <xf numFmtId="0" fontId="15" fillId="0" borderId="7" xfId="0" applyFont="1" applyBorder="1" applyAlignment="1">
      <alignment horizontal="center" vertical="center" wrapText="1" readingOrder="2"/>
    </xf>
    <xf numFmtId="0" fontId="15" fillId="0" borderId="10" xfId="0" applyFont="1" applyBorder="1" applyAlignment="1">
      <alignment horizontal="center" vertical="center" wrapText="1" readingOrder="2"/>
    </xf>
    <xf numFmtId="0" fontId="15" fillId="0" borderId="13" xfId="0" applyFont="1" applyBorder="1" applyAlignment="1">
      <alignment horizontal="center" vertical="center" readingOrder="2"/>
    </xf>
    <xf numFmtId="0" fontId="15" fillId="0" borderId="14" xfId="0" applyFont="1" applyBorder="1" applyAlignment="1">
      <alignment horizontal="center" vertical="center" readingOrder="2"/>
    </xf>
    <xf numFmtId="0" fontId="10" fillId="2" borderId="15" xfId="0" applyFont="1" applyFill="1" applyBorder="1" applyAlignment="1" applyProtection="1">
      <alignment horizontal="center" vertical="center" readingOrder="2"/>
      <protection hidden="1"/>
    </xf>
    <xf numFmtId="0" fontId="10" fillId="2" borderId="14" xfId="0" applyFont="1" applyFill="1" applyBorder="1" applyAlignment="1" applyProtection="1">
      <alignment horizontal="center" vertical="center" readingOrder="2"/>
      <protection hidden="1"/>
    </xf>
    <xf numFmtId="0" fontId="15" fillId="0" borderId="15" xfId="0" applyFont="1" applyBorder="1" applyAlignment="1">
      <alignment horizontal="center" vertical="center" readingOrder="2"/>
    </xf>
    <xf numFmtId="0" fontId="15" fillId="2" borderId="15" xfId="0" applyFont="1" applyFill="1" applyBorder="1" applyAlignment="1" applyProtection="1">
      <alignment horizontal="center" vertical="center" readingOrder="2"/>
      <protection hidden="1"/>
    </xf>
    <xf numFmtId="0" fontId="15" fillId="2" borderId="14" xfId="0" applyFont="1" applyFill="1" applyBorder="1" applyAlignment="1" applyProtection="1">
      <alignment horizontal="center" vertical="center" readingOrder="2"/>
      <protection hidden="1"/>
    </xf>
    <xf numFmtId="0" fontId="15" fillId="0" borderId="16" xfId="0" applyFont="1" applyBorder="1" applyAlignment="1">
      <alignment horizontal="center" vertical="center" readingOrder="2"/>
    </xf>
    <xf numFmtId="0" fontId="2" fillId="0" borderId="0" xfId="0" applyFont="1" applyAlignment="1" applyProtection="1">
      <alignment horizontal="center" vertical="center" readingOrder="2"/>
      <protection hidden="1"/>
    </xf>
    <xf numFmtId="0" fontId="6" fillId="0" borderId="0" xfId="0" applyFont="1" applyAlignment="1" applyProtection="1">
      <alignment horizontal="center" vertical="center" readingOrder="2"/>
      <protection hidden="1"/>
    </xf>
    <xf numFmtId="0" fontId="10" fillId="0" borderId="1" xfId="0" applyFont="1" applyBorder="1" applyAlignment="1">
      <alignment horizontal="center" vertical="center"/>
    </xf>
    <xf numFmtId="0" fontId="11" fillId="7" borderId="2" xfId="0" applyFont="1" applyFill="1" applyBorder="1" applyAlignment="1" applyProtection="1">
      <alignment horizontal="center" vertical="center" readingOrder="2"/>
    </xf>
    <xf numFmtId="0" fontId="11" fillId="7" borderId="3" xfId="0" applyFont="1" applyFill="1" applyBorder="1" applyAlignment="1" applyProtection="1">
      <alignment horizontal="center" vertical="center" readingOrder="2"/>
    </xf>
    <xf numFmtId="0" fontId="11" fillId="7" borderId="4" xfId="0" applyFont="1" applyFill="1" applyBorder="1" applyAlignment="1" applyProtection="1">
      <alignment horizontal="center" vertical="center" readingOrder="2"/>
    </xf>
    <xf numFmtId="0" fontId="15" fillId="0" borderId="10" xfId="0" applyFont="1" applyBorder="1" applyAlignment="1">
      <alignment horizontal="center" vertical="center" readingOrder="2"/>
    </xf>
  </cellXfs>
  <cellStyles count="3">
    <cellStyle name="Normal" xfId="0" builtinId="0"/>
    <cellStyle name="Normal 2" xfId="1"/>
    <cellStyle name="عادي 2" xfId="2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71524</xdr:colOff>
      <xdr:row>0</xdr:row>
      <xdr:rowOff>0</xdr:rowOff>
    </xdr:from>
    <xdr:to>
      <xdr:col>10</xdr:col>
      <xdr:colOff>147570</xdr:colOff>
      <xdr:row>2</xdr:row>
      <xdr:rowOff>205783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xmlns="" id="{94EEC416-F5F7-44DC-9622-20C2762F0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198905" y="0"/>
          <a:ext cx="4705196" cy="701083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158750</xdr:colOff>
      <xdr:row>0</xdr:row>
      <xdr:rowOff>1</xdr:rowOff>
    </xdr:from>
    <xdr:to>
      <xdr:col>14</xdr:col>
      <xdr:colOff>984250</xdr:colOff>
      <xdr:row>3</xdr:row>
      <xdr:rowOff>501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xmlns="" id="{F1D0E46D-6850-4D5E-9A2B-393DE1B4F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4885000" y="1"/>
          <a:ext cx="825500" cy="762500"/>
        </a:xfrm>
        <a:prstGeom prst="rect">
          <a:avLst/>
        </a:prstGeom>
      </xdr:spPr>
    </xdr:pic>
    <xdr:clientData/>
  </xdr:twoCellAnchor>
  <xdr:twoCellAnchor>
    <xdr:from>
      <xdr:col>15</xdr:col>
      <xdr:colOff>249465</xdr:colOff>
      <xdr:row>11</xdr:row>
      <xdr:rowOff>56696</xdr:rowOff>
    </xdr:from>
    <xdr:to>
      <xdr:col>15</xdr:col>
      <xdr:colOff>725715</xdr:colOff>
      <xdr:row>13</xdr:row>
      <xdr:rowOff>0</xdr:rowOff>
    </xdr:to>
    <xdr:sp macro="" textlink="">
      <xdr:nvSpPr>
        <xdr:cNvPr id="4" name="سهم منحني إلى اليسار 3">
          <a:extLst>
            <a:ext uri="{FF2B5EF4-FFF2-40B4-BE49-F238E27FC236}">
              <a16:creationId xmlns:a16="http://schemas.microsoft.com/office/drawing/2014/main" xmlns="" id="{A88F134A-0043-4A42-8732-2F22468FE81A}"/>
            </a:ext>
          </a:extLst>
        </xdr:cNvPr>
        <xdr:cNvSpPr/>
      </xdr:nvSpPr>
      <xdr:spPr>
        <a:xfrm>
          <a:off x="11225153535" y="4419146"/>
          <a:ext cx="476250" cy="50527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326571</xdr:colOff>
      <xdr:row>21</xdr:row>
      <xdr:rowOff>176893</xdr:rowOff>
    </xdr:from>
    <xdr:to>
      <xdr:col>15</xdr:col>
      <xdr:colOff>775607</xdr:colOff>
      <xdr:row>23</xdr:row>
      <xdr:rowOff>299358</xdr:rowOff>
    </xdr:to>
    <xdr:sp macro="" textlink="">
      <xdr:nvSpPr>
        <xdr:cNvPr id="5" name="سهم منحني إلى اليسار 4">
          <a:extLst>
            <a:ext uri="{FF2B5EF4-FFF2-40B4-BE49-F238E27FC236}">
              <a16:creationId xmlns:a16="http://schemas.microsoft.com/office/drawing/2014/main" xmlns="" id="{F889B2C1-617A-45CE-AC3C-89903237DD43}"/>
            </a:ext>
          </a:extLst>
        </xdr:cNvPr>
        <xdr:cNvSpPr/>
      </xdr:nvSpPr>
      <xdr:spPr>
        <a:xfrm>
          <a:off x="11225103643" y="8330293"/>
          <a:ext cx="449036" cy="61776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340178</xdr:colOff>
      <xdr:row>33</xdr:row>
      <xdr:rowOff>204108</xdr:rowOff>
    </xdr:from>
    <xdr:to>
      <xdr:col>15</xdr:col>
      <xdr:colOff>789214</xdr:colOff>
      <xdr:row>35</xdr:row>
      <xdr:rowOff>258537</xdr:rowOff>
    </xdr:to>
    <xdr:sp macro="" textlink="">
      <xdr:nvSpPr>
        <xdr:cNvPr id="6" name="سهم منحني إلى اليسار 5">
          <a:extLst>
            <a:ext uri="{FF2B5EF4-FFF2-40B4-BE49-F238E27FC236}">
              <a16:creationId xmlns:a16="http://schemas.microsoft.com/office/drawing/2014/main" xmlns="" id="{50831AA3-F7EC-4502-90F3-BBE1E64350C3}"/>
            </a:ext>
          </a:extLst>
        </xdr:cNvPr>
        <xdr:cNvSpPr/>
      </xdr:nvSpPr>
      <xdr:spPr>
        <a:xfrm>
          <a:off x="11225090036" y="12481833"/>
          <a:ext cx="449036" cy="61640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353786</xdr:colOff>
      <xdr:row>46</xdr:row>
      <xdr:rowOff>285750</xdr:rowOff>
    </xdr:from>
    <xdr:to>
      <xdr:col>15</xdr:col>
      <xdr:colOff>802822</xdr:colOff>
      <xdr:row>48</xdr:row>
      <xdr:rowOff>272144</xdr:rowOff>
    </xdr:to>
    <xdr:sp macro="" textlink="">
      <xdr:nvSpPr>
        <xdr:cNvPr id="7" name="سهم منحني إلى اليسار 6">
          <a:extLst>
            <a:ext uri="{FF2B5EF4-FFF2-40B4-BE49-F238E27FC236}">
              <a16:creationId xmlns:a16="http://schemas.microsoft.com/office/drawing/2014/main" xmlns="" id="{AB439906-8EF2-4A38-9445-EC5CD479E6A3}"/>
            </a:ext>
          </a:extLst>
        </xdr:cNvPr>
        <xdr:cNvSpPr/>
      </xdr:nvSpPr>
      <xdr:spPr>
        <a:xfrm>
          <a:off x="11225076428" y="17097375"/>
          <a:ext cx="449036" cy="61504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580;&#1575;&#1605;&#1593;&#1577;%20&#1581;&#1604;&#1576;%20&#1603;&#1604;&#1610;&#1577;%20&#1575;&#1604;&#1593;&#1604;&#1608;&#1605;\&#1575;&#1605;&#1578;&#1581;&#1575;&#1606;&#1575;&#1578;\&#1603;&#1588;&#1608;&#1601;\&#1603;&#1588;&#1601;%20&#1605;&#1593;&#1604;&#1608;&#1605;&#1575;&#1578;&#1610;&#1577;%20&#1605;&#1606;%20&#1575;&#1604;&#1585;&#1574;&#1575;&#1587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خطة الدرسية"/>
      <sheetName val="كشف انتقالي جامعة 5 سنوات 60"/>
      <sheetName val="كشف خريج جامعة 5 سنوات 60"/>
      <sheetName val="ورقة3"/>
      <sheetName val="ورقة4"/>
      <sheetName val="ورقة2"/>
      <sheetName val="بيان عرعور"/>
      <sheetName val="ورقة6"/>
      <sheetName val="محمد صدور"/>
      <sheetName val="محمد قاسم"/>
      <sheetName val="خديجة عابدين"/>
      <sheetName val="ياسر نينال"/>
      <sheetName val="ورقة10"/>
      <sheetName val="محمد عبدالرحيم"/>
      <sheetName val="احمد كاشور"/>
      <sheetName val="محمد عبيد"/>
      <sheetName val="قطاش"/>
      <sheetName val="باسل نعناع"/>
      <sheetName val="احمد عبدالعزيز"/>
      <sheetName val="ورقة5"/>
      <sheetName val="عامر عثمان"/>
      <sheetName val="ورقة7"/>
      <sheetName val="ورقة8"/>
      <sheetName val="عبدالرحمن قدور"/>
      <sheetName val="صالح الشيخ احمد"/>
      <sheetName val="ورقة11"/>
      <sheetName val="حسام عبود"/>
      <sheetName val="احمد الحاج حسين"/>
      <sheetName val="عبد الهادي مبيض"/>
      <sheetName val="ورقة9"/>
      <sheetName val="الخطة الدرسية (2)"/>
      <sheetName val="اية عبدالخالق"/>
      <sheetName val="مهند حمود"/>
      <sheetName val="عبد الرزاق عبد الرزاق"/>
      <sheetName val="الخطة الدرسية (3)"/>
      <sheetName val="سعد صوان"/>
      <sheetName val="محمد سليمان"/>
      <sheetName val="اخلاص عثمان"/>
      <sheetName val="ورقة1"/>
    </sheetNames>
    <sheetDataSet>
      <sheetData sheetId="0" refreshError="1">
        <row r="7">
          <cell r="D7" t="str">
            <v>فيزياء /1/</v>
          </cell>
        </row>
        <row r="8">
          <cell r="D8" t="str">
            <v>تحليل /1/</v>
          </cell>
        </row>
        <row r="9">
          <cell r="D9" t="str">
            <v>برمجة /1/</v>
          </cell>
        </row>
        <row r="10">
          <cell r="D10" t="str">
            <v>مبادئ عمل الحاسوب</v>
          </cell>
        </row>
        <row r="11">
          <cell r="D11" t="str">
            <v>جبر خطي</v>
          </cell>
        </row>
        <row r="12">
          <cell r="D12" t="str">
            <v>لغة أجنبية /1/</v>
          </cell>
        </row>
        <row r="13">
          <cell r="D13" t="str">
            <v>ثقافة وحضارة</v>
          </cell>
        </row>
        <row r="15">
          <cell r="D15" t="str">
            <v>فيزياء /2/</v>
          </cell>
        </row>
        <row r="16">
          <cell r="D16" t="str">
            <v>تحليل /2/</v>
          </cell>
        </row>
        <row r="17">
          <cell r="D17" t="str">
            <v xml:space="preserve">برمجة /2/ </v>
          </cell>
        </row>
        <row r="18">
          <cell r="D18" t="str">
            <v>رياضيات متقطعة</v>
          </cell>
        </row>
        <row r="19">
          <cell r="D19" t="str">
            <v>دارات كهربائية</v>
          </cell>
        </row>
        <row r="20">
          <cell r="D20" t="str">
            <v>لغة أجنبية /2/</v>
          </cell>
        </row>
        <row r="21">
          <cell r="D21" t="str">
            <v>اللغة العربية</v>
          </cell>
        </row>
        <row r="24">
          <cell r="D24" t="str">
            <v>برمجة /3/</v>
          </cell>
        </row>
        <row r="25">
          <cell r="D25" t="str">
            <v>برمجة رياضية</v>
          </cell>
        </row>
        <row r="26">
          <cell r="D26" t="str">
            <v>احتمالات</v>
          </cell>
        </row>
        <row r="27">
          <cell r="D27" t="str">
            <v>تحليل عددي /1/</v>
          </cell>
        </row>
        <row r="28">
          <cell r="D28" t="str">
            <v>تحليل /3/</v>
          </cell>
        </row>
        <row r="29">
          <cell r="D29" t="str">
            <v>الكترونيات</v>
          </cell>
        </row>
        <row r="30">
          <cell r="D30" t="str">
            <v>لغة أجنبية تخصصية 
للمعلوماتية /1/</v>
          </cell>
        </row>
        <row r="32">
          <cell r="D32" t="str">
            <v>خوارزميات وبنى المعطيات/1/</v>
          </cell>
        </row>
        <row r="33">
          <cell r="D33" t="str">
            <v>تحليل عددي /2/</v>
          </cell>
        </row>
        <row r="34">
          <cell r="D34" t="str">
            <v>إحصاء</v>
          </cell>
        </row>
        <row r="35">
          <cell r="D35" t="str">
            <v>نظم ودارات منطقية</v>
          </cell>
        </row>
        <row r="36">
          <cell r="D36" t="str">
            <v>تحليل /4 /</v>
          </cell>
        </row>
        <row r="37">
          <cell r="D37" t="str">
            <v>مهارات تواصل</v>
          </cell>
        </row>
        <row r="38">
          <cell r="D38" t="str">
            <v>لغة أجنبية تخصصية 
للمعلوماتية /2/</v>
          </cell>
        </row>
        <row r="41">
          <cell r="D41" t="str">
            <v>معالج مصغر</v>
          </cell>
        </row>
        <row r="42">
          <cell r="D42" t="str">
            <v>خوارزميات وبنى المعطيات/2/</v>
          </cell>
        </row>
        <row r="43">
          <cell r="D43" t="str">
            <v>معالجة الإشارة</v>
          </cell>
        </row>
        <row r="44">
          <cell r="D44" t="str">
            <v>نظرية المعلومات</v>
          </cell>
        </row>
        <row r="45">
          <cell r="D45" t="str">
            <v>رسوميات حاسوبية</v>
          </cell>
        </row>
        <row r="46">
          <cell r="D46" t="str">
            <v>نظرية المخططات</v>
          </cell>
        </row>
        <row r="47">
          <cell r="D47" t="str">
            <v>قواعد معطيات /1/</v>
          </cell>
        </row>
        <row r="49">
          <cell r="D49" t="str">
            <v>هندسة البرمجيات /1/</v>
          </cell>
        </row>
        <row r="50">
          <cell r="D50" t="str">
            <v>بنية وتنظيم الحواسيب /1/</v>
          </cell>
        </row>
        <row r="51">
          <cell r="D51" t="str">
            <v>شبكات حاسوبية</v>
          </cell>
        </row>
        <row r="52">
          <cell r="D52" t="str">
            <v>اتصالات تشابهية ورقمية</v>
          </cell>
        </row>
        <row r="53">
          <cell r="D53" t="str">
            <v>خوارزميات وبنى المعطيات/3/</v>
          </cell>
        </row>
        <row r="54">
          <cell r="D54" t="str">
            <v>لغات صورية</v>
          </cell>
        </row>
        <row r="55">
          <cell r="D55" t="str">
            <v>مبادئ الذكاء الصنعي</v>
          </cell>
        </row>
        <row r="58">
          <cell r="D58" t="str">
            <v>أمن المعلومات</v>
          </cell>
        </row>
        <row r="59">
          <cell r="D59" t="str">
            <v>شبكات متقدمة</v>
          </cell>
        </row>
        <row r="60">
          <cell r="D60" t="str">
            <v>نظم تشغيل /1/</v>
          </cell>
        </row>
        <row r="61">
          <cell r="D61" t="str">
            <v>بنية وتنظيم الحواسيب /2/</v>
          </cell>
        </row>
        <row r="62">
          <cell r="D62" t="str">
            <v>بحوث عمليات</v>
          </cell>
        </row>
        <row r="63">
          <cell r="D63" t="str">
            <v>النظم الرقمية المبرمجة</v>
          </cell>
        </row>
        <row r="64">
          <cell r="D64" t="str">
            <v>قواعد معطيات /2/</v>
          </cell>
        </row>
        <row r="66">
          <cell r="D66" t="str">
            <v>البرمجة التفرعية</v>
          </cell>
        </row>
        <row r="67">
          <cell r="D67" t="str">
            <v>نظم وسائط متعددة</v>
          </cell>
        </row>
        <row r="68">
          <cell r="D68" t="str">
            <v>التسويق وإدارة المشاريع</v>
          </cell>
        </row>
        <row r="69">
          <cell r="D69" t="str">
            <v>تصميم مترجمات</v>
          </cell>
        </row>
        <row r="70">
          <cell r="D70" t="str">
            <v>نظم تشغيل /2/</v>
          </cell>
        </row>
        <row r="71">
          <cell r="D71" t="str">
            <v>روبوتية</v>
          </cell>
        </row>
        <row r="72">
          <cell r="D72" t="str">
            <v>مشروع</v>
          </cell>
        </row>
        <row r="75">
          <cell r="D75" t="str">
            <v>التحكم المنطقي المبرمج plc</v>
          </cell>
        </row>
        <row r="76">
          <cell r="D76" t="str">
            <v>امن الشبكات</v>
          </cell>
        </row>
        <row r="77">
          <cell r="D77" t="str">
            <v>النمذجة و المحاكاة</v>
          </cell>
        </row>
        <row r="78">
          <cell r="D78" t="str">
            <v>نظم الزمن الحقيقي</v>
          </cell>
        </row>
        <row r="79">
          <cell r="D79" t="str">
            <v>نظم خبيرة</v>
          </cell>
        </row>
        <row r="89">
          <cell r="D89" t="str">
            <v>مشروع التخرج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1">
          <cell r="A1">
            <v>0</v>
          </cell>
          <cell r="B1" t="str">
            <v>صفر</v>
          </cell>
        </row>
        <row r="2">
          <cell r="A2">
            <v>1</v>
          </cell>
          <cell r="B2" t="str">
            <v>واحدة فقط</v>
          </cell>
        </row>
        <row r="3">
          <cell r="A3">
            <v>2</v>
          </cell>
          <cell r="B3" t="str">
            <v>إثنتان فقط</v>
          </cell>
        </row>
        <row r="4">
          <cell r="A4">
            <v>3</v>
          </cell>
          <cell r="B4" t="str">
            <v>ثلاث فقط</v>
          </cell>
        </row>
        <row r="5">
          <cell r="A5">
            <v>4</v>
          </cell>
          <cell r="B5" t="str">
            <v>أربع فقط</v>
          </cell>
        </row>
        <row r="6">
          <cell r="A6">
            <v>5</v>
          </cell>
          <cell r="B6" t="str">
            <v>خمس فقط</v>
          </cell>
        </row>
        <row r="7">
          <cell r="A7">
            <v>6</v>
          </cell>
          <cell r="B7" t="str">
            <v>ست فقط</v>
          </cell>
        </row>
        <row r="8">
          <cell r="A8">
            <v>7</v>
          </cell>
          <cell r="B8" t="str">
            <v>سبع فقط</v>
          </cell>
        </row>
        <row r="9">
          <cell r="A9">
            <v>8</v>
          </cell>
          <cell r="B9" t="str">
            <v>ثمان فقط</v>
          </cell>
        </row>
        <row r="10">
          <cell r="A10">
            <v>9</v>
          </cell>
          <cell r="B10" t="str">
            <v>تسع فقط</v>
          </cell>
        </row>
        <row r="11">
          <cell r="A11">
            <v>10</v>
          </cell>
          <cell r="B11" t="str">
            <v>عشر فقط</v>
          </cell>
        </row>
        <row r="12">
          <cell r="A12">
            <v>11</v>
          </cell>
          <cell r="B12" t="str">
            <v>إحدى عشرة</v>
          </cell>
        </row>
        <row r="13">
          <cell r="A13">
            <v>12</v>
          </cell>
          <cell r="B13" t="str">
            <v>اثنتاعشرة</v>
          </cell>
        </row>
        <row r="14">
          <cell r="A14">
            <v>13</v>
          </cell>
          <cell r="B14" t="str">
            <v>ثلاث عشرة</v>
          </cell>
        </row>
        <row r="15">
          <cell r="A15">
            <v>14</v>
          </cell>
          <cell r="B15" t="str">
            <v>أربع عشرة</v>
          </cell>
        </row>
        <row r="16">
          <cell r="A16">
            <v>15</v>
          </cell>
          <cell r="B16" t="str">
            <v>خمس عشرة</v>
          </cell>
        </row>
        <row r="17">
          <cell r="A17">
            <v>16</v>
          </cell>
          <cell r="B17" t="str">
            <v>ست عشرة</v>
          </cell>
        </row>
        <row r="18">
          <cell r="A18">
            <v>17</v>
          </cell>
          <cell r="B18" t="str">
            <v>سبع عشرة</v>
          </cell>
        </row>
        <row r="19">
          <cell r="A19">
            <v>18</v>
          </cell>
          <cell r="B19" t="str">
            <v>ثمان عشرة</v>
          </cell>
        </row>
        <row r="20">
          <cell r="A20">
            <v>19</v>
          </cell>
          <cell r="B20" t="str">
            <v>تسع عشرة</v>
          </cell>
        </row>
        <row r="21">
          <cell r="A21">
            <v>20</v>
          </cell>
          <cell r="B21" t="str">
            <v>عشرون</v>
          </cell>
        </row>
        <row r="22">
          <cell r="A22">
            <v>21</v>
          </cell>
          <cell r="B22" t="str">
            <v>إحدى و عشرون</v>
          </cell>
        </row>
        <row r="23">
          <cell r="A23">
            <v>22</v>
          </cell>
          <cell r="B23" t="str">
            <v>اثنتان و عشرون</v>
          </cell>
        </row>
        <row r="24">
          <cell r="A24">
            <v>23</v>
          </cell>
          <cell r="B24" t="str">
            <v>ثلاث و عشرون</v>
          </cell>
        </row>
        <row r="25">
          <cell r="A25">
            <v>24</v>
          </cell>
          <cell r="B25" t="str">
            <v>أربع و عشرون</v>
          </cell>
        </row>
        <row r="26">
          <cell r="A26">
            <v>25</v>
          </cell>
          <cell r="B26" t="str">
            <v>خمس و عشرون</v>
          </cell>
        </row>
        <row r="27">
          <cell r="A27">
            <v>26</v>
          </cell>
          <cell r="B27" t="str">
            <v>ست و عشرون</v>
          </cell>
        </row>
        <row r="28">
          <cell r="A28">
            <v>27</v>
          </cell>
          <cell r="B28" t="str">
            <v>سبع و عشرون</v>
          </cell>
        </row>
        <row r="29">
          <cell r="A29">
            <v>28</v>
          </cell>
          <cell r="B29" t="str">
            <v>ثمان و عشرون</v>
          </cell>
        </row>
        <row r="30">
          <cell r="A30">
            <v>29</v>
          </cell>
          <cell r="B30" t="str">
            <v>تسع و عشرون</v>
          </cell>
        </row>
        <row r="31">
          <cell r="A31">
            <v>30</v>
          </cell>
          <cell r="B31" t="str">
            <v>ثلاثون</v>
          </cell>
        </row>
        <row r="32">
          <cell r="A32">
            <v>31</v>
          </cell>
          <cell r="B32" t="str">
            <v>إحدى و ثلاثون</v>
          </cell>
        </row>
        <row r="33">
          <cell r="A33">
            <v>32</v>
          </cell>
          <cell r="B33" t="str">
            <v>اثنتان و ثلاثون</v>
          </cell>
        </row>
        <row r="34">
          <cell r="A34">
            <v>33</v>
          </cell>
          <cell r="B34" t="str">
            <v>ثلاث و ثلاثون</v>
          </cell>
        </row>
        <row r="35">
          <cell r="A35">
            <v>34</v>
          </cell>
          <cell r="B35" t="str">
            <v>أربع و ثلاثون</v>
          </cell>
        </row>
        <row r="36">
          <cell r="A36">
            <v>35</v>
          </cell>
          <cell r="B36" t="str">
            <v>خمس و ثلاثون</v>
          </cell>
        </row>
        <row r="37">
          <cell r="A37">
            <v>36</v>
          </cell>
          <cell r="B37" t="str">
            <v>ست و ثلاثون</v>
          </cell>
        </row>
        <row r="38">
          <cell r="A38">
            <v>37</v>
          </cell>
          <cell r="B38" t="str">
            <v>سبع و ثلاثون</v>
          </cell>
        </row>
        <row r="39">
          <cell r="A39">
            <v>38</v>
          </cell>
          <cell r="B39" t="str">
            <v>ثمان و ثلاثون</v>
          </cell>
        </row>
        <row r="40">
          <cell r="A40">
            <v>39</v>
          </cell>
          <cell r="B40" t="str">
            <v>تسع و ثلاثون</v>
          </cell>
        </row>
        <row r="41">
          <cell r="A41">
            <v>40</v>
          </cell>
          <cell r="B41" t="str">
            <v>أربعون</v>
          </cell>
        </row>
        <row r="42">
          <cell r="A42">
            <v>41</v>
          </cell>
          <cell r="B42" t="str">
            <v>إحدى و أربعون</v>
          </cell>
        </row>
        <row r="43">
          <cell r="A43">
            <v>42</v>
          </cell>
          <cell r="B43" t="str">
            <v>اثنتان و أربعون</v>
          </cell>
        </row>
        <row r="44">
          <cell r="A44">
            <v>43</v>
          </cell>
          <cell r="B44" t="str">
            <v>ثلاث و أربعون</v>
          </cell>
        </row>
        <row r="45">
          <cell r="A45">
            <v>44</v>
          </cell>
          <cell r="B45" t="str">
            <v>أربع و أربعون</v>
          </cell>
        </row>
        <row r="46">
          <cell r="A46">
            <v>45</v>
          </cell>
          <cell r="B46" t="str">
            <v>خمس و أربعون</v>
          </cell>
        </row>
        <row r="47">
          <cell r="A47">
            <v>46</v>
          </cell>
          <cell r="B47" t="str">
            <v>ست و أربعون</v>
          </cell>
        </row>
        <row r="48">
          <cell r="A48">
            <v>47</v>
          </cell>
          <cell r="B48" t="str">
            <v>سبع و أربعون</v>
          </cell>
        </row>
        <row r="49">
          <cell r="A49">
            <v>48</v>
          </cell>
          <cell r="B49" t="str">
            <v>ثمان و أربعون</v>
          </cell>
        </row>
        <row r="50">
          <cell r="A50">
            <v>49</v>
          </cell>
          <cell r="B50" t="str">
            <v>تسع و أربعون</v>
          </cell>
        </row>
        <row r="51">
          <cell r="A51">
            <v>50</v>
          </cell>
          <cell r="B51" t="str">
            <v>خمسون</v>
          </cell>
        </row>
        <row r="52">
          <cell r="A52">
            <v>51</v>
          </cell>
          <cell r="B52" t="str">
            <v>إحدى و خمسون</v>
          </cell>
        </row>
        <row r="53">
          <cell r="A53">
            <v>52</v>
          </cell>
          <cell r="B53" t="str">
            <v>اثنتان و خمسون</v>
          </cell>
        </row>
        <row r="54">
          <cell r="A54">
            <v>53</v>
          </cell>
          <cell r="B54" t="str">
            <v>ثلاث و خمسون</v>
          </cell>
        </row>
        <row r="55">
          <cell r="A55">
            <v>54</v>
          </cell>
          <cell r="B55" t="str">
            <v>أربع و خمسون</v>
          </cell>
        </row>
        <row r="56">
          <cell r="A56">
            <v>55</v>
          </cell>
          <cell r="B56" t="str">
            <v>خمس و خمسون</v>
          </cell>
        </row>
        <row r="57">
          <cell r="A57">
            <v>56</v>
          </cell>
          <cell r="B57" t="str">
            <v>ست و خمسون</v>
          </cell>
        </row>
        <row r="58">
          <cell r="A58">
            <v>57</v>
          </cell>
          <cell r="B58" t="str">
            <v>سبع و خمسون</v>
          </cell>
        </row>
        <row r="59">
          <cell r="A59">
            <v>58</v>
          </cell>
          <cell r="B59" t="str">
            <v>ثمان و خمسون</v>
          </cell>
        </row>
        <row r="60">
          <cell r="A60">
            <v>59</v>
          </cell>
          <cell r="B60" t="str">
            <v>تسع و خمسون</v>
          </cell>
        </row>
        <row r="61">
          <cell r="A61">
            <v>60</v>
          </cell>
          <cell r="B61" t="str">
            <v>ستون</v>
          </cell>
        </row>
        <row r="62">
          <cell r="A62">
            <v>61</v>
          </cell>
          <cell r="B62" t="str">
            <v>إحدى و ستون</v>
          </cell>
        </row>
        <row r="63">
          <cell r="A63">
            <v>62</v>
          </cell>
          <cell r="B63" t="str">
            <v>اثنتان و ستون</v>
          </cell>
        </row>
        <row r="64">
          <cell r="A64">
            <v>63</v>
          </cell>
          <cell r="B64" t="str">
            <v>ثلاث و ستون</v>
          </cell>
        </row>
        <row r="65">
          <cell r="A65">
            <v>64</v>
          </cell>
          <cell r="B65" t="str">
            <v>أربع و ستون</v>
          </cell>
        </row>
        <row r="66">
          <cell r="A66">
            <v>65</v>
          </cell>
          <cell r="B66" t="str">
            <v>خمس و ستون</v>
          </cell>
        </row>
        <row r="67">
          <cell r="A67">
            <v>66</v>
          </cell>
          <cell r="B67" t="str">
            <v>ست و ستون</v>
          </cell>
        </row>
        <row r="68">
          <cell r="A68">
            <v>67</v>
          </cell>
          <cell r="B68" t="str">
            <v>سبع و ستون</v>
          </cell>
        </row>
        <row r="69">
          <cell r="A69">
            <v>68</v>
          </cell>
          <cell r="B69" t="str">
            <v>ثمان و ستون</v>
          </cell>
        </row>
        <row r="70">
          <cell r="A70">
            <v>69</v>
          </cell>
          <cell r="B70" t="str">
            <v>تسع و ستون</v>
          </cell>
        </row>
        <row r="71">
          <cell r="A71">
            <v>70</v>
          </cell>
          <cell r="B71" t="str">
            <v>سبعون</v>
          </cell>
        </row>
        <row r="72">
          <cell r="A72">
            <v>71</v>
          </cell>
          <cell r="B72" t="str">
            <v>إحدى و سبعون</v>
          </cell>
        </row>
        <row r="73">
          <cell r="A73">
            <v>72</v>
          </cell>
          <cell r="B73" t="str">
            <v>اثنتان و سبعون</v>
          </cell>
        </row>
        <row r="74">
          <cell r="A74">
            <v>73</v>
          </cell>
          <cell r="B74" t="str">
            <v>ثلاث و سبعون</v>
          </cell>
        </row>
        <row r="75">
          <cell r="A75">
            <v>74</v>
          </cell>
          <cell r="B75" t="str">
            <v>أربع و سبعون</v>
          </cell>
        </row>
        <row r="76">
          <cell r="A76">
            <v>75</v>
          </cell>
          <cell r="B76" t="str">
            <v>خمس و سبعون</v>
          </cell>
        </row>
        <row r="77">
          <cell r="A77">
            <v>76</v>
          </cell>
          <cell r="B77" t="str">
            <v>ست و سبعون</v>
          </cell>
        </row>
        <row r="78">
          <cell r="A78">
            <v>77</v>
          </cell>
          <cell r="B78" t="str">
            <v>سبع و سبعون</v>
          </cell>
        </row>
        <row r="79">
          <cell r="A79">
            <v>78</v>
          </cell>
          <cell r="B79" t="str">
            <v>ثمان و سبعون</v>
          </cell>
        </row>
        <row r="80">
          <cell r="A80">
            <v>79</v>
          </cell>
          <cell r="B80" t="str">
            <v>تسع و سبعون</v>
          </cell>
        </row>
        <row r="81">
          <cell r="A81">
            <v>80</v>
          </cell>
          <cell r="B81" t="str">
            <v>ثمانون</v>
          </cell>
        </row>
        <row r="82">
          <cell r="A82">
            <v>81</v>
          </cell>
          <cell r="B82" t="str">
            <v>إحدى و ثمانون</v>
          </cell>
        </row>
        <row r="83">
          <cell r="A83">
            <v>82</v>
          </cell>
          <cell r="B83" t="str">
            <v>اثنتان و ثمانون</v>
          </cell>
        </row>
        <row r="84">
          <cell r="A84">
            <v>83</v>
          </cell>
          <cell r="B84" t="str">
            <v>ثلاث و ثمانون</v>
          </cell>
        </row>
        <row r="85">
          <cell r="A85">
            <v>84</v>
          </cell>
          <cell r="B85" t="str">
            <v>أربع و ثمانون</v>
          </cell>
        </row>
        <row r="86">
          <cell r="A86">
            <v>85</v>
          </cell>
          <cell r="B86" t="str">
            <v>خمس و ثمانون</v>
          </cell>
        </row>
        <row r="87">
          <cell r="A87">
            <v>86</v>
          </cell>
          <cell r="B87" t="str">
            <v>ست و ثمانون</v>
          </cell>
        </row>
        <row r="88">
          <cell r="A88">
            <v>87</v>
          </cell>
          <cell r="B88" t="str">
            <v>سبع و ثمانون</v>
          </cell>
        </row>
        <row r="89">
          <cell r="A89">
            <v>88</v>
          </cell>
          <cell r="B89" t="str">
            <v>ثمان و ثمانون</v>
          </cell>
        </row>
        <row r="90">
          <cell r="A90">
            <v>89</v>
          </cell>
          <cell r="B90" t="str">
            <v>تسع و ثمانون</v>
          </cell>
        </row>
        <row r="91">
          <cell r="A91">
            <v>90</v>
          </cell>
          <cell r="B91" t="str">
            <v>تسعون</v>
          </cell>
        </row>
        <row r="92">
          <cell r="A92">
            <v>91</v>
          </cell>
          <cell r="B92" t="str">
            <v>إحدى و تسعون</v>
          </cell>
        </row>
        <row r="93">
          <cell r="A93">
            <v>92</v>
          </cell>
          <cell r="B93" t="str">
            <v>اثنتان و تسعون</v>
          </cell>
        </row>
        <row r="94">
          <cell r="A94">
            <v>93</v>
          </cell>
          <cell r="B94" t="str">
            <v>ثلاث و تسعون</v>
          </cell>
        </row>
        <row r="95">
          <cell r="A95">
            <v>94</v>
          </cell>
          <cell r="B95" t="str">
            <v>أربع و تسعون</v>
          </cell>
        </row>
        <row r="96">
          <cell r="A96">
            <v>95</v>
          </cell>
          <cell r="B96" t="str">
            <v>خمس و تسعون</v>
          </cell>
        </row>
        <row r="97">
          <cell r="A97">
            <v>96</v>
          </cell>
          <cell r="B97" t="str">
            <v>ست و تسعون</v>
          </cell>
        </row>
        <row r="98">
          <cell r="A98">
            <v>97</v>
          </cell>
          <cell r="B98" t="str">
            <v>سبع و تسعون</v>
          </cell>
        </row>
        <row r="99">
          <cell r="A99">
            <v>98</v>
          </cell>
          <cell r="B99" t="str">
            <v>ثمان و تسعون</v>
          </cell>
        </row>
        <row r="100">
          <cell r="A100">
            <v>99</v>
          </cell>
          <cell r="B100" t="str">
            <v>تسع و تسعون</v>
          </cell>
        </row>
        <row r="101">
          <cell r="A101">
            <v>100</v>
          </cell>
          <cell r="B101" t="str">
            <v>مائة فقط</v>
          </cell>
        </row>
        <row r="102">
          <cell r="A102" t="str">
            <v>-</v>
          </cell>
          <cell r="B102" t="str">
            <v>لم يتقدم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61"/>
  <sheetViews>
    <sheetView rightToLeft="1" tabSelected="1" view="pageBreakPreview" topLeftCell="A46" zoomScale="60" zoomScaleNormal="60" zoomScalePageLayoutView="78" workbookViewId="0">
      <selection activeCell="A53" sqref="A53:O53"/>
    </sheetView>
  </sheetViews>
  <sheetFormatPr defaultRowHeight="14.25" x14ac:dyDescent="0.2"/>
  <cols>
    <col min="1" max="1" width="17.375" customWidth="1"/>
    <col min="2" max="2" width="15.625" customWidth="1"/>
    <col min="3" max="3" width="4.625" customWidth="1"/>
    <col min="4" max="6" width="11.625" customWidth="1"/>
    <col min="7" max="7" width="16.375" customWidth="1"/>
    <col min="8" max="8" width="1.375" customWidth="1"/>
    <col min="9" max="10" width="15.625" customWidth="1"/>
    <col min="11" max="11" width="4.625" customWidth="1"/>
    <col min="12" max="14" width="11.625" customWidth="1"/>
    <col min="15" max="15" width="19.125" customWidth="1"/>
    <col min="16" max="16" width="10.625" customWidth="1"/>
    <col min="17" max="17" width="17.375" customWidth="1"/>
    <col min="18" max="18" width="25.625" customWidth="1"/>
    <col min="19" max="19" width="18.375" hidden="1" customWidth="1"/>
    <col min="20" max="20" width="17.875" customWidth="1"/>
  </cols>
  <sheetData>
    <row r="1" spans="1:20" s="4" customFormat="1" ht="20.100000000000001" customHeight="1" x14ac:dyDescent="0.4">
      <c r="A1" s="120" t="s">
        <v>0</v>
      </c>
      <c r="B1" s="120"/>
      <c r="C1" s="120"/>
      <c r="D1" s="12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0" s="4" customFormat="1" ht="20.100000000000001" customHeight="1" x14ac:dyDescent="0.4">
      <c r="A2" s="120" t="s">
        <v>1</v>
      </c>
      <c r="B2" s="120"/>
      <c r="C2" s="120"/>
      <c r="D2" s="120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20" s="7" customFormat="1" ht="20.100000000000001" customHeight="1" x14ac:dyDescent="0.5">
      <c r="A3" s="120" t="s">
        <v>2</v>
      </c>
      <c r="B3" s="120"/>
      <c r="C3" s="120"/>
      <c r="D3" s="120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6"/>
    </row>
    <row r="4" spans="1:20" s="7" customFormat="1" ht="31.5" customHeight="1" x14ac:dyDescent="0.5">
      <c r="A4" s="121" t="s">
        <v>59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8"/>
      <c r="Q4" s="122"/>
      <c r="R4" s="122"/>
    </row>
    <row r="5" spans="1:20" s="7" customFormat="1" ht="45" customHeight="1" x14ac:dyDescent="0.5">
      <c r="A5" s="123" t="s">
        <v>58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9"/>
      <c r="Q5" s="10" t="s">
        <v>3</v>
      </c>
      <c r="R5" s="11" t="s">
        <v>4</v>
      </c>
      <c r="S5" s="12"/>
      <c r="T5" s="13"/>
    </row>
    <row r="6" spans="1:20" s="7" customFormat="1" ht="32.25" customHeight="1" x14ac:dyDescent="0.5">
      <c r="A6" s="14" t="s">
        <v>5</v>
      </c>
      <c r="B6" s="104"/>
      <c r="C6" s="104"/>
      <c r="D6" s="105"/>
      <c r="E6" s="106" t="s">
        <v>6</v>
      </c>
      <c r="F6" s="107"/>
      <c r="G6" s="108"/>
      <c r="H6" s="104"/>
      <c r="I6" s="105"/>
      <c r="J6" s="106" t="s">
        <v>7</v>
      </c>
      <c r="K6" s="107"/>
      <c r="L6" s="108"/>
      <c r="M6" s="104"/>
      <c r="N6" s="104"/>
      <c r="O6" s="126"/>
      <c r="P6" s="15"/>
      <c r="Q6" s="16" t="s">
        <v>8</v>
      </c>
      <c r="R6" s="17">
        <f>COUNTA('[1]الخطة الدرسية'!D7:D22)</f>
        <v>14</v>
      </c>
      <c r="S6" s="12"/>
      <c r="T6" s="13"/>
    </row>
    <row r="7" spans="1:20" s="7" customFormat="1" ht="36.75" customHeight="1" x14ac:dyDescent="0.5">
      <c r="A7" s="18" t="s">
        <v>9</v>
      </c>
      <c r="B7" s="104"/>
      <c r="C7" s="104"/>
      <c r="D7" s="105"/>
      <c r="E7" s="106" t="s">
        <v>10</v>
      </c>
      <c r="F7" s="107"/>
      <c r="G7" s="108" t="s">
        <v>11</v>
      </c>
      <c r="H7" s="104"/>
      <c r="I7" s="105"/>
      <c r="J7" s="106" t="s">
        <v>12</v>
      </c>
      <c r="K7" s="107"/>
      <c r="L7" s="109"/>
      <c r="M7" s="110"/>
      <c r="N7" s="110"/>
      <c r="O7" s="111"/>
      <c r="P7" s="19"/>
      <c r="Q7" s="16" t="s">
        <v>13</v>
      </c>
      <c r="R7" s="17">
        <f>COUNTA('[1]الخطة الدرسية'!D24:D39)</f>
        <v>14</v>
      </c>
      <c r="S7" s="12" t="s">
        <v>14</v>
      </c>
      <c r="T7" s="20">
        <f>COUNTIF(D13:D19,"&gt;59")</f>
        <v>0</v>
      </c>
    </row>
    <row r="8" spans="1:20" s="7" customFormat="1" ht="39.75" customHeight="1" x14ac:dyDescent="0.5">
      <c r="A8" s="21" t="s">
        <v>15</v>
      </c>
      <c r="B8" s="112"/>
      <c r="C8" s="112"/>
      <c r="D8" s="113"/>
      <c r="E8" s="114" t="s">
        <v>16</v>
      </c>
      <c r="F8" s="115"/>
      <c r="G8" s="116"/>
      <c r="H8" s="112"/>
      <c r="I8" s="113"/>
      <c r="J8" s="117" t="s">
        <v>17</v>
      </c>
      <c r="K8" s="118"/>
      <c r="L8" s="116" t="s">
        <v>18</v>
      </c>
      <c r="M8" s="112"/>
      <c r="N8" s="112"/>
      <c r="O8" s="119"/>
      <c r="P8" s="19"/>
      <c r="Q8" s="16" t="s">
        <v>19</v>
      </c>
      <c r="R8" s="17">
        <f>COUNTA('[1]الخطة الدرسية'!D41:D56)</f>
        <v>14</v>
      </c>
      <c r="S8" s="12" t="s">
        <v>20</v>
      </c>
      <c r="T8" s="20">
        <f>COUNTIF(L13:L19,"&gt;59")</f>
        <v>0</v>
      </c>
    </row>
    <row r="9" spans="1:20" s="27" customFormat="1" ht="39" customHeight="1" x14ac:dyDescent="0.2">
      <c r="A9" s="22" t="s">
        <v>21</v>
      </c>
      <c r="B9" s="22" t="s">
        <v>8</v>
      </c>
      <c r="C9" s="86" t="s">
        <v>22</v>
      </c>
      <c r="D9" s="87"/>
      <c r="E9" s="88"/>
      <c r="F9" s="89"/>
      <c r="G9" s="90"/>
      <c r="H9" s="86" t="s">
        <v>23</v>
      </c>
      <c r="I9" s="87"/>
      <c r="J9" s="23">
        <f>T9</f>
        <v>0</v>
      </c>
      <c r="K9" s="22" t="s">
        <v>24</v>
      </c>
      <c r="L9" s="22" t="s">
        <v>25</v>
      </c>
      <c r="M9" s="22" t="str">
        <f>T10</f>
        <v/>
      </c>
      <c r="N9" s="22" t="s">
        <v>26</v>
      </c>
      <c r="O9" s="22" t="str">
        <f>T11</f>
        <v>راسب</v>
      </c>
      <c r="P9" s="24"/>
      <c r="Q9" s="16" t="s">
        <v>27</v>
      </c>
      <c r="R9" s="25">
        <f>COUNTA('[1]الخطة الدرسية'!D58:D73)</f>
        <v>14</v>
      </c>
      <c r="S9" s="26" t="s">
        <v>28</v>
      </c>
      <c r="T9" s="20">
        <f>IF((T7+T8)=R6,ROUNDUP(T15/(R6),2),0)</f>
        <v>0</v>
      </c>
    </row>
    <row r="10" spans="1:20" s="27" customFormat="1" ht="30" customHeight="1" x14ac:dyDescent="0.2">
      <c r="A10" s="91" t="s">
        <v>29</v>
      </c>
      <c r="B10" s="91"/>
      <c r="C10" s="91"/>
      <c r="D10" s="91"/>
      <c r="E10" s="91"/>
      <c r="F10" s="91"/>
      <c r="G10" s="91"/>
      <c r="H10" s="28"/>
      <c r="I10" s="91" t="s">
        <v>30</v>
      </c>
      <c r="J10" s="91"/>
      <c r="K10" s="91"/>
      <c r="L10" s="91"/>
      <c r="M10" s="91"/>
      <c r="N10" s="91"/>
      <c r="O10" s="91"/>
      <c r="P10" s="29"/>
      <c r="Q10" s="30" t="s">
        <v>31</v>
      </c>
      <c r="R10" s="17">
        <f>COUNTA('[1]الخطة الدرسية'!D75:D90)</f>
        <v>6</v>
      </c>
      <c r="S10" s="12" t="s">
        <v>32</v>
      </c>
      <c r="T10" s="20" t="str">
        <f>IF(T9&gt;94.99,"شرف",IF(T9&gt;84.99,"امتياز",IF(T9&gt;74.99,"جيد جدا",IF(T9&gt;64.99,"جيد",IF(T9&gt;59,"مقبول","")))))</f>
        <v/>
      </c>
    </row>
    <row r="11" spans="1:20" s="27" customFormat="1" ht="20.100000000000001" customHeight="1" x14ac:dyDescent="0.2">
      <c r="A11" s="92" t="s">
        <v>33</v>
      </c>
      <c r="B11" s="93"/>
      <c r="C11" s="94"/>
      <c r="D11" s="95" t="s">
        <v>34</v>
      </c>
      <c r="E11" s="96"/>
      <c r="F11" s="96"/>
      <c r="G11" s="97"/>
      <c r="H11" s="31"/>
      <c r="I11" s="92" t="s">
        <v>33</v>
      </c>
      <c r="J11" s="93"/>
      <c r="K11" s="94"/>
      <c r="L11" s="95" t="s">
        <v>34</v>
      </c>
      <c r="M11" s="96"/>
      <c r="N11" s="96"/>
      <c r="O11" s="97"/>
      <c r="P11" s="29"/>
      <c r="Q11" s="32" t="s">
        <v>35</v>
      </c>
      <c r="R11" s="33">
        <f>COUNTA('[1]الخطة الدرسية'!D92:D101)</f>
        <v>0</v>
      </c>
      <c r="S11" s="12" t="s">
        <v>36</v>
      </c>
      <c r="T11" s="20" t="str">
        <f>IF((R6-T7-T8)&gt;Q13,"راسب",IF((R6-T7-T8)=0,"ناجح","منقول"))</f>
        <v>راسب</v>
      </c>
    </row>
    <row r="12" spans="1:20" s="27" customFormat="1" ht="20.100000000000001" customHeight="1" x14ac:dyDescent="0.2">
      <c r="A12" s="95"/>
      <c r="B12" s="96"/>
      <c r="C12" s="97"/>
      <c r="D12" s="34" t="s">
        <v>37</v>
      </c>
      <c r="E12" s="98" t="s">
        <v>38</v>
      </c>
      <c r="F12" s="99"/>
      <c r="G12" s="100"/>
      <c r="H12" s="31"/>
      <c r="I12" s="95"/>
      <c r="J12" s="96"/>
      <c r="K12" s="97"/>
      <c r="L12" s="34" t="s">
        <v>37</v>
      </c>
      <c r="M12" s="98" t="s">
        <v>38</v>
      </c>
      <c r="N12" s="99"/>
      <c r="O12" s="100"/>
      <c r="P12" s="29"/>
      <c r="Q12" s="30" t="s">
        <v>39</v>
      </c>
      <c r="R12" s="35"/>
      <c r="S12" s="12" t="s">
        <v>40</v>
      </c>
      <c r="T12" s="20">
        <f>R6-T7-T8</f>
        <v>14</v>
      </c>
    </row>
    <row r="13" spans="1:20" s="27" customFormat="1" ht="24.95" customHeight="1" x14ac:dyDescent="0.2">
      <c r="A13" s="82"/>
      <c r="B13" s="83"/>
      <c r="C13" s="83"/>
      <c r="D13" s="36"/>
      <c r="E13" s="84" t="str">
        <f t="shared" ref="E13:E19" si="0">VLOOKUP(D:D,a,2)</f>
        <v>صفر</v>
      </c>
      <c r="F13" s="84"/>
      <c r="G13" s="85"/>
      <c r="H13" s="37"/>
      <c r="I13" s="82"/>
      <c r="J13" s="83"/>
      <c r="K13" s="83"/>
      <c r="L13" s="36"/>
      <c r="M13" s="84" t="str">
        <f t="shared" ref="M13:M19" si="1">VLOOKUP(L:L,a,2)</f>
        <v>صفر</v>
      </c>
      <c r="N13" s="84"/>
      <c r="O13" s="85"/>
      <c r="P13" s="38">
        <v>1</v>
      </c>
      <c r="Q13" s="11">
        <v>6</v>
      </c>
      <c r="S13" s="39" t="s">
        <v>41</v>
      </c>
      <c r="T13" s="39">
        <f>SUMIF(D13:D19,"&gt;59")</f>
        <v>0</v>
      </c>
    </row>
    <row r="14" spans="1:20" s="27" customFormat="1" ht="24.95" customHeight="1" x14ac:dyDescent="0.2">
      <c r="A14" s="82"/>
      <c r="B14" s="83"/>
      <c r="C14" s="83"/>
      <c r="D14" s="36"/>
      <c r="E14" s="84" t="str">
        <f t="shared" ref="E14" si="2">VLOOKUP(D:D,a,2)</f>
        <v>صفر</v>
      </c>
      <c r="F14" s="84"/>
      <c r="G14" s="85"/>
      <c r="H14" s="37"/>
      <c r="I14" s="82"/>
      <c r="J14" s="83"/>
      <c r="K14" s="83"/>
      <c r="L14" s="36"/>
      <c r="M14" s="84" t="str">
        <f t="shared" si="1"/>
        <v>صفر</v>
      </c>
      <c r="N14" s="84"/>
      <c r="O14" s="85"/>
      <c r="P14" s="38">
        <v>2</v>
      </c>
      <c r="S14" s="39" t="s">
        <v>42</v>
      </c>
      <c r="T14" s="39">
        <f>SUMIF(L13:L19,"&gt;59")</f>
        <v>0</v>
      </c>
    </row>
    <row r="15" spans="1:20" s="27" customFormat="1" ht="24.95" customHeight="1" x14ac:dyDescent="0.2">
      <c r="A15" s="82"/>
      <c r="B15" s="83"/>
      <c r="C15" s="83"/>
      <c r="D15" s="36"/>
      <c r="E15" s="84" t="str">
        <f t="shared" si="0"/>
        <v>صفر</v>
      </c>
      <c r="F15" s="84"/>
      <c r="G15" s="85"/>
      <c r="H15" s="37"/>
      <c r="I15" s="82"/>
      <c r="J15" s="83"/>
      <c r="K15" s="83"/>
      <c r="L15" s="36"/>
      <c r="M15" s="84" t="str">
        <f t="shared" si="1"/>
        <v>صفر</v>
      </c>
      <c r="N15" s="84"/>
      <c r="O15" s="85"/>
      <c r="P15" s="38">
        <v>3</v>
      </c>
      <c r="S15" s="40" t="s">
        <v>43</v>
      </c>
      <c r="T15" s="41">
        <f>T14+T13</f>
        <v>0</v>
      </c>
    </row>
    <row r="16" spans="1:20" s="27" customFormat="1" ht="24.95" customHeight="1" x14ac:dyDescent="0.2">
      <c r="A16" s="82"/>
      <c r="B16" s="83"/>
      <c r="C16" s="83"/>
      <c r="D16" s="36"/>
      <c r="E16" s="84" t="str">
        <f t="shared" si="0"/>
        <v>صفر</v>
      </c>
      <c r="F16" s="84"/>
      <c r="G16" s="85"/>
      <c r="H16" s="37"/>
      <c r="I16" s="82"/>
      <c r="J16" s="83"/>
      <c r="K16" s="83"/>
      <c r="L16" s="36"/>
      <c r="M16" s="84" t="str">
        <f t="shared" si="1"/>
        <v>صفر</v>
      </c>
      <c r="N16" s="84"/>
      <c r="O16" s="85"/>
      <c r="P16" s="38">
        <v>4</v>
      </c>
      <c r="Q16" s="42"/>
    </row>
    <row r="17" spans="1:20" s="27" customFormat="1" ht="24.95" customHeight="1" x14ac:dyDescent="0.2">
      <c r="A17" s="82"/>
      <c r="B17" s="83"/>
      <c r="C17" s="83"/>
      <c r="D17" s="36"/>
      <c r="E17" s="84" t="str">
        <f t="shared" si="0"/>
        <v>صفر</v>
      </c>
      <c r="F17" s="84"/>
      <c r="G17" s="85"/>
      <c r="H17" s="37"/>
      <c r="I17" s="82"/>
      <c r="J17" s="83"/>
      <c r="K17" s="83"/>
      <c r="L17" s="36"/>
      <c r="M17" s="84" t="str">
        <f t="shared" si="1"/>
        <v>صفر</v>
      </c>
      <c r="N17" s="84"/>
      <c r="O17" s="85"/>
      <c r="P17" s="38">
        <v>5</v>
      </c>
    </row>
    <row r="18" spans="1:20" s="27" customFormat="1" ht="27" customHeight="1" x14ac:dyDescent="0.2">
      <c r="A18" s="101"/>
      <c r="B18" s="102"/>
      <c r="C18" s="102"/>
      <c r="D18" s="36"/>
      <c r="E18" s="84" t="str">
        <f t="shared" si="0"/>
        <v>صفر</v>
      </c>
      <c r="F18" s="84"/>
      <c r="G18" s="85"/>
      <c r="H18" s="37"/>
      <c r="I18" s="101"/>
      <c r="J18" s="102"/>
      <c r="K18" s="103"/>
      <c r="L18" s="36"/>
      <c r="M18" s="84" t="str">
        <f t="shared" si="1"/>
        <v>صفر</v>
      </c>
      <c r="N18" s="84"/>
      <c r="O18" s="85"/>
      <c r="P18" s="38">
        <v>6</v>
      </c>
    </row>
    <row r="19" spans="1:20" s="27" customFormat="1" ht="27.75" customHeight="1" x14ac:dyDescent="0.2">
      <c r="A19" s="101"/>
      <c r="B19" s="102"/>
      <c r="C19" s="102"/>
      <c r="D19" s="36"/>
      <c r="E19" s="84" t="str">
        <f t="shared" si="0"/>
        <v>صفر</v>
      </c>
      <c r="F19" s="84"/>
      <c r="G19" s="85"/>
      <c r="H19" s="37"/>
      <c r="I19" s="101"/>
      <c r="J19" s="102"/>
      <c r="K19" s="103"/>
      <c r="L19" s="36"/>
      <c r="M19" s="84" t="str">
        <f t="shared" si="1"/>
        <v>صفر</v>
      </c>
      <c r="N19" s="84"/>
      <c r="O19" s="85"/>
      <c r="P19" s="38">
        <v>7</v>
      </c>
      <c r="S19" s="12"/>
      <c r="T19" s="13"/>
    </row>
    <row r="20" spans="1:20" s="27" customFormat="1" ht="37.5" customHeight="1" x14ac:dyDescent="0.2">
      <c r="A20" s="22" t="s">
        <v>21</v>
      </c>
      <c r="B20" s="22" t="s">
        <v>13</v>
      </c>
      <c r="C20" s="86" t="s">
        <v>22</v>
      </c>
      <c r="D20" s="87"/>
      <c r="E20" s="88"/>
      <c r="F20" s="89"/>
      <c r="G20" s="90"/>
      <c r="H20" s="86" t="s">
        <v>23</v>
      </c>
      <c r="I20" s="87"/>
      <c r="J20" s="23">
        <f>T22</f>
        <v>0</v>
      </c>
      <c r="K20" s="22" t="s">
        <v>24</v>
      </c>
      <c r="L20" s="22" t="s">
        <v>25</v>
      </c>
      <c r="M20" s="22" t="str">
        <f>T23</f>
        <v/>
      </c>
      <c r="N20" s="22" t="s">
        <v>26</v>
      </c>
      <c r="O20" s="22" t="str">
        <f>T24</f>
        <v>راسـب</v>
      </c>
      <c r="P20" s="43"/>
      <c r="Q20" s="44"/>
      <c r="S20" s="12" t="s">
        <v>14</v>
      </c>
      <c r="T20" s="13">
        <f>COUNTIF(D24:D30,"&gt;59")</f>
        <v>0</v>
      </c>
    </row>
    <row r="21" spans="1:20" s="27" customFormat="1" ht="28.5" customHeight="1" x14ac:dyDescent="0.2">
      <c r="A21" s="91" t="s">
        <v>29</v>
      </c>
      <c r="B21" s="91"/>
      <c r="C21" s="91"/>
      <c r="D21" s="91"/>
      <c r="E21" s="91"/>
      <c r="F21" s="91"/>
      <c r="G21" s="91"/>
      <c r="H21" s="28"/>
      <c r="I21" s="91" t="s">
        <v>30</v>
      </c>
      <c r="J21" s="91"/>
      <c r="K21" s="91"/>
      <c r="L21" s="91"/>
      <c r="M21" s="91"/>
      <c r="N21" s="91"/>
      <c r="O21" s="91"/>
      <c r="P21" s="38"/>
      <c r="Q21" s="45"/>
      <c r="S21" s="12" t="s">
        <v>20</v>
      </c>
      <c r="T21" s="13">
        <f>COUNTIF(L24:L30,"&gt;59")</f>
        <v>0</v>
      </c>
    </row>
    <row r="22" spans="1:20" s="27" customFormat="1" ht="20.100000000000001" customHeight="1" x14ac:dyDescent="0.2">
      <c r="A22" s="92" t="s">
        <v>33</v>
      </c>
      <c r="B22" s="93"/>
      <c r="C22" s="94"/>
      <c r="D22" s="95" t="s">
        <v>34</v>
      </c>
      <c r="E22" s="96"/>
      <c r="F22" s="96"/>
      <c r="G22" s="97"/>
      <c r="H22" s="31"/>
      <c r="I22" s="92" t="s">
        <v>33</v>
      </c>
      <c r="J22" s="93"/>
      <c r="K22" s="94"/>
      <c r="L22" s="95" t="s">
        <v>34</v>
      </c>
      <c r="M22" s="96"/>
      <c r="N22" s="96"/>
      <c r="O22" s="97"/>
      <c r="P22" s="38"/>
      <c r="S22" s="26" t="s">
        <v>28</v>
      </c>
      <c r="T22" s="13">
        <f>IF((T20+T21)=R7,ROUNDUP(T28/(R7),2),0)</f>
        <v>0</v>
      </c>
    </row>
    <row r="23" spans="1:20" s="27" customFormat="1" ht="20.100000000000001" customHeight="1" x14ac:dyDescent="0.2">
      <c r="A23" s="95"/>
      <c r="B23" s="96"/>
      <c r="C23" s="97"/>
      <c r="D23" s="34" t="s">
        <v>37</v>
      </c>
      <c r="E23" s="98" t="s">
        <v>38</v>
      </c>
      <c r="F23" s="99"/>
      <c r="G23" s="100"/>
      <c r="H23" s="31"/>
      <c r="I23" s="95"/>
      <c r="J23" s="96"/>
      <c r="K23" s="97"/>
      <c r="L23" s="34" t="s">
        <v>37</v>
      </c>
      <c r="M23" s="98" t="s">
        <v>38</v>
      </c>
      <c r="N23" s="99"/>
      <c r="O23" s="100"/>
      <c r="P23" s="38"/>
      <c r="Q23" s="40" t="s">
        <v>39</v>
      </c>
      <c r="S23" s="12" t="s">
        <v>32</v>
      </c>
      <c r="T23" s="13" t="str">
        <f>IF(T22&gt;94.99,"شرف",IF(T22&gt;84.99,"امتياز",IF(T22&gt;74.99,"جيد جدا",IF(T22&gt;64.99,"جيد",IF(T22&gt;59,"مقبول","")))))</f>
        <v/>
      </c>
    </row>
    <row r="24" spans="1:20" s="27" customFormat="1" ht="24.95" customHeight="1" x14ac:dyDescent="0.2">
      <c r="A24" s="82"/>
      <c r="B24" s="83"/>
      <c r="C24" s="83"/>
      <c r="D24" s="36"/>
      <c r="E24" s="84" t="str">
        <f t="shared" ref="E24:E30" si="3">VLOOKUP(D:D,a,2)</f>
        <v>صفر</v>
      </c>
      <c r="F24" s="84"/>
      <c r="G24" s="85"/>
      <c r="H24" s="37"/>
      <c r="I24" s="82"/>
      <c r="J24" s="83"/>
      <c r="K24" s="83"/>
      <c r="L24" s="36"/>
      <c r="M24" s="84" t="str">
        <f t="shared" ref="M24:M30" si="4">VLOOKUP(L:L,a,2)</f>
        <v>صفر</v>
      </c>
      <c r="N24" s="84"/>
      <c r="O24" s="85"/>
      <c r="P24" s="38">
        <v>1</v>
      </c>
      <c r="Q24" s="16">
        <v>6</v>
      </c>
      <c r="S24" s="12" t="s">
        <v>36</v>
      </c>
      <c r="T24" s="13" t="str">
        <f>IF((T25+T12)&gt;Q24,"راسـب",IF((R7-T20-T21)&gt;Q24,"راسب",IF((R7-T20-T21)=0,"ناجح","منقول")))</f>
        <v>راسـب</v>
      </c>
    </row>
    <row r="25" spans="1:20" s="27" customFormat="1" ht="24.95" customHeight="1" x14ac:dyDescent="0.2">
      <c r="A25" s="82"/>
      <c r="B25" s="83"/>
      <c r="C25" s="83"/>
      <c r="D25" s="36"/>
      <c r="E25" s="84" t="str">
        <f t="shared" si="3"/>
        <v>صفر</v>
      </c>
      <c r="F25" s="84"/>
      <c r="G25" s="85"/>
      <c r="H25" s="37"/>
      <c r="I25" s="82"/>
      <c r="J25" s="83"/>
      <c r="K25" s="83"/>
      <c r="L25" s="36"/>
      <c r="M25" s="84" t="str">
        <f t="shared" si="4"/>
        <v>صفر</v>
      </c>
      <c r="N25" s="84"/>
      <c r="O25" s="85"/>
      <c r="P25" s="38">
        <v>2</v>
      </c>
      <c r="S25" s="12" t="s">
        <v>40</v>
      </c>
      <c r="T25" s="13">
        <f>R7-T20-T21</f>
        <v>14</v>
      </c>
    </row>
    <row r="26" spans="1:20" s="27" customFormat="1" ht="24.95" customHeight="1" x14ac:dyDescent="0.2">
      <c r="A26" s="82"/>
      <c r="B26" s="83"/>
      <c r="C26" s="83"/>
      <c r="D26" s="36"/>
      <c r="E26" s="84" t="str">
        <f t="shared" si="3"/>
        <v>صفر</v>
      </c>
      <c r="F26" s="84"/>
      <c r="G26" s="85"/>
      <c r="H26" s="37"/>
      <c r="I26" s="82"/>
      <c r="J26" s="83"/>
      <c r="K26" s="83"/>
      <c r="L26" s="36"/>
      <c r="M26" s="84" t="str">
        <f t="shared" si="4"/>
        <v>صفر</v>
      </c>
      <c r="N26" s="84"/>
      <c r="O26" s="85"/>
      <c r="P26" s="38">
        <v>3</v>
      </c>
      <c r="S26" s="46" t="s">
        <v>41</v>
      </c>
      <c r="T26" s="46">
        <f>SUMIF(D24:D30,"&gt;59")</f>
        <v>0</v>
      </c>
    </row>
    <row r="27" spans="1:20" s="27" customFormat="1" ht="24.95" customHeight="1" x14ac:dyDescent="0.2">
      <c r="A27" s="82"/>
      <c r="B27" s="83"/>
      <c r="C27" s="83"/>
      <c r="D27" s="36"/>
      <c r="E27" s="84" t="str">
        <f t="shared" si="3"/>
        <v>صفر</v>
      </c>
      <c r="F27" s="84"/>
      <c r="G27" s="85"/>
      <c r="H27" s="37"/>
      <c r="I27" s="82"/>
      <c r="J27" s="83"/>
      <c r="K27" s="83"/>
      <c r="L27" s="36"/>
      <c r="M27" s="84" t="str">
        <f t="shared" si="4"/>
        <v>صفر</v>
      </c>
      <c r="N27" s="84"/>
      <c r="O27" s="85"/>
      <c r="P27" s="38">
        <v>4</v>
      </c>
      <c r="S27" s="46" t="s">
        <v>42</v>
      </c>
      <c r="T27" s="46">
        <f>SUMIF(L24:L30,"&gt;59")</f>
        <v>0</v>
      </c>
    </row>
    <row r="28" spans="1:20" s="27" customFormat="1" ht="24.95" customHeight="1" x14ac:dyDescent="0.2">
      <c r="A28" s="82"/>
      <c r="B28" s="83"/>
      <c r="C28" s="83"/>
      <c r="D28" s="36"/>
      <c r="E28" s="84" t="str">
        <f t="shared" si="3"/>
        <v>صفر</v>
      </c>
      <c r="F28" s="84"/>
      <c r="G28" s="85"/>
      <c r="H28" s="37"/>
      <c r="I28" s="82"/>
      <c r="J28" s="83"/>
      <c r="K28" s="83"/>
      <c r="L28" s="36"/>
      <c r="M28" s="84" t="str">
        <f t="shared" si="4"/>
        <v>صفر</v>
      </c>
      <c r="N28" s="84"/>
      <c r="O28" s="85"/>
      <c r="P28" s="38">
        <v>5</v>
      </c>
      <c r="S28" s="47" t="s">
        <v>43</v>
      </c>
      <c r="T28" s="48">
        <f>T27+T26</f>
        <v>0</v>
      </c>
    </row>
    <row r="29" spans="1:20" s="27" customFormat="1" ht="24.95" customHeight="1" x14ac:dyDescent="0.2">
      <c r="A29" s="82"/>
      <c r="B29" s="83"/>
      <c r="C29" s="83"/>
      <c r="D29" s="36"/>
      <c r="E29" s="84" t="str">
        <f t="shared" si="3"/>
        <v>صفر</v>
      </c>
      <c r="F29" s="84"/>
      <c r="G29" s="85"/>
      <c r="H29" s="37"/>
      <c r="I29" s="82"/>
      <c r="J29" s="83"/>
      <c r="K29" s="83"/>
      <c r="L29" s="36"/>
      <c r="M29" s="84" t="str">
        <f t="shared" si="4"/>
        <v>صفر</v>
      </c>
      <c r="N29" s="84"/>
      <c r="O29" s="85"/>
      <c r="P29" s="38">
        <v>6</v>
      </c>
    </row>
    <row r="30" spans="1:20" s="27" customFormat="1" ht="24.95" customHeight="1" x14ac:dyDescent="0.2">
      <c r="A30" s="82"/>
      <c r="B30" s="83"/>
      <c r="C30" s="83"/>
      <c r="D30" s="36"/>
      <c r="E30" s="84" t="str">
        <f t="shared" si="3"/>
        <v>صفر</v>
      </c>
      <c r="F30" s="84"/>
      <c r="G30" s="85"/>
      <c r="H30" s="37"/>
      <c r="I30" s="82"/>
      <c r="J30" s="83"/>
      <c r="K30" s="83"/>
      <c r="L30" s="36"/>
      <c r="M30" s="84" t="str">
        <f t="shared" si="4"/>
        <v>صفر</v>
      </c>
      <c r="N30" s="84"/>
      <c r="O30" s="85"/>
      <c r="P30" s="38">
        <v>7</v>
      </c>
    </row>
    <row r="31" spans="1:20" s="27" customFormat="1" ht="39" customHeight="1" x14ac:dyDescent="0.2">
      <c r="A31" s="22" t="s">
        <v>21</v>
      </c>
      <c r="B31" s="22" t="s">
        <v>19</v>
      </c>
      <c r="C31" s="86" t="s">
        <v>22</v>
      </c>
      <c r="D31" s="87"/>
      <c r="E31" s="88"/>
      <c r="F31" s="89"/>
      <c r="G31" s="90"/>
      <c r="H31" s="86" t="s">
        <v>23</v>
      </c>
      <c r="I31" s="87"/>
      <c r="J31" s="23">
        <f>T34</f>
        <v>0</v>
      </c>
      <c r="K31" s="22" t="s">
        <v>24</v>
      </c>
      <c r="L31" s="22" t="s">
        <v>25</v>
      </c>
      <c r="M31" s="22" t="str">
        <f>T35</f>
        <v/>
      </c>
      <c r="N31" s="22" t="s">
        <v>26</v>
      </c>
      <c r="O31" s="22" t="str">
        <f>T36</f>
        <v>راسـب</v>
      </c>
      <c r="P31" s="43"/>
      <c r="S31" s="12"/>
      <c r="T31" s="13"/>
    </row>
    <row r="32" spans="1:20" s="27" customFormat="1" ht="31.5" customHeight="1" x14ac:dyDescent="0.2">
      <c r="A32" s="91" t="s">
        <v>29</v>
      </c>
      <c r="B32" s="91"/>
      <c r="C32" s="91"/>
      <c r="D32" s="91"/>
      <c r="E32" s="91"/>
      <c r="F32" s="91"/>
      <c r="G32" s="91"/>
      <c r="H32" s="28"/>
      <c r="I32" s="91" t="s">
        <v>30</v>
      </c>
      <c r="J32" s="91"/>
      <c r="K32" s="91"/>
      <c r="L32" s="91"/>
      <c r="M32" s="91"/>
      <c r="N32" s="91"/>
      <c r="O32" s="91"/>
      <c r="P32" s="38"/>
      <c r="Q32" s="44"/>
      <c r="S32" s="12" t="s">
        <v>14</v>
      </c>
      <c r="T32" s="13">
        <f>COUNTIF(D35:D41,"&gt;59")</f>
        <v>0</v>
      </c>
    </row>
    <row r="33" spans="1:20" s="27" customFormat="1" ht="20.100000000000001" customHeight="1" x14ac:dyDescent="0.2">
      <c r="A33" s="92" t="s">
        <v>33</v>
      </c>
      <c r="B33" s="93"/>
      <c r="C33" s="94"/>
      <c r="D33" s="95" t="s">
        <v>34</v>
      </c>
      <c r="E33" s="96"/>
      <c r="F33" s="96"/>
      <c r="G33" s="97"/>
      <c r="H33" s="31"/>
      <c r="I33" s="92" t="s">
        <v>33</v>
      </c>
      <c r="J33" s="93"/>
      <c r="K33" s="94"/>
      <c r="L33" s="95" t="s">
        <v>34</v>
      </c>
      <c r="M33" s="96"/>
      <c r="N33" s="96"/>
      <c r="O33" s="97"/>
      <c r="P33" s="38"/>
      <c r="Q33" s="45"/>
      <c r="S33" s="12" t="s">
        <v>20</v>
      </c>
      <c r="T33" s="13">
        <f>COUNTIF(L35:L41,"&gt;59")</f>
        <v>0</v>
      </c>
    </row>
    <row r="34" spans="1:20" s="27" customFormat="1" ht="20.100000000000001" customHeight="1" x14ac:dyDescent="0.2">
      <c r="A34" s="95"/>
      <c r="B34" s="96"/>
      <c r="C34" s="97"/>
      <c r="D34" s="34" t="s">
        <v>37</v>
      </c>
      <c r="E34" s="98" t="s">
        <v>38</v>
      </c>
      <c r="F34" s="99"/>
      <c r="G34" s="100"/>
      <c r="H34" s="31"/>
      <c r="I34" s="95"/>
      <c r="J34" s="96"/>
      <c r="K34" s="97"/>
      <c r="L34" s="34" t="s">
        <v>37</v>
      </c>
      <c r="M34" s="98" t="s">
        <v>38</v>
      </c>
      <c r="N34" s="99"/>
      <c r="O34" s="100"/>
      <c r="P34" s="38"/>
      <c r="S34" s="26" t="s">
        <v>28</v>
      </c>
      <c r="T34" s="13">
        <f>IF((T32+T33)=R8,ROUNDUP(T40/(R8),2),0)</f>
        <v>0</v>
      </c>
    </row>
    <row r="35" spans="1:20" s="27" customFormat="1" ht="24.95" customHeight="1" x14ac:dyDescent="0.2">
      <c r="A35" s="82"/>
      <c r="B35" s="83"/>
      <c r="C35" s="83"/>
      <c r="D35" s="36"/>
      <c r="E35" s="84" t="str">
        <f t="shared" ref="E35:E41" si="5">VLOOKUP(D:D,a,2)</f>
        <v>صفر</v>
      </c>
      <c r="F35" s="84"/>
      <c r="G35" s="85"/>
      <c r="H35" s="37"/>
      <c r="I35" s="82"/>
      <c r="J35" s="83"/>
      <c r="K35" s="83"/>
      <c r="L35" s="36"/>
      <c r="M35" s="84" t="str">
        <f t="shared" ref="M35:M41" si="6">VLOOKUP(L:L,a,2)</f>
        <v>صفر</v>
      </c>
      <c r="N35" s="84"/>
      <c r="O35" s="85"/>
      <c r="P35" s="38">
        <v>1</v>
      </c>
      <c r="Q35" s="40" t="s">
        <v>39</v>
      </c>
      <c r="S35" s="12" t="s">
        <v>32</v>
      </c>
      <c r="T35" s="13" t="str">
        <f>IF(T34&gt;94.99,"شرف",IF(T34&gt;84.99,"امتياز",IF(T34&gt;74.99,"جيد جدا",IF(T34&gt;64.99,"جيد",IF(T34&gt;59,"مقبول","")))))</f>
        <v/>
      </c>
    </row>
    <row r="36" spans="1:20" s="27" customFormat="1" ht="24.95" customHeight="1" x14ac:dyDescent="0.2">
      <c r="A36" s="82"/>
      <c r="B36" s="83"/>
      <c r="C36" s="83"/>
      <c r="D36" s="36"/>
      <c r="E36" s="84" t="str">
        <f t="shared" si="5"/>
        <v>صفر</v>
      </c>
      <c r="F36" s="84"/>
      <c r="G36" s="85"/>
      <c r="H36" s="37"/>
      <c r="I36" s="82"/>
      <c r="J36" s="83"/>
      <c r="K36" s="83"/>
      <c r="L36" s="36"/>
      <c r="M36" s="84" t="str">
        <f t="shared" si="6"/>
        <v>صفر</v>
      </c>
      <c r="N36" s="84"/>
      <c r="O36" s="85"/>
      <c r="P36" s="38">
        <v>2</v>
      </c>
      <c r="Q36" s="16">
        <v>6</v>
      </c>
      <c r="S36" s="12" t="s">
        <v>36</v>
      </c>
      <c r="T36" s="13" t="str">
        <f>IF((T37+T25+T12)&gt;Q36,"راسـب",IF((R8-T32-T33)&gt;Q36,"راسب",IF((R8-T32-T33)=0,"ناجح","منقول")))</f>
        <v>راسـب</v>
      </c>
    </row>
    <row r="37" spans="1:20" s="27" customFormat="1" ht="24.95" customHeight="1" x14ac:dyDescent="0.2">
      <c r="A37" s="82"/>
      <c r="B37" s="83"/>
      <c r="C37" s="83"/>
      <c r="D37" s="36"/>
      <c r="E37" s="84" t="str">
        <f t="shared" si="5"/>
        <v>صفر</v>
      </c>
      <c r="F37" s="84"/>
      <c r="G37" s="85"/>
      <c r="H37" s="37"/>
      <c r="I37" s="82"/>
      <c r="J37" s="83"/>
      <c r="K37" s="83"/>
      <c r="L37" s="36"/>
      <c r="M37" s="84" t="str">
        <f t="shared" si="6"/>
        <v>صفر</v>
      </c>
      <c r="N37" s="84"/>
      <c r="O37" s="85"/>
      <c r="P37" s="38">
        <v>3</v>
      </c>
      <c r="S37" s="12" t="s">
        <v>40</v>
      </c>
      <c r="T37" s="13">
        <f>R8-T32-T33</f>
        <v>14</v>
      </c>
    </row>
    <row r="38" spans="1:20" s="27" customFormat="1" ht="24.95" customHeight="1" x14ac:dyDescent="0.2">
      <c r="A38" s="82"/>
      <c r="B38" s="83"/>
      <c r="C38" s="83"/>
      <c r="D38" s="36"/>
      <c r="E38" s="84" t="str">
        <f t="shared" si="5"/>
        <v>صفر</v>
      </c>
      <c r="F38" s="84"/>
      <c r="G38" s="85"/>
      <c r="H38" s="37"/>
      <c r="I38" s="82"/>
      <c r="J38" s="83"/>
      <c r="K38" s="83"/>
      <c r="L38" s="36"/>
      <c r="M38" s="84" t="str">
        <f t="shared" si="6"/>
        <v>صفر</v>
      </c>
      <c r="N38" s="84"/>
      <c r="O38" s="85"/>
      <c r="P38" s="38">
        <v>4</v>
      </c>
      <c r="S38" s="46" t="s">
        <v>41</v>
      </c>
      <c r="T38" s="46">
        <f>SUMIF(D35:D41,"&gt;59")</f>
        <v>0</v>
      </c>
    </row>
    <row r="39" spans="1:20" s="27" customFormat="1" ht="24.95" customHeight="1" x14ac:dyDescent="0.2">
      <c r="A39" s="82"/>
      <c r="B39" s="83"/>
      <c r="C39" s="83"/>
      <c r="D39" s="36"/>
      <c r="E39" s="84" t="str">
        <f t="shared" si="5"/>
        <v>صفر</v>
      </c>
      <c r="F39" s="84"/>
      <c r="G39" s="85"/>
      <c r="H39" s="37"/>
      <c r="I39" s="82"/>
      <c r="J39" s="83"/>
      <c r="K39" s="83"/>
      <c r="L39" s="36"/>
      <c r="M39" s="84" t="str">
        <f t="shared" si="6"/>
        <v>صفر</v>
      </c>
      <c r="N39" s="84"/>
      <c r="O39" s="85"/>
      <c r="P39" s="38">
        <v>5</v>
      </c>
      <c r="S39" s="46" t="s">
        <v>42</v>
      </c>
      <c r="T39" s="46">
        <f>SUMIF(L35:L41,"&gt;59")</f>
        <v>0</v>
      </c>
    </row>
    <row r="40" spans="1:20" s="27" customFormat="1" ht="24.95" customHeight="1" x14ac:dyDescent="0.2">
      <c r="A40" s="82"/>
      <c r="B40" s="83"/>
      <c r="C40" s="83"/>
      <c r="D40" s="36"/>
      <c r="E40" s="84" t="str">
        <f t="shared" si="5"/>
        <v>صفر</v>
      </c>
      <c r="F40" s="84"/>
      <c r="G40" s="85"/>
      <c r="H40" s="37"/>
      <c r="I40" s="82"/>
      <c r="J40" s="83"/>
      <c r="K40" s="83"/>
      <c r="L40" s="36"/>
      <c r="M40" s="84" t="str">
        <f t="shared" si="6"/>
        <v>صفر</v>
      </c>
      <c r="N40" s="84"/>
      <c r="O40" s="85"/>
      <c r="P40" s="38">
        <v>6</v>
      </c>
      <c r="S40" s="47" t="s">
        <v>43</v>
      </c>
      <c r="T40" s="48">
        <f>T39+T38</f>
        <v>0</v>
      </c>
    </row>
    <row r="41" spans="1:20" s="27" customFormat="1" ht="24.95" customHeight="1" x14ac:dyDescent="0.2">
      <c r="A41" s="82"/>
      <c r="B41" s="83"/>
      <c r="C41" s="83"/>
      <c r="D41" s="36"/>
      <c r="E41" s="84" t="str">
        <f t="shared" si="5"/>
        <v>صفر</v>
      </c>
      <c r="F41" s="84"/>
      <c r="G41" s="85"/>
      <c r="H41" s="37"/>
      <c r="I41" s="82"/>
      <c r="J41" s="83"/>
      <c r="K41" s="83"/>
      <c r="L41" s="36"/>
      <c r="M41" s="84" t="str">
        <f t="shared" si="6"/>
        <v>صفر</v>
      </c>
      <c r="N41" s="84"/>
      <c r="O41" s="85"/>
      <c r="P41" s="38">
        <v>7</v>
      </c>
    </row>
    <row r="42" spans="1:20" s="27" customFormat="1" ht="40.5" customHeight="1" x14ac:dyDescent="0.2">
      <c r="A42" s="22" t="s">
        <v>21</v>
      </c>
      <c r="B42" s="22" t="s">
        <v>27</v>
      </c>
      <c r="C42" s="86" t="s">
        <v>22</v>
      </c>
      <c r="D42" s="87"/>
      <c r="E42" s="88"/>
      <c r="F42" s="89"/>
      <c r="G42" s="90"/>
      <c r="H42" s="86" t="s">
        <v>23</v>
      </c>
      <c r="I42" s="87"/>
      <c r="J42" s="23">
        <f>T47</f>
        <v>0</v>
      </c>
      <c r="K42" s="22" t="s">
        <v>24</v>
      </c>
      <c r="L42" s="22" t="s">
        <v>25</v>
      </c>
      <c r="M42" s="22" t="str">
        <f>T48</f>
        <v/>
      </c>
      <c r="N42" s="22" t="s">
        <v>26</v>
      </c>
      <c r="O42" s="22" t="str">
        <f>T49</f>
        <v>راسـب</v>
      </c>
      <c r="P42" s="43"/>
    </row>
    <row r="43" spans="1:20" s="27" customFormat="1" ht="33" customHeight="1" x14ac:dyDescent="0.2">
      <c r="A43" s="91" t="s">
        <v>29</v>
      </c>
      <c r="B43" s="91"/>
      <c r="C43" s="91"/>
      <c r="D43" s="91"/>
      <c r="E43" s="91"/>
      <c r="F43" s="91"/>
      <c r="G43" s="91"/>
      <c r="H43" s="28"/>
      <c r="I43" s="91" t="s">
        <v>30</v>
      </c>
      <c r="J43" s="91"/>
      <c r="K43" s="91"/>
      <c r="L43" s="91"/>
      <c r="M43" s="91"/>
      <c r="N43" s="91"/>
      <c r="O43" s="91"/>
      <c r="P43" s="38"/>
      <c r="S43" s="12"/>
      <c r="T43" s="13"/>
    </row>
    <row r="44" spans="1:20" s="27" customFormat="1" ht="20.100000000000001" customHeight="1" x14ac:dyDescent="0.2">
      <c r="A44" s="92" t="s">
        <v>33</v>
      </c>
      <c r="B44" s="93"/>
      <c r="C44" s="94"/>
      <c r="D44" s="95" t="s">
        <v>34</v>
      </c>
      <c r="E44" s="96"/>
      <c r="F44" s="96"/>
      <c r="G44" s="97"/>
      <c r="H44" s="31"/>
      <c r="I44" s="92" t="s">
        <v>33</v>
      </c>
      <c r="J44" s="93"/>
      <c r="K44" s="94"/>
      <c r="L44" s="95" t="s">
        <v>34</v>
      </c>
      <c r="M44" s="96"/>
      <c r="N44" s="96"/>
      <c r="O44" s="97"/>
      <c r="P44" s="38"/>
      <c r="S44" s="12"/>
      <c r="T44" s="13"/>
    </row>
    <row r="45" spans="1:20" s="27" customFormat="1" ht="20.100000000000001" customHeight="1" x14ac:dyDescent="0.2">
      <c r="A45" s="95"/>
      <c r="B45" s="96"/>
      <c r="C45" s="97"/>
      <c r="D45" s="34" t="s">
        <v>37</v>
      </c>
      <c r="E45" s="98" t="s">
        <v>38</v>
      </c>
      <c r="F45" s="99"/>
      <c r="G45" s="100"/>
      <c r="H45" s="31"/>
      <c r="I45" s="95"/>
      <c r="J45" s="96"/>
      <c r="K45" s="97"/>
      <c r="L45" s="34" t="s">
        <v>37</v>
      </c>
      <c r="M45" s="98" t="s">
        <v>38</v>
      </c>
      <c r="N45" s="99"/>
      <c r="O45" s="100"/>
      <c r="P45" s="38"/>
      <c r="Q45" s="44"/>
      <c r="S45" s="12" t="s">
        <v>14</v>
      </c>
      <c r="T45" s="13">
        <f>COUNTIF(D46:D52,"&gt;59")</f>
        <v>0</v>
      </c>
    </row>
    <row r="46" spans="1:20" s="27" customFormat="1" ht="24.95" customHeight="1" x14ac:dyDescent="0.2">
      <c r="A46" s="82"/>
      <c r="B46" s="83"/>
      <c r="C46" s="83"/>
      <c r="D46" s="36"/>
      <c r="E46" s="84" t="str">
        <f t="shared" ref="E46:E52" si="7">VLOOKUP(D:D,a,2)</f>
        <v>صفر</v>
      </c>
      <c r="F46" s="84"/>
      <c r="G46" s="85"/>
      <c r="H46" s="37"/>
      <c r="I46" s="82"/>
      <c r="J46" s="83"/>
      <c r="K46" s="83"/>
      <c r="L46" s="36"/>
      <c r="M46" s="84" t="str">
        <f t="shared" ref="M46:M52" si="8">VLOOKUP(L:L,a,2)</f>
        <v>صفر</v>
      </c>
      <c r="N46" s="84"/>
      <c r="O46" s="85"/>
      <c r="P46" s="38">
        <v>1</v>
      </c>
      <c r="Q46" s="45"/>
      <c r="S46" s="12" t="s">
        <v>20</v>
      </c>
      <c r="T46" s="13">
        <f>COUNTIF(L46:L52,"&gt;59")</f>
        <v>0</v>
      </c>
    </row>
    <row r="47" spans="1:20" s="27" customFormat="1" ht="24.95" customHeight="1" x14ac:dyDescent="0.2">
      <c r="A47" s="82"/>
      <c r="B47" s="83"/>
      <c r="C47" s="83"/>
      <c r="D47" s="36"/>
      <c r="E47" s="84" t="str">
        <f t="shared" si="7"/>
        <v>صفر</v>
      </c>
      <c r="F47" s="84"/>
      <c r="G47" s="85"/>
      <c r="H47" s="37"/>
      <c r="I47" s="82"/>
      <c r="J47" s="83"/>
      <c r="K47" s="83"/>
      <c r="L47" s="36"/>
      <c r="M47" s="84" t="str">
        <f t="shared" si="8"/>
        <v>صفر</v>
      </c>
      <c r="N47" s="84"/>
      <c r="O47" s="85"/>
      <c r="P47" s="38">
        <v>2</v>
      </c>
      <c r="S47" s="26" t="s">
        <v>28</v>
      </c>
      <c r="T47" s="13">
        <f>IF((T45+T46)=R9,ROUNDUP(U52/(R9),2),0)</f>
        <v>0</v>
      </c>
    </row>
    <row r="48" spans="1:20" s="27" customFormat="1" ht="24.95" customHeight="1" x14ac:dyDescent="0.2">
      <c r="A48" s="82"/>
      <c r="B48" s="83"/>
      <c r="C48" s="83"/>
      <c r="D48" s="36"/>
      <c r="E48" s="84" t="str">
        <f t="shared" si="7"/>
        <v>صفر</v>
      </c>
      <c r="F48" s="84"/>
      <c r="G48" s="85"/>
      <c r="H48" s="37"/>
      <c r="I48" s="82"/>
      <c r="J48" s="83"/>
      <c r="K48" s="83"/>
      <c r="L48" s="36"/>
      <c r="M48" s="84" t="str">
        <f t="shared" si="8"/>
        <v>صفر</v>
      </c>
      <c r="N48" s="84"/>
      <c r="O48" s="85"/>
      <c r="P48" s="38">
        <v>3</v>
      </c>
      <c r="Q48" s="40" t="s">
        <v>39</v>
      </c>
      <c r="S48" s="12" t="s">
        <v>32</v>
      </c>
      <c r="T48" s="13" t="str">
        <f>IF(T47&gt;94.99,"شرف",IF(T47&gt;84.99,"امتياز",IF(T47&gt;74.99,"جيد جدا",IF(T47&gt;64.99,"جيد",IF(T47&gt;59,"مقبول","")))))</f>
        <v/>
      </c>
    </row>
    <row r="49" spans="1:21" s="27" customFormat="1" ht="24.95" customHeight="1" x14ac:dyDescent="0.2">
      <c r="A49" s="82"/>
      <c r="B49" s="83"/>
      <c r="C49" s="83"/>
      <c r="D49" s="36"/>
      <c r="E49" s="84" t="str">
        <f t="shared" si="7"/>
        <v>صفر</v>
      </c>
      <c r="F49" s="84"/>
      <c r="G49" s="85"/>
      <c r="H49" s="37"/>
      <c r="I49" s="82"/>
      <c r="J49" s="83"/>
      <c r="K49" s="83"/>
      <c r="L49" s="36"/>
      <c r="M49" s="84" t="str">
        <f t="shared" si="8"/>
        <v>صفر</v>
      </c>
      <c r="N49" s="84"/>
      <c r="O49" s="85"/>
      <c r="P49" s="38">
        <v>4</v>
      </c>
      <c r="Q49" s="16">
        <v>6</v>
      </c>
      <c r="S49" s="12" t="s">
        <v>36</v>
      </c>
      <c r="T49" s="13" t="str">
        <f>IF((T50+T37+T25+T12)&gt;Q49,"راسـب",IF((R9-T45-T46)&gt;Q49,"راسب",IF((R9-T45-T46)=0,"ناجح","منقول")))</f>
        <v>راسـب</v>
      </c>
    </row>
    <row r="50" spans="1:21" s="27" customFormat="1" ht="24.95" customHeight="1" x14ac:dyDescent="0.2">
      <c r="A50" s="82"/>
      <c r="B50" s="83"/>
      <c r="C50" s="83"/>
      <c r="D50" s="36"/>
      <c r="E50" s="84" t="str">
        <f t="shared" si="7"/>
        <v>صفر</v>
      </c>
      <c r="F50" s="84"/>
      <c r="G50" s="85"/>
      <c r="H50" s="37"/>
      <c r="I50" s="82"/>
      <c r="J50" s="83"/>
      <c r="K50" s="83"/>
      <c r="L50" s="36"/>
      <c r="M50" s="84" t="str">
        <f t="shared" si="8"/>
        <v>صفر</v>
      </c>
      <c r="N50" s="84"/>
      <c r="O50" s="85"/>
      <c r="P50" s="38">
        <v>5</v>
      </c>
      <c r="S50" s="12" t="s">
        <v>40</v>
      </c>
      <c r="T50" s="13">
        <f>R9-T45-T46</f>
        <v>14</v>
      </c>
    </row>
    <row r="51" spans="1:21" s="27" customFormat="1" ht="24.95" customHeight="1" x14ac:dyDescent="0.2">
      <c r="A51" s="82"/>
      <c r="B51" s="83"/>
      <c r="C51" s="83"/>
      <c r="D51" s="36"/>
      <c r="E51" s="84" t="str">
        <f t="shared" si="7"/>
        <v>صفر</v>
      </c>
      <c r="F51" s="84"/>
      <c r="G51" s="85"/>
      <c r="H51" s="37"/>
      <c r="I51" s="82"/>
      <c r="J51" s="83"/>
      <c r="K51" s="83"/>
      <c r="L51" s="36"/>
      <c r="M51" s="84" t="str">
        <f t="shared" si="8"/>
        <v>صفر</v>
      </c>
      <c r="N51" s="84"/>
      <c r="O51" s="85"/>
      <c r="P51" s="38">
        <v>6</v>
      </c>
      <c r="S51" s="46" t="s">
        <v>41</v>
      </c>
      <c r="T51" s="46">
        <f>SUMIF(D46:D52,"&gt;59")</f>
        <v>0</v>
      </c>
    </row>
    <row r="52" spans="1:21" s="27" customFormat="1" ht="24.95" customHeight="1" x14ac:dyDescent="0.2">
      <c r="A52" s="82"/>
      <c r="B52" s="83"/>
      <c r="C52" s="83"/>
      <c r="D52" s="36"/>
      <c r="E52" s="84" t="str">
        <f t="shared" si="7"/>
        <v>صفر</v>
      </c>
      <c r="F52" s="84"/>
      <c r="G52" s="85"/>
      <c r="H52" s="37"/>
      <c r="I52" s="82"/>
      <c r="J52" s="83"/>
      <c r="K52" s="83"/>
      <c r="L52" s="36"/>
      <c r="M52" s="84" t="str">
        <f t="shared" si="8"/>
        <v>صفر</v>
      </c>
      <c r="N52" s="84"/>
      <c r="O52" s="85"/>
      <c r="P52" s="38">
        <v>7</v>
      </c>
      <c r="S52" s="46" t="s">
        <v>42</v>
      </c>
      <c r="T52" s="46">
        <f>SUMIF(L46:L52,"&gt;59")</f>
        <v>0</v>
      </c>
      <c r="U52" s="27">
        <f>T52+T51</f>
        <v>0</v>
      </c>
    </row>
    <row r="53" spans="1:21" s="51" customFormat="1" ht="51" customHeight="1" x14ac:dyDescent="0.35">
      <c r="A53" s="74" t="s">
        <v>60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6"/>
      <c r="P53" s="49" t="s">
        <v>44</v>
      </c>
      <c r="Q53" s="50" t="e">
        <f>IF(T53/(5)&gt;59,ROUNDUP(T53/(5),2),0)</f>
        <v>#REF!</v>
      </c>
      <c r="S53" s="52" t="s">
        <v>45</v>
      </c>
      <c r="T53" s="53" t="e">
        <f>J42+J31+J20+J9+#REF!</f>
        <v>#REF!</v>
      </c>
    </row>
    <row r="54" spans="1:21" s="51" customFormat="1" ht="38.25" customHeight="1" x14ac:dyDescent="0.35">
      <c r="A54" s="54" t="s">
        <v>46</v>
      </c>
      <c r="B54" s="77" t="s">
        <v>47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9"/>
      <c r="P54" s="55"/>
    </row>
    <row r="55" spans="1:21" s="51" customFormat="1" ht="24.95" customHeight="1" x14ac:dyDescent="0.35">
      <c r="A55" s="80" t="s">
        <v>48</v>
      </c>
      <c r="B55" s="80"/>
      <c r="C55" s="56"/>
      <c r="D55" s="57"/>
      <c r="E55" s="80" t="s">
        <v>49</v>
      </c>
      <c r="F55" s="80"/>
      <c r="G55" s="57"/>
      <c r="H55" s="81" t="s">
        <v>50</v>
      </c>
      <c r="I55" s="81"/>
      <c r="J55" s="81"/>
      <c r="K55" s="81"/>
      <c r="L55" s="81"/>
      <c r="M55" s="67" t="s">
        <v>51</v>
      </c>
      <c r="N55" s="67"/>
      <c r="O55" s="67"/>
      <c r="P55" s="55"/>
    </row>
    <row r="56" spans="1:21" s="51" customFormat="1" ht="18" customHeight="1" x14ac:dyDescent="0.35">
      <c r="A56" s="70"/>
      <c r="B56" s="70"/>
      <c r="C56" s="58"/>
      <c r="D56" s="59"/>
      <c r="E56" s="71"/>
      <c r="F56" s="71"/>
      <c r="G56" s="59"/>
      <c r="H56" s="60"/>
      <c r="I56" s="72"/>
      <c r="J56" s="72"/>
      <c r="K56" s="60"/>
      <c r="L56" s="60"/>
      <c r="M56" s="71"/>
      <c r="N56" s="71"/>
      <c r="O56" s="71"/>
      <c r="P56" s="61"/>
    </row>
    <row r="57" spans="1:21" s="62" customFormat="1" ht="23.25" customHeight="1" x14ac:dyDescent="0.35">
      <c r="A57" s="73" t="s">
        <v>52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51"/>
    </row>
    <row r="58" spans="1:21" s="63" customFormat="1" ht="28.5" customHeight="1" x14ac:dyDescent="0.2">
      <c r="A58" s="67" t="s">
        <v>53</v>
      </c>
      <c r="B58" s="67"/>
      <c r="C58" s="67"/>
      <c r="D58" s="67"/>
      <c r="E58" s="67"/>
      <c r="F58" s="67"/>
      <c r="G58" s="67"/>
      <c r="H58" s="59"/>
      <c r="I58" s="67" t="s">
        <v>54</v>
      </c>
      <c r="J58" s="67"/>
      <c r="K58" s="67"/>
      <c r="L58" s="67"/>
      <c r="M58" s="67"/>
      <c r="N58" s="67"/>
      <c r="O58" s="67"/>
      <c r="P58"/>
    </row>
    <row r="59" spans="1:21" s="63" customFormat="1" ht="27.75" customHeight="1" x14ac:dyDescent="0.45">
      <c r="A59" s="67" t="s">
        <v>55</v>
      </c>
      <c r="B59" s="67"/>
      <c r="C59" s="67"/>
      <c r="D59" s="67"/>
      <c r="E59" s="67"/>
      <c r="F59" s="67"/>
      <c r="G59" s="67"/>
      <c r="H59" s="59"/>
      <c r="I59" s="67" t="s">
        <v>56</v>
      </c>
      <c r="J59" s="67"/>
      <c r="K59" s="67"/>
      <c r="L59" s="67"/>
      <c r="M59" s="67"/>
      <c r="N59" s="67"/>
      <c r="O59" s="67"/>
      <c r="P59" s="64"/>
    </row>
    <row r="60" spans="1:21" s="51" customFormat="1" ht="12.75" customHeight="1" x14ac:dyDescent="0.3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/>
    </row>
    <row r="61" spans="1:21" s="51" customFormat="1" ht="32.25" customHeight="1" x14ac:dyDescent="0.35">
      <c r="A61" s="68" t="s">
        <v>57</v>
      </c>
      <c r="B61" s="69"/>
      <c r="C61" s="69"/>
      <c r="D61" s="69"/>
      <c r="E61" s="69"/>
      <c r="F61" s="69"/>
      <c r="G61" s="69"/>
      <c r="H61" s="69"/>
      <c r="I61" s="69"/>
      <c r="P61"/>
    </row>
  </sheetData>
  <protectedRanges>
    <protectedRange sqref="Q36 Q49 Q24 Q11 Q13" name="نطاق2"/>
    <protectedRange sqref="P4 A5:O5 B6:D8 G6:I8 L6:O7 E9:G9 E20:G20 E31:G31 E42:G42 A53:O53 A56:O56 M55:O55 A59:G59 I59:O59 Q11 D24:G30 Q13 D35:G41 L46:O52 L13:O19 D46:G52 L24:O30 L35:O41 D13:G19" name="نطاق1"/>
  </protectedRanges>
  <mergeCells count="193">
    <mergeCell ref="A1:D1"/>
    <mergeCell ref="A2:D2"/>
    <mergeCell ref="A3:D3"/>
    <mergeCell ref="A4:O4"/>
    <mergeCell ref="Q4:R4"/>
    <mergeCell ref="A5:O5"/>
    <mergeCell ref="B6:D6"/>
    <mergeCell ref="E6:F6"/>
    <mergeCell ref="G6:I6"/>
    <mergeCell ref="J6:K6"/>
    <mergeCell ref="L6:O6"/>
    <mergeCell ref="B7:D7"/>
    <mergeCell ref="E7:F7"/>
    <mergeCell ref="G7:I7"/>
    <mergeCell ref="J7:K7"/>
    <mergeCell ref="L7:O7"/>
    <mergeCell ref="A10:G10"/>
    <mergeCell ref="I10:O10"/>
    <mergeCell ref="A11:C12"/>
    <mergeCell ref="D11:G11"/>
    <mergeCell ref="I11:K12"/>
    <mergeCell ref="L11:O11"/>
    <mergeCell ref="E12:G12"/>
    <mergeCell ref="M12:O12"/>
    <mergeCell ref="B8:D8"/>
    <mergeCell ref="E8:F8"/>
    <mergeCell ref="G8:I8"/>
    <mergeCell ref="J8:K8"/>
    <mergeCell ref="L8:O8"/>
    <mergeCell ref="C9:D9"/>
    <mergeCell ref="E9:G9"/>
    <mergeCell ref="H9:I9"/>
    <mergeCell ref="A15:C15"/>
    <mergeCell ref="E15:G15"/>
    <mergeCell ref="I15:K15"/>
    <mergeCell ref="M15:O15"/>
    <mergeCell ref="A16:C16"/>
    <mergeCell ref="E16:G16"/>
    <mergeCell ref="I16:K16"/>
    <mergeCell ref="M16:O16"/>
    <mergeCell ref="A13:C13"/>
    <mergeCell ref="E13:G13"/>
    <mergeCell ref="I13:K13"/>
    <mergeCell ref="M13:O13"/>
    <mergeCell ref="A14:C14"/>
    <mergeCell ref="E14:G14"/>
    <mergeCell ref="I14:K14"/>
    <mergeCell ref="M14:O14"/>
    <mergeCell ref="A19:C19"/>
    <mergeCell ref="E19:G19"/>
    <mergeCell ref="I19:K19"/>
    <mergeCell ref="M19:O19"/>
    <mergeCell ref="A17:C17"/>
    <mergeCell ref="E17:G17"/>
    <mergeCell ref="I17:K17"/>
    <mergeCell ref="M17:O17"/>
    <mergeCell ref="A18:C18"/>
    <mergeCell ref="E18:G18"/>
    <mergeCell ref="I18:K18"/>
    <mergeCell ref="M18:O18"/>
    <mergeCell ref="C20:D20"/>
    <mergeCell ref="E20:G20"/>
    <mergeCell ref="H20:I20"/>
    <mergeCell ref="A21:G21"/>
    <mergeCell ref="I21:O21"/>
    <mergeCell ref="A22:C23"/>
    <mergeCell ref="D22:G22"/>
    <mergeCell ref="I22:K23"/>
    <mergeCell ref="L22:O22"/>
    <mergeCell ref="E23:G23"/>
    <mergeCell ref="A26:C26"/>
    <mergeCell ref="E26:G26"/>
    <mergeCell ref="I26:K26"/>
    <mergeCell ref="M26:O26"/>
    <mergeCell ref="A27:C27"/>
    <mergeCell ref="E27:G27"/>
    <mergeCell ref="I27:K27"/>
    <mergeCell ref="M27:O27"/>
    <mergeCell ref="M23:O23"/>
    <mergeCell ref="A24:C24"/>
    <mergeCell ref="E24:G24"/>
    <mergeCell ref="I24:K24"/>
    <mergeCell ref="M24:O24"/>
    <mergeCell ref="A25:C25"/>
    <mergeCell ref="E25:G25"/>
    <mergeCell ref="I25:K25"/>
    <mergeCell ref="M25:O25"/>
    <mergeCell ref="A30:C30"/>
    <mergeCell ref="E30:G30"/>
    <mergeCell ref="I30:K30"/>
    <mergeCell ref="M30:O30"/>
    <mergeCell ref="A28:C28"/>
    <mergeCell ref="E28:G28"/>
    <mergeCell ref="I28:K28"/>
    <mergeCell ref="M28:O28"/>
    <mergeCell ref="A29:C29"/>
    <mergeCell ref="E29:G29"/>
    <mergeCell ref="I29:K29"/>
    <mergeCell ref="M29:O29"/>
    <mergeCell ref="C31:D31"/>
    <mergeCell ref="E31:G31"/>
    <mergeCell ref="H31:I31"/>
    <mergeCell ref="A32:G32"/>
    <mergeCell ref="I32:O32"/>
    <mergeCell ref="A33:C34"/>
    <mergeCell ref="D33:G33"/>
    <mergeCell ref="I33:K34"/>
    <mergeCell ref="L33:O33"/>
    <mergeCell ref="E34:G34"/>
    <mergeCell ref="A37:C37"/>
    <mergeCell ref="E37:G37"/>
    <mergeCell ref="I37:K37"/>
    <mergeCell ref="M37:O37"/>
    <mergeCell ref="A38:C38"/>
    <mergeCell ref="E38:G38"/>
    <mergeCell ref="I38:K38"/>
    <mergeCell ref="M38:O38"/>
    <mergeCell ref="M34:O34"/>
    <mergeCell ref="A35:C35"/>
    <mergeCell ref="E35:G35"/>
    <mergeCell ref="I35:K35"/>
    <mergeCell ref="M35:O35"/>
    <mergeCell ref="A36:C36"/>
    <mergeCell ref="E36:G36"/>
    <mergeCell ref="I36:K36"/>
    <mergeCell ref="M36:O36"/>
    <mergeCell ref="A41:C41"/>
    <mergeCell ref="E41:G41"/>
    <mergeCell ref="I41:K41"/>
    <mergeCell ref="M41:O41"/>
    <mergeCell ref="A39:C39"/>
    <mergeCell ref="E39:G39"/>
    <mergeCell ref="I39:K39"/>
    <mergeCell ref="M39:O39"/>
    <mergeCell ref="A40:C40"/>
    <mergeCell ref="E40:G40"/>
    <mergeCell ref="I40:K40"/>
    <mergeCell ref="M40:O40"/>
    <mergeCell ref="C42:D42"/>
    <mergeCell ref="E42:G42"/>
    <mergeCell ref="H42:I42"/>
    <mergeCell ref="A43:G43"/>
    <mergeCell ref="I43:O43"/>
    <mergeCell ref="A44:C45"/>
    <mergeCell ref="D44:G44"/>
    <mergeCell ref="I44:K45"/>
    <mergeCell ref="L44:O44"/>
    <mergeCell ref="E45:G45"/>
    <mergeCell ref="M45:O45"/>
    <mergeCell ref="A46:C46"/>
    <mergeCell ref="E46:G46"/>
    <mergeCell ref="I46:K46"/>
    <mergeCell ref="M46:O46"/>
    <mergeCell ref="A47:C47"/>
    <mergeCell ref="E47:G47"/>
    <mergeCell ref="I47:K47"/>
    <mergeCell ref="M47:O47"/>
    <mergeCell ref="A50:C50"/>
    <mergeCell ref="E50:G50"/>
    <mergeCell ref="I50:K50"/>
    <mergeCell ref="M50:O50"/>
    <mergeCell ref="A51:C51"/>
    <mergeCell ref="E51:G51"/>
    <mergeCell ref="I51:K51"/>
    <mergeCell ref="M51:O51"/>
    <mergeCell ref="A48:C48"/>
    <mergeCell ref="E48:G48"/>
    <mergeCell ref="I48:K48"/>
    <mergeCell ref="M48:O48"/>
    <mergeCell ref="A49:C49"/>
    <mergeCell ref="E49:G49"/>
    <mergeCell ref="I49:K49"/>
    <mergeCell ref="M49:O49"/>
    <mergeCell ref="A53:O53"/>
    <mergeCell ref="B54:O54"/>
    <mergeCell ref="A55:B55"/>
    <mergeCell ref="E55:F55"/>
    <mergeCell ref="H55:L55"/>
    <mergeCell ref="M55:O55"/>
    <mergeCell ref="A52:C52"/>
    <mergeCell ref="E52:G52"/>
    <mergeCell ref="I52:K52"/>
    <mergeCell ref="M52:O52"/>
    <mergeCell ref="A59:G59"/>
    <mergeCell ref="I59:O59"/>
    <mergeCell ref="A61:I61"/>
    <mergeCell ref="A56:B56"/>
    <mergeCell ref="E56:F56"/>
    <mergeCell ref="I56:J56"/>
    <mergeCell ref="M56:O56"/>
    <mergeCell ref="A57:O57"/>
    <mergeCell ref="A58:G58"/>
    <mergeCell ref="I58:O58"/>
  </mergeCells>
  <conditionalFormatting sqref="J42">
    <cfRule type="cellIs" dxfId="67" priority="76" operator="equal">
      <formula>0</formula>
    </cfRule>
  </conditionalFormatting>
  <conditionalFormatting sqref="D13:D19">
    <cfRule type="cellIs" dxfId="66" priority="75" operator="lessThan">
      <formula>60</formula>
    </cfRule>
  </conditionalFormatting>
  <conditionalFormatting sqref="L13:L19">
    <cfRule type="cellIs" dxfId="65" priority="74" operator="lessThan">
      <formula>60</formula>
    </cfRule>
  </conditionalFormatting>
  <conditionalFormatting sqref="L24:L30">
    <cfRule type="cellIs" dxfId="64" priority="73" operator="lessThan">
      <formula>60</formula>
    </cfRule>
  </conditionalFormatting>
  <conditionalFormatting sqref="D24:D30">
    <cfRule type="cellIs" dxfId="63" priority="72" operator="lessThan">
      <formula>60</formula>
    </cfRule>
  </conditionalFormatting>
  <conditionalFormatting sqref="D35:D41">
    <cfRule type="cellIs" dxfId="62" priority="71" operator="lessThan">
      <formula>60</formula>
    </cfRule>
  </conditionalFormatting>
  <conditionalFormatting sqref="L35:L41">
    <cfRule type="cellIs" dxfId="61" priority="70" operator="lessThan">
      <formula>60</formula>
    </cfRule>
  </conditionalFormatting>
  <conditionalFormatting sqref="D46:D52">
    <cfRule type="cellIs" dxfId="60" priority="69" operator="lessThan">
      <formula>60</formula>
    </cfRule>
  </conditionalFormatting>
  <conditionalFormatting sqref="L46:L52">
    <cfRule type="cellIs" dxfId="59" priority="68" operator="lessThan">
      <formula>60</formula>
    </cfRule>
  </conditionalFormatting>
  <conditionalFormatting sqref="J31">
    <cfRule type="cellIs" dxfId="58" priority="64" operator="equal">
      <formula>0</formula>
    </cfRule>
  </conditionalFormatting>
  <conditionalFormatting sqref="J20">
    <cfRule type="cellIs" dxfId="57" priority="63" operator="equal">
      <formula>0</formula>
    </cfRule>
  </conditionalFormatting>
  <conditionalFormatting sqref="J9">
    <cfRule type="cellIs" dxfId="56" priority="62" operator="equal">
      <formula>0</formula>
    </cfRule>
  </conditionalFormatting>
  <conditionalFormatting sqref="E13:G13">
    <cfRule type="expression" dxfId="55" priority="55">
      <formula>$D$13&lt;60</formula>
    </cfRule>
  </conditionalFormatting>
  <conditionalFormatting sqref="E14:G14">
    <cfRule type="expression" dxfId="54" priority="56">
      <formula>$D$14&lt;60</formula>
    </cfRule>
  </conditionalFormatting>
  <conditionalFormatting sqref="E15:G15">
    <cfRule type="expression" dxfId="53" priority="54">
      <formula>$D$15&lt;60</formula>
    </cfRule>
  </conditionalFormatting>
  <conditionalFormatting sqref="E16:G16">
    <cfRule type="expression" dxfId="52" priority="53">
      <formula>$D$16&lt;60</formula>
    </cfRule>
  </conditionalFormatting>
  <conditionalFormatting sqref="E17:G17">
    <cfRule type="expression" dxfId="51" priority="51">
      <formula>$D$17&lt;60</formula>
    </cfRule>
  </conditionalFormatting>
  <conditionalFormatting sqref="E18:G18">
    <cfRule type="expression" dxfId="50" priority="52">
      <formula>$D$18&lt;60</formula>
    </cfRule>
  </conditionalFormatting>
  <conditionalFormatting sqref="E19:G19">
    <cfRule type="expression" dxfId="49" priority="50">
      <formula>$D$19&lt;60</formula>
    </cfRule>
  </conditionalFormatting>
  <conditionalFormatting sqref="M13:O13">
    <cfRule type="expression" dxfId="48" priority="49">
      <formula>$L$13&lt;60</formula>
    </cfRule>
  </conditionalFormatting>
  <conditionalFormatting sqref="M14:O14">
    <cfRule type="expression" dxfId="47" priority="48">
      <formula>$L$14&lt;60</formula>
    </cfRule>
  </conditionalFormatting>
  <conditionalFormatting sqref="M15:O15">
    <cfRule type="expression" dxfId="46" priority="47">
      <formula>$L$15&lt;60</formula>
    </cfRule>
  </conditionalFormatting>
  <conditionalFormatting sqref="M16:O16">
    <cfRule type="expression" dxfId="45" priority="46">
      <formula>$L$16&lt;60</formula>
    </cfRule>
  </conditionalFormatting>
  <conditionalFormatting sqref="M17:O17">
    <cfRule type="expression" dxfId="44" priority="44">
      <formula>$L$17&lt;60</formula>
    </cfRule>
  </conditionalFormatting>
  <conditionalFormatting sqref="M18:O18">
    <cfRule type="expression" dxfId="43" priority="45">
      <formula>$L$18&lt;60</formula>
    </cfRule>
  </conditionalFormatting>
  <conditionalFormatting sqref="M19:O19">
    <cfRule type="expression" dxfId="42" priority="43">
      <formula>$L$19&lt;60</formula>
    </cfRule>
  </conditionalFormatting>
  <conditionalFormatting sqref="M24:O24">
    <cfRule type="expression" dxfId="41" priority="42">
      <formula>$L$24&lt;60</formula>
    </cfRule>
  </conditionalFormatting>
  <conditionalFormatting sqref="M25:O25">
    <cfRule type="expression" dxfId="40" priority="41">
      <formula>$L$25&lt;60</formula>
    </cfRule>
  </conditionalFormatting>
  <conditionalFormatting sqref="M26:O26">
    <cfRule type="expression" dxfId="39" priority="40">
      <formula>$L$26&lt;60</formula>
    </cfRule>
  </conditionalFormatting>
  <conditionalFormatting sqref="M27:O27">
    <cfRule type="expression" dxfId="38" priority="39">
      <formula>$L$27&lt;60</formula>
    </cfRule>
  </conditionalFormatting>
  <conditionalFormatting sqref="M28:O28">
    <cfRule type="expression" dxfId="37" priority="37">
      <formula>$L$28&lt;60</formula>
    </cfRule>
  </conditionalFormatting>
  <conditionalFormatting sqref="M29:O29">
    <cfRule type="expression" dxfId="36" priority="38">
      <formula>$L$29&lt;60</formula>
    </cfRule>
  </conditionalFormatting>
  <conditionalFormatting sqref="M30:O30">
    <cfRule type="expression" dxfId="35" priority="36">
      <formula>$L$30&lt;60</formula>
    </cfRule>
  </conditionalFormatting>
  <conditionalFormatting sqref="M35:O35">
    <cfRule type="expression" dxfId="34" priority="35">
      <formula>$L$35&lt;60</formula>
    </cfRule>
  </conditionalFormatting>
  <conditionalFormatting sqref="M36:O36">
    <cfRule type="expression" dxfId="33" priority="34">
      <formula>$L$36&lt;60</formula>
    </cfRule>
  </conditionalFormatting>
  <conditionalFormatting sqref="M37:O37">
    <cfRule type="expression" dxfId="32" priority="33">
      <formula>$L$37&lt;60</formula>
    </cfRule>
  </conditionalFormatting>
  <conditionalFormatting sqref="M38:O38">
    <cfRule type="expression" dxfId="31" priority="32">
      <formula>$L$38&lt;60</formula>
    </cfRule>
  </conditionalFormatting>
  <conditionalFormatting sqref="M39:O39">
    <cfRule type="expression" dxfId="30" priority="30">
      <formula>$L$39&lt;60</formula>
    </cfRule>
  </conditionalFormatting>
  <conditionalFormatting sqref="M40:O40">
    <cfRule type="expression" dxfId="29" priority="31">
      <formula>$L$40&lt;60</formula>
    </cfRule>
  </conditionalFormatting>
  <conditionalFormatting sqref="M41:O41">
    <cfRule type="expression" dxfId="28" priority="29">
      <formula>$L$41&lt;60</formula>
    </cfRule>
  </conditionalFormatting>
  <conditionalFormatting sqref="M46:O46">
    <cfRule type="expression" dxfId="27" priority="28">
      <formula>$L$46&lt;60</formula>
    </cfRule>
  </conditionalFormatting>
  <conditionalFormatting sqref="M47:O47">
    <cfRule type="expression" dxfId="26" priority="27">
      <formula>$L$47&lt;60</formula>
    </cfRule>
  </conditionalFormatting>
  <conditionalFormatting sqref="M48:O48">
    <cfRule type="expression" dxfId="25" priority="26">
      <formula>$L$48&lt;60</formula>
    </cfRule>
  </conditionalFormatting>
  <conditionalFormatting sqref="M49:O49">
    <cfRule type="expression" dxfId="24" priority="25">
      <formula>$L$49&lt;60</formula>
    </cfRule>
  </conditionalFormatting>
  <conditionalFormatting sqref="M50:O50">
    <cfRule type="expression" dxfId="23" priority="23">
      <formula>$L$50&lt;60</formula>
    </cfRule>
  </conditionalFormatting>
  <conditionalFormatting sqref="M51:O51">
    <cfRule type="expression" dxfId="22" priority="24">
      <formula>$L$51&lt;60</formula>
    </cfRule>
  </conditionalFormatting>
  <conditionalFormatting sqref="M52:O52">
    <cfRule type="expression" dxfId="21" priority="22">
      <formula>$L$52&lt;60</formula>
    </cfRule>
  </conditionalFormatting>
  <conditionalFormatting sqref="E24:G24">
    <cfRule type="expression" dxfId="20" priority="20">
      <formula>$D$24&lt;60</formula>
    </cfRule>
  </conditionalFormatting>
  <conditionalFormatting sqref="E25:G25">
    <cfRule type="expression" dxfId="19" priority="21">
      <formula>$D$25&lt;60</formula>
    </cfRule>
  </conditionalFormatting>
  <conditionalFormatting sqref="E26:G26">
    <cfRule type="expression" dxfId="18" priority="19">
      <formula>$D$26&lt;60</formula>
    </cfRule>
  </conditionalFormatting>
  <conditionalFormatting sqref="E27:G27">
    <cfRule type="expression" dxfId="17" priority="18">
      <formula>$D$27&lt;60</formula>
    </cfRule>
  </conditionalFormatting>
  <conditionalFormatting sqref="E28:G28">
    <cfRule type="expression" dxfId="16" priority="16">
      <formula>$D$28&lt;60</formula>
    </cfRule>
  </conditionalFormatting>
  <conditionalFormatting sqref="E29:G29">
    <cfRule type="expression" dxfId="15" priority="17">
      <formula>$D$29&lt;60</formula>
    </cfRule>
  </conditionalFormatting>
  <conditionalFormatting sqref="E30:G30">
    <cfRule type="expression" dxfId="14" priority="15">
      <formula>$D$30&lt;60</formula>
    </cfRule>
  </conditionalFormatting>
  <conditionalFormatting sqref="E35:G35">
    <cfRule type="expression" dxfId="13" priority="13">
      <formula>$D$35&lt;60</formula>
    </cfRule>
  </conditionalFormatting>
  <conditionalFormatting sqref="E36:G36">
    <cfRule type="expression" dxfId="12" priority="14">
      <formula>$D$36&lt;60</formula>
    </cfRule>
  </conditionalFormatting>
  <conditionalFormatting sqref="E37:G37">
    <cfRule type="expression" dxfId="11" priority="12">
      <formula>$D$37&lt;60</formula>
    </cfRule>
  </conditionalFormatting>
  <conditionalFormatting sqref="E38:G38">
    <cfRule type="expression" dxfId="10" priority="11">
      <formula>$D$38&lt;60</formula>
    </cfRule>
  </conditionalFormatting>
  <conditionalFormatting sqref="E39:G39">
    <cfRule type="expression" dxfId="9" priority="9">
      <formula>$D$39&lt;60</formula>
    </cfRule>
  </conditionalFormatting>
  <conditionalFormatting sqref="E40:G40">
    <cfRule type="expression" dxfId="8" priority="10">
      <formula>$D$40&lt;60</formula>
    </cfRule>
  </conditionalFormatting>
  <conditionalFormatting sqref="E41:G41">
    <cfRule type="expression" dxfId="7" priority="8">
      <formula>$D$41&lt;60</formula>
    </cfRule>
  </conditionalFormatting>
  <conditionalFormatting sqref="E46:G46">
    <cfRule type="expression" dxfId="6" priority="6">
      <formula>$D$46&lt;60</formula>
    </cfRule>
  </conditionalFormatting>
  <conditionalFormatting sqref="E47:G47">
    <cfRule type="expression" dxfId="5" priority="7">
      <formula>$D$47&lt;60</formula>
    </cfRule>
  </conditionalFormatting>
  <conditionalFormatting sqref="E48:G48">
    <cfRule type="expression" dxfId="4" priority="5">
      <formula>$D$48&lt;60</formula>
    </cfRule>
  </conditionalFormatting>
  <conditionalFormatting sqref="E49:G49">
    <cfRule type="expression" dxfId="3" priority="4">
      <formula>$D$49&lt;60</formula>
    </cfRule>
  </conditionalFormatting>
  <conditionalFormatting sqref="E50:G50">
    <cfRule type="expression" dxfId="2" priority="2">
      <formula>$D$50&lt;60</formula>
    </cfRule>
  </conditionalFormatting>
  <conditionalFormatting sqref="E51:G51">
    <cfRule type="expression" dxfId="1" priority="3">
      <formula>$D$51&lt;60</formula>
    </cfRule>
  </conditionalFormatting>
  <conditionalFormatting sqref="E52:G52">
    <cfRule type="expression" dxfId="0" priority="1">
      <formula>$D$52&lt;60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52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كشف خريج جامعة 5 سنوات 60</vt:lpstr>
      <vt:lpstr>ورقة1</vt:lpstr>
      <vt:lpstr>'كشف خريج جامعة 5 سنوات 60'!Print_Area</vt:lpstr>
      <vt:lpstr>'كشف خريج جامعة 5 سنوات 60'!Print_Titles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 مظفر</dc:creator>
  <cp:lastModifiedBy>albayan</cp:lastModifiedBy>
  <cp:lastPrinted>2020-08-16T09:37:03Z</cp:lastPrinted>
  <dcterms:created xsi:type="dcterms:W3CDTF">2015-06-05T18:17:20Z</dcterms:created>
  <dcterms:modified xsi:type="dcterms:W3CDTF">2020-09-12T13:39:22Z</dcterms:modified>
</cp:coreProperties>
</file>